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5EB5EF67-A6BF-3145-9DD6-8B0A7A036F40}" xr6:coauthVersionLast="47" xr6:coauthVersionMax="47" xr10:uidLastSave="{00000000-0000-0000-0000-000000000000}"/>
  <bookViews>
    <workbookView xWindow="0" yWindow="500" windowWidth="28800" windowHeight="15940" activeTab="4" xr2:uid="{00000000-000D-0000-FFFF-FFFF00000000}"/>
  </bookViews>
  <sheets>
    <sheet name="Sales" sheetId="1" r:id="rId1"/>
    <sheet name="Investors" sheetId="2" r:id="rId2"/>
    <sheet name="Exits" sheetId="3" r:id="rId3"/>
    <sheet name="General Expenses" sheetId="4" r:id="rId4"/>
    <sheet name="Daily" sheetId="5" r:id="rId5"/>
  </sheets>
  <definedNames>
    <definedName name="_xlnm._FilterDatabase" localSheetId="2" hidden="1">Exits!$A$4:$AC$118</definedName>
    <definedName name="_xlnm._FilterDatabase" localSheetId="1" hidden="1">Investors!$A$4:$R$118</definedName>
    <definedName name="_xlnm._FilterDatabase" localSheetId="0" hidden="1">Sales!$A$4:$U$91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3" i="5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C182" i="5" l="1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A4" i="5" l="1"/>
  <c r="A5" i="5" s="1"/>
  <c r="F3" i="5"/>
  <c r="T35" i="3"/>
  <c r="AA32" i="3"/>
  <c r="T28" i="3"/>
  <c r="J28" i="3"/>
  <c r="AC27" i="3"/>
  <c r="N27" i="3"/>
  <c r="X25" i="3"/>
  <c r="Q25" i="3"/>
  <c r="AB24" i="3"/>
  <c r="AA24" i="3"/>
  <c r="R24" i="3"/>
  <c r="K24" i="3"/>
  <c r="V23" i="3"/>
  <c r="L23" i="3"/>
  <c r="I21" i="3"/>
  <c r="Z20" i="3"/>
  <c r="S20" i="3"/>
  <c r="AC19" i="3"/>
  <c r="T19" i="3"/>
  <c r="M19" i="3"/>
  <c r="X18" i="3"/>
  <c r="W18" i="3"/>
  <c r="N18" i="3"/>
  <c r="R17" i="3"/>
  <c r="Q17" i="3"/>
  <c r="H17" i="3"/>
  <c r="AA16" i="3"/>
  <c r="L16" i="3"/>
  <c r="K16" i="3"/>
  <c r="AB15" i="3"/>
  <c r="F14" i="3"/>
  <c r="E14" i="3"/>
  <c r="W13" i="3"/>
  <c r="Q13" i="3"/>
  <c r="AC12" i="3"/>
  <c r="U12" i="3"/>
  <c r="R12" i="3"/>
  <c r="E12" i="3"/>
  <c r="V11" i="3"/>
  <c r="S11" i="3"/>
  <c r="F11" i="3"/>
  <c r="E11" i="3"/>
  <c r="X9" i="3"/>
  <c r="R9" i="3"/>
  <c r="J9" i="3"/>
  <c r="I9" i="3"/>
  <c r="AC8" i="3"/>
  <c r="Z8" i="3"/>
  <c r="S8" i="3"/>
  <c r="R8" i="3"/>
  <c r="M8" i="3"/>
  <c r="J8" i="3"/>
  <c r="M7" i="3"/>
  <c r="L7" i="3"/>
  <c r="G7" i="3"/>
  <c r="AA5" i="3"/>
  <c r="X5" i="3"/>
  <c r="R118" i="2"/>
  <c r="P118" i="2"/>
  <c r="M118" i="2"/>
  <c r="R117" i="2"/>
  <c r="P117" i="2"/>
  <c r="M117" i="2"/>
  <c r="P116" i="2"/>
  <c r="N116" i="2"/>
  <c r="M116" i="2"/>
  <c r="O116" i="2" s="1"/>
  <c r="Q116" i="2" s="1"/>
  <c r="R116" i="2" s="1"/>
  <c r="R115" i="2"/>
  <c r="R83" i="1" s="1"/>
  <c r="S83" i="1" s="1"/>
  <c r="P115" i="2"/>
  <c r="N115" i="2"/>
  <c r="M115" i="2"/>
  <c r="O115" i="2" s="1"/>
  <c r="Q115" i="2" s="1"/>
  <c r="P114" i="2"/>
  <c r="M114" i="2"/>
  <c r="P113" i="2"/>
  <c r="M113" i="2"/>
  <c r="P112" i="2"/>
  <c r="N112" i="2"/>
  <c r="M112" i="2"/>
  <c r="P111" i="2"/>
  <c r="N111" i="2"/>
  <c r="M111" i="2"/>
  <c r="O111" i="2" s="1"/>
  <c r="Q111" i="2" s="1"/>
  <c r="R111" i="2" s="1"/>
  <c r="R27" i="1" s="1"/>
  <c r="P110" i="2"/>
  <c r="M110" i="2"/>
  <c r="Q109" i="2"/>
  <c r="R109" i="2" s="1"/>
  <c r="P109" i="2"/>
  <c r="N109" i="2"/>
  <c r="O109" i="2" s="1"/>
  <c r="M109" i="2"/>
  <c r="P108" i="2"/>
  <c r="N108" i="2"/>
  <c r="O108" i="2" s="1"/>
  <c r="Q108" i="2" s="1"/>
  <c r="R108" i="2" s="1"/>
  <c r="M108" i="2"/>
  <c r="R107" i="2"/>
  <c r="P107" i="2"/>
  <c r="N107" i="2"/>
  <c r="M107" i="2"/>
  <c r="O107" i="2" s="1"/>
  <c r="Q107" i="2" s="1"/>
  <c r="P106" i="2"/>
  <c r="M106" i="2"/>
  <c r="P105" i="2"/>
  <c r="M105" i="2"/>
  <c r="P104" i="2"/>
  <c r="N104" i="2"/>
  <c r="O104" i="2" s="1"/>
  <c r="Q104" i="2" s="1"/>
  <c r="R104" i="2" s="1"/>
  <c r="R39" i="1" s="1"/>
  <c r="S39" i="1" s="1"/>
  <c r="M104" i="2"/>
  <c r="R103" i="2"/>
  <c r="P103" i="2"/>
  <c r="N103" i="2"/>
  <c r="M103" i="2"/>
  <c r="O103" i="2" s="1"/>
  <c r="Q103" i="2" s="1"/>
  <c r="P102" i="2"/>
  <c r="M102" i="2"/>
  <c r="Q101" i="2"/>
  <c r="R101" i="2" s="1"/>
  <c r="R52" i="1" s="1"/>
  <c r="P101" i="2"/>
  <c r="N101" i="2"/>
  <c r="O101" i="2" s="1"/>
  <c r="M101" i="2"/>
  <c r="P100" i="2"/>
  <c r="M100" i="2"/>
  <c r="P99" i="2"/>
  <c r="N99" i="2"/>
  <c r="M99" i="2"/>
  <c r="O99" i="2" s="1"/>
  <c r="Q99" i="2" s="1"/>
  <c r="R99" i="2" s="1"/>
  <c r="R46" i="1" s="1"/>
  <c r="S46" i="1" s="1"/>
  <c r="P98" i="2"/>
  <c r="M98" i="2"/>
  <c r="P97" i="2"/>
  <c r="N97" i="2"/>
  <c r="O97" i="2" s="1"/>
  <c r="Q97" i="2" s="1"/>
  <c r="R97" i="2" s="1"/>
  <c r="M97" i="2"/>
  <c r="P96" i="2"/>
  <c r="M96" i="2"/>
  <c r="P95" i="2"/>
  <c r="N95" i="2"/>
  <c r="M95" i="2"/>
  <c r="P94" i="2"/>
  <c r="M94" i="2"/>
  <c r="P93" i="2"/>
  <c r="M93" i="2"/>
  <c r="P92" i="2"/>
  <c r="N92" i="2"/>
  <c r="O92" i="2" s="1"/>
  <c r="Q92" i="2" s="1"/>
  <c r="R92" i="2" s="1"/>
  <c r="M92" i="2"/>
  <c r="P91" i="2"/>
  <c r="N91" i="2"/>
  <c r="M91" i="2"/>
  <c r="P90" i="2"/>
  <c r="N90" i="2"/>
  <c r="O90" i="2" s="1"/>
  <c r="Q90" i="2" s="1"/>
  <c r="R90" i="2" s="1"/>
  <c r="M90" i="2"/>
  <c r="Q89" i="2"/>
  <c r="R89" i="2" s="1"/>
  <c r="P89" i="2"/>
  <c r="N89" i="2"/>
  <c r="O89" i="2" s="1"/>
  <c r="M89" i="2"/>
  <c r="P88" i="2"/>
  <c r="N88" i="2"/>
  <c r="O88" i="2" s="1"/>
  <c r="Q88" i="2" s="1"/>
  <c r="R88" i="2" s="1"/>
  <c r="R82" i="1" s="1"/>
  <c r="M88" i="2"/>
  <c r="P87" i="2"/>
  <c r="M87" i="2"/>
  <c r="P86" i="2"/>
  <c r="M86" i="2"/>
  <c r="P85" i="2"/>
  <c r="M85" i="2"/>
  <c r="P84" i="2"/>
  <c r="N84" i="2"/>
  <c r="M84" i="2"/>
  <c r="O84" i="2" s="1"/>
  <c r="Q84" i="2" s="1"/>
  <c r="R84" i="2" s="1"/>
  <c r="R53" i="1" s="1"/>
  <c r="P83" i="2"/>
  <c r="N83" i="2"/>
  <c r="M83" i="2"/>
  <c r="P82" i="2"/>
  <c r="N82" i="2" s="1"/>
  <c r="O82" i="2" s="1"/>
  <c r="Q82" i="2" s="1"/>
  <c r="R82" i="2" s="1"/>
  <c r="M82" i="2"/>
  <c r="P81" i="2"/>
  <c r="N81" i="2"/>
  <c r="O81" i="2" s="1"/>
  <c r="Q81" i="2" s="1"/>
  <c r="R81" i="2" s="1"/>
  <c r="M81" i="2"/>
  <c r="R80" i="2"/>
  <c r="P80" i="2"/>
  <c r="N80" i="2"/>
  <c r="O80" i="2" s="1"/>
  <c r="Q80" i="2" s="1"/>
  <c r="M80" i="2"/>
  <c r="P79" i="2"/>
  <c r="N79" i="2"/>
  <c r="M79" i="2"/>
  <c r="O79" i="2" s="1"/>
  <c r="Q79" i="2" s="1"/>
  <c r="R79" i="2" s="1"/>
  <c r="R6" i="1" s="1"/>
  <c r="S6" i="1" s="1"/>
  <c r="P78" i="2"/>
  <c r="M78" i="2"/>
  <c r="P77" i="2"/>
  <c r="M77" i="2"/>
  <c r="P76" i="2"/>
  <c r="N76" i="2"/>
  <c r="O76" i="2" s="1"/>
  <c r="Q76" i="2" s="1"/>
  <c r="R76" i="2" s="1"/>
  <c r="R28" i="1" s="1"/>
  <c r="M76" i="2"/>
  <c r="P75" i="2"/>
  <c r="N75" i="2"/>
  <c r="M75" i="2"/>
  <c r="P74" i="2"/>
  <c r="N74" i="2"/>
  <c r="O74" i="2" s="1"/>
  <c r="Q74" i="2" s="1"/>
  <c r="R74" i="2" s="1"/>
  <c r="R89" i="1" s="1"/>
  <c r="S89" i="1" s="1"/>
  <c r="M74" i="2"/>
  <c r="Q73" i="2"/>
  <c r="R73" i="2" s="1"/>
  <c r="P73" i="2"/>
  <c r="N73" i="2"/>
  <c r="O73" i="2" s="1"/>
  <c r="M73" i="2"/>
  <c r="P72" i="2"/>
  <c r="N72" i="2"/>
  <c r="O72" i="2" s="1"/>
  <c r="Q72" i="2" s="1"/>
  <c r="R72" i="2" s="1"/>
  <c r="M72" i="2"/>
  <c r="P71" i="2"/>
  <c r="M71" i="2"/>
  <c r="P70" i="2"/>
  <c r="M70" i="2"/>
  <c r="P69" i="2"/>
  <c r="M69" i="2"/>
  <c r="P68" i="2"/>
  <c r="N68" i="2"/>
  <c r="M68" i="2"/>
  <c r="O68" i="2" s="1"/>
  <c r="Q68" i="2" s="1"/>
  <c r="R68" i="2" s="1"/>
  <c r="P67" i="2"/>
  <c r="N67" i="2"/>
  <c r="M67" i="2"/>
  <c r="P66" i="2"/>
  <c r="N66" i="2" s="1"/>
  <c r="O66" i="2" s="1"/>
  <c r="Q66" i="2" s="1"/>
  <c r="R66" i="2" s="1"/>
  <c r="R14" i="1" s="1"/>
  <c r="M66" i="2"/>
  <c r="P65" i="2"/>
  <c r="N65" i="2"/>
  <c r="O65" i="2" s="1"/>
  <c r="Q65" i="2" s="1"/>
  <c r="R65" i="2" s="1"/>
  <c r="M65" i="2"/>
  <c r="R64" i="2"/>
  <c r="P64" i="2"/>
  <c r="N64" i="2"/>
  <c r="O64" i="2" s="1"/>
  <c r="Q64" i="2" s="1"/>
  <c r="M64" i="2"/>
  <c r="P63" i="2"/>
  <c r="N63" i="2"/>
  <c r="M63" i="2"/>
  <c r="O63" i="2" s="1"/>
  <c r="Q63" i="2" s="1"/>
  <c r="R63" i="2" s="1"/>
  <c r="P62" i="2"/>
  <c r="M62" i="2"/>
  <c r="P61" i="2"/>
  <c r="M61" i="2"/>
  <c r="P60" i="2"/>
  <c r="N60" i="2"/>
  <c r="O60" i="2" s="1"/>
  <c r="Q60" i="2" s="1"/>
  <c r="R60" i="2" s="1"/>
  <c r="R88" i="1" s="1"/>
  <c r="M60" i="2"/>
  <c r="P59" i="2"/>
  <c r="N59" i="2"/>
  <c r="M59" i="2"/>
  <c r="P58" i="2"/>
  <c r="N58" i="2"/>
  <c r="O58" i="2" s="1"/>
  <c r="Q58" i="2" s="1"/>
  <c r="R58" i="2" s="1"/>
  <c r="M58" i="2"/>
  <c r="Q57" i="2"/>
  <c r="R57" i="2" s="1"/>
  <c r="R50" i="1" s="1"/>
  <c r="P57" i="2"/>
  <c r="N57" i="2"/>
  <c r="O57" i="2" s="1"/>
  <c r="M57" i="2"/>
  <c r="P56" i="2"/>
  <c r="N56" i="2"/>
  <c r="O56" i="2" s="1"/>
  <c r="Q56" i="2" s="1"/>
  <c r="R56" i="2" s="1"/>
  <c r="R47" i="1" s="1"/>
  <c r="M56" i="2"/>
  <c r="P55" i="2"/>
  <c r="M55" i="2"/>
  <c r="P54" i="2"/>
  <c r="M54" i="2"/>
  <c r="P53" i="2"/>
  <c r="M53" i="2"/>
  <c r="P52" i="2"/>
  <c r="N52" i="2"/>
  <c r="M52" i="2"/>
  <c r="O52" i="2" s="1"/>
  <c r="Q52" i="2" s="1"/>
  <c r="R52" i="2" s="1"/>
  <c r="R19" i="1" s="1"/>
  <c r="P51" i="2"/>
  <c r="N51" i="2"/>
  <c r="M51" i="2"/>
  <c r="P50" i="2"/>
  <c r="N50" i="2" s="1"/>
  <c r="O50" i="2" s="1"/>
  <c r="Q50" i="2" s="1"/>
  <c r="R50" i="2" s="1"/>
  <c r="R86" i="1" s="1"/>
  <c r="S86" i="1" s="1"/>
  <c r="M50" i="2"/>
  <c r="P49" i="2"/>
  <c r="N49" i="2"/>
  <c r="O49" i="2" s="1"/>
  <c r="Q49" i="2" s="1"/>
  <c r="R49" i="2" s="1"/>
  <c r="R63" i="1" s="1"/>
  <c r="M49" i="2"/>
  <c r="R48" i="2"/>
  <c r="P48" i="2"/>
  <c r="N48" i="2"/>
  <c r="O48" i="2" s="1"/>
  <c r="Q48" i="2" s="1"/>
  <c r="M48" i="2"/>
  <c r="P47" i="2"/>
  <c r="N47" i="2"/>
  <c r="M47" i="2"/>
  <c r="O47" i="2" s="1"/>
  <c r="Q47" i="2" s="1"/>
  <c r="R47" i="2" s="1"/>
  <c r="R37" i="1" s="1"/>
  <c r="P46" i="2"/>
  <c r="M46" i="2"/>
  <c r="P45" i="2"/>
  <c r="M45" i="2"/>
  <c r="P44" i="2"/>
  <c r="N44" i="2"/>
  <c r="O44" i="2" s="1"/>
  <c r="Q44" i="2" s="1"/>
  <c r="R44" i="2" s="1"/>
  <c r="R20" i="1" s="1"/>
  <c r="M44" i="2"/>
  <c r="P43" i="2"/>
  <c r="N43" i="2"/>
  <c r="M43" i="2"/>
  <c r="P42" i="2"/>
  <c r="N42" i="2"/>
  <c r="O42" i="2" s="1"/>
  <c r="Q42" i="2" s="1"/>
  <c r="R42" i="2" s="1"/>
  <c r="R25" i="1" s="1"/>
  <c r="M42" i="2"/>
  <c r="Q41" i="2"/>
  <c r="R41" i="2" s="1"/>
  <c r="P41" i="2"/>
  <c r="N41" i="2"/>
  <c r="O41" i="2" s="1"/>
  <c r="M41" i="2"/>
  <c r="P40" i="2"/>
  <c r="N40" i="2"/>
  <c r="O40" i="2" s="1"/>
  <c r="Q40" i="2" s="1"/>
  <c r="R40" i="2" s="1"/>
  <c r="R69" i="1" s="1"/>
  <c r="M40" i="2"/>
  <c r="P39" i="2"/>
  <c r="M39" i="2"/>
  <c r="P38" i="2"/>
  <c r="M38" i="2"/>
  <c r="P37" i="2"/>
  <c r="M37" i="2"/>
  <c r="P36" i="2"/>
  <c r="U36" i="3" s="1"/>
  <c r="N36" i="2"/>
  <c r="M36" i="2"/>
  <c r="O36" i="2" s="1"/>
  <c r="Q36" i="2" s="1"/>
  <c r="R36" i="2" s="1"/>
  <c r="P35" i="2"/>
  <c r="N35" i="2"/>
  <c r="M35" i="2"/>
  <c r="P34" i="2"/>
  <c r="N34" i="2" s="1"/>
  <c r="O34" i="2" s="1"/>
  <c r="Q34" i="2" s="1"/>
  <c r="R34" i="2" s="1"/>
  <c r="R45" i="1" s="1"/>
  <c r="M34" i="2"/>
  <c r="R33" i="2"/>
  <c r="P33" i="2"/>
  <c r="S33" i="3" s="1"/>
  <c r="N33" i="2"/>
  <c r="O33" i="2" s="1"/>
  <c r="Q33" i="2" s="1"/>
  <c r="M33" i="2"/>
  <c r="R32" i="2"/>
  <c r="P32" i="2"/>
  <c r="AB32" i="3" s="1"/>
  <c r="N32" i="2"/>
  <c r="O32" i="2" s="1"/>
  <c r="Q32" i="2" s="1"/>
  <c r="M32" i="2"/>
  <c r="P31" i="2"/>
  <c r="U31" i="3" s="1"/>
  <c r="N31" i="2"/>
  <c r="M31" i="2"/>
  <c r="O31" i="2" s="1"/>
  <c r="Q31" i="2" s="1"/>
  <c r="R31" i="2" s="1"/>
  <c r="R13" i="1" s="1"/>
  <c r="P30" i="2"/>
  <c r="M30" i="2"/>
  <c r="P29" i="2"/>
  <c r="M29" i="2"/>
  <c r="P28" i="2"/>
  <c r="S28" i="3" s="1"/>
  <c r="O28" i="2"/>
  <c r="Q28" i="2" s="1"/>
  <c r="R28" i="2" s="1"/>
  <c r="R9" i="1" s="1"/>
  <c r="N28" i="2"/>
  <c r="M28" i="2"/>
  <c r="P27" i="2"/>
  <c r="N27" i="2"/>
  <c r="M27" i="2"/>
  <c r="P26" i="2"/>
  <c r="H26" i="3" s="1"/>
  <c r="N26" i="2"/>
  <c r="O26" i="2" s="1"/>
  <c r="Q26" i="2" s="1"/>
  <c r="R26" i="2" s="1"/>
  <c r="R67" i="1" s="1"/>
  <c r="M26" i="2"/>
  <c r="Q25" i="2"/>
  <c r="R25" i="2" s="1"/>
  <c r="P25" i="2"/>
  <c r="S25" i="3" s="1"/>
  <c r="N25" i="2"/>
  <c r="O25" i="2" s="1"/>
  <c r="M25" i="2"/>
  <c r="P24" i="2"/>
  <c r="L24" i="3" s="1"/>
  <c r="N24" i="2"/>
  <c r="O24" i="2" s="1"/>
  <c r="Q24" i="2" s="1"/>
  <c r="R24" i="2" s="1"/>
  <c r="R30" i="1" s="1"/>
  <c r="S30" i="1" s="1"/>
  <c r="M24" i="2"/>
  <c r="P23" i="2"/>
  <c r="N23" i="2" s="1"/>
  <c r="M23" i="2"/>
  <c r="P22" i="2"/>
  <c r="M22" i="2"/>
  <c r="P21" i="2"/>
  <c r="M21" i="2"/>
  <c r="P20" i="2"/>
  <c r="U20" i="3" s="1"/>
  <c r="N20" i="2"/>
  <c r="M20" i="2"/>
  <c r="O20" i="2" s="1"/>
  <c r="Q20" i="2" s="1"/>
  <c r="R20" i="2" s="1"/>
  <c r="R64" i="1" s="1"/>
  <c r="P19" i="2"/>
  <c r="N19" i="2"/>
  <c r="M19" i="2"/>
  <c r="P18" i="2"/>
  <c r="N18" i="2" s="1"/>
  <c r="O18" i="2" s="1"/>
  <c r="Q18" i="2" s="1"/>
  <c r="M18" i="2"/>
  <c r="P17" i="2"/>
  <c r="S17" i="3" s="1"/>
  <c r="N17" i="2"/>
  <c r="O17" i="2" s="1"/>
  <c r="Q17" i="2" s="1"/>
  <c r="R17" i="2" s="1"/>
  <c r="M17" i="2"/>
  <c r="R16" i="2"/>
  <c r="P16" i="2"/>
  <c r="AB16" i="3" s="1"/>
  <c r="N16" i="2"/>
  <c r="O16" i="2" s="1"/>
  <c r="Q16" i="2" s="1"/>
  <c r="M16" i="2"/>
  <c r="P15" i="2"/>
  <c r="U15" i="3" s="1"/>
  <c r="N15" i="2"/>
  <c r="M15" i="2"/>
  <c r="O15" i="2" s="1"/>
  <c r="Q15" i="2" s="1"/>
  <c r="R15" i="2" s="1"/>
  <c r="R17" i="1" s="1"/>
  <c r="S17" i="1" s="1"/>
  <c r="P14" i="2"/>
  <c r="M14" i="2"/>
  <c r="P13" i="2"/>
  <c r="G13" i="3" s="1"/>
  <c r="M13" i="2"/>
  <c r="P12" i="2"/>
  <c r="T12" i="3" s="1"/>
  <c r="O12" i="2"/>
  <c r="Q12" i="2" s="1"/>
  <c r="R12" i="2" s="1"/>
  <c r="R84" i="1" s="1"/>
  <c r="N12" i="2"/>
  <c r="M12" i="2"/>
  <c r="P11" i="2"/>
  <c r="N11" i="2"/>
  <c r="M11" i="2"/>
  <c r="P10" i="2"/>
  <c r="N10" i="2"/>
  <c r="O10" i="2" s="1"/>
  <c r="Q10" i="2" s="1"/>
  <c r="R10" i="2" s="1"/>
  <c r="M10" i="2"/>
  <c r="Q9" i="2"/>
  <c r="R9" i="2" s="1"/>
  <c r="R55" i="1" s="1"/>
  <c r="P9" i="2"/>
  <c r="K9" i="3" s="1"/>
  <c r="N9" i="2"/>
  <c r="O9" i="2" s="1"/>
  <c r="M9" i="2"/>
  <c r="P8" i="2"/>
  <c r="AA8" i="3" s="1"/>
  <c r="N8" i="2"/>
  <c r="O8" i="2" s="1"/>
  <c r="Q8" i="2" s="1"/>
  <c r="R8" i="2" s="1"/>
  <c r="M8" i="2"/>
  <c r="P7" i="2"/>
  <c r="W7" i="3" s="1"/>
  <c r="M7" i="2"/>
  <c r="P6" i="2"/>
  <c r="N6" i="3" s="1"/>
  <c r="M6" i="2"/>
  <c r="P5" i="2"/>
  <c r="M5" i="2"/>
  <c r="K2" i="2"/>
  <c r="Q91" i="1"/>
  <c r="J91" i="1"/>
  <c r="K91" i="1" s="1"/>
  <c r="J90" i="1"/>
  <c r="K90" i="1" s="1"/>
  <c r="Q90" i="1" s="1"/>
  <c r="Q89" i="1"/>
  <c r="J89" i="1"/>
  <c r="K89" i="1" s="1"/>
  <c r="K88" i="1"/>
  <c r="Q88" i="1" s="1"/>
  <c r="J88" i="1"/>
  <c r="Q87" i="1"/>
  <c r="K87" i="1"/>
  <c r="J87" i="1"/>
  <c r="K86" i="1"/>
  <c r="Q86" i="1" s="1"/>
  <c r="J86" i="1"/>
  <c r="R85" i="1"/>
  <c r="S85" i="1" s="1"/>
  <c r="J85" i="1"/>
  <c r="K85" i="1" s="1"/>
  <c r="Q85" i="1" s="1"/>
  <c r="J84" i="1"/>
  <c r="K84" i="1" s="1"/>
  <c r="Q84" i="1" s="1"/>
  <c r="Q83" i="1"/>
  <c r="J83" i="1"/>
  <c r="K83" i="1" s="1"/>
  <c r="J82" i="1"/>
  <c r="K82" i="1" s="1"/>
  <c r="Q82" i="1" s="1"/>
  <c r="Q81" i="1"/>
  <c r="J81" i="1"/>
  <c r="K81" i="1" s="1"/>
  <c r="Q80" i="1"/>
  <c r="K80" i="1"/>
  <c r="J80" i="1"/>
  <c r="S79" i="1"/>
  <c r="R79" i="1"/>
  <c r="J79" i="1"/>
  <c r="K79" i="1" s="1"/>
  <c r="Q79" i="1" s="1"/>
  <c r="K78" i="1"/>
  <c r="Q78" i="1" s="1"/>
  <c r="J78" i="1"/>
  <c r="R77" i="1"/>
  <c r="K77" i="1"/>
  <c r="Q77" i="1" s="1"/>
  <c r="S77" i="1" s="1"/>
  <c r="J77" i="1"/>
  <c r="J76" i="1"/>
  <c r="K76" i="1" s="1"/>
  <c r="Q76" i="1" s="1"/>
  <c r="J75" i="1"/>
  <c r="K75" i="1" s="1"/>
  <c r="Q75" i="1" s="1"/>
  <c r="J74" i="1"/>
  <c r="K74" i="1" s="1"/>
  <c r="Q74" i="1" s="1"/>
  <c r="S73" i="1"/>
  <c r="R73" i="1"/>
  <c r="J73" i="1"/>
  <c r="K73" i="1" s="1"/>
  <c r="Q73" i="1" s="1"/>
  <c r="Q72" i="1"/>
  <c r="K72" i="1"/>
  <c r="J72" i="1"/>
  <c r="K71" i="1"/>
  <c r="Q71" i="1" s="1"/>
  <c r="J71" i="1"/>
  <c r="K70" i="1"/>
  <c r="Q70" i="1" s="1"/>
  <c r="J70" i="1"/>
  <c r="Q69" i="1"/>
  <c r="J69" i="1"/>
  <c r="K69" i="1" s="1"/>
  <c r="J68" i="1"/>
  <c r="K68" i="1" s="1"/>
  <c r="Q68" i="1" s="1"/>
  <c r="Q67" i="1"/>
  <c r="J67" i="1"/>
  <c r="K67" i="1" s="1"/>
  <c r="K66" i="1"/>
  <c r="Q66" i="1" s="1"/>
  <c r="J66" i="1"/>
  <c r="J65" i="1"/>
  <c r="K65" i="1" s="1"/>
  <c r="Q65" i="1" s="1"/>
  <c r="K64" i="1"/>
  <c r="Q64" i="1" s="1"/>
  <c r="J64" i="1"/>
  <c r="K63" i="1"/>
  <c r="Q63" i="1" s="1"/>
  <c r="J63" i="1"/>
  <c r="R62" i="1"/>
  <c r="K62" i="1"/>
  <c r="Q62" i="1" s="1"/>
  <c r="J62" i="1"/>
  <c r="J61" i="1"/>
  <c r="K61" i="1" s="1"/>
  <c r="Q61" i="1" s="1"/>
  <c r="J60" i="1"/>
  <c r="K60" i="1" s="1"/>
  <c r="Q60" i="1" s="1"/>
  <c r="Q59" i="1"/>
  <c r="J59" i="1"/>
  <c r="K59" i="1" s="1"/>
  <c r="J58" i="1"/>
  <c r="K58" i="1" s="1"/>
  <c r="Q58" i="1" s="1"/>
  <c r="J57" i="1"/>
  <c r="K57" i="1" s="1"/>
  <c r="Q57" i="1" s="1"/>
  <c r="Q56" i="1"/>
  <c r="K56" i="1"/>
  <c r="J56" i="1"/>
  <c r="K55" i="1"/>
  <c r="Q55" i="1" s="1"/>
  <c r="S55" i="1" s="1"/>
  <c r="J55" i="1"/>
  <c r="K54" i="1"/>
  <c r="Q54" i="1" s="1"/>
  <c r="J54" i="1"/>
  <c r="J53" i="1"/>
  <c r="K53" i="1" s="1"/>
  <c r="Q53" i="1" s="1"/>
  <c r="S53" i="1" s="1"/>
  <c r="K52" i="1"/>
  <c r="Q52" i="1" s="1"/>
  <c r="J52" i="1"/>
  <c r="Q51" i="1"/>
  <c r="J51" i="1"/>
  <c r="K51" i="1" s="1"/>
  <c r="J50" i="1"/>
  <c r="K50" i="1" s="1"/>
  <c r="Q50" i="1" s="1"/>
  <c r="S50" i="1" s="1"/>
  <c r="J49" i="1"/>
  <c r="K49" i="1" s="1"/>
  <c r="Q49" i="1" s="1"/>
  <c r="Q48" i="1"/>
  <c r="K48" i="1"/>
  <c r="J48" i="1"/>
  <c r="K47" i="1"/>
  <c r="Q47" i="1" s="1"/>
  <c r="S47" i="1" s="1"/>
  <c r="J47" i="1"/>
  <c r="K46" i="1"/>
  <c r="Q46" i="1" s="1"/>
  <c r="J46" i="1"/>
  <c r="J45" i="1"/>
  <c r="K45" i="1" s="1"/>
  <c r="Q45" i="1" s="1"/>
  <c r="K44" i="1"/>
  <c r="Q44" i="1" s="1"/>
  <c r="J44" i="1"/>
  <c r="S43" i="1"/>
  <c r="R43" i="1"/>
  <c r="Q43" i="1"/>
  <c r="J43" i="1"/>
  <c r="K43" i="1" s="1"/>
  <c r="R42" i="1"/>
  <c r="K42" i="1"/>
  <c r="Q42" i="1" s="1"/>
  <c r="S42" i="1" s="1"/>
  <c r="J42" i="1"/>
  <c r="J41" i="1"/>
  <c r="K41" i="1" s="1"/>
  <c r="Q41" i="1" s="1"/>
  <c r="K40" i="1"/>
  <c r="Q40" i="1" s="1"/>
  <c r="J40" i="1"/>
  <c r="K39" i="1"/>
  <c r="Q39" i="1" s="1"/>
  <c r="J39" i="1"/>
  <c r="K38" i="1"/>
  <c r="Q38" i="1" s="1"/>
  <c r="J38" i="1"/>
  <c r="Q37" i="1"/>
  <c r="S37" i="1" s="1"/>
  <c r="J37" i="1"/>
  <c r="K37" i="1" s="1"/>
  <c r="J36" i="1"/>
  <c r="K36" i="1" s="1"/>
  <c r="Q36" i="1" s="1"/>
  <c r="J35" i="1"/>
  <c r="K35" i="1" s="1"/>
  <c r="Q35" i="1" s="1"/>
  <c r="Q34" i="1"/>
  <c r="K34" i="1"/>
  <c r="J34" i="1"/>
  <c r="J33" i="1"/>
  <c r="K33" i="1" s="1"/>
  <c r="Q33" i="1" s="1"/>
  <c r="Q32" i="1"/>
  <c r="J32" i="1"/>
  <c r="K32" i="1" s="1"/>
  <c r="J31" i="1"/>
  <c r="K31" i="1" s="1"/>
  <c r="Q31" i="1" s="1"/>
  <c r="K30" i="1"/>
  <c r="Q30" i="1" s="1"/>
  <c r="J30" i="1"/>
  <c r="R29" i="1"/>
  <c r="J29" i="1"/>
  <c r="K29" i="1" s="1"/>
  <c r="Q29" i="1" s="1"/>
  <c r="S29" i="1" s="1"/>
  <c r="J28" i="1"/>
  <c r="K28" i="1" s="1"/>
  <c r="Q28" i="1" s="1"/>
  <c r="K27" i="1"/>
  <c r="Q27" i="1" s="1"/>
  <c r="S27" i="1" s="1"/>
  <c r="J27" i="1"/>
  <c r="K26" i="1"/>
  <c r="Q26" i="1" s="1"/>
  <c r="J26" i="1"/>
  <c r="J25" i="1"/>
  <c r="K25" i="1" s="1"/>
  <c r="Q25" i="1" s="1"/>
  <c r="K24" i="1"/>
  <c r="Q24" i="1" s="1"/>
  <c r="J24" i="1"/>
  <c r="J23" i="1"/>
  <c r="K23" i="1" s="1"/>
  <c r="Q23" i="1" s="1"/>
  <c r="K22" i="1"/>
  <c r="Q22" i="1" s="1"/>
  <c r="J22" i="1"/>
  <c r="R21" i="1"/>
  <c r="J21" i="1"/>
  <c r="K21" i="1" s="1"/>
  <c r="Q21" i="1" s="1"/>
  <c r="S21" i="1" s="1"/>
  <c r="K20" i="1"/>
  <c r="Q20" i="1" s="1"/>
  <c r="J20" i="1"/>
  <c r="J19" i="1"/>
  <c r="K19" i="1" s="1"/>
  <c r="Q19" i="1" s="1"/>
  <c r="S19" i="1" s="1"/>
  <c r="K18" i="1"/>
  <c r="Q18" i="1" s="1"/>
  <c r="J18" i="1"/>
  <c r="Q17" i="1"/>
  <c r="J17" i="1"/>
  <c r="K17" i="1" s="1"/>
  <c r="K16" i="1"/>
  <c r="Q16" i="1" s="1"/>
  <c r="J16" i="1"/>
  <c r="R15" i="1"/>
  <c r="J15" i="1"/>
  <c r="K15" i="1" s="1"/>
  <c r="Q15" i="1" s="1"/>
  <c r="S15" i="1" s="1"/>
  <c r="Q14" i="1"/>
  <c r="S14" i="1" s="1"/>
  <c r="K14" i="1"/>
  <c r="J14" i="1"/>
  <c r="J13" i="1"/>
  <c r="K13" i="1" s="1"/>
  <c r="Q13" i="1" s="1"/>
  <c r="S13" i="1" s="1"/>
  <c r="J12" i="1"/>
  <c r="K12" i="1" s="1"/>
  <c r="Q12" i="1" s="1"/>
  <c r="J11" i="1"/>
  <c r="K11" i="1" s="1"/>
  <c r="Q11" i="1" s="1"/>
  <c r="K10" i="1"/>
  <c r="Q10" i="1" s="1"/>
  <c r="J10" i="1"/>
  <c r="J9" i="1"/>
  <c r="K9" i="1" s="1"/>
  <c r="Q9" i="1" s="1"/>
  <c r="S8" i="1"/>
  <c r="R8" i="1"/>
  <c r="Q8" i="1"/>
  <c r="K8" i="1"/>
  <c r="J8" i="1"/>
  <c r="J7" i="1"/>
  <c r="K7" i="1" s="1"/>
  <c r="Q7" i="1" s="1"/>
  <c r="Q6" i="1"/>
  <c r="K6" i="1"/>
  <c r="J6" i="1"/>
  <c r="J5" i="1"/>
  <c r="J2" i="1" s="1"/>
  <c r="P2" i="1"/>
  <c r="O2" i="1"/>
  <c r="N2" i="1"/>
  <c r="M2" i="1"/>
  <c r="L2" i="1"/>
  <c r="I2" i="1"/>
  <c r="S20" i="1" l="1"/>
  <c r="S64" i="1"/>
  <c r="R18" i="2"/>
  <c r="R36" i="1" s="1"/>
  <c r="S36" i="1" s="1"/>
  <c r="G18" i="3"/>
  <c r="S25" i="1"/>
  <c r="S9" i="1"/>
  <c r="S45" i="1"/>
  <c r="S82" i="1"/>
  <c r="AA53" i="3"/>
  <c r="S53" i="3"/>
  <c r="Z53" i="3"/>
  <c r="R53" i="3"/>
  <c r="J53" i="3"/>
  <c r="Y53" i="3"/>
  <c r="Q53" i="3"/>
  <c r="I53" i="3"/>
  <c r="X53" i="3"/>
  <c r="P53" i="3"/>
  <c r="H53" i="3"/>
  <c r="N53" i="3"/>
  <c r="AC53" i="3"/>
  <c r="M53" i="3"/>
  <c r="AB53" i="3"/>
  <c r="L53" i="3"/>
  <c r="W53" i="3"/>
  <c r="G53" i="3"/>
  <c r="V53" i="3"/>
  <c r="F53" i="3"/>
  <c r="U53" i="3"/>
  <c r="E53" i="3"/>
  <c r="T53" i="3"/>
  <c r="O53" i="3"/>
  <c r="N53" i="2"/>
  <c r="O53" i="2" s="1"/>
  <c r="Q53" i="2" s="1"/>
  <c r="R53" i="2" s="1"/>
  <c r="R74" i="1" s="1"/>
  <c r="S74" i="1" s="1"/>
  <c r="S67" i="1"/>
  <c r="AB106" i="3"/>
  <c r="T106" i="3"/>
  <c r="L106" i="3"/>
  <c r="Z106" i="3"/>
  <c r="R106" i="3"/>
  <c r="J106" i="3"/>
  <c r="AC106" i="3"/>
  <c r="U106" i="3"/>
  <c r="M106" i="3"/>
  <c r="E106" i="3"/>
  <c r="P106" i="3"/>
  <c r="AA106" i="3"/>
  <c r="O106" i="3"/>
  <c r="Y106" i="3"/>
  <c r="N106" i="3"/>
  <c r="X106" i="3"/>
  <c r="K106" i="3"/>
  <c r="W106" i="3"/>
  <c r="I106" i="3"/>
  <c r="V106" i="3"/>
  <c r="H106" i="3"/>
  <c r="S106" i="3"/>
  <c r="G106" i="3"/>
  <c r="Q106" i="3"/>
  <c r="F106" i="3"/>
  <c r="N106" i="2"/>
  <c r="O106" i="2" s="1"/>
  <c r="Q106" i="2" s="1"/>
  <c r="R106" i="2" s="1"/>
  <c r="R11" i="1" s="1"/>
  <c r="S11" i="1" s="1"/>
  <c r="Z102" i="3"/>
  <c r="R102" i="3"/>
  <c r="J102" i="3"/>
  <c r="Y102" i="3"/>
  <c r="Q102" i="3"/>
  <c r="I102" i="3"/>
  <c r="X102" i="3"/>
  <c r="P102" i="3"/>
  <c r="H102" i="3"/>
  <c r="W102" i="3"/>
  <c r="O102" i="3"/>
  <c r="G102" i="3"/>
  <c r="V102" i="3"/>
  <c r="N102" i="3"/>
  <c r="AC102" i="3"/>
  <c r="U102" i="3"/>
  <c r="M102" i="3"/>
  <c r="E102" i="3"/>
  <c r="AB102" i="3"/>
  <c r="T102" i="3"/>
  <c r="L102" i="3"/>
  <c r="AA102" i="3"/>
  <c r="S102" i="3"/>
  <c r="K102" i="3"/>
  <c r="N102" i="2"/>
  <c r="O102" i="2" s="1"/>
  <c r="Q102" i="2" s="1"/>
  <c r="R102" i="2" s="1"/>
  <c r="R71" i="1" s="1"/>
  <c r="AB22" i="3"/>
  <c r="T22" i="3"/>
  <c r="L22" i="3"/>
  <c r="AA22" i="3"/>
  <c r="S22" i="3"/>
  <c r="K22" i="3"/>
  <c r="Z22" i="3"/>
  <c r="R22" i="3"/>
  <c r="J22" i="3"/>
  <c r="AC22" i="3"/>
  <c r="U22" i="3"/>
  <c r="M22" i="3"/>
  <c r="E22" i="3"/>
  <c r="Y22" i="3"/>
  <c r="I22" i="3"/>
  <c r="X22" i="3"/>
  <c r="H22" i="3"/>
  <c r="W22" i="3"/>
  <c r="N22" i="3"/>
  <c r="V22" i="3"/>
  <c r="N22" i="2"/>
  <c r="O22" i="2" s="1"/>
  <c r="Q22" i="2" s="1"/>
  <c r="R22" i="2" s="1"/>
  <c r="R24" i="1" s="1"/>
  <c r="S24" i="1" s="1"/>
  <c r="Q22" i="3"/>
  <c r="O22" i="3"/>
  <c r="X63" i="3"/>
  <c r="P63" i="3"/>
  <c r="H63" i="3"/>
  <c r="W63" i="3"/>
  <c r="O63" i="3"/>
  <c r="G63" i="3"/>
  <c r="V63" i="3"/>
  <c r="N63" i="3"/>
  <c r="F63" i="3"/>
  <c r="Y63" i="3"/>
  <c r="Q63" i="3"/>
  <c r="I63" i="3"/>
  <c r="R63" i="3"/>
  <c r="AC63" i="3"/>
  <c r="M63" i="3"/>
  <c r="AB63" i="3"/>
  <c r="L63" i="3"/>
  <c r="AA63" i="3"/>
  <c r="K63" i="3"/>
  <c r="E63" i="3"/>
  <c r="Z63" i="3"/>
  <c r="U63" i="3"/>
  <c r="T63" i="3"/>
  <c r="S63" i="3"/>
  <c r="J63" i="3"/>
  <c r="S69" i="1"/>
  <c r="S84" i="1"/>
  <c r="K5" i="1"/>
  <c r="S28" i="1"/>
  <c r="V5" i="3"/>
  <c r="N5" i="3"/>
  <c r="F5" i="3"/>
  <c r="AC5" i="3"/>
  <c r="U5" i="3"/>
  <c r="M5" i="3"/>
  <c r="E5" i="3"/>
  <c r="AB5" i="3"/>
  <c r="T5" i="3"/>
  <c r="L5" i="3"/>
  <c r="W5" i="3"/>
  <c r="O5" i="3"/>
  <c r="G5" i="3"/>
  <c r="S5" i="3"/>
  <c r="R5" i="3"/>
  <c r="Z5" i="3"/>
  <c r="J5" i="3"/>
  <c r="Y5" i="3"/>
  <c r="I5" i="3"/>
  <c r="N5" i="2"/>
  <c r="AB14" i="3"/>
  <c r="T14" i="3"/>
  <c r="L14" i="3"/>
  <c r="AA14" i="3"/>
  <c r="S14" i="3"/>
  <c r="K14" i="3"/>
  <c r="Z14" i="3"/>
  <c r="R14" i="3"/>
  <c r="J14" i="3"/>
  <c r="AC14" i="3"/>
  <c r="Y14" i="3"/>
  <c r="N14" i="3"/>
  <c r="X14" i="3"/>
  <c r="M14" i="3"/>
  <c r="W14" i="3"/>
  <c r="I14" i="3"/>
  <c r="O14" i="3"/>
  <c r="H14" i="3"/>
  <c r="N14" i="2"/>
  <c r="O14" i="2" s="1"/>
  <c r="Q14" i="2" s="1"/>
  <c r="R14" i="2" s="1"/>
  <c r="G14" i="3"/>
  <c r="U14" i="3"/>
  <c r="Q14" i="3"/>
  <c r="V21" i="3"/>
  <c r="N21" i="3"/>
  <c r="F21" i="3"/>
  <c r="AC21" i="3"/>
  <c r="U21" i="3"/>
  <c r="M21" i="3"/>
  <c r="E21" i="3"/>
  <c r="AB21" i="3"/>
  <c r="T21" i="3"/>
  <c r="L21" i="3"/>
  <c r="W21" i="3"/>
  <c r="O21" i="3"/>
  <c r="G21" i="3"/>
  <c r="S21" i="3"/>
  <c r="R21" i="3"/>
  <c r="Q21" i="3"/>
  <c r="X21" i="3"/>
  <c r="P21" i="3"/>
  <c r="K21" i="3"/>
  <c r="AA21" i="3"/>
  <c r="Z21" i="3"/>
  <c r="N21" i="2"/>
  <c r="O21" i="2" s="1"/>
  <c r="Q21" i="2" s="1"/>
  <c r="R21" i="2" s="1"/>
  <c r="AB30" i="3"/>
  <c r="T30" i="3"/>
  <c r="L30" i="3"/>
  <c r="AA30" i="3"/>
  <c r="S30" i="3"/>
  <c r="K30" i="3"/>
  <c r="Z30" i="3"/>
  <c r="R30" i="3"/>
  <c r="J30" i="3"/>
  <c r="AC30" i="3"/>
  <c r="U30" i="3"/>
  <c r="M30" i="3"/>
  <c r="E30" i="3"/>
  <c r="Y30" i="3"/>
  <c r="I30" i="3"/>
  <c r="X30" i="3"/>
  <c r="H30" i="3"/>
  <c r="W30" i="3"/>
  <c r="G30" i="3"/>
  <c r="N30" i="3"/>
  <c r="F30" i="3"/>
  <c r="N30" i="2"/>
  <c r="O30" i="2" s="1"/>
  <c r="Q30" i="2" s="1"/>
  <c r="R30" i="2" s="1"/>
  <c r="R61" i="1" s="1"/>
  <c r="S61" i="1" s="1"/>
  <c r="V30" i="3"/>
  <c r="Q30" i="3"/>
  <c r="P30" i="3"/>
  <c r="Z39" i="3"/>
  <c r="R39" i="3"/>
  <c r="J39" i="3"/>
  <c r="Y39" i="3"/>
  <c r="Q39" i="3"/>
  <c r="I39" i="3"/>
  <c r="X39" i="3"/>
  <c r="P39" i="3"/>
  <c r="H39" i="3"/>
  <c r="AA39" i="3"/>
  <c r="S39" i="3"/>
  <c r="K39" i="3"/>
  <c r="O39" i="3"/>
  <c r="N39" i="3"/>
  <c r="AC39" i="3"/>
  <c r="M39" i="3"/>
  <c r="W39" i="3"/>
  <c r="G39" i="3"/>
  <c r="V39" i="3"/>
  <c r="F39" i="3"/>
  <c r="T39" i="3"/>
  <c r="AB39" i="3"/>
  <c r="U39" i="3"/>
  <c r="L39" i="3"/>
  <c r="W55" i="3"/>
  <c r="O55" i="3"/>
  <c r="G55" i="3"/>
  <c r="V55" i="3"/>
  <c r="N55" i="3"/>
  <c r="F55" i="3"/>
  <c r="AC55" i="3"/>
  <c r="U55" i="3"/>
  <c r="M55" i="3"/>
  <c r="E55" i="3"/>
  <c r="AB55" i="3"/>
  <c r="T55" i="3"/>
  <c r="L55" i="3"/>
  <c r="Z55" i="3"/>
  <c r="J55" i="3"/>
  <c r="Y55" i="3"/>
  <c r="I55" i="3"/>
  <c r="X55" i="3"/>
  <c r="S55" i="3"/>
  <c r="R55" i="3"/>
  <c r="Q55" i="3"/>
  <c r="P55" i="3"/>
  <c r="AA55" i="3"/>
  <c r="K55" i="3"/>
  <c r="R58" i="1"/>
  <c r="S58" i="1" s="1"/>
  <c r="X71" i="3"/>
  <c r="P71" i="3"/>
  <c r="H71" i="3"/>
  <c r="W71" i="3"/>
  <c r="O71" i="3"/>
  <c r="V71" i="3"/>
  <c r="N71" i="3"/>
  <c r="F71" i="3"/>
  <c r="Y71" i="3"/>
  <c r="Q71" i="3"/>
  <c r="I71" i="3"/>
  <c r="R71" i="3"/>
  <c r="AC71" i="3"/>
  <c r="M71" i="3"/>
  <c r="AB71" i="3"/>
  <c r="L71" i="3"/>
  <c r="AA71" i="3"/>
  <c r="K71" i="3"/>
  <c r="U71" i="3"/>
  <c r="T71" i="3"/>
  <c r="S71" i="3"/>
  <c r="J71" i="3"/>
  <c r="E71" i="3"/>
  <c r="Z71" i="3"/>
  <c r="X87" i="3"/>
  <c r="P87" i="3"/>
  <c r="H87" i="3"/>
  <c r="W87" i="3"/>
  <c r="O87" i="3"/>
  <c r="G87" i="3"/>
  <c r="V87" i="3"/>
  <c r="N87" i="3"/>
  <c r="Y87" i="3"/>
  <c r="Q87" i="3"/>
  <c r="I87" i="3"/>
  <c r="R87" i="3"/>
  <c r="AC87" i="3"/>
  <c r="M87" i="3"/>
  <c r="AB87" i="3"/>
  <c r="L87" i="3"/>
  <c r="AA87" i="3"/>
  <c r="K87" i="3"/>
  <c r="Z87" i="3"/>
  <c r="J87" i="3"/>
  <c r="U87" i="3"/>
  <c r="E87" i="3"/>
  <c r="T87" i="3"/>
  <c r="S87" i="3"/>
  <c r="V117" i="3"/>
  <c r="N117" i="3"/>
  <c r="F117" i="3"/>
  <c r="AC117" i="3"/>
  <c r="U117" i="3"/>
  <c r="M117" i="3"/>
  <c r="E117" i="3"/>
  <c r="AB117" i="3"/>
  <c r="T117" i="3"/>
  <c r="L117" i="3"/>
  <c r="AA117" i="3"/>
  <c r="S117" i="3"/>
  <c r="K117" i="3"/>
  <c r="Z117" i="3"/>
  <c r="R117" i="3"/>
  <c r="J117" i="3"/>
  <c r="Y117" i="3"/>
  <c r="Q117" i="3"/>
  <c r="I117" i="3"/>
  <c r="X117" i="3"/>
  <c r="P117" i="3"/>
  <c r="H117" i="3"/>
  <c r="W117" i="3"/>
  <c r="O117" i="3"/>
  <c r="G117" i="3"/>
  <c r="N117" i="2"/>
  <c r="O117" i="2" s="1"/>
  <c r="Q117" i="2" s="1"/>
  <c r="Q5" i="3"/>
  <c r="W6" i="3"/>
  <c r="AC7" i="3"/>
  <c r="F15" i="3"/>
  <c r="E23" i="3"/>
  <c r="O30" i="3"/>
  <c r="AB85" i="3"/>
  <c r="T85" i="3"/>
  <c r="L85" i="3"/>
  <c r="AA85" i="3"/>
  <c r="S85" i="3"/>
  <c r="K85" i="3"/>
  <c r="Z85" i="3"/>
  <c r="R85" i="3"/>
  <c r="J85" i="3"/>
  <c r="AC85" i="3"/>
  <c r="U85" i="3"/>
  <c r="M85" i="3"/>
  <c r="E85" i="3"/>
  <c r="V85" i="3"/>
  <c r="F85" i="3"/>
  <c r="Q85" i="3"/>
  <c r="P85" i="3"/>
  <c r="O85" i="3"/>
  <c r="X85" i="3"/>
  <c r="I85" i="3"/>
  <c r="H85" i="3"/>
  <c r="G85" i="3"/>
  <c r="Y85" i="3"/>
  <c r="W85" i="3"/>
  <c r="N85" i="3"/>
  <c r="N85" i="2"/>
  <c r="O85" i="2" s="1"/>
  <c r="Q85" i="2" s="1"/>
  <c r="R85" i="2" s="1"/>
  <c r="R16" i="1" s="1"/>
  <c r="S16" i="1" s="1"/>
  <c r="AB42" i="3"/>
  <c r="T42" i="3"/>
  <c r="L42" i="3"/>
  <c r="AA42" i="3"/>
  <c r="S42" i="3"/>
  <c r="K42" i="3"/>
  <c r="Z42" i="3"/>
  <c r="R42" i="3"/>
  <c r="J42" i="3"/>
  <c r="AC42" i="3"/>
  <c r="U42" i="3"/>
  <c r="M42" i="3"/>
  <c r="E42" i="3"/>
  <c r="Q42" i="3"/>
  <c r="P42" i="3"/>
  <c r="O42" i="3"/>
  <c r="N42" i="3"/>
  <c r="Y42" i="3"/>
  <c r="I42" i="3"/>
  <c r="X42" i="3"/>
  <c r="H42" i="3"/>
  <c r="W42" i="3"/>
  <c r="G42" i="3"/>
  <c r="V42" i="3"/>
  <c r="F42" i="3"/>
  <c r="G34" i="3"/>
  <c r="AB46" i="3"/>
  <c r="T46" i="3"/>
  <c r="L46" i="3"/>
  <c r="AA46" i="3"/>
  <c r="S46" i="3"/>
  <c r="K46" i="3"/>
  <c r="Z46" i="3"/>
  <c r="R46" i="3"/>
  <c r="J46" i="3"/>
  <c r="AC46" i="3"/>
  <c r="U46" i="3"/>
  <c r="M46" i="3"/>
  <c r="Y46" i="3"/>
  <c r="I46" i="3"/>
  <c r="X46" i="3"/>
  <c r="H46" i="3"/>
  <c r="W46" i="3"/>
  <c r="G46" i="3"/>
  <c r="V46" i="3"/>
  <c r="F46" i="3"/>
  <c r="Q46" i="3"/>
  <c r="P46" i="3"/>
  <c r="O46" i="3"/>
  <c r="N46" i="3"/>
  <c r="N46" i="2"/>
  <c r="O46" i="2" s="1"/>
  <c r="Q46" i="2" s="1"/>
  <c r="R46" i="2" s="1"/>
  <c r="R32" i="1" s="1"/>
  <c r="S32" i="1" s="1"/>
  <c r="Z78" i="3"/>
  <c r="R78" i="3"/>
  <c r="J78" i="3"/>
  <c r="Y78" i="3"/>
  <c r="Q78" i="3"/>
  <c r="I78" i="3"/>
  <c r="X78" i="3"/>
  <c r="P78" i="3"/>
  <c r="H78" i="3"/>
  <c r="AA78" i="3"/>
  <c r="S78" i="3"/>
  <c r="K78" i="3"/>
  <c r="AB78" i="3"/>
  <c r="L78" i="3"/>
  <c r="W78" i="3"/>
  <c r="G78" i="3"/>
  <c r="V78" i="3"/>
  <c r="F78" i="3"/>
  <c r="U78" i="3"/>
  <c r="E78" i="3"/>
  <c r="AC78" i="3"/>
  <c r="T78" i="3"/>
  <c r="O78" i="3"/>
  <c r="N78" i="3"/>
  <c r="M78" i="3"/>
  <c r="N78" i="2"/>
  <c r="O78" i="2" s="1"/>
  <c r="Q78" i="2" s="1"/>
  <c r="R78" i="2" s="1"/>
  <c r="R91" i="1" s="1"/>
  <c r="S91" i="1" s="1"/>
  <c r="AB10" i="3"/>
  <c r="T10" i="3"/>
  <c r="L10" i="3"/>
  <c r="AA10" i="3"/>
  <c r="S10" i="3"/>
  <c r="K10" i="3"/>
  <c r="Z10" i="3"/>
  <c r="R10" i="3"/>
  <c r="J10" i="3"/>
  <c r="AC10" i="3"/>
  <c r="O10" i="3"/>
  <c r="Y10" i="3"/>
  <c r="N10" i="3"/>
  <c r="X10" i="3"/>
  <c r="M10" i="3"/>
  <c r="P10" i="3"/>
  <c r="E10" i="3"/>
  <c r="I10" i="3"/>
  <c r="H10" i="3"/>
  <c r="V10" i="3"/>
  <c r="U10" i="3"/>
  <c r="AB26" i="3"/>
  <c r="T26" i="3"/>
  <c r="L26" i="3"/>
  <c r="AA26" i="3"/>
  <c r="S26" i="3"/>
  <c r="K26" i="3"/>
  <c r="Z26" i="3"/>
  <c r="R26" i="3"/>
  <c r="J26" i="3"/>
  <c r="AC26" i="3"/>
  <c r="U26" i="3"/>
  <c r="M26" i="3"/>
  <c r="E26" i="3"/>
  <c r="Q26" i="3"/>
  <c r="P26" i="3"/>
  <c r="O26" i="3"/>
  <c r="V26" i="3"/>
  <c r="F26" i="3"/>
  <c r="N26" i="3"/>
  <c r="I26" i="3"/>
  <c r="G26" i="3"/>
  <c r="Y26" i="3"/>
  <c r="X26" i="3"/>
  <c r="J21" i="3"/>
  <c r="W26" i="3"/>
  <c r="V13" i="3"/>
  <c r="N13" i="3"/>
  <c r="F13" i="3"/>
  <c r="AC13" i="3"/>
  <c r="U13" i="3"/>
  <c r="M13" i="3"/>
  <c r="E13" i="3"/>
  <c r="AB13" i="3"/>
  <c r="T13" i="3"/>
  <c r="L13" i="3"/>
  <c r="Z13" i="3"/>
  <c r="O13" i="3"/>
  <c r="Y13" i="3"/>
  <c r="K13" i="3"/>
  <c r="X13" i="3"/>
  <c r="J13" i="3"/>
  <c r="AA13" i="3"/>
  <c r="P13" i="3"/>
  <c r="I13" i="3"/>
  <c r="H13" i="3"/>
  <c r="S13" i="3"/>
  <c r="R13" i="3"/>
  <c r="N13" i="2"/>
  <c r="O13" i="2" s="1"/>
  <c r="Q13" i="2" s="1"/>
  <c r="R13" i="2" s="1"/>
  <c r="X79" i="3"/>
  <c r="P79" i="3"/>
  <c r="H79" i="3"/>
  <c r="W79" i="3"/>
  <c r="O79" i="3"/>
  <c r="G79" i="3"/>
  <c r="V79" i="3"/>
  <c r="N79" i="3"/>
  <c r="F79" i="3"/>
  <c r="Y79" i="3"/>
  <c r="Q79" i="3"/>
  <c r="I79" i="3"/>
  <c r="R79" i="3"/>
  <c r="AC79" i="3"/>
  <c r="M79" i="3"/>
  <c r="AB79" i="3"/>
  <c r="L79" i="3"/>
  <c r="AA79" i="3"/>
  <c r="K79" i="3"/>
  <c r="E79" i="3"/>
  <c r="Z79" i="3"/>
  <c r="U79" i="3"/>
  <c r="T79" i="3"/>
  <c r="S79" i="3"/>
  <c r="J79" i="3"/>
  <c r="AB118" i="3"/>
  <c r="T118" i="3"/>
  <c r="L118" i="3"/>
  <c r="AA118" i="3"/>
  <c r="S118" i="3"/>
  <c r="K118" i="3"/>
  <c r="Z118" i="3"/>
  <c r="R118" i="3"/>
  <c r="J118" i="3"/>
  <c r="Y118" i="3"/>
  <c r="Q118" i="3"/>
  <c r="I118" i="3"/>
  <c r="X118" i="3"/>
  <c r="P118" i="3"/>
  <c r="H118" i="3"/>
  <c r="W118" i="3"/>
  <c r="O118" i="3"/>
  <c r="G118" i="3"/>
  <c r="V118" i="3"/>
  <c r="N118" i="3"/>
  <c r="F118" i="3"/>
  <c r="AC118" i="3"/>
  <c r="U118" i="3"/>
  <c r="M118" i="3"/>
  <c r="E118" i="3"/>
  <c r="N118" i="2"/>
  <c r="O118" i="2" s="1"/>
  <c r="Q118" i="2" s="1"/>
  <c r="G6" i="3"/>
  <c r="O7" i="2"/>
  <c r="Q7" i="2" s="1"/>
  <c r="R7" i="2" s="1"/>
  <c r="M2" i="2"/>
  <c r="O23" i="2"/>
  <c r="Q23" i="2" s="1"/>
  <c r="R23" i="2" s="1"/>
  <c r="R57" i="1" s="1"/>
  <c r="S57" i="1" s="1"/>
  <c r="AB38" i="3"/>
  <c r="T38" i="3"/>
  <c r="L38" i="3"/>
  <c r="AA38" i="3"/>
  <c r="S38" i="3"/>
  <c r="K38" i="3"/>
  <c r="Z38" i="3"/>
  <c r="R38" i="3"/>
  <c r="J38" i="3"/>
  <c r="AC38" i="3"/>
  <c r="U38" i="3"/>
  <c r="M38" i="3"/>
  <c r="E38" i="3"/>
  <c r="Y38" i="3"/>
  <c r="I38" i="3"/>
  <c r="X38" i="3"/>
  <c r="H38" i="3"/>
  <c r="W38" i="3"/>
  <c r="Q38" i="3"/>
  <c r="P38" i="3"/>
  <c r="N38" i="3"/>
  <c r="N38" i="2"/>
  <c r="O38" i="2" s="1"/>
  <c r="Q38" i="2" s="1"/>
  <c r="R38" i="2" s="1"/>
  <c r="R40" i="1" s="1"/>
  <c r="S40" i="1" s="1"/>
  <c r="V38" i="3"/>
  <c r="O38" i="3"/>
  <c r="F38" i="3"/>
  <c r="V45" i="3"/>
  <c r="N45" i="3"/>
  <c r="F45" i="3"/>
  <c r="AC45" i="3"/>
  <c r="U45" i="3"/>
  <c r="M45" i="3"/>
  <c r="E45" i="3"/>
  <c r="AB45" i="3"/>
  <c r="T45" i="3"/>
  <c r="L45" i="3"/>
  <c r="W45" i="3"/>
  <c r="O45" i="3"/>
  <c r="G45" i="3"/>
  <c r="S45" i="3"/>
  <c r="R45" i="3"/>
  <c r="Q45" i="3"/>
  <c r="P45" i="3"/>
  <c r="AA45" i="3"/>
  <c r="K45" i="3"/>
  <c r="Z45" i="3"/>
  <c r="J45" i="3"/>
  <c r="Y45" i="3"/>
  <c r="I45" i="3"/>
  <c r="X45" i="3"/>
  <c r="H45" i="3"/>
  <c r="N45" i="2"/>
  <c r="O45" i="2" s="1"/>
  <c r="Q45" i="2" s="1"/>
  <c r="R45" i="2" s="1"/>
  <c r="R10" i="1" s="1"/>
  <c r="S10" i="1" s="1"/>
  <c r="Y54" i="3"/>
  <c r="Q54" i="3"/>
  <c r="I54" i="3"/>
  <c r="X54" i="3"/>
  <c r="P54" i="3"/>
  <c r="H54" i="3"/>
  <c r="W54" i="3"/>
  <c r="O54" i="3"/>
  <c r="G54" i="3"/>
  <c r="V54" i="3"/>
  <c r="N54" i="3"/>
  <c r="F54" i="3"/>
  <c r="T54" i="3"/>
  <c r="S54" i="3"/>
  <c r="R54" i="3"/>
  <c r="AC54" i="3"/>
  <c r="M54" i="3"/>
  <c r="AB54" i="3"/>
  <c r="L54" i="3"/>
  <c r="AA54" i="3"/>
  <c r="Z54" i="3"/>
  <c r="J54" i="3"/>
  <c r="U54" i="3"/>
  <c r="E54" i="3"/>
  <c r="N54" i="2"/>
  <c r="O54" i="2" s="1"/>
  <c r="Q54" i="2" s="1"/>
  <c r="R54" i="2" s="1"/>
  <c r="R75" i="1" s="1"/>
  <c r="S75" i="1" s="1"/>
  <c r="AB61" i="3"/>
  <c r="T61" i="3"/>
  <c r="L61" i="3"/>
  <c r="AA61" i="3"/>
  <c r="S61" i="3"/>
  <c r="K61" i="3"/>
  <c r="Z61" i="3"/>
  <c r="R61" i="3"/>
  <c r="J61" i="3"/>
  <c r="W61" i="3"/>
  <c r="I61" i="3"/>
  <c r="V61" i="3"/>
  <c r="H61" i="3"/>
  <c r="U61" i="3"/>
  <c r="G61" i="3"/>
  <c r="Q61" i="3"/>
  <c r="F61" i="3"/>
  <c r="AC61" i="3"/>
  <c r="Y61" i="3"/>
  <c r="X61" i="3"/>
  <c r="P61" i="3"/>
  <c r="O61" i="3"/>
  <c r="N61" i="3"/>
  <c r="M61" i="3"/>
  <c r="E61" i="3"/>
  <c r="N61" i="2"/>
  <c r="O61" i="2" s="1"/>
  <c r="Q61" i="2" s="1"/>
  <c r="R61" i="2" s="1"/>
  <c r="R66" i="1" s="1"/>
  <c r="S66" i="1" s="1"/>
  <c r="Z70" i="3"/>
  <c r="R70" i="3"/>
  <c r="Y70" i="3"/>
  <c r="Q70" i="3"/>
  <c r="I70" i="3"/>
  <c r="X70" i="3"/>
  <c r="P70" i="3"/>
  <c r="H70" i="3"/>
  <c r="AA70" i="3"/>
  <c r="S70" i="3"/>
  <c r="K70" i="3"/>
  <c r="AB70" i="3"/>
  <c r="L70" i="3"/>
  <c r="W70" i="3"/>
  <c r="G70" i="3"/>
  <c r="V70" i="3"/>
  <c r="F70" i="3"/>
  <c r="U70" i="3"/>
  <c r="E70" i="3"/>
  <c r="O70" i="3"/>
  <c r="N70" i="3"/>
  <c r="M70" i="3"/>
  <c r="AC70" i="3"/>
  <c r="T70" i="3"/>
  <c r="N70" i="2"/>
  <c r="O70" i="2" s="1"/>
  <c r="Q70" i="2" s="1"/>
  <c r="R70" i="2" s="1"/>
  <c r="AB77" i="3"/>
  <c r="T77" i="3"/>
  <c r="L77" i="3"/>
  <c r="AA77" i="3"/>
  <c r="S77" i="3"/>
  <c r="Z77" i="3"/>
  <c r="R77" i="3"/>
  <c r="J77" i="3"/>
  <c r="AC77" i="3"/>
  <c r="U77" i="3"/>
  <c r="M77" i="3"/>
  <c r="E77" i="3"/>
  <c r="V77" i="3"/>
  <c r="F77" i="3"/>
  <c r="Q77" i="3"/>
  <c r="P77" i="3"/>
  <c r="O77" i="3"/>
  <c r="Y77" i="3"/>
  <c r="X77" i="3"/>
  <c r="W77" i="3"/>
  <c r="N77" i="3"/>
  <c r="I77" i="3"/>
  <c r="H77" i="3"/>
  <c r="G77" i="3"/>
  <c r="N77" i="2"/>
  <c r="O77" i="2" s="1"/>
  <c r="Q77" i="2" s="1"/>
  <c r="R77" i="2" s="1"/>
  <c r="Z86" i="3"/>
  <c r="R86" i="3"/>
  <c r="J86" i="3"/>
  <c r="Y86" i="3"/>
  <c r="Q86" i="3"/>
  <c r="I86" i="3"/>
  <c r="X86" i="3"/>
  <c r="P86" i="3"/>
  <c r="H86" i="3"/>
  <c r="AA86" i="3"/>
  <c r="S86" i="3"/>
  <c r="K86" i="3"/>
  <c r="AB86" i="3"/>
  <c r="L86" i="3"/>
  <c r="W86" i="3"/>
  <c r="G86" i="3"/>
  <c r="V86" i="3"/>
  <c r="U86" i="3"/>
  <c r="E86" i="3"/>
  <c r="T86" i="3"/>
  <c r="O86" i="3"/>
  <c r="N86" i="3"/>
  <c r="AC86" i="3"/>
  <c r="M86" i="3"/>
  <c r="N86" i="2"/>
  <c r="O86" i="2" s="1"/>
  <c r="Q86" i="2" s="1"/>
  <c r="R86" i="2" s="1"/>
  <c r="R44" i="1" s="1"/>
  <c r="S44" i="1" s="1"/>
  <c r="AB93" i="3"/>
  <c r="T93" i="3"/>
  <c r="L93" i="3"/>
  <c r="AA93" i="3"/>
  <c r="S93" i="3"/>
  <c r="K93" i="3"/>
  <c r="Z93" i="3"/>
  <c r="R93" i="3"/>
  <c r="J93" i="3"/>
  <c r="AC93" i="3"/>
  <c r="U93" i="3"/>
  <c r="M93" i="3"/>
  <c r="E93" i="3"/>
  <c r="V93" i="3"/>
  <c r="F93" i="3"/>
  <c r="Q93" i="3"/>
  <c r="P93" i="3"/>
  <c r="O93" i="3"/>
  <c r="N93" i="3"/>
  <c r="Y93" i="3"/>
  <c r="I93" i="3"/>
  <c r="X93" i="3"/>
  <c r="H93" i="3"/>
  <c r="W93" i="3"/>
  <c r="G93" i="3"/>
  <c r="N93" i="2"/>
  <c r="O93" i="2" s="1"/>
  <c r="Q93" i="2" s="1"/>
  <c r="R93" i="2" s="1"/>
  <c r="AB97" i="3"/>
  <c r="T97" i="3"/>
  <c r="L97" i="3"/>
  <c r="AA97" i="3"/>
  <c r="S97" i="3"/>
  <c r="K97" i="3"/>
  <c r="Z97" i="3"/>
  <c r="R97" i="3"/>
  <c r="J97" i="3"/>
  <c r="X97" i="3"/>
  <c r="P97" i="3"/>
  <c r="W97" i="3"/>
  <c r="V97" i="3"/>
  <c r="AC97" i="3"/>
  <c r="U97" i="3"/>
  <c r="M97" i="3"/>
  <c r="E97" i="3"/>
  <c r="N97" i="3"/>
  <c r="I97" i="3"/>
  <c r="H97" i="3"/>
  <c r="G97" i="3"/>
  <c r="F97" i="3"/>
  <c r="Y97" i="3"/>
  <c r="Q97" i="3"/>
  <c r="O97" i="3"/>
  <c r="V100" i="3"/>
  <c r="N100" i="3"/>
  <c r="F100" i="3"/>
  <c r="AC100" i="3"/>
  <c r="U100" i="3"/>
  <c r="M100" i="3"/>
  <c r="E100" i="3"/>
  <c r="AB100" i="3"/>
  <c r="T100" i="3"/>
  <c r="L100" i="3"/>
  <c r="AA100" i="3"/>
  <c r="S100" i="3"/>
  <c r="K100" i="3"/>
  <c r="Z100" i="3"/>
  <c r="R100" i="3"/>
  <c r="J100" i="3"/>
  <c r="Y100" i="3"/>
  <c r="Q100" i="3"/>
  <c r="I100" i="3"/>
  <c r="X100" i="3"/>
  <c r="P100" i="3"/>
  <c r="H100" i="3"/>
  <c r="W100" i="3"/>
  <c r="O100" i="3"/>
  <c r="N100" i="2"/>
  <c r="H5" i="3"/>
  <c r="T7" i="3"/>
  <c r="Q10" i="3"/>
  <c r="P14" i="3"/>
  <c r="C14" i="3" s="1"/>
  <c r="Y21" i="3"/>
  <c r="Z62" i="3"/>
  <c r="R62" i="3"/>
  <c r="J62" i="3"/>
  <c r="Y62" i="3"/>
  <c r="Q62" i="3"/>
  <c r="I62" i="3"/>
  <c r="X62" i="3"/>
  <c r="P62" i="3"/>
  <c r="AA62" i="3"/>
  <c r="S62" i="3"/>
  <c r="K62" i="3"/>
  <c r="AB62" i="3"/>
  <c r="L62" i="3"/>
  <c r="W62" i="3"/>
  <c r="G62" i="3"/>
  <c r="V62" i="3"/>
  <c r="F62" i="3"/>
  <c r="U62" i="3"/>
  <c r="E62" i="3"/>
  <c r="AC62" i="3"/>
  <c r="T62" i="3"/>
  <c r="O62" i="3"/>
  <c r="N62" i="3"/>
  <c r="M62" i="3"/>
  <c r="N62" i="2"/>
  <c r="O62" i="2" s="1"/>
  <c r="Q62" i="2" s="1"/>
  <c r="R62" i="2" s="1"/>
  <c r="V113" i="3"/>
  <c r="N113" i="3"/>
  <c r="F113" i="3"/>
  <c r="AB113" i="3"/>
  <c r="T113" i="3"/>
  <c r="L113" i="3"/>
  <c r="X113" i="3"/>
  <c r="P113" i="3"/>
  <c r="H113" i="3"/>
  <c r="W113" i="3"/>
  <c r="O113" i="3"/>
  <c r="G113" i="3"/>
  <c r="S113" i="3"/>
  <c r="R113" i="3"/>
  <c r="Q113" i="3"/>
  <c r="AC113" i="3"/>
  <c r="M113" i="3"/>
  <c r="AA113" i="3"/>
  <c r="K113" i="3"/>
  <c r="Z113" i="3"/>
  <c r="J113" i="3"/>
  <c r="Y113" i="3"/>
  <c r="I113" i="3"/>
  <c r="U113" i="3"/>
  <c r="N113" i="2"/>
  <c r="O113" i="2" s="1"/>
  <c r="Q113" i="2" s="1"/>
  <c r="R113" i="2" s="1"/>
  <c r="R38" i="1" s="1"/>
  <c r="S38" i="1" s="1"/>
  <c r="S88" i="1"/>
  <c r="Z31" i="3"/>
  <c r="R31" i="3"/>
  <c r="J31" i="3"/>
  <c r="Y31" i="3"/>
  <c r="Q31" i="3"/>
  <c r="I31" i="3"/>
  <c r="X31" i="3"/>
  <c r="P31" i="3"/>
  <c r="H31" i="3"/>
  <c r="AA31" i="3"/>
  <c r="S31" i="3"/>
  <c r="K31" i="3"/>
  <c r="O31" i="3"/>
  <c r="N31" i="3"/>
  <c r="AC31" i="3"/>
  <c r="M31" i="3"/>
  <c r="T31" i="3"/>
  <c r="L31" i="3"/>
  <c r="G31" i="3"/>
  <c r="F31" i="3"/>
  <c r="E31" i="3"/>
  <c r="AB31" i="3"/>
  <c r="W31" i="3"/>
  <c r="V31" i="3"/>
  <c r="Z58" i="3"/>
  <c r="R58" i="3"/>
  <c r="X58" i="3"/>
  <c r="AB58" i="3"/>
  <c r="Q58" i="3"/>
  <c r="I58" i="3"/>
  <c r="AA58" i="3"/>
  <c r="P58" i="3"/>
  <c r="H58" i="3"/>
  <c r="Y58" i="3"/>
  <c r="O58" i="3"/>
  <c r="G58" i="3"/>
  <c r="W58" i="3"/>
  <c r="N58" i="3"/>
  <c r="F58" i="3"/>
  <c r="L58" i="3"/>
  <c r="K58" i="3"/>
  <c r="AC58" i="3"/>
  <c r="J58" i="3"/>
  <c r="V58" i="3"/>
  <c r="E58" i="3"/>
  <c r="U58" i="3"/>
  <c r="T58" i="3"/>
  <c r="S58" i="3"/>
  <c r="M58" i="3"/>
  <c r="F10" i="3"/>
  <c r="S71" i="1"/>
  <c r="AB6" i="3"/>
  <c r="T6" i="3"/>
  <c r="L6" i="3"/>
  <c r="AA6" i="3"/>
  <c r="AA2" i="3" s="1"/>
  <c r="S6" i="3"/>
  <c r="K6" i="3"/>
  <c r="Z6" i="3"/>
  <c r="R6" i="3"/>
  <c r="J6" i="3"/>
  <c r="AC6" i="3"/>
  <c r="U6" i="3"/>
  <c r="M6" i="3"/>
  <c r="E6" i="3"/>
  <c r="Y6" i="3"/>
  <c r="I6" i="3"/>
  <c r="N6" i="2"/>
  <c r="O6" i="2" s="1"/>
  <c r="Q6" i="2" s="1"/>
  <c r="X6" i="3"/>
  <c r="X2" i="3" s="1"/>
  <c r="H6" i="3"/>
  <c r="P6" i="3"/>
  <c r="O6" i="3"/>
  <c r="Z47" i="3"/>
  <c r="R47" i="3"/>
  <c r="J47" i="3"/>
  <c r="Y47" i="3"/>
  <c r="Q47" i="3"/>
  <c r="I47" i="3"/>
  <c r="X47" i="3"/>
  <c r="P47" i="3"/>
  <c r="H47" i="3"/>
  <c r="AA47" i="3"/>
  <c r="S47" i="3"/>
  <c r="K47" i="3"/>
  <c r="O47" i="3"/>
  <c r="N47" i="3"/>
  <c r="AC47" i="3"/>
  <c r="M47" i="3"/>
  <c r="AB47" i="3"/>
  <c r="L47" i="3"/>
  <c r="W47" i="3"/>
  <c r="G47" i="3"/>
  <c r="V47" i="3"/>
  <c r="F47" i="3"/>
  <c r="U47" i="3"/>
  <c r="E47" i="3"/>
  <c r="T47" i="3"/>
  <c r="O100" i="2"/>
  <c r="Q100" i="2" s="1"/>
  <c r="R100" i="2" s="1"/>
  <c r="R48" i="1" s="1"/>
  <c r="S48" i="1" s="1"/>
  <c r="G10" i="3"/>
  <c r="S62" i="1"/>
  <c r="N7" i="2"/>
  <c r="AB18" i="3"/>
  <c r="T18" i="3"/>
  <c r="L18" i="3"/>
  <c r="AA18" i="3"/>
  <c r="S18" i="3"/>
  <c r="K18" i="3"/>
  <c r="Z18" i="3"/>
  <c r="R18" i="3"/>
  <c r="J18" i="3"/>
  <c r="AC18" i="3"/>
  <c r="U18" i="3"/>
  <c r="M18" i="3"/>
  <c r="E18" i="3"/>
  <c r="Q18" i="3"/>
  <c r="P18" i="3"/>
  <c r="O18" i="3"/>
  <c r="V18" i="3"/>
  <c r="F18" i="3"/>
  <c r="Y18" i="3"/>
  <c r="I18" i="3"/>
  <c r="H18" i="3"/>
  <c r="O112" i="2"/>
  <c r="Q112" i="2" s="1"/>
  <c r="R112" i="2" s="1"/>
  <c r="R34" i="1" s="1"/>
  <c r="S34" i="1" s="1"/>
  <c r="Q6" i="3"/>
  <c r="W10" i="3"/>
  <c r="V14" i="3"/>
  <c r="F22" i="3"/>
  <c r="S52" i="1"/>
  <c r="S63" i="1"/>
  <c r="V37" i="3"/>
  <c r="N37" i="3"/>
  <c r="AC37" i="3"/>
  <c r="U37" i="3"/>
  <c r="M37" i="3"/>
  <c r="E37" i="3"/>
  <c r="AB37" i="3"/>
  <c r="T37" i="3"/>
  <c r="L37" i="3"/>
  <c r="W37" i="3"/>
  <c r="O37" i="3"/>
  <c r="G37" i="3"/>
  <c r="S37" i="3"/>
  <c r="R37" i="3"/>
  <c r="Q37" i="3"/>
  <c r="Z37" i="3"/>
  <c r="J37" i="3"/>
  <c r="X37" i="3"/>
  <c r="H37" i="3"/>
  <c r="I37" i="3"/>
  <c r="AA37" i="3"/>
  <c r="Y37" i="3"/>
  <c r="P37" i="3"/>
  <c r="N37" i="2"/>
  <c r="O37" i="2" s="1"/>
  <c r="Q37" i="2" s="1"/>
  <c r="R37" i="2" s="1"/>
  <c r="R5" i="1" s="1"/>
  <c r="K37" i="3"/>
  <c r="AB69" i="3"/>
  <c r="T69" i="3"/>
  <c r="L69" i="3"/>
  <c r="AA69" i="3"/>
  <c r="S69" i="3"/>
  <c r="K69" i="3"/>
  <c r="Z69" i="3"/>
  <c r="R69" i="3"/>
  <c r="J69" i="3"/>
  <c r="AC69" i="3"/>
  <c r="U69" i="3"/>
  <c r="M69" i="3"/>
  <c r="E69" i="3"/>
  <c r="V69" i="3"/>
  <c r="F69" i="3"/>
  <c r="Q69" i="3"/>
  <c r="P69" i="3"/>
  <c r="O69" i="3"/>
  <c r="I69" i="3"/>
  <c r="G69" i="3"/>
  <c r="Y69" i="3"/>
  <c r="X69" i="3"/>
  <c r="W69" i="3"/>
  <c r="N69" i="3"/>
  <c r="N69" i="2"/>
  <c r="O69" i="2" s="1"/>
  <c r="Q69" i="2" s="1"/>
  <c r="R69" i="2" s="1"/>
  <c r="R31" i="1" s="1"/>
  <c r="S31" i="1" s="1"/>
  <c r="AB110" i="3"/>
  <c r="T110" i="3"/>
  <c r="L110" i="3"/>
  <c r="Z110" i="3"/>
  <c r="R110" i="3"/>
  <c r="J110" i="3"/>
  <c r="V110" i="3"/>
  <c r="N110" i="3"/>
  <c r="F110" i="3"/>
  <c r="AC110" i="3"/>
  <c r="U110" i="3"/>
  <c r="M110" i="3"/>
  <c r="E110" i="3"/>
  <c r="Q110" i="3"/>
  <c r="P110" i="3"/>
  <c r="O110" i="3"/>
  <c r="AA110" i="3"/>
  <c r="Y110" i="3"/>
  <c r="I110" i="3"/>
  <c r="X110" i="3"/>
  <c r="H110" i="3"/>
  <c r="W110" i="3"/>
  <c r="G110" i="3"/>
  <c r="S110" i="3"/>
  <c r="N110" i="2"/>
  <c r="O110" i="2" s="1"/>
  <c r="Q110" i="2" s="1"/>
  <c r="R110" i="2" s="1"/>
  <c r="Z15" i="3"/>
  <c r="R15" i="3"/>
  <c r="J15" i="3"/>
  <c r="Y15" i="3"/>
  <c r="Q15" i="3"/>
  <c r="I15" i="3"/>
  <c r="X15" i="3"/>
  <c r="P15" i="3"/>
  <c r="H15" i="3"/>
  <c r="AA15" i="3"/>
  <c r="S15" i="3"/>
  <c r="K15" i="3"/>
  <c r="O15" i="3"/>
  <c r="N15" i="3"/>
  <c r="AC15" i="3"/>
  <c r="M15" i="3"/>
  <c r="T15" i="3"/>
  <c r="L15" i="3"/>
  <c r="G15" i="3"/>
  <c r="W15" i="3"/>
  <c r="V15" i="3"/>
  <c r="Z74" i="3"/>
  <c r="R74" i="3"/>
  <c r="J74" i="3"/>
  <c r="Y74" i="3"/>
  <c r="Q74" i="3"/>
  <c r="I74" i="3"/>
  <c r="X74" i="3"/>
  <c r="P74" i="3"/>
  <c r="H74" i="3"/>
  <c r="AA74" i="3"/>
  <c r="S74" i="3"/>
  <c r="K74" i="3"/>
  <c r="T74" i="3"/>
  <c r="O74" i="3"/>
  <c r="N74" i="3"/>
  <c r="AC74" i="3"/>
  <c r="M74" i="3"/>
  <c r="G74" i="3"/>
  <c r="F74" i="3"/>
  <c r="E74" i="3"/>
  <c r="AB74" i="3"/>
  <c r="W74" i="3"/>
  <c r="V74" i="3"/>
  <c r="U74" i="3"/>
  <c r="L74" i="3"/>
  <c r="V29" i="3"/>
  <c r="N29" i="3"/>
  <c r="F29" i="3"/>
  <c r="AC29" i="3"/>
  <c r="U29" i="3"/>
  <c r="M29" i="3"/>
  <c r="E29" i="3"/>
  <c r="AB29" i="3"/>
  <c r="T29" i="3"/>
  <c r="L29" i="3"/>
  <c r="W29" i="3"/>
  <c r="O29" i="3"/>
  <c r="G29" i="3"/>
  <c r="S29" i="3"/>
  <c r="R29" i="3"/>
  <c r="Q29" i="3"/>
  <c r="X29" i="3"/>
  <c r="H29" i="3"/>
  <c r="AA29" i="3"/>
  <c r="Z29" i="3"/>
  <c r="Y29" i="3"/>
  <c r="P29" i="3"/>
  <c r="K29" i="3"/>
  <c r="J29" i="3"/>
  <c r="N29" i="2"/>
  <c r="O29" i="2" s="1"/>
  <c r="Q29" i="2" s="1"/>
  <c r="R29" i="2" s="1"/>
  <c r="R54" i="1" s="1"/>
  <c r="S54" i="1" s="1"/>
  <c r="Z7" i="3"/>
  <c r="R7" i="3"/>
  <c r="J7" i="3"/>
  <c r="Y7" i="3"/>
  <c r="Q7" i="3"/>
  <c r="I7" i="3"/>
  <c r="X7" i="3"/>
  <c r="P7" i="3"/>
  <c r="H7" i="3"/>
  <c r="AA7" i="3"/>
  <c r="S7" i="3"/>
  <c r="K7" i="3"/>
  <c r="O7" i="3"/>
  <c r="N7" i="3"/>
  <c r="V7" i="3"/>
  <c r="U7" i="3"/>
  <c r="E7" i="3"/>
  <c r="Z23" i="3"/>
  <c r="R23" i="3"/>
  <c r="J23" i="3"/>
  <c r="Y23" i="3"/>
  <c r="Q23" i="3"/>
  <c r="I23" i="3"/>
  <c r="X23" i="3"/>
  <c r="P23" i="3"/>
  <c r="H23" i="3"/>
  <c r="AA23" i="3"/>
  <c r="S23" i="3"/>
  <c r="K23" i="3"/>
  <c r="O23" i="3"/>
  <c r="N23" i="3"/>
  <c r="AC23" i="3"/>
  <c r="M23" i="3"/>
  <c r="T23" i="3"/>
  <c r="AB23" i="3"/>
  <c r="W23" i="3"/>
  <c r="U23" i="3"/>
  <c r="G23" i="3"/>
  <c r="F23" i="3"/>
  <c r="AB34" i="3"/>
  <c r="T34" i="3"/>
  <c r="L34" i="3"/>
  <c r="AA34" i="3"/>
  <c r="S34" i="3"/>
  <c r="K34" i="3"/>
  <c r="Z34" i="3"/>
  <c r="R34" i="3"/>
  <c r="J34" i="3"/>
  <c r="AC34" i="3"/>
  <c r="U34" i="3"/>
  <c r="M34" i="3"/>
  <c r="E34" i="3"/>
  <c r="Q34" i="3"/>
  <c r="P34" i="3"/>
  <c r="O34" i="3"/>
  <c r="X34" i="3"/>
  <c r="H34" i="3"/>
  <c r="V34" i="3"/>
  <c r="F34" i="3"/>
  <c r="Y34" i="3"/>
  <c r="W34" i="3"/>
  <c r="N34" i="3"/>
  <c r="I34" i="3"/>
  <c r="N39" i="2"/>
  <c r="O39" i="2" s="1"/>
  <c r="Q39" i="2" s="1"/>
  <c r="Y50" i="3"/>
  <c r="Q50" i="3"/>
  <c r="I50" i="3"/>
  <c r="X50" i="3"/>
  <c r="P50" i="3"/>
  <c r="W50" i="3"/>
  <c r="Z50" i="3"/>
  <c r="M50" i="3"/>
  <c r="V50" i="3"/>
  <c r="L50" i="3"/>
  <c r="U50" i="3"/>
  <c r="K50" i="3"/>
  <c r="S50" i="3"/>
  <c r="AA50" i="3"/>
  <c r="N50" i="3"/>
  <c r="E50" i="3"/>
  <c r="AB50" i="3"/>
  <c r="T50" i="3"/>
  <c r="R50" i="3"/>
  <c r="O50" i="3"/>
  <c r="J50" i="3"/>
  <c r="H50" i="3"/>
  <c r="G50" i="3"/>
  <c r="AC50" i="3"/>
  <c r="F50" i="3"/>
  <c r="N55" i="2"/>
  <c r="O55" i="2" s="1"/>
  <c r="Q55" i="2" s="1"/>
  <c r="Z66" i="3"/>
  <c r="R66" i="3"/>
  <c r="J66" i="3"/>
  <c r="Y66" i="3"/>
  <c r="Q66" i="3"/>
  <c r="I66" i="3"/>
  <c r="X66" i="3"/>
  <c r="P66" i="3"/>
  <c r="H66" i="3"/>
  <c r="AA66" i="3"/>
  <c r="S66" i="3"/>
  <c r="K66" i="3"/>
  <c r="T66" i="3"/>
  <c r="O66" i="3"/>
  <c r="N66" i="3"/>
  <c r="AC66" i="3"/>
  <c r="M66" i="3"/>
  <c r="W66" i="3"/>
  <c r="V66" i="3"/>
  <c r="U66" i="3"/>
  <c r="L66" i="3"/>
  <c r="G66" i="3"/>
  <c r="F66" i="3"/>
  <c r="E66" i="3"/>
  <c r="AB66" i="3"/>
  <c r="N71" i="2"/>
  <c r="O71" i="2" s="1"/>
  <c r="Q71" i="2" s="1"/>
  <c r="Z82" i="3"/>
  <c r="R82" i="3"/>
  <c r="J82" i="3"/>
  <c r="Y82" i="3"/>
  <c r="Q82" i="3"/>
  <c r="I82" i="3"/>
  <c r="X82" i="3"/>
  <c r="P82" i="3"/>
  <c r="H82" i="3"/>
  <c r="AA82" i="3"/>
  <c r="S82" i="3"/>
  <c r="K82" i="3"/>
  <c r="T82" i="3"/>
  <c r="O82" i="3"/>
  <c r="N82" i="3"/>
  <c r="AC82" i="3"/>
  <c r="M82" i="3"/>
  <c r="W82" i="3"/>
  <c r="V82" i="3"/>
  <c r="U82" i="3"/>
  <c r="L82" i="3"/>
  <c r="G82" i="3"/>
  <c r="F82" i="3"/>
  <c r="E82" i="3"/>
  <c r="AB82" i="3"/>
  <c r="N87" i="2"/>
  <c r="O87" i="2" s="1"/>
  <c r="Q87" i="2" s="1"/>
  <c r="P5" i="3"/>
  <c r="V6" i="3"/>
  <c r="AB7" i="3"/>
  <c r="E15" i="3"/>
  <c r="P22" i="3"/>
  <c r="I29" i="3"/>
  <c r="Z11" i="3"/>
  <c r="R11" i="3"/>
  <c r="J11" i="3"/>
  <c r="Y11" i="3"/>
  <c r="Q11" i="3"/>
  <c r="I11" i="3"/>
  <c r="X11" i="3"/>
  <c r="P11" i="3"/>
  <c r="H11" i="3"/>
  <c r="AB11" i="3"/>
  <c r="N11" i="3"/>
  <c r="AA11" i="3"/>
  <c r="M11" i="3"/>
  <c r="W11" i="3"/>
  <c r="L11" i="3"/>
  <c r="AC11" i="3"/>
  <c r="O11" i="3"/>
  <c r="Z19" i="3"/>
  <c r="R19" i="3"/>
  <c r="J19" i="3"/>
  <c r="Y19" i="3"/>
  <c r="Q19" i="3"/>
  <c r="I19" i="3"/>
  <c r="X19" i="3"/>
  <c r="P19" i="3"/>
  <c r="H19" i="3"/>
  <c r="AA19" i="3"/>
  <c r="S19" i="3"/>
  <c r="W19" i="3"/>
  <c r="G19" i="3"/>
  <c r="V19" i="3"/>
  <c r="F19" i="3"/>
  <c r="U19" i="3"/>
  <c r="E19" i="3"/>
  <c r="AB19" i="3"/>
  <c r="L19" i="3"/>
  <c r="Z27" i="3"/>
  <c r="R27" i="3"/>
  <c r="J27" i="3"/>
  <c r="Y27" i="3"/>
  <c r="Q27" i="3"/>
  <c r="I27" i="3"/>
  <c r="X27" i="3"/>
  <c r="P27" i="3"/>
  <c r="H27" i="3"/>
  <c r="AA27" i="3"/>
  <c r="S27" i="3"/>
  <c r="W27" i="3"/>
  <c r="G27" i="3"/>
  <c r="V27" i="3"/>
  <c r="F27" i="3"/>
  <c r="U27" i="3"/>
  <c r="E27" i="3"/>
  <c r="AB27" i="3"/>
  <c r="L27" i="3"/>
  <c r="Z35" i="3"/>
  <c r="R35" i="3"/>
  <c r="J35" i="3"/>
  <c r="Y35" i="3"/>
  <c r="Q35" i="3"/>
  <c r="I35" i="3"/>
  <c r="X35" i="3"/>
  <c r="P35" i="3"/>
  <c r="H35" i="3"/>
  <c r="AA35" i="3"/>
  <c r="S35" i="3"/>
  <c r="K35" i="3"/>
  <c r="W35" i="3"/>
  <c r="G35" i="3"/>
  <c r="V35" i="3"/>
  <c r="U35" i="3"/>
  <c r="E35" i="3"/>
  <c r="N35" i="3"/>
  <c r="AB35" i="3"/>
  <c r="L35" i="3"/>
  <c r="Z43" i="3"/>
  <c r="R43" i="3"/>
  <c r="J43" i="3"/>
  <c r="Y43" i="3"/>
  <c r="Q43" i="3"/>
  <c r="I43" i="3"/>
  <c r="X43" i="3"/>
  <c r="P43" i="3"/>
  <c r="H43" i="3"/>
  <c r="AA43" i="3"/>
  <c r="S43" i="3"/>
  <c r="K43" i="3"/>
  <c r="W43" i="3"/>
  <c r="V43" i="3"/>
  <c r="F43" i="3"/>
  <c r="U43" i="3"/>
  <c r="E43" i="3"/>
  <c r="T43" i="3"/>
  <c r="O43" i="3"/>
  <c r="N43" i="3"/>
  <c r="AC43" i="3"/>
  <c r="M43" i="3"/>
  <c r="AB43" i="3"/>
  <c r="L43" i="3"/>
  <c r="W51" i="3"/>
  <c r="O51" i="3"/>
  <c r="G51" i="3"/>
  <c r="V51" i="3"/>
  <c r="N51" i="3"/>
  <c r="F51" i="3"/>
  <c r="AC51" i="3"/>
  <c r="U51" i="3"/>
  <c r="M51" i="3"/>
  <c r="E51" i="3"/>
  <c r="Y51" i="3"/>
  <c r="K51" i="3"/>
  <c r="X51" i="3"/>
  <c r="J51" i="3"/>
  <c r="T51" i="3"/>
  <c r="I51" i="3"/>
  <c r="R51" i="3"/>
  <c r="AB51" i="3"/>
  <c r="Q51" i="3"/>
  <c r="AA51" i="3"/>
  <c r="P51" i="3"/>
  <c r="Z51" i="3"/>
  <c r="L51" i="3"/>
  <c r="S51" i="3"/>
  <c r="H51" i="3"/>
  <c r="X59" i="3"/>
  <c r="P59" i="3"/>
  <c r="H59" i="3"/>
  <c r="W59" i="3"/>
  <c r="V59" i="3"/>
  <c r="N59" i="3"/>
  <c r="F59" i="3"/>
  <c r="Y59" i="3"/>
  <c r="L59" i="3"/>
  <c r="U59" i="3"/>
  <c r="K59" i="3"/>
  <c r="T59" i="3"/>
  <c r="S59" i="3"/>
  <c r="I59" i="3"/>
  <c r="AB59" i="3"/>
  <c r="E59" i="3"/>
  <c r="AA59" i="3"/>
  <c r="Z59" i="3"/>
  <c r="R59" i="3"/>
  <c r="Q59" i="3"/>
  <c r="O59" i="3"/>
  <c r="M59" i="3"/>
  <c r="AC59" i="3"/>
  <c r="G59" i="3"/>
  <c r="X67" i="3"/>
  <c r="P67" i="3"/>
  <c r="H67" i="3"/>
  <c r="W67" i="3"/>
  <c r="O67" i="3"/>
  <c r="V67" i="3"/>
  <c r="N67" i="3"/>
  <c r="F67" i="3"/>
  <c r="Y67" i="3"/>
  <c r="Q67" i="3"/>
  <c r="I67" i="3"/>
  <c r="Z67" i="3"/>
  <c r="J67" i="3"/>
  <c r="U67" i="3"/>
  <c r="E67" i="3"/>
  <c r="T67" i="3"/>
  <c r="S67" i="3"/>
  <c r="AC67" i="3"/>
  <c r="AB67" i="3"/>
  <c r="AA67" i="3"/>
  <c r="R67" i="3"/>
  <c r="M67" i="3"/>
  <c r="L67" i="3"/>
  <c r="K67" i="3"/>
  <c r="X75" i="3"/>
  <c r="P75" i="3"/>
  <c r="H75" i="3"/>
  <c r="W75" i="3"/>
  <c r="O75" i="3"/>
  <c r="G75" i="3"/>
  <c r="V75" i="3"/>
  <c r="N75" i="3"/>
  <c r="F75" i="3"/>
  <c r="Y75" i="3"/>
  <c r="Q75" i="3"/>
  <c r="I75" i="3"/>
  <c r="Z75" i="3"/>
  <c r="U75" i="3"/>
  <c r="E75" i="3"/>
  <c r="T75" i="3"/>
  <c r="S75" i="3"/>
  <c r="M75" i="3"/>
  <c r="L75" i="3"/>
  <c r="K75" i="3"/>
  <c r="AC75" i="3"/>
  <c r="AB75" i="3"/>
  <c r="AA75" i="3"/>
  <c r="R75" i="3"/>
  <c r="X83" i="3"/>
  <c r="P83" i="3"/>
  <c r="H83" i="3"/>
  <c r="W83" i="3"/>
  <c r="O83" i="3"/>
  <c r="G83" i="3"/>
  <c r="V83" i="3"/>
  <c r="N83" i="3"/>
  <c r="F83" i="3"/>
  <c r="Y83" i="3"/>
  <c r="Q83" i="3"/>
  <c r="I83" i="3"/>
  <c r="Z83" i="3"/>
  <c r="J83" i="3"/>
  <c r="U83" i="3"/>
  <c r="E83" i="3"/>
  <c r="T83" i="3"/>
  <c r="S83" i="3"/>
  <c r="AC83" i="3"/>
  <c r="AB83" i="3"/>
  <c r="AA83" i="3"/>
  <c r="R83" i="3"/>
  <c r="M83" i="3"/>
  <c r="L83" i="3"/>
  <c r="K83" i="3"/>
  <c r="V96" i="3"/>
  <c r="N96" i="3"/>
  <c r="F96" i="3"/>
  <c r="AC96" i="3"/>
  <c r="U96" i="3"/>
  <c r="M96" i="3"/>
  <c r="E96" i="3"/>
  <c r="AB96" i="3"/>
  <c r="T96" i="3"/>
  <c r="L96" i="3"/>
  <c r="W96" i="3"/>
  <c r="O96" i="3"/>
  <c r="G96" i="3"/>
  <c r="X96" i="3"/>
  <c r="H96" i="3"/>
  <c r="S96" i="3"/>
  <c r="R96" i="3"/>
  <c r="Q96" i="3"/>
  <c r="P96" i="3"/>
  <c r="AA96" i="3"/>
  <c r="Z96" i="3"/>
  <c r="J96" i="3"/>
  <c r="Y96" i="3"/>
  <c r="I96" i="3"/>
  <c r="Z98" i="3"/>
  <c r="R98" i="3"/>
  <c r="J98" i="3"/>
  <c r="Y98" i="3"/>
  <c r="Q98" i="3"/>
  <c r="I98" i="3"/>
  <c r="X98" i="3"/>
  <c r="P98" i="3"/>
  <c r="H98" i="3"/>
  <c r="W98" i="3"/>
  <c r="V98" i="3"/>
  <c r="N98" i="3"/>
  <c r="F98" i="3"/>
  <c r="AC98" i="3"/>
  <c r="U98" i="3"/>
  <c r="M98" i="3"/>
  <c r="E98" i="3"/>
  <c r="AB98" i="3"/>
  <c r="T98" i="3"/>
  <c r="L98" i="3"/>
  <c r="AA98" i="3"/>
  <c r="S98" i="3"/>
  <c r="K98" i="3"/>
  <c r="O98" i="3"/>
  <c r="G98" i="3"/>
  <c r="N98" i="2"/>
  <c r="O98" i="2" s="1"/>
  <c r="Q98" i="2" s="1"/>
  <c r="R98" i="2" s="1"/>
  <c r="R35" i="1" s="1"/>
  <c r="S35" i="1" s="1"/>
  <c r="V105" i="3"/>
  <c r="N105" i="3"/>
  <c r="AB105" i="3"/>
  <c r="T105" i="3"/>
  <c r="L105" i="3"/>
  <c r="W105" i="3"/>
  <c r="AC105" i="3"/>
  <c r="Q105" i="3"/>
  <c r="G105" i="3"/>
  <c r="AA105" i="3"/>
  <c r="P105" i="3"/>
  <c r="E105" i="3"/>
  <c r="Z105" i="3"/>
  <c r="O105" i="3"/>
  <c r="Y105" i="3"/>
  <c r="M105" i="3"/>
  <c r="X105" i="3"/>
  <c r="K105" i="3"/>
  <c r="U105" i="3"/>
  <c r="J105" i="3"/>
  <c r="S105" i="3"/>
  <c r="I105" i="3"/>
  <c r="R105" i="3"/>
  <c r="H105" i="3"/>
  <c r="K8" i="3"/>
  <c r="S9" i="3"/>
  <c r="T11" i="3"/>
  <c r="S12" i="3"/>
  <c r="N19" i="3"/>
  <c r="T20" i="3"/>
  <c r="R25" i="3"/>
  <c r="AC35" i="3"/>
  <c r="X8" i="3"/>
  <c r="P8" i="3"/>
  <c r="H8" i="3"/>
  <c r="W8" i="3"/>
  <c r="O8" i="3"/>
  <c r="G8" i="3"/>
  <c r="V8" i="3"/>
  <c r="N8" i="3"/>
  <c r="F8" i="3"/>
  <c r="Y8" i="3"/>
  <c r="Q8" i="3"/>
  <c r="I8" i="3"/>
  <c r="X16" i="3"/>
  <c r="P16" i="3"/>
  <c r="H16" i="3"/>
  <c r="W16" i="3"/>
  <c r="O16" i="3"/>
  <c r="G16" i="3"/>
  <c r="V16" i="3"/>
  <c r="N16" i="3"/>
  <c r="F16" i="3"/>
  <c r="Y16" i="3"/>
  <c r="Q16" i="3"/>
  <c r="I16" i="3"/>
  <c r="U16" i="3"/>
  <c r="E16" i="3"/>
  <c r="T16" i="3"/>
  <c r="S16" i="3"/>
  <c r="Z16" i="3"/>
  <c r="J16" i="3"/>
  <c r="X24" i="3"/>
  <c r="P24" i="3"/>
  <c r="H24" i="3"/>
  <c r="W24" i="3"/>
  <c r="O24" i="3"/>
  <c r="G24" i="3"/>
  <c r="V24" i="3"/>
  <c r="N24" i="3"/>
  <c r="F24" i="3"/>
  <c r="Y24" i="3"/>
  <c r="Q24" i="3"/>
  <c r="I24" i="3"/>
  <c r="U24" i="3"/>
  <c r="E24" i="3"/>
  <c r="T24" i="3"/>
  <c r="S24" i="3"/>
  <c r="Z24" i="3"/>
  <c r="J24" i="3"/>
  <c r="X32" i="3"/>
  <c r="P32" i="3"/>
  <c r="H32" i="3"/>
  <c r="W32" i="3"/>
  <c r="O32" i="3"/>
  <c r="G32" i="3"/>
  <c r="V32" i="3"/>
  <c r="N32" i="3"/>
  <c r="F32" i="3"/>
  <c r="Y32" i="3"/>
  <c r="Q32" i="3"/>
  <c r="I32" i="3"/>
  <c r="U32" i="3"/>
  <c r="E32" i="3"/>
  <c r="T32" i="3"/>
  <c r="S32" i="3"/>
  <c r="Z32" i="3"/>
  <c r="J32" i="3"/>
  <c r="X40" i="3"/>
  <c r="P40" i="3"/>
  <c r="H40" i="3"/>
  <c r="W40" i="3"/>
  <c r="O40" i="3"/>
  <c r="G40" i="3"/>
  <c r="V40" i="3"/>
  <c r="N40" i="3"/>
  <c r="F40" i="3"/>
  <c r="Y40" i="3"/>
  <c r="Q40" i="3"/>
  <c r="I40" i="3"/>
  <c r="U40" i="3"/>
  <c r="E40" i="3"/>
  <c r="T40" i="3"/>
  <c r="S40" i="3"/>
  <c r="R40" i="3"/>
  <c r="AC40" i="3"/>
  <c r="M40" i="3"/>
  <c r="AB40" i="3"/>
  <c r="L40" i="3"/>
  <c r="Z40" i="3"/>
  <c r="J40" i="3"/>
  <c r="X48" i="3"/>
  <c r="P48" i="3"/>
  <c r="H48" i="3"/>
  <c r="W48" i="3"/>
  <c r="O48" i="3"/>
  <c r="G48" i="3"/>
  <c r="V48" i="3"/>
  <c r="N48" i="3"/>
  <c r="F48" i="3"/>
  <c r="Y48" i="3"/>
  <c r="Q48" i="3"/>
  <c r="I48" i="3"/>
  <c r="U48" i="3"/>
  <c r="E48" i="3"/>
  <c r="T48" i="3"/>
  <c r="S48" i="3"/>
  <c r="R48" i="3"/>
  <c r="AC48" i="3"/>
  <c r="M48" i="3"/>
  <c r="AB48" i="3"/>
  <c r="L48" i="3"/>
  <c r="AA48" i="3"/>
  <c r="K48" i="3"/>
  <c r="Z48" i="3"/>
  <c r="J48" i="3"/>
  <c r="AC56" i="3"/>
  <c r="U56" i="3"/>
  <c r="M56" i="3"/>
  <c r="E56" i="3"/>
  <c r="AB56" i="3"/>
  <c r="T56" i="3"/>
  <c r="L56" i="3"/>
  <c r="AA56" i="3"/>
  <c r="S56" i="3"/>
  <c r="K56" i="3"/>
  <c r="Z56" i="3"/>
  <c r="R56" i="3"/>
  <c r="J56" i="3"/>
  <c r="P56" i="3"/>
  <c r="O56" i="3"/>
  <c r="N56" i="3"/>
  <c r="Y56" i="3"/>
  <c r="I56" i="3"/>
  <c r="X56" i="3"/>
  <c r="H56" i="3"/>
  <c r="W56" i="3"/>
  <c r="G56" i="3"/>
  <c r="V56" i="3"/>
  <c r="F56" i="3"/>
  <c r="Q56" i="3"/>
  <c r="V64" i="3"/>
  <c r="N64" i="3"/>
  <c r="F64" i="3"/>
  <c r="AC64" i="3"/>
  <c r="U64" i="3"/>
  <c r="M64" i="3"/>
  <c r="E64" i="3"/>
  <c r="AB64" i="3"/>
  <c r="T64" i="3"/>
  <c r="L64" i="3"/>
  <c r="W64" i="3"/>
  <c r="O64" i="3"/>
  <c r="G64" i="3"/>
  <c r="X64" i="3"/>
  <c r="H64" i="3"/>
  <c r="S64" i="3"/>
  <c r="R64" i="3"/>
  <c r="Q64" i="3"/>
  <c r="K64" i="3"/>
  <c r="J64" i="3"/>
  <c r="I64" i="3"/>
  <c r="AA64" i="3"/>
  <c r="Z64" i="3"/>
  <c r="Y64" i="3"/>
  <c r="P64" i="3"/>
  <c r="V72" i="3"/>
  <c r="N72" i="3"/>
  <c r="F72" i="3"/>
  <c r="AC72" i="3"/>
  <c r="U72" i="3"/>
  <c r="M72" i="3"/>
  <c r="E72" i="3"/>
  <c r="AB72" i="3"/>
  <c r="T72" i="3"/>
  <c r="L72" i="3"/>
  <c r="W72" i="3"/>
  <c r="O72" i="3"/>
  <c r="G72" i="3"/>
  <c r="X72" i="3"/>
  <c r="H72" i="3"/>
  <c r="S72" i="3"/>
  <c r="R72" i="3"/>
  <c r="Q72" i="3"/>
  <c r="AA72" i="3"/>
  <c r="Z72" i="3"/>
  <c r="Y72" i="3"/>
  <c r="P72" i="3"/>
  <c r="K72" i="3"/>
  <c r="J72" i="3"/>
  <c r="I72" i="3"/>
  <c r="V80" i="3"/>
  <c r="N80" i="3"/>
  <c r="F80" i="3"/>
  <c r="AC80" i="3"/>
  <c r="U80" i="3"/>
  <c r="M80" i="3"/>
  <c r="E80" i="3"/>
  <c r="AB80" i="3"/>
  <c r="T80" i="3"/>
  <c r="L80" i="3"/>
  <c r="W80" i="3"/>
  <c r="O80" i="3"/>
  <c r="G80" i="3"/>
  <c r="X80" i="3"/>
  <c r="H80" i="3"/>
  <c r="S80" i="3"/>
  <c r="R80" i="3"/>
  <c r="Q80" i="3"/>
  <c r="K80" i="3"/>
  <c r="J80" i="3"/>
  <c r="I80" i="3"/>
  <c r="AA80" i="3"/>
  <c r="Z80" i="3"/>
  <c r="Y80" i="3"/>
  <c r="P80" i="3"/>
  <c r="V88" i="3"/>
  <c r="N88" i="3"/>
  <c r="F88" i="3"/>
  <c r="AC88" i="3"/>
  <c r="U88" i="3"/>
  <c r="M88" i="3"/>
  <c r="E88" i="3"/>
  <c r="AB88" i="3"/>
  <c r="T88" i="3"/>
  <c r="L88" i="3"/>
  <c r="W88" i="3"/>
  <c r="O88" i="3"/>
  <c r="G88" i="3"/>
  <c r="X88" i="3"/>
  <c r="H88" i="3"/>
  <c r="S88" i="3"/>
  <c r="R88" i="3"/>
  <c r="Q88" i="3"/>
  <c r="P88" i="3"/>
  <c r="AA88" i="3"/>
  <c r="K88" i="3"/>
  <c r="Z88" i="3"/>
  <c r="J88" i="3"/>
  <c r="Y88" i="3"/>
  <c r="I88" i="3"/>
  <c r="O95" i="2"/>
  <c r="Q95" i="2" s="1"/>
  <c r="R95" i="2" s="1"/>
  <c r="R7" i="1" s="1"/>
  <c r="S7" i="1" s="1"/>
  <c r="V109" i="3"/>
  <c r="N109" i="3"/>
  <c r="F109" i="3"/>
  <c r="AB109" i="3"/>
  <c r="T109" i="3"/>
  <c r="L109" i="3"/>
  <c r="W109" i="3"/>
  <c r="O109" i="3"/>
  <c r="G109" i="3"/>
  <c r="AA109" i="3"/>
  <c r="P109" i="3"/>
  <c r="Z109" i="3"/>
  <c r="M109" i="3"/>
  <c r="Y109" i="3"/>
  <c r="K109" i="3"/>
  <c r="X109" i="3"/>
  <c r="J109" i="3"/>
  <c r="U109" i="3"/>
  <c r="I109" i="3"/>
  <c r="S109" i="3"/>
  <c r="H109" i="3"/>
  <c r="R109" i="3"/>
  <c r="E109" i="3"/>
  <c r="AC109" i="3"/>
  <c r="Q109" i="3"/>
  <c r="L8" i="3"/>
  <c r="AB8" i="3"/>
  <c r="W9" i="3"/>
  <c r="U11" i="3"/>
  <c r="AC16" i="3"/>
  <c r="O19" i="3"/>
  <c r="M24" i="3"/>
  <c r="E28" i="3"/>
  <c r="AC32" i="3"/>
  <c r="E36" i="3"/>
  <c r="H33" i="3"/>
  <c r="J36" i="3"/>
  <c r="K40" i="3"/>
  <c r="M27" i="3"/>
  <c r="K32" i="3"/>
  <c r="Q33" i="3"/>
  <c r="S36" i="3"/>
  <c r="AA40" i="3"/>
  <c r="L32" i="3"/>
  <c r="R33" i="3"/>
  <c r="X12" i="3"/>
  <c r="P12" i="3"/>
  <c r="H12" i="3"/>
  <c r="W12" i="3"/>
  <c r="O12" i="3"/>
  <c r="G12" i="3"/>
  <c r="V12" i="3"/>
  <c r="N12" i="3"/>
  <c r="F12" i="3"/>
  <c r="AA12" i="3"/>
  <c r="M12" i="3"/>
  <c r="Z12" i="3"/>
  <c r="L12" i="3"/>
  <c r="Y12" i="3"/>
  <c r="K12" i="3"/>
  <c r="AB12" i="3"/>
  <c r="Q12" i="3"/>
  <c r="X20" i="3"/>
  <c r="P20" i="3"/>
  <c r="H20" i="3"/>
  <c r="W20" i="3"/>
  <c r="O20" i="3"/>
  <c r="G20" i="3"/>
  <c r="V20" i="3"/>
  <c r="N20" i="3"/>
  <c r="F20" i="3"/>
  <c r="Y20" i="3"/>
  <c r="Q20" i="3"/>
  <c r="I20" i="3"/>
  <c r="AC20" i="3"/>
  <c r="M20" i="3"/>
  <c r="AB20" i="3"/>
  <c r="L20" i="3"/>
  <c r="AA20" i="3"/>
  <c r="K20" i="3"/>
  <c r="R20" i="3"/>
  <c r="X28" i="3"/>
  <c r="P28" i="3"/>
  <c r="H28" i="3"/>
  <c r="W28" i="3"/>
  <c r="O28" i="3"/>
  <c r="G28" i="3"/>
  <c r="V28" i="3"/>
  <c r="N28" i="3"/>
  <c r="F28" i="3"/>
  <c r="Y28" i="3"/>
  <c r="Q28" i="3"/>
  <c r="I28" i="3"/>
  <c r="AC28" i="3"/>
  <c r="M28" i="3"/>
  <c r="AB28" i="3"/>
  <c r="L28" i="3"/>
  <c r="AA28" i="3"/>
  <c r="K28" i="3"/>
  <c r="R28" i="3"/>
  <c r="X36" i="3"/>
  <c r="P36" i="3"/>
  <c r="H36" i="3"/>
  <c r="W36" i="3"/>
  <c r="O36" i="3"/>
  <c r="G36" i="3"/>
  <c r="V36" i="3"/>
  <c r="N36" i="3"/>
  <c r="F36" i="3"/>
  <c r="Y36" i="3"/>
  <c r="Q36" i="3"/>
  <c r="I36" i="3"/>
  <c r="AC36" i="3"/>
  <c r="M36" i="3"/>
  <c r="AB36" i="3"/>
  <c r="L36" i="3"/>
  <c r="AA36" i="3"/>
  <c r="K36" i="3"/>
  <c r="T36" i="3"/>
  <c r="R36" i="3"/>
  <c r="X44" i="3"/>
  <c r="P44" i="3"/>
  <c r="H44" i="3"/>
  <c r="W44" i="3"/>
  <c r="O44" i="3"/>
  <c r="G44" i="3"/>
  <c r="V44" i="3"/>
  <c r="N44" i="3"/>
  <c r="F44" i="3"/>
  <c r="Y44" i="3"/>
  <c r="Q44" i="3"/>
  <c r="I44" i="3"/>
  <c r="AC44" i="3"/>
  <c r="M44" i="3"/>
  <c r="AB44" i="3"/>
  <c r="L44" i="3"/>
  <c r="AA44" i="3"/>
  <c r="K44" i="3"/>
  <c r="Z44" i="3"/>
  <c r="J44" i="3"/>
  <c r="U44" i="3"/>
  <c r="E44" i="3"/>
  <c r="T44" i="3"/>
  <c r="S44" i="3"/>
  <c r="R44" i="3"/>
  <c r="AC52" i="3"/>
  <c r="U52" i="3"/>
  <c r="M52" i="3"/>
  <c r="E52" i="3"/>
  <c r="AB52" i="3"/>
  <c r="T52" i="3"/>
  <c r="L52" i="3"/>
  <c r="AA52" i="3"/>
  <c r="S52" i="3"/>
  <c r="K52" i="3"/>
  <c r="Z52" i="3"/>
  <c r="X52" i="3"/>
  <c r="J52" i="3"/>
  <c r="W52" i="3"/>
  <c r="I52" i="3"/>
  <c r="V52" i="3"/>
  <c r="H52" i="3"/>
  <c r="Q52" i="3"/>
  <c r="F52" i="3"/>
  <c r="P52" i="3"/>
  <c r="O52" i="3"/>
  <c r="Y52" i="3"/>
  <c r="N52" i="3"/>
  <c r="R52" i="3"/>
  <c r="G52" i="3"/>
  <c r="V60" i="3"/>
  <c r="N60" i="3"/>
  <c r="F60" i="3"/>
  <c r="AC60" i="3"/>
  <c r="U60" i="3"/>
  <c r="M60" i="3"/>
  <c r="E60" i="3"/>
  <c r="AB60" i="3"/>
  <c r="T60" i="3"/>
  <c r="L60" i="3"/>
  <c r="X60" i="3"/>
  <c r="J60" i="3"/>
  <c r="W60" i="3"/>
  <c r="I60" i="3"/>
  <c r="S60" i="3"/>
  <c r="H60" i="3"/>
  <c r="R60" i="3"/>
  <c r="G60" i="3"/>
  <c r="AA60" i="3"/>
  <c r="Z60" i="3"/>
  <c r="Y60" i="3"/>
  <c r="Q60" i="3"/>
  <c r="P60" i="3"/>
  <c r="O60" i="3"/>
  <c r="K60" i="3"/>
  <c r="V68" i="3"/>
  <c r="N68" i="3"/>
  <c r="F68" i="3"/>
  <c r="AC68" i="3"/>
  <c r="U68" i="3"/>
  <c r="M68" i="3"/>
  <c r="E68" i="3"/>
  <c r="AB68" i="3"/>
  <c r="T68" i="3"/>
  <c r="L68" i="3"/>
  <c r="W68" i="3"/>
  <c r="O68" i="3"/>
  <c r="G68" i="3"/>
  <c r="P68" i="3"/>
  <c r="AA68" i="3"/>
  <c r="K68" i="3"/>
  <c r="Z68" i="3"/>
  <c r="J68" i="3"/>
  <c r="Y68" i="3"/>
  <c r="I68" i="3"/>
  <c r="X68" i="3"/>
  <c r="S68" i="3"/>
  <c r="R68" i="3"/>
  <c r="Q68" i="3"/>
  <c r="H68" i="3"/>
  <c r="V76" i="3"/>
  <c r="N76" i="3"/>
  <c r="F76" i="3"/>
  <c r="AC76" i="3"/>
  <c r="U76" i="3"/>
  <c r="M76" i="3"/>
  <c r="E76" i="3"/>
  <c r="AB76" i="3"/>
  <c r="T76" i="3"/>
  <c r="L76" i="3"/>
  <c r="W76" i="3"/>
  <c r="O76" i="3"/>
  <c r="G76" i="3"/>
  <c r="P76" i="3"/>
  <c r="AA76" i="3"/>
  <c r="K76" i="3"/>
  <c r="Z76" i="3"/>
  <c r="J76" i="3"/>
  <c r="Y76" i="3"/>
  <c r="I76" i="3"/>
  <c r="S76" i="3"/>
  <c r="R76" i="3"/>
  <c r="Q76" i="3"/>
  <c r="H76" i="3"/>
  <c r="X76" i="3"/>
  <c r="V84" i="3"/>
  <c r="N84" i="3"/>
  <c r="F84" i="3"/>
  <c r="AC84" i="3"/>
  <c r="U84" i="3"/>
  <c r="M84" i="3"/>
  <c r="E84" i="3"/>
  <c r="AB84" i="3"/>
  <c r="T84" i="3"/>
  <c r="L84" i="3"/>
  <c r="W84" i="3"/>
  <c r="O84" i="3"/>
  <c r="G84" i="3"/>
  <c r="P84" i="3"/>
  <c r="AA84" i="3"/>
  <c r="K84" i="3"/>
  <c r="Z84" i="3"/>
  <c r="J84" i="3"/>
  <c r="Y84" i="3"/>
  <c r="I84" i="3"/>
  <c r="X84" i="3"/>
  <c r="S84" i="3"/>
  <c r="R84" i="3"/>
  <c r="Q84" i="3"/>
  <c r="H84" i="3"/>
  <c r="V92" i="3"/>
  <c r="N92" i="3"/>
  <c r="F92" i="3"/>
  <c r="AC92" i="3"/>
  <c r="U92" i="3"/>
  <c r="M92" i="3"/>
  <c r="E92" i="3"/>
  <c r="AB92" i="3"/>
  <c r="T92" i="3"/>
  <c r="L92" i="3"/>
  <c r="W92" i="3"/>
  <c r="O92" i="3"/>
  <c r="G92" i="3"/>
  <c r="P92" i="3"/>
  <c r="AA92" i="3"/>
  <c r="K92" i="3"/>
  <c r="Z92" i="3"/>
  <c r="J92" i="3"/>
  <c r="Y92" i="3"/>
  <c r="I92" i="3"/>
  <c r="X92" i="3"/>
  <c r="H92" i="3"/>
  <c r="S92" i="3"/>
  <c r="R92" i="3"/>
  <c r="Q92" i="3"/>
  <c r="AB114" i="3"/>
  <c r="T114" i="3"/>
  <c r="L114" i="3"/>
  <c r="Z114" i="3"/>
  <c r="R114" i="3"/>
  <c r="J114" i="3"/>
  <c r="X114" i="3"/>
  <c r="V114" i="3"/>
  <c r="N114" i="3"/>
  <c r="F114" i="3"/>
  <c r="AC114" i="3"/>
  <c r="U114" i="3"/>
  <c r="M114" i="3"/>
  <c r="E114" i="3"/>
  <c r="AA114" i="3"/>
  <c r="I114" i="3"/>
  <c r="Y114" i="3"/>
  <c r="H114" i="3"/>
  <c r="W114" i="3"/>
  <c r="G114" i="3"/>
  <c r="S114" i="3"/>
  <c r="Q114" i="3"/>
  <c r="P114" i="3"/>
  <c r="O114" i="3"/>
  <c r="K114" i="3"/>
  <c r="N114" i="2"/>
  <c r="O114" i="2" s="1"/>
  <c r="Q114" i="2" s="1"/>
  <c r="R114" i="2" s="1"/>
  <c r="R49" i="1" s="1"/>
  <c r="S49" i="1" s="1"/>
  <c r="T8" i="3"/>
  <c r="G11" i="3"/>
  <c r="C11" i="3" s="1"/>
  <c r="I12" i="3"/>
  <c r="M16" i="3"/>
  <c r="E20" i="3"/>
  <c r="AC24" i="3"/>
  <c r="O27" i="3"/>
  <c r="U28" i="3"/>
  <c r="M32" i="3"/>
  <c r="M35" i="3"/>
  <c r="Z36" i="3"/>
  <c r="V9" i="3"/>
  <c r="N9" i="3"/>
  <c r="F9" i="3"/>
  <c r="AC9" i="3"/>
  <c r="U9" i="3"/>
  <c r="AB9" i="3"/>
  <c r="T9" i="3"/>
  <c r="AA9" i="3"/>
  <c r="P9" i="3"/>
  <c r="G9" i="3"/>
  <c r="Z9" i="3"/>
  <c r="O9" i="3"/>
  <c r="E9" i="3"/>
  <c r="Y9" i="3"/>
  <c r="M9" i="3"/>
  <c r="Q9" i="3"/>
  <c r="H9" i="3"/>
  <c r="O11" i="2"/>
  <c r="Q11" i="2" s="1"/>
  <c r="R11" i="2" s="1"/>
  <c r="R18" i="1" s="1"/>
  <c r="S18" i="1" s="1"/>
  <c r="V17" i="3"/>
  <c r="N17" i="3"/>
  <c r="F17" i="3"/>
  <c r="AC17" i="3"/>
  <c r="U17" i="3"/>
  <c r="M17" i="3"/>
  <c r="E17" i="3"/>
  <c r="AB17" i="3"/>
  <c r="T17" i="3"/>
  <c r="L17" i="3"/>
  <c r="W17" i="3"/>
  <c r="O17" i="3"/>
  <c r="G17" i="3"/>
  <c r="AA17" i="3"/>
  <c r="K17" i="3"/>
  <c r="Z17" i="3"/>
  <c r="J17" i="3"/>
  <c r="Y17" i="3"/>
  <c r="I17" i="3"/>
  <c r="P17" i="3"/>
  <c r="O19" i="2"/>
  <c r="Q19" i="2" s="1"/>
  <c r="R19" i="2" s="1"/>
  <c r="R72" i="1" s="1"/>
  <c r="S72" i="1" s="1"/>
  <c r="V25" i="3"/>
  <c r="N25" i="3"/>
  <c r="F25" i="3"/>
  <c r="AC25" i="3"/>
  <c r="U25" i="3"/>
  <c r="M25" i="3"/>
  <c r="E25" i="3"/>
  <c r="AB25" i="3"/>
  <c r="T25" i="3"/>
  <c r="L25" i="3"/>
  <c r="W25" i="3"/>
  <c r="O25" i="3"/>
  <c r="G25" i="3"/>
  <c r="AA25" i="3"/>
  <c r="K25" i="3"/>
  <c r="Z25" i="3"/>
  <c r="J25" i="3"/>
  <c r="Y25" i="3"/>
  <c r="I25" i="3"/>
  <c r="P25" i="3"/>
  <c r="O27" i="2"/>
  <c r="Q27" i="2" s="1"/>
  <c r="R27" i="2" s="1"/>
  <c r="R23" i="1" s="1"/>
  <c r="S23" i="1" s="1"/>
  <c r="V33" i="3"/>
  <c r="N33" i="3"/>
  <c r="F33" i="3"/>
  <c r="AC33" i="3"/>
  <c r="U33" i="3"/>
  <c r="M33" i="3"/>
  <c r="E33" i="3"/>
  <c r="AB33" i="3"/>
  <c r="T33" i="3"/>
  <c r="L33" i="3"/>
  <c r="W33" i="3"/>
  <c r="O33" i="3"/>
  <c r="G33" i="3"/>
  <c r="AA33" i="3"/>
  <c r="K33" i="3"/>
  <c r="Z33" i="3"/>
  <c r="J33" i="3"/>
  <c r="Y33" i="3"/>
  <c r="I33" i="3"/>
  <c r="P33" i="3"/>
  <c r="O35" i="2"/>
  <c r="Q35" i="2" s="1"/>
  <c r="R35" i="2" s="1"/>
  <c r="V41" i="3"/>
  <c r="N41" i="3"/>
  <c r="F41" i="3"/>
  <c r="AC41" i="3"/>
  <c r="U41" i="3"/>
  <c r="M41" i="3"/>
  <c r="E41" i="3"/>
  <c r="AB41" i="3"/>
  <c r="T41" i="3"/>
  <c r="L41" i="3"/>
  <c r="W41" i="3"/>
  <c r="O41" i="3"/>
  <c r="G41" i="3"/>
  <c r="AA41" i="3"/>
  <c r="K41" i="3"/>
  <c r="Z41" i="3"/>
  <c r="J41" i="3"/>
  <c r="Y41" i="3"/>
  <c r="I41" i="3"/>
  <c r="X41" i="3"/>
  <c r="H41" i="3"/>
  <c r="S41" i="3"/>
  <c r="R41" i="3"/>
  <c r="Q41" i="3"/>
  <c r="P41" i="3"/>
  <c r="O43" i="2"/>
  <c r="Q43" i="2" s="1"/>
  <c r="R43" i="2" s="1"/>
  <c r="R26" i="1" s="1"/>
  <c r="S26" i="1" s="1"/>
  <c r="V49" i="3"/>
  <c r="N49" i="3"/>
  <c r="F49" i="3"/>
  <c r="AC49" i="3"/>
  <c r="U49" i="3"/>
  <c r="M49" i="3"/>
  <c r="E49" i="3"/>
  <c r="AB49" i="3"/>
  <c r="T49" i="3"/>
  <c r="L49" i="3"/>
  <c r="W49" i="3"/>
  <c r="O49" i="3"/>
  <c r="G49" i="3"/>
  <c r="AA49" i="3"/>
  <c r="K49" i="3"/>
  <c r="Z49" i="3"/>
  <c r="J49" i="3"/>
  <c r="Y49" i="3"/>
  <c r="I49" i="3"/>
  <c r="X49" i="3"/>
  <c r="H49" i="3"/>
  <c r="S49" i="3"/>
  <c r="R49" i="3"/>
  <c r="Q49" i="3"/>
  <c r="P49" i="3"/>
  <c r="O51" i="2"/>
  <c r="Q51" i="2" s="1"/>
  <c r="R51" i="2" s="1"/>
  <c r="R87" i="1" s="1"/>
  <c r="S87" i="1" s="1"/>
  <c r="AA57" i="3"/>
  <c r="S57" i="3"/>
  <c r="K57" i="3"/>
  <c r="Z57" i="3"/>
  <c r="R57" i="3"/>
  <c r="J57" i="3"/>
  <c r="Y57" i="3"/>
  <c r="Q57" i="3"/>
  <c r="I57" i="3"/>
  <c r="X57" i="3"/>
  <c r="P57" i="3"/>
  <c r="H57" i="3"/>
  <c r="V57" i="3"/>
  <c r="F57" i="3"/>
  <c r="U57" i="3"/>
  <c r="E57" i="3"/>
  <c r="T57" i="3"/>
  <c r="O57" i="3"/>
  <c r="N57" i="3"/>
  <c r="AC57" i="3"/>
  <c r="M57" i="3"/>
  <c r="AB57" i="3"/>
  <c r="L57" i="3"/>
  <c r="W57" i="3"/>
  <c r="G57" i="3"/>
  <c r="O59" i="2"/>
  <c r="Q59" i="2" s="1"/>
  <c r="R59" i="2" s="1"/>
  <c r="R59" i="1" s="1"/>
  <c r="S59" i="1" s="1"/>
  <c r="AB65" i="3"/>
  <c r="T65" i="3"/>
  <c r="L65" i="3"/>
  <c r="AA65" i="3"/>
  <c r="S65" i="3"/>
  <c r="K65" i="3"/>
  <c r="Z65" i="3"/>
  <c r="R65" i="3"/>
  <c r="J65" i="3"/>
  <c r="AC65" i="3"/>
  <c r="U65" i="3"/>
  <c r="M65" i="3"/>
  <c r="E65" i="3"/>
  <c r="N65" i="3"/>
  <c r="Y65" i="3"/>
  <c r="I65" i="3"/>
  <c r="X65" i="3"/>
  <c r="H65" i="3"/>
  <c r="W65" i="3"/>
  <c r="G65" i="3"/>
  <c r="Q65" i="3"/>
  <c r="P65" i="3"/>
  <c r="O65" i="3"/>
  <c r="F65" i="3"/>
  <c r="V65" i="3"/>
  <c r="O67" i="2"/>
  <c r="Q67" i="2" s="1"/>
  <c r="R67" i="2" s="1"/>
  <c r="R70" i="1" s="1"/>
  <c r="S70" i="1" s="1"/>
  <c r="AB73" i="3"/>
  <c r="T73" i="3"/>
  <c r="L73" i="3"/>
  <c r="AA73" i="3"/>
  <c r="S73" i="3"/>
  <c r="K73" i="3"/>
  <c r="Z73" i="3"/>
  <c r="R73" i="3"/>
  <c r="J73" i="3"/>
  <c r="AC73" i="3"/>
  <c r="U73" i="3"/>
  <c r="M73" i="3"/>
  <c r="E73" i="3"/>
  <c r="N73" i="3"/>
  <c r="Y73" i="3"/>
  <c r="I73" i="3"/>
  <c r="X73" i="3"/>
  <c r="H73" i="3"/>
  <c r="W73" i="3"/>
  <c r="G73" i="3"/>
  <c r="V73" i="3"/>
  <c r="Q73" i="3"/>
  <c r="P73" i="3"/>
  <c r="O73" i="3"/>
  <c r="F73" i="3"/>
  <c r="O75" i="2"/>
  <c r="Q75" i="2" s="1"/>
  <c r="R75" i="2" s="1"/>
  <c r="AB81" i="3"/>
  <c r="T81" i="3"/>
  <c r="L81" i="3"/>
  <c r="AA81" i="3"/>
  <c r="S81" i="3"/>
  <c r="K81" i="3"/>
  <c r="Z81" i="3"/>
  <c r="R81" i="3"/>
  <c r="J81" i="3"/>
  <c r="AC81" i="3"/>
  <c r="U81" i="3"/>
  <c r="M81" i="3"/>
  <c r="E81" i="3"/>
  <c r="N81" i="3"/>
  <c r="Y81" i="3"/>
  <c r="I81" i="3"/>
  <c r="X81" i="3"/>
  <c r="H81" i="3"/>
  <c r="W81" i="3"/>
  <c r="G81" i="3"/>
  <c r="Q81" i="3"/>
  <c r="P81" i="3"/>
  <c r="O81" i="3"/>
  <c r="F81" i="3"/>
  <c r="V81" i="3"/>
  <c r="O83" i="2"/>
  <c r="Q83" i="2" s="1"/>
  <c r="R83" i="2" s="1"/>
  <c r="R51" i="1" s="1"/>
  <c r="S51" i="1" s="1"/>
  <c r="X91" i="3"/>
  <c r="P91" i="3"/>
  <c r="H91" i="3"/>
  <c r="Z90" i="3"/>
  <c r="R90" i="3"/>
  <c r="J90" i="3"/>
  <c r="AB89" i="3"/>
  <c r="T89" i="3"/>
  <c r="L89" i="3"/>
  <c r="W91" i="3"/>
  <c r="O91" i="3"/>
  <c r="G91" i="3"/>
  <c r="Y90" i="3"/>
  <c r="Q90" i="3"/>
  <c r="I90" i="3"/>
  <c r="AA89" i="3"/>
  <c r="S89" i="3"/>
  <c r="K89" i="3"/>
  <c r="V91" i="3"/>
  <c r="N91" i="3"/>
  <c r="F91" i="3"/>
  <c r="X90" i="3"/>
  <c r="P90" i="3"/>
  <c r="H90" i="3"/>
  <c r="Z89" i="3"/>
  <c r="R89" i="3"/>
  <c r="J89" i="3"/>
  <c r="Y91" i="3"/>
  <c r="Q91" i="3"/>
  <c r="I91" i="3"/>
  <c r="AA90" i="3"/>
  <c r="S90" i="3"/>
  <c r="K90" i="3"/>
  <c r="AC89" i="3"/>
  <c r="U89" i="3"/>
  <c r="M89" i="3"/>
  <c r="E89" i="3"/>
  <c r="Z91" i="3"/>
  <c r="J91" i="3"/>
  <c r="T90" i="3"/>
  <c r="N89" i="3"/>
  <c r="U91" i="3"/>
  <c r="E91" i="3"/>
  <c r="O90" i="3"/>
  <c r="Y89" i="3"/>
  <c r="I89" i="3"/>
  <c r="T91" i="3"/>
  <c r="N90" i="3"/>
  <c r="X89" i="3"/>
  <c r="H89" i="3"/>
  <c r="S91" i="3"/>
  <c r="AC90" i="3"/>
  <c r="M90" i="3"/>
  <c r="W89" i="3"/>
  <c r="G89" i="3"/>
  <c r="R91" i="3"/>
  <c r="AB90" i="3"/>
  <c r="L90" i="3"/>
  <c r="V89" i="3"/>
  <c r="F89" i="3"/>
  <c r="AC91" i="3"/>
  <c r="M91" i="3"/>
  <c r="W90" i="3"/>
  <c r="G90" i="3"/>
  <c r="Q89" i="3"/>
  <c r="AB91" i="3"/>
  <c r="L91" i="3"/>
  <c r="V90" i="3"/>
  <c r="F90" i="3"/>
  <c r="P89" i="3"/>
  <c r="AA91" i="3"/>
  <c r="K91" i="3"/>
  <c r="U90" i="3"/>
  <c r="E90" i="3"/>
  <c r="O89" i="3"/>
  <c r="O91" i="2"/>
  <c r="Q91" i="2" s="1"/>
  <c r="R91" i="2" s="1"/>
  <c r="Z94" i="3"/>
  <c r="R94" i="3"/>
  <c r="J94" i="3"/>
  <c r="Y94" i="3"/>
  <c r="Q94" i="3"/>
  <c r="I94" i="3"/>
  <c r="X94" i="3"/>
  <c r="P94" i="3"/>
  <c r="H94" i="3"/>
  <c r="AA94" i="3"/>
  <c r="S94" i="3"/>
  <c r="K94" i="3"/>
  <c r="AB94" i="3"/>
  <c r="L94" i="3"/>
  <c r="W94" i="3"/>
  <c r="G94" i="3"/>
  <c r="V94" i="3"/>
  <c r="F94" i="3"/>
  <c r="U94" i="3"/>
  <c r="E94" i="3"/>
  <c r="T94" i="3"/>
  <c r="O94" i="3"/>
  <c r="N94" i="3"/>
  <c r="AC94" i="3"/>
  <c r="M94" i="3"/>
  <c r="N94" i="2"/>
  <c r="O94" i="2" s="1"/>
  <c r="Q94" i="2" s="1"/>
  <c r="R94" i="2" s="1"/>
  <c r="R80" i="1" s="1"/>
  <c r="S80" i="1" s="1"/>
  <c r="N96" i="2"/>
  <c r="O96" i="2" s="1"/>
  <c r="Q96" i="2" s="1"/>
  <c r="R96" i="2" s="1"/>
  <c r="AB101" i="3"/>
  <c r="T101" i="3"/>
  <c r="L101" i="3"/>
  <c r="AA101" i="3"/>
  <c r="S101" i="3"/>
  <c r="K101" i="3"/>
  <c r="Z101" i="3"/>
  <c r="R101" i="3"/>
  <c r="J101" i="3"/>
  <c r="Y101" i="3"/>
  <c r="Q101" i="3"/>
  <c r="I101" i="3"/>
  <c r="X101" i="3"/>
  <c r="P101" i="3"/>
  <c r="H101" i="3"/>
  <c r="W101" i="3"/>
  <c r="O101" i="3"/>
  <c r="G101" i="3"/>
  <c r="V101" i="3"/>
  <c r="N101" i="3"/>
  <c r="F101" i="3"/>
  <c r="AC101" i="3"/>
  <c r="U101" i="3"/>
  <c r="M101" i="3"/>
  <c r="E101" i="3"/>
  <c r="N105" i="2"/>
  <c r="O105" i="2" s="1"/>
  <c r="Q105" i="2" s="1"/>
  <c r="R105" i="2" s="1"/>
  <c r="R60" i="1" s="1"/>
  <c r="S60" i="1" s="1"/>
  <c r="E8" i="3"/>
  <c r="U8" i="3"/>
  <c r="L9" i="3"/>
  <c r="K11" i="3"/>
  <c r="J12" i="3"/>
  <c r="R16" i="3"/>
  <c r="X17" i="3"/>
  <c r="J20" i="3"/>
  <c r="H25" i="3"/>
  <c r="T27" i="3"/>
  <c r="Z28" i="3"/>
  <c r="R32" i="3"/>
  <c r="X33" i="3"/>
  <c r="O35" i="3"/>
  <c r="X104" i="3"/>
  <c r="P104" i="3"/>
  <c r="H104" i="3"/>
  <c r="V104" i="3"/>
  <c r="N104" i="3"/>
  <c r="F104" i="3"/>
  <c r="U104" i="3"/>
  <c r="K104" i="3"/>
  <c r="T104" i="3"/>
  <c r="J104" i="3"/>
  <c r="AC104" i="3"/>
  <c r="S104" i="3"/>
  <c r="I104" i="3"/>
  <c r="AB104" i="3"/>
  <c r="R104" i="3"/>
  <c r="G104" i="3"/>
  <c r="AA104" i="3"/>
  <c r="Q104" i="3"/>
  <c r="E104" i="3"/>
  <c r="Z104" i="3"/>
  <c r="O104" i="3"/>
  <c r="Y104" i="3"/>
  <c r="M104" i="3"/>
  <c r="W104" i="3"/>
  <c r="L104" i="3"/>
  <c r="X108" i="3"/>
  <c r="P108" i="3"/>
  <c r="H108" i="3"/>
  <c r="V108" i="3"/>
  <c r="N108" i="3"/>
  <c r="F108" i="3"/>
  <c r="Y108" i="3"/>
  <c r="Q108" i="3"/>
  <c r="I108" i="3"/>
  <c r="AB108" i="3"/>
  <c r="O108" i="3"/>
  <c r="AA108" i="3"/>
  <c r="M108" i="3"/>
  <c r="Z108" i="3"/>
  <c r="L108" i="3"/>
  <c r="W108" i="3"/>
  <c r="K108" i="3"/>
  <c r="U108" i="3"/>
  <c r="J108" i="3"/>
  <c r="T108" i="3"/>
  <c r="G108" i="3"/>
  <c r="S108" i="3"/>
  <c r="E108" i="3"/>
  <c r="AC108" i="3"/>
  <c r="R108" i="3"/>
  <c r="X112" i="3"/>
  <c r="P112" i="3"/>
  <c r="H112" i="3"/>
  <c r="V112" i="3"/>
  <c r="N112" i="3"/>
  <c r="F112" i="3"/>
  <c r="Z112" i="3"/>
  <c r="R112" i="3"/>
  <c r="J112" i="3"/>
  <c r="Y112" i="3"/>
  <c r="Q112" i="3"/>
  <c r="I112" i="3"/>
  <c r="AC112" i="3"/>
  <c r="M112" i="3"/>
  <c r="AB112" i="3"/>
  <c r="L112" i="3"/>
  <c r="AA112" i="3"/>
  <c r="K112" i="3"/>
  <c r="W112" i="3"/>
  <c r="G112" i="3"/>
  <c r="U112" i="3"/>
  <c r="E112" i="3"/>
  <c r="T112" i="3"/>
  <c r="S112" i="3"/>
  <c r="O112" i="3"/>
  <c r="X116" i="3"/>
  <c r="P116" i="3"/>
  <c r="H116" i="3"/>
  <c r="W116" i="3"/>
  <c r="V116" i="3"/>
  <c r="N116" i="3"/>
  <c r="F116" i="3"/>
  <c r="AB116" i="3"/>
  <c r="T116" i="3"/>
  <c r="L116" i="3"/>
  <c r="AA116" i="3"/>
  <c r="S116" i="3"/>
  <c r="K116" i="3"/>
  <c r="Z116" i="3"/>
  <c r="R116" i="3"/>
  <c r="J116" i="3"/>
  <c r="Y116" i="3"/>
  <c r="Q116" i="3"/>
  <c r="I116" i="3"/>
  <c r="E116" i="3"/>
  <c r="AC116" i="3"/>
  <c r="U116" i="3"/>
  <c r="O116" i="3"/>
  <c r="M116" i="3"/>
  <c r="G116" i="3"/>
  <c r="X95" i="3"/>
  <c r="P95" i="3"/>
  <c r="H95" i="3"/>
  <c r="W95" i="3"/>
  <c r="O95" i="3"/>
  <c r="G95" i="3"/>
  <c r="V95" i="3"/>
  <c r="N95" i="3"/>
  <c r="F95" i="3"/>
  <c r="Y95" i="3"/>
  <c r="Q95" i="3"/>
  <c r="I95" i="3"/>
  <c r="R95" i="3"/>
  <c r="AC95" i="3"/>
  <c r="M95" i="3"/>
  <c r="AB95" i="3"/>
  <c r="L95" i="3"/>
  <c r="AA95" i="3"/>
  <c r="Z95" i="3"/>
  <c r="J95" i="3"/>
  <c r="U95" i="3"/>
  <c r="E95" i="3"/>
  <c r="T95" i="3"/>
  <c r="S95" i="3"/>
  <c r="X99" i="3"/>
  <c r="P99" i="3"/>
  <c r="H99" i="3"/>
  <c r="W99" i="3"/>
  <c r="O99" i="3"/>
  <c r="G99" i="3"/>
  <c r="V99" i="3"/>
  <c r="N99" i="3"/>
  <c r="F99" i="3"/>
  <c r="AC99" i="3"/>
  <c r="U99" i="3"/>
  <c r="M99" i="3"/>
  <c r="E99" i="3"/>
  <c r="AB99" i="3"/>
  <c r="T99" i="3"/>
  <c r="L99" i="3"/>
  <c r="AA99" i="3"/>
  <c r="S99" i="3"/>
  <c r="K99" i="3"/>
  <c r="Z99" i="3"/>
  <c r="R99" i="3"/>
  <c r="J99" i="3"/>
  <c r="Y99" i="3"/>
  <c r="Q99" i="3"/>
  <c r="I99" i="3"/>
  <c r="Z103" i="3"/>
  <c r="X103" i="3"/>
  <c r="P103" i="3"/>
  <c r="AA103" i="3"/>
  <c r="Q103" i="3"/>
  <c r="H103" i="3"/>
  <c r="Y103" i="3"/>
  <c r="O103" i="3"/>
  <c r="G103" i="3"/>
  <c r="W103" i="3"/>
  <c r="N103" i="3"/>
  <c r="F103" i="3"/>
  <c r="V103" i="3"/>
  <c r="M103" i="3"/>
  <c r="E103" i="3"/>
  <c r="U103" i="3"/>
  <c r="L103" i="3"/>
  <c r="T103" i="3"/>
  <c r="K103" i="3"/>
  <c r="AC103" i="3"/>
  <c r="S103" i="3"/>
  <c r="J103" i="3"/>
  <c r="AB103" i="3"/>
  <c r="R103" i="3"/>
  <c r="I103" i="3"/>
  <c r="Z107" i="3"/>
  <c r="R107" i="3"/>
  <c r="J107" i="3"/>
  <c r="X107" i="3"/>
  <c r="P107" i="3"/>
  <c r="H107" i="3"/>
  <c r="AA107" i="3"/>
  <c r="S107" i="3"/>
  <c r="K107" i="3"/>
  <c r="AC107" i="3"/>
  <c r="O107" i="3"/>
  <c r="AB107" i="3"/>
  <c r="N107" i="3"/>
  <c r="Y107" i="3"/>
  <c r="M107" i="3"/>
  <c r="W107" i="3"/>
  <c r="L107" i="3"/>
  <c r="V107" i="3"/>
  <c r="I107" i="3"/>
  <c r="U107" i="3"/>
  <c r="G107" i="3"/>
  <c r="T107" i="3"/>
  <c r="F107" i="3"/>
  <c r="Q107" i="3"/>
  <c r="E107" i="3"/>
  <c r="Z111" i="3"/>
  <c r="R111" i="3"/>
  <c r="J111" i="3"/>
  <c r="X111" i="3"/>
  <c r="P111" i="3"/>
  <c r="H111" i="3"/>
  <c r="AB111" i="3"/>
  <c r="T111" i="3"/>
  <c r="L111" i="3"/>
  <c r="AA111" i="3"/>
  <c r="S111" i="3"/>
  <c r="K111" i="3"/>
  <c r="W111" i="3"/>
  <c r="G111" i="3"/>
  <c r="V111" i="3"/>
  <c r="F111" i="3"/>
  <c r="U111" i="3"/>
  <c r="E111" i="3"/>
  <c r="Q111" i="3"/>
  <c r="O111" i="3"/>
  <c r="N111" i="3"/>
  <c r="AC111" i="3"/>
  <c r="M111" i="3"/>
  <c r="Y111" i="3"/>
  <c r="I111" i="3"/>
  <c r="Z115" i="3"/>
  <c r="R115" i="3"/>
  <c r="J115" i="3"/>
  <c r="X115" i="3"/>
  <c r="P115" i="3"/>
  <c r="H115" i="3"/>
  <c r="V115" i="3"/>
  <c r="N115" i="3"/>
  <c r="F115" i="3"/>
  <c r="AC115" i="3"/>
  <c r="U115" i="3"/>
  <c r="M115" i="3"/>
  <c r="AB115" i="3"/>
  <c r="T115" i="3"/>
  <c r="L115" i="3"/>
  <c r="AA115" i="3"/>
  <c r="S115" i="3"/>
  <c r="K115" i="3"/>
  <c r="Y115" i="3"/>
  <c r="W115" i="3"/>
  <c r="Q115" i="3"/>
  <c r="O115" i="3"/>
  <c r="I115" i="3"/>
  <c r="G115" i="3"/>
  <c r="E115" i="3"/>
  <c r="A6" i="5"/>
  <c r="F5" i="5"/>
  <c r="F4" i="5"/>
  <c r="E3" i="5"/>
  <c r="R55" i="2" l="1"/>
  <c r="H55" i="3"/>
  <c r="R39" i="2"/>
  <c r="R68" i="1" s="1"/>
  <c r="S68" i="1" s="1"/>
  <c r="E39" i="3"/>
  <c r="C39" i="3" s="1"/>
  <c r="R87" i="2"/>
  <c r="R78" i="1" s="1"/>
  <c r="S78" i="1" s="1"/>
  <c r="F87" i="3"/>
  <c r="R71" i="2"/>
  <c r="R12" i="1" s="1"/>
  <c r="S12" i="1" s="1"/>
  <c r="G71" i="3"/>
  <c r="C68" i="3"/>
  <c r="R65" i="1"/>
  <c r="S65" i="1" s="1"/>
  <c r="Q2" i="3"/>
  <c r="Y2" i="3"/>
  <c r="L2" i="3"/>
  <c r="N2" i="3"/>
  <c r="G22" i="3"/>
  <c r="C22" i="3" s="1"/>
  <c r="K53" i="3"/>
  <c r="C25" i="3"/>
  <c r="C16" i="3"/>
  <c r="F105" i="3"/>
  <c r="P2" i="3"/>
  <c r="C6" i="3"/>
  <c r="F86" i="3"/>
  <c r="C86" i="3" s="1"/>
  <c r="E4" i="5"/>
  <c r="C101" i="3"/>
  <c r="C94" i="3"/>
  <c r="C57" i="3"/>
  <c r="C9" i="3"/>
  <c r="C60" i="3"/>
  <c r="C28" i="3"/>
  <c r="K96" i="3"/>
  <c r="C51" i="3"/>
  <c r="F35" i="3"/>
  <c r="C35" i="3" s="1"/>
  <c r="K27" i="3"/>
  <c r="F7" i="3"/>
  <c r="C7" i="3" s="1"/>
  <c r="C74" i="3"/>
  <c r="C47" i="3"/>
  <c r="C38" i="3"/>
  <c r="C26" i="3"/>
  <c r="C78" i="3"/>
  <c r="R81" i="1"/>
  <c r="S81" i="1" s="1"/>
  <c r="T2" i="3"/>
  <c r="V2" i="3"/>
  <c r="C111" i="3"/>
  <c r="C99" i="3"/>
  <c r="C64" i="3"/>
  <c r="C107" i="3"/>
  <c r="C112" i="3"/>
  <c r="C108" i="3"/>
  <c r="C65" i="3"/>
  <c r="C40" i="3"/>
  <c r="J75" i="3"/>
  <c r="C75" i="3" s="1"/>
  <c r="C43" i="3"/>
  <c r="K110" i="3"/>
  <c r="C110" i="3" s="1"/>
  <c r="H69" i="3"/>
  <c r="C69" i="3" s="1"/>
  <c r="C79" i="3"/>
  <c r="C10" i="3"/>
  <c r="E46" i="3"/>
  <c r="C46" i="3" s="1"/>
  <c r="Z2" i="3"/>
  <c r="AB2" i="3"/>
  <c r="K95" i="3"/>
  <c r="C116" i="3"/>
  <c r="C33" i="3"/>
  <c r="C109" i="3"/>
  <c r="C48" i="3"/>
  <c r="G67" i="3"/>
  <c r="C67" i="3" s="1"/>
  <c r="C27" i="3"/>
  <c r="C82" i="3"/>
  <c r="C34" i="3"/>
  <c r="E113" i="3"/>
  <c r="C113" i="3" s="1"/>
  <c r="C93" i="3"/>
  <c r="J70" i="3"/>
  <c r="C70" i="3" s="1"/>
  <c r="G38" i="3"/>
  <c r="R41" i="1"/>
  <c r="S41" i="1" s="1"/>
  <c r="R2" i="3"/>
  <c r="A7" i="5"/>
  <c r="F6" i="5"/>
  <c r="C89" i="3"/>
  <c r="C49" i="3"/>
  <c r="C20" i="3"/>
  <c r="C44" i="3"/>
  <c r="C12" i="3"/>
  <c r="C56" i="3"/>
  <c r="C32" i="3"/>
  <c r="C98" i="3"/>
  <c r="C15" i="3"/>
  <c r="C29" i="3"/>
  <c r="C58" i="3"/>
  <c r="C31" i="3"/>
  <c r="G100" i="3"/>
  <c r="R33" i="1"/>
  <c r="S33" i="1" s="1"/>
  <c r="C118" i="3"/>
  <c r="C42" i="3"/>
  <c r="C23" i="3"/>
  <c r="C117" i="3"/>
  <c r="C30" i="3"/>
  <c r="S2" i="3"/>
  <c r="M2" i="3"/>
  <c r="K2" i="1"/>
  <c r="Q5" i="1"/>
  <c r="C53" i="3"/>
  <c r="C115" i="3"/>
  <c r="C73" i="3"/>
  <c r="E5" i="5"/>
  <c r="C103" i="3"/>
  <c r="C17" i="3"/>
  <c r="C114" i="3"/>
  <c r="C92" i="3"/>
  <c r="C52" i="3"/>
  <c r="C88" i="3"/>
  <c r="J59" i="3"/>
  <c r="J2" i="3" s="1"/>
  <c r="K19" i="3"/>
  <c r="C66" i="3"/>
  <c r="F37" i="3"/>
  <c r="C37" i="3" s="1"/>
  <c r="C18" i="3"/>
  <c r="R6" i="2"/>
  <c r="R56" i="1" s="1"/>
  <c r="S56" i="1" s="1"/>
  <c r="F6" i="3"/>
  <c r="F2" i="3" s="1"/>
  <c r="H62" i="3"/>
  <c r="C62" i="3" s="1"/>
  <c r="C97" i="3"/>
  <c r="K54" i="3"/>
  <c r="C54" i="3" s="1"/>
  <c r="C45" i="3"/>
  <c r="C87" i="3"/>
  <c r="C71" i="3"/>
  <c r="C55" i="3"/>
  <c r="U2" i="3"/>
  <c r="C106" i="3"/>
  <c r="C80" i="3"/>
  <c r="C24" i="3"/>
  <c r="C105" i="3"/>
  <c r="G43" i="3"/>
  <c r="C100" i="3"/>
  <c r="R76" i="1"/>
  <c r="S76" i="1" s="1"/>
  <c r="K77" i="3"/>
  <c r="C77" i="3" s="1"/>
  <c r="R22" i="1"/>
  <c r="S22" i="1" s="1"/>
  <c r="C13" i="3"/>
  <c r="C85" i="3"/>
  <c r="H21" i="3"/>
  <c r="C21" i="3" s="1"/>
  <c r="N2" i="2"/>
  <c r="O5" i="2"/>
  <c r="O2" i="3"/>
  <c r="AC2" i="3"/>
  <c r="F102" i="3"/>
  <c r="C102" i="3" s="1"/>
  <c r="C91" i="3"/>
  <c r="C81" i="3"/>
  <c r="C41" i="3"/>
  <c r="C84" i="3"/>
  <c r="C95" i="3"/>
  <c r="C104" i="3"/>
  <c r="C8" i="3"/>
  <c r="C90" i="3"/>
  <c r="C76" i="3"/>
  <c r="C36" i="3"/>
  <c r="C72" i="3"/>
  <c r="C96" i="3"/>
  <c r="C83" i="3"/>
  <c r="C19" i="3"/>
  <c r="C50" i="3"/>
  <c r="C61" i="3"/>
  <c r="I2" i="3"/>
  <c r="W2" i="3"/>
  <c r="C63" i="3"/>
  <c r="H3" i="5" l="1"/>
  <c r="H4" i="5" s="1"/>
  <c r="H5" i="5" s="1"/>
  <c r="O2" i="2"/>
  <c r="Q5" i="2"/>
  <c r="G2" i="3"/>
  <c r="E6" i="5"/>
  <c r="Q2" i="1"/>
  <c r="S5" i="1"/>
  <c r="A8" i="5"/>
  <c r="F7" i="5"/>
  <c r="C59" i="3"/>
  <c r="E2" i="3"/>
  <c r="H2" i="3"/>
  <c r="E7" i="5" l="1"/>
  <c r="R5" i="2"/>
  <c r="R90" i="1" s="1"/>
  <c r="K5" i="3"/>
  <c r="A9" i="5"/>
  <c r="F8" i="5"/>
  <c r="H6" i="5"/>
  <c r="E8" i="5" l="1"/>
  <c r="K2" i="3"/>
  <c r="C5" i="3"/>
  <c r="S90" i="1"/>
  <c r="S2" i="1" s="1"/>
  <c r="R2" i="1"/>
  <c r="H7" i="5"/>
  <c r="F9" i="5"/>
  <c r="A10" i="5"/>
  <c r="H8" i="5" l="1"/>
  <c r="A11" i="5"/>
  <c r="F10" i="5"/>
  <c r="E9" i="5"/>
  <c r="H9" i="5" s="1"/>
  <c r="E10" i="5" l="1"/>
  <c r="H10" i="5" s="1"/>
  <c r="A12" i="5"/>
  <c r="F11" i="5"/>
  <c r="F12" i="5" l="1"/>
  <c r="A13" i="5"/>
  <c r="E11" i="5"/>
  <c r="H11" i="5" s="1"/>
  <c r="A14" i="5" l="1"/>
  <c r="F13" i="5"/>
  <c r="E12" i="5"/>
  <c r="H12" i="5" s="1"/>
  <c r="E13" i="5" l="1"/>
  <c r="H13" i="5" s="1"/>
  <c r="A15" i="5"/>
  <c r="F14" i="5"/>
  <c r="F15" i="5" l="1"/>
  <c r="A16" i="5"/>
  <c r="E14" i="5"/>
  <c r="H14" i="5" s="1"/>
  <c r="A17" i="5" l="1"/>
  <c r="F16" i="5"/>
  <c r="E15" i="5"/>
  <c r="H15" i="5" s="1"/>
  <c r="E16" i="5" l="1"/>
  <c r="H16" i="5" s="1"/>
  <c r="A18" i="5"/>
  <c r="F17" i="5"/>
  <c r="A19" i="5" l="1"/>
  <c r="F18" i="5"/>
  <c r="E17" i="5"/>
  <c r="H17" i="5" s="1"/>
  <c r="A20" i="5" l="1"/>
  <c r="F19" i="5"/>
  <c r="E18" i="5"/>
  <c r="H18" i="5" s="1"/>
  <c r="F20" i="5" l="1"/>
  <c r="A21" i="5"/>
  <c r="E19" i="5"/>
  <c r="H19" i="5" s="1"/>
  <c r="E20" i="5" l="1"/>
  <c r="H20" i="5" s="1"/>
  <c r="A22" i="5"/>
  <c r="F21" i="5"/>
  <c r="E21" i="5" l="1"/>
  <c r="H21" i="5" s="1"/>
  <c r="A23" i="5"/>
  <c r="F22" i="5"/>
  <c r="E22" i="5" l="1"/>
  <c r="H22" i="5" s="1"/>
  <c r="A24" i="5"/>
  <c r="F23" i="5"/>
  <c r="E23" i="5" l="1"/>
  <c r="H23" i="5" s="1"/>
  <c r="A25" i="5"/>
  <c r="F24" i="5"/>
  <c r="F25" i="5" l="1"/>
  <c r="A26" i="5"/>
  <c r="E24" i="5"/>
  <c r="H24" i="5" s="1"/>
  <c r="E25" i="5" l="1"/>
  <c r="H25" i="5" s="1"/>
  <c r="A27" i="5"/>
  <c r="F26" i="5"/>
  <c r="E26" i="5" l="1"/>
  <c r="H26" i="5" s="1"/>
  <c r="A28" i="5"/>
  <c r="F27" i="5"/>
  <c r="A29" i="5" l="1"/>
  <c r="F28" i="5"/>
  <c r="E27" i="5"/>
  <c r="H27" i="5" s="1"/>
  <c r="F29" i="5" l="1"/>
  <c r="A30" i="5"/>
  <c r="E28" i="5"/>
  <c r="H28" i="5" s="1"/>
  <c r="E29" i="5" l="1"/>
  <c r="H29" i="5" s="1"/>
  <c r="A31" i="5"/>
  <c r="F30" i="5"/>
  <c r="E30" i="5" l="1"/>
  <c r="H30" i="5" s="1"/>
  <c r="A32" i="5"/>
  <c r="F31" i="5"/>
  <c r="E31" i="5" l="1"/>
  <c r="H31" i="5" s="1"/>
  <c r="F32" i="5"/>
  <c r="A33" i="5"/>
  <c r="F33" i="5" l="1"/>
  <c r="A34" i="5"/>
  <c r="E32" i="5"/>
  <c r="H32" i="5" s="1"/>
  <c r="E33" i="5" l="1"/>
  <c r="H33" i="5" s="1"/>
  <c r="A35" i="5"/>
  <c r="F34" i="5"/>
  <c r="E34" i="5" l="1"/>
  <c r="H34" i="5" s="1"/>
  <c r="A36" i="5"/>
  <c r="F35" i="5"/>
  <c r="E35" i="5" l="1"/>
  <c r="H35" i="5" s="1"/>
  <c r="F36" i="5"/>
  <c r="A37" i="5"/>
  <c r="F37" i="5" l="1"/>
  <c r="A38" i="5"/>
  <c r="E36" i="5"/>
  <c r="H36" i="5" s="1"/>
  <c r="E37" i="5" l="1"/>
  <c r="H37" i="5" s="1"/>
  <c r="A39" i="5"/>
  <c r="F38" i="5"/>
  <c r="E38" i="5" l="1"/>
  <c r="H38" i="5" s="1"/>
  <c r="A40" i="5"/>
  <c r="F39" i="5"/>
  <c r="E39" i="5" l="1"/>
  <c r="H39" i="5" s="1"/>
  <c r="F40" i="5"/>
  <c r="A41" i="5"/>
  <c r="F41" i="5" l="1"/>
  <c r="A42" i="5"/>
  <c r="E40" i="5"/>
  <c r="H40" i="5" s="1"/>
  <c r="E41" i="5" l="1"/>
  <c r="H41" i="5" s="1"/>
  <c r="A43" i="5"/>
  <c r="F42" i="5"/>
  <c r="E42" i="5" l="1"/>
  <c r="H42" i="5" s="1"/>
  <c r="A44" i="5"/>
  <c r="F43" i="5"/>
  <c r="E43" i="5" l="1"/>
  <c r="H43" i="5" s="1"/>
  <c r="A45" i="5"/>
  <c r="F44" i="5"/>
  <c r="E44" i="5" l="1"/>
  <c r="H44" i="5" s="1"/>
  <c r="F45" i="5"/>
  <c r="A46" i="5"/>
  <c r="E45" i="5" l="1"/>
  <c r="H45" i="5" s="1"/>
  <c r="A47" i="5"/>
  <c r="F46" i="5"/>
  <c r="E46" i="5" l="1"/>
  <c r="H46" i="5" s="1"/>
  <c r="F47" i="5"/>
  <c r="A48" i="5"/>
  <c r="A49" i="5" l="1"/>
  <c r="F48" i="5"/>
  <c r="E47" i="5"/>
  <c r="H47" i="5" s="1"/>
  <c r="E48" i="5" l="1"/>
  <c r="H48" i="5" s="1"/>
  <c r="A50" i="5"/>
  <c r="F49" i="5"/>
  <c r="E49" i="5" l="1"/>
  <c r="H49" i="5" s="1"/>
  <c r="F50" i="5"/>
  <c r="A51" i="5"/>
  <c r="E50" i="5" l="1"/>
  <c r="H50" i="5"/>
  <c r="A52" i="5"/>
  <c r="F51" i="5"/>
  <c r="E51" i="5" l="1"/>
  <c r="H51" i="5" s="1"/>
  <c r="A53" i="5"/>
  <c r="F52" i="5"/>
  <c r="E52" i="5" l="1"/>
  <c r="H52" i="5" s="1"/>
  <c r="F53" i="5"/>
  <c r="A54" i="5"/>
  <c r="A55" i="5" l="1"/>
  <c r="F54" i="5"/>
  <c r="E53" i="5"/>
  <c r="H53" i="5" s="1"/>
  <c r="E54" i="5" l="1"/>
  <c r="H54" i="5" s="1"/>
  <c r="A56" i="5"/>
  <c r="F55" i="5"/>
  <c r="A57" i="5" l="1"/>
  <c r="F56" i="5"/>
  <c r="E55" i="5"/>
  <c r="H55" i="5" s="1"/>
  <c r="E56" i="5" l="1"/>
  <c r="H56" i="5" s="1"/>
  <c r="A58" i="5"/>
  <c r="F57" i="5"/>
  <c r="E57" i="5" l="1"/>
  <c r="H57" i="5" s="1"/>
  <c r="A59" i="5"/>
  <c r="F58" i="5"/>
  <c r="F59" i="5" l="1"/>
  <c r="A60" i="5"/>
  <c r="E58" i="5"/>
  <c r="H58" i="5" s="1"/>
  <c r="A61" i="5" l="1"/>
  <c r="F60" i="5"/>
  <c r="E59" i="5"/>
  <c r="H59" i="5" s="1"/>
  <c r="E60" i="5" l="1"/>
  <c r="H60" i="5" s="1"/>
  <c r="A62" i="5"/>
  <c r="F61" i="5"/>
  <c r="F62" i="5" l="1"/>
  <c r="A63" i="5"/>
  <c r="E61" i="5"/>
  <c r="H61" i="5" s="1"/>
  <c r="A64" i="5" l="1"/>
  <c r="F63" i="5"/>
  <c r="E62" i="5"/>
  <c r="H62" i="5" s="1"/>
  <c r="E63" i="5" l="1"/>
  <c r="H63" i="5" s="1"/>
  <c r="A65" i="5"/>
  <c r="F64" i="5"/>
  <c r="E64" i="5" l="1"/>
  <c r="H64" i="5" s="1"/>
  <c r="F65" i="5"/>
  <c r="A66" i="5"/>
  <c r="E65" i="5" l="1"/>
  <c r="H65" i="5" s="1"/>
  <c r="A67" i="5"/>
  <c r="F66" i="5"/>
  <c r="E66" i="5" l="1"/>
  <c r="H66" i="5" s="1"/>
  <c r="A68" i="5"/>
  <c r="F67" i="5"/>
  <c r="E67" i="5" l="1"/>
  <c r="H67" i="5" s="1"/>
  <c r="A69" i="5"/>
  <c r="F68" i="5"/>
  <c r="E68" i="5" l="1"/>
  <c r="H68" i="5" s="1"/>
  <c r="A70" i="5"/>
  <c r="F69" i="5"/>
  <c r="E69" i="5" l="1"/>
  <c r="H69" i="5" s="1"/>
  <c r="A71" i="5"/>
  <c r="F70" i="5"/>
  <c r="E70" i="5" l="1"/>
  <c r="H70" i="5" s="1"/>
  <c r="A72" i="5"/>
  <c r="F71" i="5"/>
  <c r="F72" i="5" l="1"/>
  <c r="A73" i="5"/>
  <c r="E71" i="5"/>
  <c r="H71" i="5" s="1"/>
  <c r="F73" i="5" l="1"/>
  <c r="A74" i="5"/>
  <c r="E72" i="5"/>
  <c r="H72" i="5" s="1"/>
  <c r="A75" i="5" l="1"/>
  <c r="F74" i="5"/>
  <c r="E73" i="5"/>
  <c r="H73" i="5" s="1"/>
  <c r="E74" i="5" l="1"/>
  <c r="H74" i="5" s="1"/>
  <c r="F75" i="5"/>
  <c r="A76" i="5"/>
  <c r="A77" i="5" l="1"/>
  <c r="F76" i="5"/>
  <c r="E75" i="5"/>
  <c r="H75" i="5" s="1"/>
  <c r="E76" i="5" l="1"/>
  <c r="H76" i="5" s="1"/>
  <c r="F77" i="5"/>
  <c r="A78" i="5"/>
  <c r="E77" i="5" l="1"/>
  <c r="H77" i="5" s="1"/>
  <c r="A79" i="5"/>
  <c r="F78" i="5"/>
  <c r="E78" i="5" l="1"/>
  <c r="H78" i="5" s="1"/>
  <c r="A80" i="5"/>
  <c r="F79" i="5"/>
  <c r="F80" i="5" l="1"/>
  <c r="A81" i="5"/>
  <c r="E79" i="5"/>
  <c r="H79" i="5" s="1"/>
  <c r="E80" i="5" l="1"/>
  <c r="H80" i="5" s="1"/>
  <c r="A82" i="5"/>
  <c r="F81" i="5"/>
  <c r="E81" i="5" l="1"/>
  <c r="H81" i="5" s="1"/>
  <c r="A83" i="5"/>
  <c r="F82" i="5"/>
  <c r="E82" i="5" l="1"/>
  <c r="H82" i="5" s="1"/>
  <c r="A84" i="5"/>
  <c r="F83" i="5"/>
  <c r="E83" i="5" l="1"/>
  <c r="H83" i="5" s="1"/>
  <c r="F84" i="5"/>
  <c r="A85" i="5"/>
  <c r="A86" i="5" l="1"/>
  <c r="F85" i="5"/>
  <c r="E84" i="5"/>
  <c r="H84" i="5" s="1"/>
  <c r="E85" i="5" l="1"/>
  <c r="H85" i="5" s="1"/>
  <c r="A87" i="5"/>
  <c r="F86" i="5"/>
  <c r="E86" i="5" l="1"/>
  <c r="H86" i="5" s="1"/>
  <c r="F87" i="5"/>
  <c r="A88" i="5"/>
  <c r="A89" i="5" l="1"/>
  <c r="F88" i="5"/>
  <c r="E87" i="5"/>
  <c r="H87" i="5" s="1"/>
  <c r="E88" i="5" l="1"/>
  <c r="H88" i="5" s="1"/>
  <c r="F89" i="5"/>
  <c r="A90" i="5"/>
  <c r="A91" i="5" l="1"/>
  <c r="F90" i="5"/>
  <c r="E89" i="5"/>
  <c r="H89" i="5" s="1"/>
  <c r="E90" i="5" l="1"/>
  <c r="H90" i="5" s="1"/>
  <c r="F91" i="5"/>
  <c r="A92" i="5"/>
  <c r="A93" i="5" l="1"/>
  <c r="F92" i="5"/>
  <c r="E91" i="5"/>
  <c r="H91" i="5" s="1"/>
  <c r="E92" i="5" l="1"/>
  <c r="H92" i="5" s="1"/>
  <c r="A94" i="5"/>
  <c r="F93" i="5"/>
  <c r="A95" i="5" l="1"/>
  <c r="F94" i="5"/>
  <c r="E93" i="5"/>
  <c r="H93" i="5" s="1"/>
  <c r="E94" i="5" l="1"/>
  <c r="H94" i="5" s="1"/>
  <c r="A96" i="5"/>
  <c r="F95" i="5"/>
  <c r="E95" i="5" l="1"/>
  <c r="H95" i="5" s="1"/>
  <c r="F96" i="5"/>
  <c r="A97" i="5"/>
  <c r="E96" i="5" l="1"/>
  <c r="H96" i="5" s="1"/>
  <c r="A98" i="5"/>
  <c r="F97" i="5"/>
  <c r="E97" i="5" l="1"/>
  <c r="H97" i="5" s="1"/>
  <c r="A99" i="5"/>
  <c r="F98" i="5"/>
  <c r="F99" i="5" l="1"/>
  <c r="A100" i="5"/>
  <c r="E98" i="5"/>
  <c r="H98" i="5" s="1"/>
  <c r="E99" i="5" l="1"/>
  <c r="H99" i="5" s="1"/>
  <c r="F100" i="5"/>
  <c r="A101" i="5"/>
  <c r="E100" i="5" l="1"/>
  <c r="H100" i="5" s="1"/>
  <c r="F101" i="5"/>
  <c r="A102" i="5"/>
  <c r="E101" i="5" l="1"/>
  <c r="H101" i="5" s="1"/>
  <c r="A103" i="5"/>
  <c r="F102" i="5"/>
  <c r="F103" i="5" l="1"/>
  <c r="A104" i="5"/>
  <c r="E102" i="5"/>
  <c r="H102" i="5" s="1"/>
  <c r="E103" i="5" l="1"/>
  <c r="H103" i="5" s="1"/>
  <c r="F104" i="5"/>
  <c r="A105" i="5"/>
  <c r="E104" i="5" l="1"/>
  <c r="H104" i="5" s="1"/>
  <c r="A106" i="5"/>
  <c r="F105" i="5"/>
  <c r="E105" i="5" l="1"/>
  <c r="H105" i="5" s="1"/>
  <c r="A107" i="5"/>
  <c r="F106" i="5"/>
  <c r="F107" i="5" l="1"/>
  <c r="A108" i="5"/>
  <c r="E106" i="5"/>
  <c r="H106" i="5" s="1"/>
  <c r="E107" i="5" l="1"/>
  <c r="H107" i="5" s="1"/>
  <c r="F108" i="5"/>
  <c r="A109" i="5"/>
  <c r="A110" i="5" l="1"/>
  <c r="F109" i="5"/>
  <c r="E108" i="5"/>
  <c r="H108" i="5" s="1"/>
  <c r="E109" i="5" l="1"/>
  <c r="H109" i="5" s="1"/>
  <c r="A111" i="5"/>
  <c r="F110" i="5"/>
  <c r="F111" i="5" l="1"/>
  <c r="A112" i="5"/>
  <c r="E110" i="5"/>
  <c r="H110" i="5" s="1"/>
  <c r="E111" i="5" l="1"/>
  <c r="H111" i="5" s="1"/>
  <c r="F112" i="5"/>
  <c r="A113" i="5"/>
  <c r="A114" i="5" l="1"/>
  <c r="F113" i="5"/>
  <c r="E112" i="5"/>
  <c r="H112" i="5" s="1"/>
  <c r="E113" i="5" l="1"/>
  <c r="H113" i="5" s="1"/>
  <c r="A115" i="5"/>
  <c r="F114" i="5"/>
  <c r="F115" i="5" l="1"/>
  <c r="A116" i="5"/>
  <c r="E114" i="5"/>
  <c r="H114" i="5" s="1"/>
  <c r="A117" i="5" l="1"/>
  <c r="F116" i="5"/>
  <c r="E115" i="5"/>
  <c r="H115" i="5" s="1"/>
  <c r="E116" i="5" l="1"/>
  <c r="H116" i="5" s="1"/>
  <c r="F117" i="5"/>
  <c r="A118" i="5"/>
  <c r="A119" i="5" l="1"/>
  <c r="F118" i="5"/>
  <c r="E117" i="5"/>
  <c r="H117" i="5" s="1"/>
  <c r="F119" i="5" l="1"/>
  <c r="A120" i="5"/>
  <c r="E118" i="5"/>
  <c r="H118" i="5" s="1"/>
  <c r="A121" i="5" l="1"/>
  <c r="F120" i="5"/>
  <c r="E119" i="5"/>
  <c r="H119" i="5" s="1"/>
  <c r="E120" i="5" l="1"/>
  <c r="H120" i="5" s="1"/>
  <c r="A122" i="5"/>
  <c r="F121" i="5"/>
  <c r="E121" i="5" l="1"/>
  <c r="H121" i="5" s="1"/>
  <c r="A123" i="5"/>
  <c r="F122" i="5"/>
  <c r="F123" i="5" l="1"/>
  <c r="A124" i="5"/>
  <c r="E122" i="5"/>
  <c r="H122" i="5" s="1"/>
  <c r="E123" i="5" l="1"/>
  <c r="H123" i="5" s="1"/>
  <c r="F124" i="5"/>
  <c r="A125" i="5"/>
  <c r="E124" i="5" l="1"/>
  <c r="H124" i="5" s="1"/>
  <c r="A126" i="5"/>
  <c r="F125" i="5"/>
  <c r="E125" i="5" l="1"/>
  <c r="H125" i="5" s="1"/>
  <c r="A127" i="5"/>
  <c r="F126" i="5"/>
  <c r="E126" i="5" l="1"/>
  <c r="H126" i="5" s="1"/>
  <c r="F127" i="5"/>
  <c r="A128" i="5"/>
  <c r="A129" i="5" l="1"/>
  <c r="F128" i="5"/>
  <c r="E127" i="5"/>
  <c r="H127" i="5" s="1"/>
  <c r="E128" i="5" l="1"/>
  <c r="H128" i="5" s="1"/>
  <c r="A130" i="5"/>
  <c r="F129" i="5"/>
  <c r="A131" i="5" l="1"/>
  <c r="F130" i="5"/>
  <c r="E129" i="5"/>
  <c r="H129" i="5" s="1"/>
  <c r="E130" i="5" l="1"/>
  <c r="H130" i="5" s="1"/>
  <c r="F131" i="5"/>
  <c r="A132" i="5"/>
  <c r="A133" i="5" l="1"/>
  <c r="F132" i="5"/>
  <c r="E131" i="5"/>
  <c r="H131" i="5" s="1"/>
  <c r="E132" i="5" l="1"/>
  <c r="H132" i="5" s="1"/>
  <c r="F133" i="5"/>
  <c r="A134" i="5"/>
  <c r="E133" i="5" l="1"/>
  <c r="H133" i="5" s="1"/>
  <c r="A135" i="5"/>
  <c r="F134" i="5"/>
  <c r="F135" i="5" l="1"/>
  <c r="A136" i="5"/>
  <c r="E134" i="5"/>
  <c r="H134" i="5" s="1"/>
  <c r="E135" i="5" l="1"/>
  <c r="H135" i="5" s="1"/>
  <c r="A137" i="5"/>
  <c r="F136" i="5"/>
  <c r="E136" i="5" l="1"/>
  <c r="H136" i="5" s="1"/>
  <c r="A138" i="5"/>
  <c r="F137" i="5"/>
  <c r="A139" i="5" l="1"/>
  <c r="F138" i="5"/>
  <c r="E137" i="5"/>
  <c r="H137" i="5" s="1"/>
  <c r="E138" i="5" l="1"/>
  <c r="H138" i="5" s="1"/>
  <c r="F139" i="5"/>
  <c r="A140" i="5"/>
  <c r="E139" i="5" l="1"/>
  <c r="H139" i="5" s="1"/>
  <c r="F140" i="5"/>
  <c r="A141" i="5"/>
  <c r="E140" i="5" l="1"/>
  <c r="H140" i="5" s="1"/>
  <c r="A142" i="5"/>
  <c r="F141" i="5"/>
  <c r="E141" i="5" l="1"/>
  <c r="H141" i="5" s="1"/>
  <c r="A143" i="5"/>
  <c r="F142" i="5"/>
  <c r="F143" i="5" l="1"/>
  <c r="A144" i="5"/>
  <c r="E142" i="5"/>
  <c r="H142" i="5" s="1"/>
  <c r="E143" i="5" l="1"/>
  <c r="H143" i="5" s="1"/>
  <c r="A145" i="5"/>
  <c r="F144" i="5"/>
  <c r="A146" i="5" l="1"/>
  <c r="F145" i="5"/>
  <c r="E144" i="5"/>
  <c r="H144" i="5" s="1"/>
  <c r="E145" i="5" l="1"/>
  <c r="H145" i="5" s="1"/>
  <c r="A147" i="5"/>
  <c r="F146" i="5"/>
  <c r="E146" i="5" l="1"/>
  <c r="H146" i="5" s="1"/>
  <c r="F147" i="5"/>
  <c r="A148" i="5"/>
  <c r="E147" i="5" l="1"/>
  <c r="H147" i="5" s="1"/>
  <c r="F148" i="5"/>
  <c r="A149" i="5"/>
  <c r="E148" i="5" l="1"/>
  <c r="H148" i="5" s="1"/>
  <c r="F149" i="5"/>
  <c r="A150" i="5"/>
  <c r="E149" i="5" l="1"/>
  <c r="H149" i="5" s="1"/>
  <c r="A151" i="5"/>
  <c r="F150" i="5"/>
  <c r="E150" i="5" l="1"/>
  <c r="H150" i="5" s="1"/>
  <c r="F151" i="5"/>
  <c r="A152" i="5"/>
  <c r="A153" i="5" l="1"/>
  <c r="F152" i="5"/>
  <c r="E151" i="5"/>
  <c r="H151" i="5" s="1"/>
  <c r="E152" i="5" l="1"/>
  <c r="H152" i="5" s="1"/>
  <c r="A154" i="5"/>
  <c r="F153" i="5"/>
  <c r="E153" i="5" l="1"/>
  <c r="H153" i="5" s="1"/>
  <c r="A155" i="5"/>
  <c r="F154" i="5"/>
  <c r="F155" i="5" l="1"/>
  <c r="A156" i="5"/>
  <c r="E154" i="5"/>
  <c r="H154" i="5" s="1"/>
  <c r="F156" i="5" l="1"/>
  <c r="A157" i="5"/>
  <c r="E155" i="5"/>
  <c r="H155" i="5" s="1"/>
  <c r="E156" i="5" l="1"/>
  <c r="H156" i="5" s="1"/>
  <c r="F157" i="5"/>
  <c r="A158" i="5"/>
  <c r="E157" i="5" l="1"/>
  <c r="H157" i="5" s="1"/>
  <c r="A159" i="5"/>
  <c r="F158" i="5"/>
  <c r="F159" i="5" l="1"/>
  <c r="A160" i="5"/>
  <c r="E158" i="5"/>
  <c r="H158" i="5" s="1"/>
  <c r="E159" i="5" l="1"/>
  <c r="H159" i="5" s="1"/>
  <c r="F160" i="5"/>
  <c r="A161" i="5"/>
  <c r="A162" i="5" l="1"/>
  <c r="F161" i="5"/>
  <c r="E160" i="5"/>
  <c r="H160" i="5" s="1"/>
  <c r="E161" i="5" l="1"/>
  <c r="H161" i="5" s="1"/>
  <c r="A163" i="5"/>
  <c r="F162" i="5"/>
  <c r="F163" i="5" l="1"/>
  <c r="A164" i="5"/>
  <c r="E162" i="5"/>
  <c r="H162" i="5" s="1"/>
  <c r="E163" i="5" l="1"/>
  <c r="H163" i="5" s="1"/>
  <c r="F164" i="5"/>
  <c r="A165" i="5"/>
  <c r="E164" i="5" l="1"/>
  <c r="H164" i="5" s="1"/>
  <c r="F165" i="5"/>
  <c r="A166" i="5"/>
  <c r="A167" i="5" l="1"/>
  <c r="F166" i="5"/>
  <c r="E165" i="5"/>
  <c r="H165" i="5" s="1"/>
  <c r="E166" i="5" l="1"/>
  <c r="H166" i="5" s="1"/>
  <c r="F167" i="5"/>
  <c r="A168" i="5"/>
  <c r="A169" i="5" l="1"/>
  <c r="F168" i="5"/>
  <c r="E167" i="5"/>
  <c r="H167" i="5" s="1"/>
  <c r="E168" i="5" l="1"/>
  <c r="H168" i="5" s="1"/>
  <c r="F169" i="5"/>
  <c r="A170" i="5"/>
  <c r="E169" i="5" l="1"/>
  <c r="H169" i="5" s="1"/>
  <c r="A171" i="5"/>
  <c r="F170" i="5"/>
  <c r="F171" i="5" l="1"/>
  <c r="A172" i="5"/>
  <c r="E170" i="5"/>
  <c r="H170" i="5" s="1"/>
  <c r="E171" i="5" l="1"/>
  <c r="H171" i="5" s="1"/>
  <c r="F172" i="5"/>
  <c r="A173" i="5"/>
  <c r="E172" i="5" l="1"/>
  <c r="H172" i="5" s="1"/>
  <c r="A174" i="5"/>
  <c r="F173" i="5"/>
  <c r="E173" i="5" l="1"/>
  <c r="H173" i="5" s="1"/>
  <c r="A175" i="5"/>
  <c r="F174" i="5"/>
  <c r="E174" i="5" l="1"/>
  <c r="H174" i="5" s="1"/>
  <c r="F175" i="5"/>
  <c r="A176" i="5"/>
  <c r="E175" i="5" l="1"/>
  <c r="H175" i="5" s="1"/>
  <c r="F176" i="5"/>
  <c r="A177" i="5"/>
  <c r="A178" i="5" l="1"/>
  <c r="F177" i="5"/>
  <c r="E176" i="5"/>
  <c r="H176" i="5" s="1"/>
  <c r="E177" i="5" l="1"/>
  <c r="H177" i="5" s="1"/>
  <c r="A179" i="5"/>
  <c r="F178" i="5"/>
  <c r="E178" i="5" l="1"/>
  <c r="H178" i="5" s="1"/>
  <c r="F179" i="5"/>
  <c r="A180" i="5"/>
  <c r="A181" i="5" l="1"/>
  <c r="F180" i="5"/>
  <c r="E179" i="5"/>
  <c r="H179" i="5" s="1"/>
  <c r="E180" i="5" l="1"/>
  <c r="H180" i="5" s="1"/>
  <c r="A182" i="5"/>
  <c r="F181" i="5"/>
  <c r="E181" i="5" l="1"/>
  <c r="H181" i="5" s="1"/>
  <c r="F182" i="5"/>
  <c r="F1" i="5" s="1"/>
  <c r="E182" i="5" l="1"/>
  <c r="E1" i="5" s="1"/>
  <c r="C1" i="5"/>
  <c r="G1" i="5" l="1"/>
  <c r="H182" i="5"/>
</calcChain>
</file>

<file path=xl/sharedStrings.xml><?xml version="1.0" encoding="utf-8"?>
<sst xmlns="http://schemas.openxmlformats.org/spreadsheetml/2006/main" count="1261" uniqueCount="297">
  <si>
    <t>Sales</t>
  </si>
  <si>
    <t>Date</t>
  </si>
  <si>
    <t>2024-08-28</t>
  </si>
  <si>
    <t>Category</t>
  </si>
  <si>
    <t>Block</t>
  </si>
  <si>
    <t>Opportunity Code</t>
  </si>
  <si>
    <t>Sold</t>
  </si>
  <si>
    <t>Transferred</t>
  </si>
  <si>
    <t>Complete Build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</si>
  <si>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</si>
  <si>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</si>
  <si>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</si>
  <si>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</si>
  <si>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</si>
  <si>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</si>
  <si>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</si>
  <si>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</si>
  <si>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</si>
  <si>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</si>
  <si>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</si>
  <si>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</si>
  <si>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</si>
  <si>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</si>
  <si>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</si>
  <si>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Goodwood</t>
  </si>
  <si>
    <t>R</t>
  </si>
  <si>
    <t>GW3187</t>
  </si>
  <si>
    <t>GW3197</t>
  </si>
  <si>
    <t>GW3243</t>
  </si>
  <si>
    <t>GW3363</t>
  </si>
  <si>
    <t>GW3402</t>
  </si>
  <si>
    <t>GW3412</t>
  </si>
  <si>
    <t>GW3570</t>
  </si>
  <si>
    <t>GW3587</t>
  </si>
  <si>
    <t>GW3616</t>
  </si>
  <si>
    <t>GW3624</t>
  </si>
  <si>
    <t>GW3629</t>
  </si>
  <si>
    <t>GW3633</t>
  </si>
  <si>
    <t>GW3657</t>
  </si>
  <si>
    <t>GW3735</t>
  </si>
  <si>
    <t>GW3738</t>
  </si>
  <si>
    <t>GW3756</t>
  </si>
  <si>
    <t>GW3795</t>
  </si>
  <si>
    <t>GW3847</t>
  </si>
  <si>
    <t>GW3900</t>
  </si>
  <si>
    <t>GW3927</t>
  </si>
  <si>
    <t>GW3957</t>
  </si>
  <si>
    <t>GW3960</t>
  </si>
  <si>
    <t>GW3976</t>
  </si>
  <si>
    <t>GW4008</t>
  </si>
  <si>
    <t>GW4019</t>
  </si>
  <si>
    <t>GW4049</t>
  </si>
  <si>
    <t>GW4063</t>
  </si>
  <si>
    <t>GW4082</t>
  </si>
  <si>
    <t>GW4097</t>
  </si>
  <si>
    <t>GW4111</t>
  </si>
  <si>
    <t>GW4144</t>
  </si>
  <si>
    <t>GW4158</t>
  </si>
  <si>
    <t>GW4211</t>
  </si>
  <si>
    <t>GW4241</t>
  </si>
  <si>
    <t>GW4249</t>
  </si>
  <si>
    <t>GW4266</t>
  </si>
  <si>
    <t>GW4267</t>
  </si>
  <si>
    <t>GW4269</t>
  </si>
  <si>
    <t>GW4279</t>
  </si>
  <si>
    <t>GW4287</t>
  </si>
  <si>
    <t>GW4300</t>
  </si>
  <si>
    <t>GW4310</t>
  </si>
  <si>
    <t>GW4332</t>
  </si>
  <si>
    <t>GW4345</t>
  </si>
  <si>
    <t>GW4355</t>
  </si>
  <si>
    <t>GW4356</t>
  </si>
  <si>
    <t>GW4368</t>
  </si>
  <si>
    <t>GW4374</t>
  </si>
  <si>
    <t>GW4381</t>
  </si>
  <si>
    <t>GW4395</t>
  </si>
  <si>
    <t>GW4418</t>
  </si>
  <si>
    <t>GW4429</t>
  </si>
  <si>
    <t>GW4430</t>
  </si>
  <si>
    <t>GW4550</t>
  </si>
  <si>
    <t>GW4551</t>
  </si>
  <si>
    <t>GW4555</t>
  </si>
  <si>
    <t>GW4565</t>
  </si>
  <si>
    <t>GW4589</t>
  </si>
  <si>
    <t>GW4593</t>
  </si>
  <si>
    <t>GW4594</t>
  </si>
  <si>
    <t>GW4604</t>
  </si>
  <si>
    <t>GW4607</t>
  </si>
  <si>
    <t>GW4608</t>
  </si>
  <si>
    <t>GW4612</t>
  </si>
  <si>
    <t>GW4618</t>
  </si>
  <si>
    <t>GW4632</t>
  </si>
  <si>
    <t>GW4636</t>
  </si>
  <si>
    <t>GW4643</t>
  </si>
  <si>
    <t>GW4653</t>
  </si>
  <si>
    <t>GW4669</t>
  </si>
  <si>
    <t>GW4671</t>
  </si>
  <si>
    <t>GW4680</t>
  </si>
  <si>
    <t>GW4685</t>
  </si>
  <si>
    <t>GW4708</t>
  </si>
  <si>
    <t>GW4729</t>
  </si>
  <si>
    <t>GW4750</t>
  </si>
  <si>
    <t>GW4781</t>
  </si>
  <si>
    <t>GW4782</t>
  </si>
  <si>
    <t>GW4783</t>
  </si>
  <si>
    <t>GW4784</t>
  </si>
  <si>
    <t>GW4821</t>
  </si>
  <si>
    <t>GW4829</t>
  </si>
  <si>
    <t>GW4830</t>
  </si>
  <si>
    <t>GW4834</t>
  </si>
  <si>
    <t>GW4838</t>
  </si>
  <si>
    <t>GW4849</t>
  </si>
  <si>
    <t>GW4850</t>
  </si>
  <si>
    <t>Investors</t>
  </si>
  <si>
    <t>Investor Acc Number</t>
  </si>
  <si>
    <t>Investor Name</t>
  </si>
  <si>
    <t>Investor Surname</t>
  </si>
  <si>
    <t>Investment Number</t>
  </si>
  <si>
    <t>Unit Number</t>
  </si>
  <si>
    <t>Deposit Date</t>
  </si>
  <si>
    <t>Release Date</t>
  </si>
  <si>
    <t>End Date</t>
  </si>
  <si>
    <t>Investment Amount</t>
  </si>
  <si>
    <t>Investment Interest Rate</t>
  </si>
  <si>
    <t>Trust Interest</t>
  </si>
  <si>
    <t>Released Interest</t>
  </si>
  <si>
    <t>Total Interest</t>
  </si>
  <si>
    <t>Current Exit Date</t>
  </si>
  <si>
    <t>ZBEL01</t>
  </si>
  <si>
    <t>Helen Constance</t>
  </si>
  <si>
    <t>Belford</t>
  </si>
  <si>
    <t>ZKRU01</t>
  </si>
  <si>
    <t>Jurgen</t>
  </si>
  <si>
    <t>Kruger</t>
  </si>
  <si>
    <t>ZDAV01</t>
  </si>
  <si>
    <t>Heather Mary Lyn</t>
  </si>
  <si>
    <t>Davies</t>
  </si>
  <si>
    <t>ZLEW01</t>
  </si>
  <si>
    <t>Martina Christina</t>
  </si>
  <si>
    <t>Lewis</t>
  </si>
  <si>
    <t>ZHEI01</t>
  </si>
  <si>
    <t>Dieter Raimund</t>
  </si>
  <si>
    <t>Heinze</t>
  </si>
  <si>
    <t>ZMAT01</t>
  </si>
  <si>
    <t>Natalie</t>
  </si>
  <si>
    <t>Matthews</t>
  </si>
  <si>
    <t>ZBOT01</t>
  </si>
  <si>
    <t>Carina</t>
  </si>
  <si>
    <t>Botha</t>
  </si>
  <si>
    <t>ZVDW01</t>
  </si>
  <si>
    <t>Philip</t>
  </si>
  <si>
    <t xml:space="preserve">van der Walt </t>
  </si>
  <si>
    <t>ZSON01</t>
  </si>
  <si>
    <t>Charles</t>
  </si>
  <si>
    <t>Maduna</t>
  </si>
  <si>
    <t>ZESP01</t>
  </si>
  <si>
    <t>Etienne</t>
  </si>
  <si>
    <t>Espag</t>
  </si>
  <si>
    <t>ZJER01</t>
  </si>
  <si>
    <t>Towela Patricia Rosemarie</t>
  </si>
  <si>
    <t>Jere</t>
  </si>
  <si>
    <t>ZKUS01</t>
  </si>
  <si>
    <t>Rolf Heinrich</t>
  </si>
  <si>
    <t>Kuster</t>
  </si>
  <si>
    <t>ZKRO01</t>
  </si>
  <si>
    <t>Frans</t>
  </si>
  <si>
    <t>van der Merwe</t>
  </si>
  <si>
    <t>ZTPI01</t>
  </si>
  <si>
    <t>Raisibe Ellen</t>
  </si>
  <si>
    <t>Matlala</t>
  </si>
  <si>
    <t>ZDEK01</t>
  </si>
  <si>
    <t>Dawn Margaret</t>
  </si>
  <si>
    <t>De Klerk (Way)</t>
  </si>
  <si>
    <t>ZDAD01</t>
  </si>
  <si>
    <t>Feroz</t>
  </si>
  <si>
    <t>Dadoo</t>
  </si>
  <si>
    <t>ZDIC01</t>
  </si>
  <si>
    <t>Grant Allan</t>
  </si>
  <si>
    <t>Dickinson</t>
  </si>
  <si>
    <t>ZWES01</t>
  </si>
  <si>
    <t>Gerhardus Jacobus</t>
  </si>
  <si>
    <t>Wessels</t>
  </si>
  <si>
    <t>ZSCH03</t>
  </si>
  <si>
    <t>Gary James</t>
  </si>
  <si>
    <t>Schmidt</t>
  </si>
  <si>
    <t>ZKRI02</t>
  </si>
  <si>
    <t>Hermanus Johannes</t>
  </si>
  <si>
    <t>Kriel</t>
  </si>
  <si>
    <t>ZSLE01</t>
  </si>
  <si>
    <t>Sybrand Johan</t>
  </si>
  <si>
    <t>Sleigh</t>
  </si>
  <si>
    <t>ZVIS01</t>
  </si>
  <si>
    <t>Erna</t>
  </si>
  <si>
    <t>Visser</t>
  </si>
  <si>
    <t>ZDEC01</t>
  </si>
  <si>
    <t>Hendrik</t>
  </si>
  <si>
    <t>de Clerk</t>
  </si>
  <si>
    <t>ZDEH01</t>
  </si>
  <si>
    <t>Charl</t>
  </si>
  <si>
    <t>Oberholzer</t>
  </si>
  <si>
    <t>ZREN01</t>
  </si>
  <si>
    <t>Marlene Ann</t>
  </si>
  <si>
    <t>van Rensburg</t>
  </si>
  <si>
    <t>ZJOU02</t>
  </si>
  <si>
    <t>Magaretha Magdalena</t>
  </si>
  <si>
    <t>Joubert</t>
  </si>
  <si>
    <t>ZURB01</t>
  </si>
  <si>
    <t>Robyn-Lea</t>
  </si>
  <si>
    <t>Urban</t>
  </si>
  <si>
    <t>ZDEL01</t>
  </si>
  <si>
    <t>Pieter</t>
  </si>
  <si>
    <t>Jansen van Vuuren</t>
  </si>
  <si>
    <t>ZCOE01</t>
  </si>
  <si>
    <t>Tinus</t>
  </si>
  <si>
    <t>Coetzee</t>
  </si>
  <si>
    <t>ZNUN01</t>
  </si>
  <si>
    <t>Francisco Antonio</t>
  </si>
  <si>
    <t>Nunes</t>
  </si>
  <si>
    <t>ZJOU01</t>
  </si>
  <si>
    <t>Kobus</t>
  </si>
  <si>
    <t>ZNOR01</t>
  </si>
  <si>
    <t>Mari-Ann</t>
  </si>
  <si>
    <t>Norman</t>
  </si>
  <si>
    <t>ZARB01</t>
  </si>
  <si>
    <t>Hermanus Gerhardus (Gerhard)</t>
  </si>
  <si>
    <t>ZTRU01</t>
  </si>
  <si>
    <t>Cecil Ronald</t>
  </si>
  <si>
    <t>Truter</t>
  </si>
  <si>
    <t>ZGER01</t>
  </si>
  <si>
    <t>Philip Anton</t>
  </si>
  <si>
    <t>Gerber</t>
  </si>
  <si>
    <t>ZZYL04</t>
  </si>
  <si>
    <t>Steven Michael</t>
  </si>
  <si>
    <t>Zylstra</t>
  </si>
  <si>
    <t>ZERF01</t>
  </si>
  <si>
    <t>ZVAL03</t>
  </si>
  <si>
    <t>Marinda</t>
  </si>
  <si>
    <t>Valentin</t>
  </si>
  <si>
    <t>ZMAQ01</t>
  </si>
  <si>
    <t>Stanley Tamsanqa</t>
  </si>
  <si>
    <t>Maqubela</t>
  </si>
  <si>
    <t>ZJEN02</t>
  </si>
  <si>
    <t>Andrew Bowden</t>
  </si>
  <si>
    <t>Jennings</t>
  </si>
  <si>
    <t>ZZEE01</t>
  </si>
  <si>
    <t>Michael Christiaan</t>
  </si>
  <si>
    <t>Zeeman</t>
  </si>
  <si>
    <t>ZTHA01</t>
  </si>
  <si>
    <t>Gerald Adriaan Odendal</t>
  </si>
  <si>
    <t>Matthee</t>
  </si>
  <si>
    <t>ZVAN10</t>
  </si>
  <si>
    <t>Wilhelm Johannes</t>
  </si>
  <si>
    <t>ZZTE01</t>
  </si>
  <si>
    <t>Wayne</t>
  </si>
  <si>
    <t>Bruton</t>
  </si>
  <si>
    <t>ZHAR02</t>
  </si>
  <si>
    <t>Lionel Carl</t>
  </si>
  <si>
    <t>Harrington</t>
  </si>
  <si>
    <t>ZMAC01</t>
  </si>
  <si>
    <t>Simon Hugh</t>
  </si>
  <si>
    <t>MacLennan</t>
  </si>
  <si>
    <t>ZHAR03</t>
  </si>
  <si>
    <t>Rudolf Johannes (Hottie)</t>
  </si>
  <si>
    <t>Harris</t>
  </si>
  <si>
    <t>ZBHA01</t>
  </si>
  <si>
    <t>Shaun</t>
  </si>
  <si>
    <t>Bhadar-Dutt</t>
  </si>
  <si>
    <t>ZSWA03</t>
  </si>
  <si>
    <t>Wessel Cilliers</t>
  </si>
  <si>
    <t>Swart</t>
  </si>
  <si>
    <t>ZSTO02</t>
  </si>
  <si>
    <t>Vasti</t>
  </si>
  <si>
    <t>Stols</t>
  </si>
  <si>
    <t>ZHIB01</t>
  </si>
  <si>
    <t>Kerry Leigh</t>
  </si>
  <si>
    <t>Hibberd</t>
  </si>
  <si>
    <t>ZKOT01</t>
  </si>
  <si>
    <t>Theo Ernst</t>
  </si>
  <si>
    <t>Kotze</t>
  </si>
  <si>
    <t>ZNAI01</t>
  </si>
  <si>
    <t>Dhaneshirie (Denyse)</t>
  </si>
  <si>
    <t>Naidoo</t>
  </si>
  <si>
    <t>ZGEC01</t>
  </si>
  <si>
    <t>Gordon</t>
  </si>
  <si>
    <t>Gecko</t>
  </si>
  <si>
    <t>Exits</t>
  </si>
  <si>
    <t>&lt; Days</t>
  </si>
  <si>
    <t>Total</t>
  </si>
  <si>
    <t>General Expenses</t>
  </si>
  <si>
    <t>Description</t>
  </si>
  <si>
    <t>Amount</t>
  </si>
  <si>
    <t>Daily</t>
  </si>
  <si>
    <t>Opening Balance</t>
  </si>
  <si>
    <t>Transfer</t>
  </si>
  <si>
    <t>Early Exit</t>
  </si>
  <si>
    <t>Daily Balance</t>
  </si>
  <si>
    <t>Cumulative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</si>
</sst>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&quot;R&quot;\ #,##0.00"/>
  </numFmts>
  <fonts count="4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11"/>
      <name val="Calibri"/>
      <family val="2"/>
    </font>
    <font>
      <sz val="11"/>
      <name val="yyyy-mm-d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0" fontId="0" fillId="0" borderId="0" xfId="0" applyNumberFormat="1"/>
    <xf numFmtId="165" fontId="3" fillId="0" borderId="0" xfId="0" applyNumberFormat="1" applyFont="1"/>
    <xf numFmtId="166" fontId="0" fillId="2" borderId="0" xfId="0" applyNumberFormat="1" applyFill="1"/>
    <xf numFmtId="0" fontId="0" fillId="3" borderId="0" xfId="0" applyFill="1"/>
    <xf numFmtId="0" fontId="2" fillId="3" borderId="0" xfId="0" applyFont="1" applyFill="1"/>
    <xf numFmtId="165" fontId="0" fillId="3" borderId="0" xfId="0" applyNumberFormat="1" applyFill="1"/>
    <xf numFmtId="166" fontId="0" fillId="3" borderId="0" xfId="0" applyNumberForma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opLeftCell="L1" workbookViewId="0">
      <pane ySplit="4" topLeftCell="A5" activePane="bottomLeft" state="frozen"/>
      <selection pane="bottomLeft" activeCell="U5" sqref="U5"/>
    </sheetView>
  </sheetViews>
  <sheetFormatPr baseColWidth="10" defaultColWidth="8.83203125" defaultRowHeight="15"/>
  <cols>
    <col min="1" max="20" width="20" customWidth="1"/>
    <col min="21" max="21" width="20" style="10" customWidth="1"/>
  </cols>
  <sheetData>
    <row r="1" spans="1:21" ht="26">
      <c r="A1" s="1" t="s">
        <v>0</v>
      </c>
    </row>
    <row r="2" spans="1:21">
      <c r="A2" s="2" t="s">
        <v>1</v>
      </c>
      <c r="B2" s="3" t="s">
        <v>2</v>
      </c>
      <c r="I2" s="4">
        <f t="shared" ref="I2:S2" si="0">SUBTOTAL(9,I5:I91)</f>
        <v>74658153.140000015</v>
      </c>
      <c r="J2" s="4">
        <f t="shared" si="0"/>
        <v>9738019.9747826066</v>
      </c>
      <c r="K2" s="4">
        <f t="shared" si="0"/>
        <v>64920133.165217467</v>
      </c>
      <c r="L2" s="4">
        <f t="shared" si="0"/>
        <v>0</v>
      </c>
      <c r="M2" s="4">
        <f t="shared" si="0"/>
        <v>155643</v>
      </c>
      <c r="N2" s="4">
        <f t="shared" si="0"/>
        <v>373340.76570000005</v>
      </c>
      <c r="O2" s="4">
        <f t="shared" si="0"/>
        <v>3733407.6570000006</v>
      </c>
      <c r="P2" s="4">
        <f t="shared" si="0"/>
        <v>304500</v>
      </c>
      <c r="Q2" s="4">
        <f t="shared" si="0"/>
        <v>60353241.742517442</v>
      </c>
      <c r="R2" s="4">
        <f t="shared" si="0"/>
        <v>49627608.465455361</v>
      </c>
      <c r="S2" s="4">
        <f t="shared" si="0"/>
        <v>10725633.277062051</v>
      </c>
    </row>
    <row r="4" spans="1:2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11" t="s">
        <v>23</v>
      </c>
    </row>
    <row r="5" spans="1:21">
      <c r="A5" t="s">
        <v>24</v>
      </c>
      <c r="B5" t="s">
        <v>25</v>
      </c>
      <c r="C5" t="s">
        <v>26</v>
      </c>
      <c r="D5" t="b">
        <v>0</v>
      </c>
      <c r="E5" t="b">
        <v>0</v>
      </c>
      <c r="F5">
        <v>1</v>
      </c>
      <c r="G5" s="5">
        <v>45568</v>
      </c>
      <c r="H5" s="6">
        <v>45568</v>
      </c>
      <c r="I5" s="4">
        <v>800000</v>
      </c>
      <c r="J5" s="4">
        <f t="shared" ref="J5:J36" si="1">I5/115*15</f>
        <v>104347.82608695653</v>
      </c>
      <c r="K5" s="4">
        <f t="shared" ref="K5:K36" si="2">I5-J5</f>
        <v>695652.17391304346</v>
      </c>
      <c r="L5" s="4">
        <v>0</v>
      </c>
      <c r="M5" s="4">
        <v>1789</v>
      </c>
      <c r="N5" s="4">
        <v>4000</v>
      </c>
      <c r="O5" s="4">
        <v>40000</v>
      </c>
      <c r="P5" s="4">
        <v>3500</v>
      </c>
      <c r="Q5" s="4">
        <f t="shared" ref="Q5:Q36" si="3">K5-SUM(L5:P5)</f>
        <v>646363.17391304346</v>
      </c>
      <c r="R5" s="4">
        <f>IF(E5=FALSE,SUMIFS(Investors!$R:$R,Investors!$G:$G,Sales!C5),0)</f>
        <v>597406.0273972603</v>
      </c>
      <c r="S5" s="4">
        <f t="shared" ref="S5:S36" si="4">Q5-R5</f>
        <v>48957.146515783155</v>
      </c>
      <c r="T5" t="b">
        <v>0</v>
      </c>
      <c r="U5" s="12">
        <f>IF(MOD(MONTH(H5), 2) &lt;&gt; 0, EOMONTH(H5, 2), EOMONTH(H5, 1))</f>
        <v>45626</v>
      </c>
    </row>
    <row r="6" spans="1:21">
      <c r="A6" t="s">
        <v>24</v>
      </c>
      <c r="B6" t="s">
        <v>25</v>
      </c>
      <c r="C6" t="s">
        <v>27</v>
      </c>
      <c r="D6" t="b">
        <v>0</v>
      </c>
      <c r="E6" t="b">
        <v>0</v>
      </c>
      <c r="F6">
        <v>1</v>
      </c>
      <c r="G6" s="5">
        <v>45716</v>
      </c>
      <c r="H6" s="6">
        <v>45716</v>
      </c>
      <c r="I6" s="4">
        <v>800000</v>
      </c>
      <c r="J6" s="4">
        <f t="shared" si="1"/>
        <v>104347.82608695653</v>
      </c>
      <c r="K6" s="4">
        <f t="shared" si="2"/>
        <v>695652.17391304346</v>
      </c>
      <c r="L6" s="4">
        <v>0</v>
      </c>
      <c r="M6" s="4">
        <v>1789</v>
      </c>
      <c r="N6" s="4">
        <v>4000</v>
      </c>
      <c r="O6" s="4">
        <v>40000</v>
      </c>
      <c r="P6" s="4">
        <v>3500</v>
      </c>
      <c r="Q6" s="4">
        <f t="shared" si="3"/>
        <v>646363.17391304346</v>
      </c>
      <c r="R6" s="4">
        <f>IF(E6=FALSE,SUMIFS(Investors!$R:$R,Investors!$G:$G,Sales!C6),0)</f>
        <v>654876.71232876717</v>
      </c>
      <c r="S6" s="4">
        <f t="shared" si="4"/>
        <v>-8513.5384157237131</v>
      </c>
      <c r="T6" t="b">
        <v>0</v>
      </c>
      <c r="U6" s="12">
        <f t="shared" ref="U6:U69" si="5">IF(MOD(MONTH(H6), 2) &lt;&gt; 0, EOMONTH(H6, 2), EOMONTH(H6, 1))</f>
        <v>45747</v>
      </c>
    </row>
    <row r="7" spans="1:21">
      <c r="A7" t="s">
        <v>24</v>
      </c>
      <c r="B7" t="s">
        <v>25</v>
      </c>
      <c r="C7" t="s">
        <v>28</v>
      </c>
      <c r="D7" t="b">
        <v>0</v>
      </c>
      <c r="E7" t="b">
        <v>0</v>
      </c>
      <c r="F7">
        <v>1</v>
      </c>
      <c r="G7" s="5">
        <v>45716</v>
      </c>
      <c r="H7" s="6">
        <v>45716</v>
      </c>
      <c r="I7" s="4">
        <v>800000</v>
      </c>
      <c r="J7" s="4">
        <f t="shared" si="1"/>
        <v>104347.82608695653</v>
      </c>
      <c r="K7" s="4">
        <f t="shared" si="2"/>
        <v>695652.17391304346</v>
      </c>
      <c r="L7" s="4">
        <v>0</v>
      </c>
      <c r="M7" s="4">
        <v>1789</v>
      </c>
      <c r="N7" s="4">
        <v>4000</v>
      </c>
      <c r="O7" s="4">
        <v>40000</v>
      </c>
      <c r="P7" s="4">
        <v>3500</v>
      </c>
      <c r="Q7" s="4">
        <f t="shared" si="3"/>
        <v>646363.17391304346</v>
      </c>
      <c r="R7" s="4">
        <f>IF(E7=FALSE,SUMIFS(Investors!$R:$R,Investors!$G:$G,Sales!C7),0)</f>
        <v>924408.21917808207</v>
      </c>
      <c r="S7" s="4">
        <f t="shared" si="4"/>
        <v>-278045.04526503861</v>
      </c>
      <c r="T7" t="b">
        <v>0</v>
      </c>
      <c r="U7" s="12">
        <f t="shared" si="5"/>
        <v>45747</v>
      </c>
    </row>
    <row r="8" spans="1:21">
      <c r="A8" t="s">
        <v>24</v>
      </c>
      <c r="B8" t="s">
        <v>25</v>
      </c>
      <c r="C8" t="s">
        <v>29</v>
      </c>
      <c r="D8" t="b">
        <v>0</v>
      </c>
      <c r="E8" t="b">
        <v>0</v>
      </c>
      <c r="F8">
        <v>1</v>
      </c>
      <c r="G8" s="5">
        <v>45716</v>
      </c>
      <c r="H8" s="6">
        <v>45716</v>
      </c>
      <c r="I8" s="4">
        <v>800000</v>
      </c>
      <c r="J8" s="4">
        <f t="shared" si="1"/>
        <v>104347.82608695653</v>
      </c>
      <c r="K8" s="4">
        <f t="shared" si="2"/>
        <v>695652.17391304346</v>
      </c>
      <c r="L8" s="4">
        <v>0</v>
      </c>
      <c r="M8" s="4">
        <v>1789</v>
      </c>
      <c r="N8" s="4">
        <v>4000</v>
      </c>
      <c r="O8" s="4">
        <v>40000</v>
      </c>
      <c r="P8" s="4">
        <v>3500</v>
      </c>
      <c r="Q8" s="4">
        <f t="shared" si="3"/>
        <v>646363.17391304346</v>
      </c>
      <c r="R8" s="4">
        <f>IF(E8=FALSE,SUMIFS(Investors!$R:$R,Investors!$G:$G,Sales!C8),0)</f>
        <v>0</v>
      </c>
      <c r="S8" s="4">
        <f t="shared" si="4"/>
        <v>646363.17391304346</v>
      </c>
      <c r="T8" t="b">
        <v>0</v>
      </c>
      <c r="U8" s="12">
        <f t="shared" si="5"/>
        <v>45747</v>
      </c>
    </row>
    <row r="9" spans="1:21">
      <c r="A9" t="s">
        <v>24</v>
      </c>
      <c r="B9" t="s">
        <v>25</v>
      </c>
      <c r="C9" t="s">
        <v>30</v>
      </c>
      <c r="D9" t="b">
        <v>0</v>
      </c>
      <c r="E9" t="b">
        <v>0</v>
      </c>
      <c r="F9">
        <v>1</v>
      </c>
      <c r="G9" s="5">
        <v>45642</v>
      </c>
      <c r="H9" s="6">
        <v>45642</v>
      </c>
      <c r="I9" s="4">
        <v>1400000</v>
      </c>
      <c r="J9" s="4">
        <f t="shared" si="1"/>
        <v>182608.69565217389</v>
      </c>
      <c r="K9" s="4">
        <f t="shared" si="2"/>
        <v>1217391.3043478262</v>
      </c>
      <c r="L9" s="4">
        <v>0</v>
      </c>
      <c r="M9" s="4">
        <v>1789</v>
      </c>
      <c r="N9" s="4">
        <v>7000</v>
      </c>
      <c r="O9" s="4">
        <v>70000</v>
      </c>
      <c r="P9" s="4">
        <v>3500</v>
      </c>
      <c r="Q9" s="4">
        <f t="shared" si="3"/>
        <v>1135102.3043478262</v>
      </c>
      <c r="R9" s="4">
        <f>IF(E9=FALSE,SUMIFS(Investors!$R:$R,Investors!$G:$G,Sales!C9),0)</f>
        <v>610063.01369863015</v>
      </c>
      <c r="S9" s="4">
        <f t="shared" si="4"/>
        <v>525039.29064919602</v>
      </c>
      <c r="T9" t="b">
        <v>0</v>
      </c>
      <c r="U9" s="12">
        <f t="shared" si="5"/>
        <v>45688</v>
      </c>
    </row>
    <row r="10" spans="1:21">
      <c r="A10" t="s">
        <v>24</v>
      </c>
      <c r="B10" t="s">
        <v>25</v>
      </c>
      <c r="C10" t="s">
        <v>31</v>
      </c>
      <c r="D10" t="b">
        <v>0</v>
      </c>
      <c r="E10" t="b">
        <v>0</v>
      </c>
      <c r="F10">
        <v>1</v>
      </c>
      <c r="G10" s="5">
        <v>45611</v>
      </c>
      <c r="H10" s="6">
        <v>45611</v>
      </c>
      <c r="I10" s="4">
        <v>810810.81</v>
      </c>
      <c r="J10" s="4">
        <f t="shared" si="1"/>
        <v>105757.93173913044</v>
      </c>
      <c r="K10" s="4">
        <f t="shared" si="2"/>
        <v>705052.87826086965</v>
      </c>
      <c r="L10" s="4">
        <v>0</v>
      </c>
      <c r="M10" s="4">
        <v>1789</v>
      </c>
      <c r="N10" s="4">
        <v>4054.0540500000002</v>
      </c>
      <c r="O10" s="4">
        <v>40540.540500000003</v>
      </c>
      <c r="P10" s="4">
        <v>3500</v>
      </c>
      <c r="Q10" s="4">
        <f t="shared" si="3"/>
        <v>655169.28371086961</v>
      </c>
      <c r="R10" s="4">
        <f>IF(E10=FALSE,SUMIFS(Investors!$R:$R,Investors!$G:$G,Sales!C10),0)</f>
        <v>662864.15637917817</v>
      </c>
      <c r="S10" s="4">
        <f t="shared" si="4"/>
        <v>-7694.8726683085551</v>
      </c>
      <c r="T10" t="b">
        <v>0</v>
      </c>
      <c r="U10" s="12">
        <f t="shared" si="5"/>
        <v>45688</v>
      </c>
    </row>
    <row r="11" spans="1:21">
      <c r="A11" t="s">
        <v>24</v>
      </c>
      <c r="B11" t="s">
        <v>25</v>
      </c>
      <c r="C11" t="s">
        <v>32</v>
      </c>
      <c r="D11" t="b">
        <v>0</v>
      </c>
      <c r="E11" t="b">
        <v>0</v>
      </c>
      <c r="F11">
        <v>1</v>
      </c>
      <c r="G11" s="5">
        <v>45606</v>
      </c>
      <c r="H11" s="6">
        <v>45606</v>
      </c>
      <c r="I11" s="4">
        <v>800000</v>
      </c>
      <c r="J11" s="4">
        <f t="shared" si="1"/>
        <v>104347.82608695653</v>
      </c>
      <c r="K11" s="4">
        <f t="shared" si="2"/>
        <v>695652.17391304346</v>
      </c>
      <c r="L11" s="4">
        <v>0</v>
      </c>
      <c r="M11" s="4">
        <v>1789</v>
      </c>
      <c r="N11" s="4">
        <v>4000</v>
      </c>
      <c r="O11" s="4">
        <v>40000</v>
      </c>
      <c r="P11" s="4">
        <v>3500</v>
      </c>
      <c r="Q11" s="4">
        <f t="shared" si="3"/>
        <v>646363.17391304346</v>
      </c>
      <c r="R11" s="4">
        <f>IF(E11=FALSE,SUMIFS(Investors!$R:$R,Investors!$G:$G,Sales!C11),0)</f>
        <v>680482.19178082189</v>
      </c>
      <c r="S11" s="4">
        <f t="shared" si="4"/>
        <v>-34119.017867778428</v>
      </c>
      <c r="T11" t="b">
        <v>0</v>
      </c>
      <c r="U11" s="12">
        <f t="shared" si="5"/>
        <v>45688</v>
      </c>
    </row>
    <row r="12" spans="1:21">
      <c r="A12" t="s">
        <v>24</v>
      </c>
      <c r="B12" t="s">
        <v>25</v>
      </c>
      <c r="C12" t="s">
        <v>33</v>
      </c>
      <c r="D12" t="b">
        <v>0</v>
      </c>
      <c r="E12" t="b">
        <v>0</v>
      </c>
      <c r="F12">
        <v>1</v>
      </c>
      <c r="G12" s="5">
        <v>45606</v>
      </c>
      <c r="H12" s="6">
        <v>45606</v>
      </c>
      <c r="I12" s="4">
        <v>800000</v>
      </c>
      <c r="J12" s="4">
        <f t="shared" si="1"/>
        <v>104347.82608695653</v>
      </c>
      <c r="K12" s="4">
        <f t="shared" si="2"/>
        <v>695652.17391304346</v>
      </c>
      <c r="L12" s="4">
        <v>0</v>
      </c>
      <c r="M12" s="4">
        <v>1789</v>
      </c>
      <c r="N12" s="4">
        <v>4000</v>
      </c>
      <c r="O12" s="4">
        <v>40000</v>
      </c>
      <c r="P12" s="4">
        <v>3500</v>
      </c>
      <c r="Q12" s="4">
        <f t="shared" si="3"/>
        <v>646363.17391304346</v>
      </c>
      <c r="R12" s="4">
        <f>IF(E12=FALSE,SUMIFS(Investors!$R:$R,Investors!$G:$G,Sales!C12),0)</f>
        <v>627030.1369863014</v>
      </c>
      <c r="S12" s="4">
        <f t="shared" si="4"/>
        <v>19333.036926742061</v>
      </c>
      <c r="T12" t="b">
        <v>0</v>
      </c>
      <c r="U12" s="12">
        <f t="shared" si="5"/>
        <v>45688</v>
      </c>
    </row>
    <row r="13" spans="1:21">
      <c r="A13" t="s">
        <v>24</v>
      </c>
      <c r="B13" t="s">
        <v>25</v>
      </c>
      <c r="C13" t="s">
        <v>34</v>
      </c>
      <c r="D13" t="b">
        <v>0</v>
      </c>
      <c r="E13" t="b">
        <v>0</v>
      </c>
      <c r="F13">
        <v>1</v>
      </c>
      <c r="G13" s="5">
        <v>45568</v>
      </c>
      <c r="H13" s="6">
        <v>45568</v>
      </c>
      <c r="I13" s="4">
        <v>800000</v>
      </c>
      <c r="J13" s="4">
        <f t="shared" si="1"/>
        <v>104347.82608695653</v>
      </c>
      <c r="K13" s="4">
        <f t="shared" si="2"/>
        <v>695652.17391304346</v>
      </c>
      <c r="L13" s="4">
        <v>0</v>
      </c>
      <c r="M13" s="4">
        <v>1789</v>
      </c>
      <c r="N13" s="4">
        <v>4000</v>
      </c>
      <c r="O13" s="4">
        <v>40000</v>
      </c>
      <c r="P13" s="4">
        <v>3500</v>
      </c>
      <c r="Q13" s="4">
        <f t="shared" si="3"/>
        <v>646363.17391304346</v>
      </c>
      <c r="R13" s="4">
        <f>IF(E13=FALSE,SUMIFS(Investors!$R:$R,Investors!$G:$G,Sales!C13),0)</f>
        <v>685808.21917808219</v>
      </c>
      <c r="S13" s="4">
        <f t="shared" si="4"/>
        <v>-39445.045265038731</v>
      </c>
      <c r="T13" t="b">
        <v>0</v>
      </c>
      <c r="U13" s="12">
        <f t="shared" si="5"/>
        <v>45626</v>
      </c>
    </row>
    <row r="14" spans="1:21">
      <c r="A14" t="s">
        <v>24</v>
      </c>
      <c r="B14" t="s">
        <v>25</v>
      </c>
      <c r="C14" t="s">
        <v>35</v>
      </c>
      <c r="D14" t="b">
        <v>0</v>
      </c>
      <c r="E14" t="b">
        <v>0</v>
      </c>
      <c r="F14">
        <v>1</v>
      </c>
      <c r="G14" s="5">
        <v>45688</v>
      </c>
      <c r="H14" s="6">
        <v>45688</v>
      </c>
      <c r="I14" s="4">
        <v>800000</v>
      </c>
      <c r="J14" s="4">
        <f t="shared" si="1"/>
        <v>104347.82608695653</v>
      </c>
      <c r="K14" s="4">
        <f t="shared" si="2"/>
        <v>695652.17391304346</v>
      </c>
      <c r="L14" s="4">
        <v>0</v>
      </c>
      <c r="M14" s="4">
        <v>1789</v>
      </c>
      <c r="N14" s="4">
        <v>4000</v>
      </c>
      <c r="O14" s="4">
        <v>40000</v>
      </c>
      <c r="P14" s="4">
        <v>3500</v>
      </c>
      <c r="Q14" s="4">
        <f t="shared" si="3"/>
        <v>646363.17391304346</v>
      </c>
      <c r="R14" s="4">
        <f>IF(E14=FALSE,SUMIFS(Investors!$R:$R,Investors!$G:$G,Sales!C14),0)</f>
        <v>649271.23287671234</v>
      </c>
      <c r="S14" s="4">
        <f t="shared" si="4"/>
        <v>-2908.0589636688819</v>
      </c>
      <c r="T14" t="b">
        <v>0</v>
      </c>
      <c r="U14" s="12">
        <f t="shared" si="5"/>
        <v>45747</v>
      </c>
    </row>
    <row r="15" spans="1:21">
      <c r="A15" t="s">
        <v>24</v>
      </c>
      <c r="B15" t="s">
        <v>25</v>
      </c>
      <c r="C15" t="s">
        <v>36</v>
      </c>
      <c r="D15" t="b">
        <v>0</v>
      </c>
      <c r="E15" t="b">
        <v>0</v>
      </c>
      <c r="F15">
        <v>1</v>
      </c>
      <c r="G15" s="5">
        <v>45642</v>
      </c>
      <c r="H15" s="6">
        <v>45642</v>
      </c>
      <c r="I15" s="4">
        <v>1450000</v>
      </c>
      <c r="J15" s="4">
        <f t="shared" si="1"/>
        <v>189130.4347826087</v>
      </c>
      <c r="K15" s="4">
        <f t="shared" si="2"/>
        <v>1260869.5652173914</v>
      </c>
      <c r="L15" s="4">
        <v>0</v>
      </c>
      <c r="M15" s="4">
        <v>1789</v>
      </c>
      <c r="N15" s="4">
        <v>7250</v>
      </c>
      <c r="O15" s="4">
        <v>72500</v>
      </c>
      <c r="P15" s="4">
        <v>3500</v>
      </c>
      <c r="Q15" s="4">
        <f t="shared" si="3"/>
        <v>1175830.5652173914</v>
      </c>
      <c r="R15" s="4">
        <f>IF(E15=FALSE,SUMIFS(Investors!$R:$R,Investors!$G:$G,Sales!C15),0)</f>
        <v>0</v>
      </c>
      <c r="S15" s="4">
        <f t="shared" si="4"/>
        <v>1175830.5652173914</v>
      </c>
      <c r="T15" t="b">
        <v>0</v>
      </c>
      <c r="U15" s="12">
        <f t="shared" si="5"/>
        <v>45688</v>
      </c>
    </row>
    <row r="16" spans="1:21">
      <c r="A16" t="s">
        <v>24</v>
      </c>
      <c r="B16" t="s">
        <v>25</v>
      </c>
      <c r="C16" t="s">
        <v>37</v>
      </c>
      <c r="D16" t="b">
        <v>0</v>
      </c>
      <c r="E16" t="b">
        <v>0</v>
      </c>
      <c r="F16">
        <v>1</v>
      </c>
      <c r="G16" s="5">
        <v>45611</v>
      </c>
      <c r="H16" s="6">
        <v>45611</v>
      </c>
      <c r="I16" s="4">
        <v>800000</v>
      </c>
      <c r="J16" s="4">
        <f t="shared" si="1"/>
        <v>104347.82608695653</v>
      </c>
      <c r="K16" s="4">
        <f t="shared" si="2"/>
        <v>695652.17391304346</v>
      </c>
      <c r="L16" s="4">
        <v>0</v>
      </c>
      <c r="M16" s="4">
        <v>1789</v>
      </c>
      <c r="N16" s="4">
        <v>4000</v>
      </c>
      <c r="O16" s="4">
        <v>40000</v>
      </c>
      <c r="P16" s="4">
        <v>3500</v>
      </c>
      <c r="Q16" s="4">
        <f t="shared" si="3"/>
        <v>646363.17391304346</v>
      </c>
      <c r="R16" s="4">
        <f>IF(E16=FALSE,SUMIFS(Investors!$R:$R,Investors!$G:$G,Sales!C16),0)</f>
        <v>655404.10958904109</v>
      </c>
      <c r="S16" s="4">
        <f t="shared" si="4"/>
        <v>-9040.9356759976363</v>
      </c>
      <c r="T16" t="b">
        <v>0</v>
      </c>
      <c r="U16" s="12">
        <f t="shared" si="5"/>
        <v>45688</v>
      </c>
    </row>
    <row r="17" spans="1:21">
      <c r="A17" t="s">
        <v>24</v>
      </c>
      <c r="B17" t="s">
        <v>25</v>
      </c>
      <c r="C17" t="s">
        <v>38</v>
      </c>
      <c r="D17" t="b">
        <v>0</v>
      </c>
      <c r="E17" t="b">
        <v>0</v>
      </c>
      <c r="F17">
        <v>1</v>
      </c>
      <c r="G17" s="5">
        <v>45611</v>
      </c>
      <c r="H17" s="6">
        <v>45611</v>
      </c>
      <c r="I17" s="4">
        <v>800000</v>
      </c>
      <c r="J17" s="4">
        <f t="shared" si="1"/>
        <v>104347.82608695653</v>
      </c>
      <c r="K17" s="4">
        <f t="shared" si="2"/>
        <v>695652.17391304346</v>
      </c>
      <c r="L17" s="4">
        <v>0</v>
      </c>
      <c r="M17" s="4">
        <v>1789</v>
      </c>
      <c r="N17" s="4">
        <v>4000</v>
      </c>
      <c r="O17" s="4">
        <v>40000</v>
      </c>
      <c r="P17" s="4">
        <v>3500</v>
      </c>
      <c r="Q17" s="4">
        <f t="shared" si="3"/>
        <v>646363.17391304346</v>
      </c>
      <c r="R17" s="4">
        <f>IF(E17=FALSE,SUMIFS(Investors!$R:$R,Investors!$G:$G,Sales!C17),0)</f>
        <v>635758.90410958906</v>
      </c>
      <c r="S17" s="4">
        <f t="shared" si="4"/>
        <v>10604.269803454401</v>
      </c>
      <c r="T17" t="b">
        <v>0</v>
      </c>
      <c r="U17" s="12">
        <f t="shared" si="5"/>
        <v>45688</v>
      </c>
    </row>
    <row r="18" spans="1:21">
      <c r="A18" t="s">
        <v>24</v>
      </c>
      <c r="B18" t="s">
        <v>25</v>
      </c>
      <c r="C18" t="s">
        <v>39</v>
      </c>
      <c r="D18" t="b">
        <v>0</v>
      </c>
      <c r="E18" t="b">
        <v>0</v>
      </c>
      <c r="F18">
        <v>1</v>
      </c>
      <c r="G18" s="5">
        <v>45716</v>
      </c>
      <c r="H18" s="6">
        <v>45716</v>
      </c>
      <c r="I18" s="4">
        <v>800000</v>
      </c>
      <c r="J18" s="4">
        <f t="shared" si="1"/>
        <v>104347.82608695653</v>
      </c>
      <c r="K18" s="4">
        <f t="shared" si="2"/>
        <v>695652.17391304346</v>
      </c>
      <c r="L18" s="4">
        <v>0</v>
      </c>
      <c r="M18" s="4">
        <v>1789</v>
      </c>
      <c r="N18" s="4">
        <v>4000</v>
      </c>
      <c r="O18" s="4">
        <v>40000</v>
      </c>
      <c r="P18" s="4">
        <v>3500</v>
      </c>
      <c r="Q18" s="4">
        <f t="shared" si="3"/>
        <v>646363.17391304346</v>
      </c>
      <c r="R18" s="4">
        <f>IF(E18=FALSE,SUMIFS(Investors!$R:$R,Investors!$G:$G,Sales!C18),0)</f>
        <v>646694.52054794517</v>
      </c>
      <c r="S18" s="4">
        <f t="shared" si="4"/>
        <v>-331.34663490171079</v>
      </c>
      <c r="T18" t="b">
        <v>0</v>
      </c>
      <c r="U18" s="12">
        <f t="shared" si="5"/>
        <v>45747</v>
      </c>
    </row>
    <row r="19" spans="1:21">
      <c r="A19" t="s">
        <v>24</v>
      </c>
      <c r="B19" t="s">
        <v>25</v>
      </c>
      <c r="C19" t="s">
        <v>40</v>
      </c>
      <c r="D19" t="b">
        <v>1</v>
      </c>
      <c r="E19" t="b">
        <v>0</v>
      </c>
      <c r="F19">
        <v>1</v>
      </c>
      <c r="G19" s="5">
        <v>45611</v>
      </c>
      <c r="H19" s="6">
        <v>45611</v>
      </c>
      <c r="I19" s="4">
        <v>850000</v>
      </c>
      <c r="J19" s="4">
        <f t="shared" si="1"/>
        <v>110869.56521739131</v>
      </c>
      <c r="K19" s="4">
        <f t="shared" si="2"/>
        <v>739130.43478260865</v>
      </c>
      <c r="L19" s="4">
        <v>0</v>
      </c>
      <c r="M19" s="4">
        <v>1789</v>
      </c>
      <c r="N19" s="4">
        <v>4250</v>
      </c>
      <c r="O19" s="4">
        <v>42500</v>
      </c>
      <c r="P19" s="4">
        <v>3500</v>
      </c>
      <c r="Q19" s="4">
        <f t="shared" si="3"/>
        <v>687091.43478260865</v>
      </c>
      <c r="R19" s="4">
        <f>IF(E19=FALSE,SUMIFS(Investors!$R:$R,Investors!$G:$G,Sales!C19),0)</f>
        <v>616060.27397260279</v>
      </c>
      <c r="S19" s="4">
        <f t="shared" si="4"/>
        <v>71031.160810005851</v>
      </c>
      <c r="T19" t="b">
        <v>0</v>
      </c>
      <c r="U19" s="12">
        <f t="shared" si="5"/>
        <v>45688</v>
      </c>
    </row>
    <row r="20" spans="1:21">
      <c r="A20" t="s">
        <v>24</v>
      </c>
      <c r="B20" t="s">
        <v>25</v>
      </c>
      <c r="C20" t="s">
        <v>41</v>
      </c>
      <c r="D20" t="b">
        <v>0</v>
      </c>
      <c r="E20" t="b">
        <v>0</v>
      </c>
      <c r="F20">
        <v>1</v>
      </c>
      <c r="G20" s="5">
        <v>45606</v>
      </c>
      <c r="H20" s="6">
        <v>45606</v>
      </c>
      <c r="I20" s="4">
        <v>800000</v>
      </c>
      <c r="J20" s="4">
        <f t="shared" si="1"/>
        <v>104347.82608695653</v>
      </c>
      <c r="K20" s="4">
        <f t="shared" si="2"/>
        <v>695652.17391304346</v>
      </c>
      <c r="L20" s="4">
        <v>0</v>
      </c>
      <c r="M20" s="4">
        <v>1789</v>
      </c>
      <c r="N20" s="4">
        <v>4000</v>
      </c>
      <c r="O20" s="4">
        <v>40000</v>
      </c>
      <c r="P20" s="4">
        <v>3500</v>
      </c>
      <c r="Q20" s="4">
        <f t="shared" si="3"/>
        <v>646363.17391304346</v>
      </c>
      <c r="R20" s="4">
        <f>IF(E20=FALSE,SUMIFS(Investors!$R:$R,Investors!$G:$G,Sales!C20),0)</f>
        <v>623311.42617205484</v>
      </c>
      <c r="S20" s="4">
        <f t="shared" si="4"/>
        <v>23051.74774098862</v>
      </c>
      <c r="T20" t="b">
        <v>0</v>
      </c>
      <c r="U20" s="12">
        <f t="shared" si="5"/>
        <v>45688</v>
      </c>
    </row>
    <row r="21" spans="1:21">
      <c r="A21" t="s">
        <v>24</v>
      </c>
      <c r="B21" t="s">
        <v>25</v>
      </c>
      <c r="C21" t="s">
        <v>42</v>
      </c>
      <c r="D21" t="b">
        <v>0</v>
      </c>
      <c r="E21" t="b">
        <v>0</v>
      </c>
      <c r="F21">
        <v>1</v>
      </c>
      <c r="G21" s="5">
        <v>45688</v>
      </c>
      <c r="H21" s="6">
        <v>45688</v>
      </c>
      <c r="I21" s="4">
        <v>800000</v>
      </c>
      <c r="J21" s="4">
        <f t="shared" si="1"/>
        <v>104347.82608695653</v>
      </c>
      <c r="K21" s="4">
        <f t="shared" si="2"/>
        <v>695652.17391304346</v>
      </c>
      <c r="L21" s="4">
        <v>0</v>
      </c>
      <c r="M21" s="4">
        <v>1789</v>
      </c>
      <c r="N21" s="4">
        <v>4000</v>
      </c>
      <c r="O21" s="4">
        <v>40000</v>
      </c>
      <c r="P21" s="4">
        <v>3500</v>
      </c>
      <c r="Q21" s="4">
        <f t="shared" si="3"/>
        <v>646363.17391304346</v>
      </c>
      <c r="R21" s="4">
        <f>IF(E21=FALSE,SUMIFS(Investors!$R:$R,Investors!$G:$G,Sales!C21),0)</f>
        <v>644961.64383561641</v>
      </c>
      <c r="S21" s="4">
        <f t="shared" si="4"/>
        <v>1401.5300774270436</v>
      </c>
      <c r="T21" t="b">
        <v>0</v>
      </c>
      <c r="U21" s="12">
        <f t="shared" si="5"/>
        <v>45747</v>
      </c>
    </row>
    <row r="22" spans="1:21">
      <c r="A22" t="s">
        <v>24</v>
      </c>
      <c r="B22" t="s">
        <v>25</v>
      </c>
      <c r="C22" t="s">
        <v>43</v>
      </c>
      <c r="D22" t="b">
        <v>0</v>
      </c>
      <c r="E22" t="b">
        <v>0</v>
      </c>
      <c r="F22">
        <v>1</v>
      </c>
      <c r="G22" s="5">
        <v>45716</v>
      </c>
      <c r="H22" s="6">
        <v>45716</v>
      </c>
      <c r="I22" s="4">
        <v>800000</v>
      </c>
      <c r="J22" s="4">
        <f t="shared" si="1"/>
        <v>104347.82608695653</v>
      </c>
      <c r="K22" s="4">
        <f t="shared" si="2"/>
        <v>695652.17391304346</v>
      </c>
      <c r="L22" s="4">
        <v>0</v>
      </c>
      <c r="M22" s="4">
        <v>1789</v>
      </c>
      <c r="N22" s="4">
        <v>4000</v>
      </c>
      <c r="O22" s="4">
        <v>40000</v>
      </c>
      <c r="P22" s="4">
        <v>3500</v>
      </c>
      <c r="Q22" s="4">
        <f t="shared" si="3"/>
        <v>646363.17391304346</v>
      </c>
      <c r="R22" s="4">
        <f>IF(E22=FALSE,SUMIFS(Investors!$R:$R,Investors!$G:$G,Sales!C22),0)</f>
        <v>499776.05913698627</v>
      </c>
      <c r="S22" s="4">
        <f t="shared" si="4"/>
        <v>146587.11477605719</v>
      </c>
      <c r="T22" t="b">
        <v>0</v>
      </c>
      <c r="U22" s="12">
        <f t="shared" si="5"/>
        <v>45747</v>
      </c>
    </row>
    <row r="23" spans="1:21">
      <c r="A23" t="s">
        <v>24</v>
      </c>
      <c r="B23" t="s">
        <v>25</v>
      </c>
      <c r="C23" t="s">
        <v>44</v>
      </c>
      <c r="D23" t="b">
        <v>0</v>
      </c>
      <c r="E23" t="b">
        <v>0</v>
      </c>
      <c r="F23">
        <v>1</v>
      </c>
      <c r="G23" s="5">
        <v>45716</v>
      </c>
      <c r="H23" s="6">
        <v>45716</v>
      </c>
      <c r="I23" s="4">
        <v>800000</v>
      </c>
      <c r="J23" s="4">
        <f t="shared" si="1"/>
        <v>104347.82608695653</v>
      </c>
      <c r="K23" s="4">
        <f t="shared" si="2"/>
        <v>695652.17391304346</v>
      </c>
      <c r="L23" s="4">
        <v>0</v>
      </c>
      <c r="M23" s="4">
        <v>1789</v>
      </c>
      <c r="N23" s="4">
        <v>4000</v>
      </c>
      <c r="O23" s="4">
        <v>40000</v>
      </c>
      <c r="P23" s="4">
        <v>3500</v>
      </c>
      <c r="Q23" s="4">
        <f t="shared" si="3"/>
        <v>646363.17391304346</v>
      </c>
      <c r="R23" s="4">
        <f>IF(E23=FALSE,SUMIFS(Investors!$R:$R,Investors!$G:$G,Sales!C23),0)</f>
        <v>643876.71232876717</v>
      </c>
      <c r="S23" s="4">
        <f t="shared" si="4"/>
        <v>2486.4615842762869</v>
      </c>
      <c r="T23" t="b">
        <v>0</v>
      </c>
      <c r="U23" s="12">
        <f t="shared" si="5"/>
        <v>45747</v>
      </c>
    </row>
    <row r="24" spans="1:21">
      <c r="A24" t="s">
        <v>24</v>
      </c>
      <c r="B24" t="s">
        <v>25</v>
      </c>
      <c r="C24" t="s">
        <v>45</v>
      </c>
      <c r="D24" t="b">
        <v>1</v>
      </c>
      <c r="E24" t="b">
        <v>0</v>
      </c>
      <c r="F24">
        <v>1</v>
      </c>
      <c r="G24" s="5">
        <v>45611</v>
      </c>
      <c r="H24" s="6">
        <v>45611</v>
      </c>
      <c r="I24" s="4">
        <v>850000</v>
      </c>
      <c r="J24" s="4">
        <f t="shared" si="1"/>
        <v>110869.56521739131</v>
      </c>
      <c r="K24" s="4">
        <f t="shared" si="2"/>
        <v>739130.43478260865</v>
      </c>
      <c r="L24" s="4">
        <v>0</v>
      </c>
      <c r="M24" s="4">
        <v>1789</v>
      </c>
      <c r="N24" s="4">
        <v>4250</v>
      </c>
      <c r="O24" s="4">
        <v>42500</v>
      </c>
      <c r="P24" s="4">
        <v>3500</v>
      </c>
      <c r="Q24" s="4">
        <f t="shared" si="3"/>
        <v>687091.43478260865</v>
      </c>
      <c r="R24" s="4">
        <f>IF(E24=FALSE,SUMIFS(Investors!$R:$R,Investors!$G:$G,Sales!C24),0)</f>
        <v>657856.80997808219</v>
      </c>
      <c r="S24" s="4">
        <f t="shared" si="4"/>
        <v>29234.624804526451</v>
      </c>
      <c r="T24" t="b">
        <v>0</v>
      </c>
      <c r="U24" s="12">
        <f t="shared" si="5"/>
        <v>45688</v>
      </c>
    </row>
    <row r="25" spans="1:21">
      <c r="A25" t="s">
        <v>24</v>
      </c>
      <c r="B25" t="s">
        <v>25</v>
      </c>
      <c r="C25" t="s">
        <v>46</v>
      </c>
      <c r="D25" t="b">
        <v>0</v>
      </c>
      <c r="E25" t="b">
        <v>0</v>
      </c>
      <c r="F25">
        <v>1</v>
      </c>
      <c r="G25" s="5">
        <v>45688</v>
      </c>
      <c r="H25" s="6">
        <v>45688</v>
      </c>
      <c r="I25" s="4">
        <v>800000</v>
      </c>
      <c r="J25" s="4">
        <f t="shared" si="1"/>
        <v>104347.82608695653</v>
      </c>
      <c r="K25" s="4">
        <f t="shared" si="2"/>
        <v>695652.17391304346</v>
      </c>
      <c r="L25" s="4">
        <v>0</v>
      </c>
      <c r="M25" s="4">
        <v>1789</v>
      </c>
      <c r="N25" s="4">
        <v>4000</v>
      </c>
      <c r="O25" s="4">
        <v>40000</v>
      </c>
      <c r="P25" s="4">
        <v>3500</v>
      </c>
      <c r="Q25" s="4">
        <f t="shared" si="3"/>
        <v>646363.17391304346</v>
      </c>
      <c r="R25" s="4">
        <f>IF(E25=FALSE,SUMIFS(Investors!$R:$R,Investors!$G:$G,Sales!C25),0)</f>
        <v>713358.90410958906</v>
      </c>
      <c r="S25" s="4">
        <f t="shared" si="4"/>
        <v>-66995.730196545599</v>
      </c>
      <c r="T25" t="b">
        <v>0</v>
      </c>
      <c r="U25" s="12">
        <f t="shared" si="5"/>
        <v>45747</v>
      </c>
    </row>
    <row r="26" spans="1:21">
      <c r="A26" t="s">
        <v>24</v>
      </c>
      <c r="B26" t="s">
        <v>25</v>
      </c>
      <c r="C26" t="s">
        <v>47</v>
      </c>
      <c r="D26" t="b">
        <v>0</v>
      </c>
      <c r="E26" t="b">
        <v>0</v>
      </c>
      <c r="F26">
        <v>1</v>
      </c>
      <c r="G26" s="5">
        <v>45606</v>
      </c>
      <c r="H26" s="6">
        <v>45606</v>
      </c>
      <c r="I26" s="4">
        <v>800000</v>
      </c>
      <c r="J26" s="4">
        <f t="shared" si="1"/>
        <v>104347.82608695653</v>
      </c>
      <c r="K26" s="4">
        <f t="shared" si="2"/>
        <v>695652.17391304346</v>
      </c>
      <c r="L26" s="4">
        <v>0</v>
      </c>
      <c r="M26" s="4">
        <v>1789</v>
      </c>
      <c r="N26" s="4">
        <v>4000</v>
      </c>
      <c r="O26" s="4">
        <v>40000</v>
      </c>
      <c r="P26" s="4">
        <v>3500</v>
      </c>
      <c r="Q26" s="4">
        <f t="shared" si="3"/>
        <v>646363.17391304346</v>
      </c>
      <c r="R26" s="4">
        <f>IF(E26=FALSE,SUMIFS(Investors!$R:$R,Investors!$G:$G,Sales!C26),0)</f>
        <v>603085.8444734246</v>
      </c>
      <c r="S26" s="4">
        <f t="shared" si="4"/>
        <v>43277.329439618858</v>
      </c>
      <c r="T26" t="b">
        <v>0</v>
      </c>
      <c r="U26" s="12">
        <f t="shared" si="5"/>
        <v>45688</v>
      </c>
    </row>
    <row r="27" spans="1:21">
      <c r="A27" t="s">
        <v>24</v>
      </c>
      <c r="B27" t="s">
        <v>25</v>
      </c>
      <c r="C27" t="s">
        <v>48</v>
      </c>
      <c r="D27" t="b">
        <v>0</v>
      </c>
      <c r="E27" t="b">
        <v>0</v>
      </c>
      <c r="F27">
        <v>1</v>
      </c>
      <c r="G27" s="5">
        <v>45642</v>
      </c>
      <c r="H27" s="6">
        <v>45642</v>
      </c>
      <c r="I27" s="4">
        <v>1290000</v>
      </c>
      <c r="J27" s="4">
        <f t="shared" si="1"/>
        <v>168260.86956521738</v>
      </c>
      <c r="K27" s="4">
        <f t="shared" si="2"/>
        <v>1121739.1304347827</v>
      </c>
      <c r="L27" s="4">
        <v>0</v>
      </c>
      <c r="M27" s="4">
        <v>1789</v>
      </c>
      <c r="N27" s="4">
        <v>6450</v>
      </c>
      <c r="O27" s="4">
        <v>64500</v>
      </c>
      <c r="P27" s="4">
        <v>3500</v>
      </c>
      <c r="Q27" s="4">
        <f t="shared" si="3"/>
        <v>1045500.1304347827</v>
      </c>
      <c r="R27" s="4">
        <f>IF(E27=FALSE,SUMIFS(Investors!$R:$R,Investors!$G:$G,Sales!C27),0)</f>
        <v>632484.93150684936</v>
      </c>
      <c r="S27" s="4">
        <f t="shared" si="4"/>
        <v>413015.19892793335</v>
      </c>
      <c r="T27" t="b">
        <v>0</v>
      </c>
      <c r="U27" s="12">
        <f t="shared" si="5"/>
        <v>45688</v>
      </c>
    </row>
    <row r="28" spans="1:21">
      <c r="A28" t="s">
        <v>24</v>
      </c>
      <c r="B28" t="s">
        <v>25</v>
      </c>
      <c r="C28" t="s">
        <v>49</v>
      </c>
      <c r="D28" t="b">
        <v>0</v>
      </c>
      <c r="E28" t="b">
        <v>0</v>
      </c>
      <c r="F28">
        <v>1</v>
      </c>
      <c r="G28" s="5">
        <v>45606</v>
      </c>
      <c r="H28" s="6">
        <v>45606</v>
      </c>
      <c r="I28" s="4">
        <v>1100000</v>
      </c>
      <c r="J28" s="4">
        <f t="shared" si="1"/>
        <v>143478.26086956522</v>
      </c>
      <c r="K28" s="4">
        <f t="shared" si="2"/>
        <v>956521.73913043481</v>
      </c>
      <c r="L28" s="4">
        <v>0</v>
      </c>
      <c r="M28" s="4">
        <v>1789</v>
      </c>
      <c r="N28" s="4">
        <v>5500</v>
      </c>
      <c r="O28" s="4">
        <v>55000</v>
      </c>
      <c r="P28" s="4">
        <v>3500</v>
      </c>
      <c r="Q28" s="4">
        <f t="shared" si="3"/>
        <v>890732.73913043481</v>
      </c>
      <c r="R28" s="4">
        <f>IF(E28=FALSE,SUMIFS(Investors!$R:$R,Investors!$G:$G,Sales!C28),0)</f>
        <v>623715.06849315064</v>
      </c>
      <c r="S28" s="4">
        <f t="shared" si="4"/>
        <v>267017.67063728417</v>
      </c>
      <c r="T28" t="b">
        <v>0</v>
      </c>
      <c r="U28" s="12">
        <f t="shared" si="5"/>
        <v>45688</v>
      </c>
    </row>
    <row r="29" spans="1:21">
      <c r="A29" t="s">
        <v>24</v>
      </c>
      <c r="B29" t="s">
        <v>25</v>
      </c>
      <c r="C29" t="s">
        <v>50</v>
      </c>
      <c r="D29" t="b">
        <v>0</v>
      </c>
      <c r="E29" t="b">
        <v>0</v>
      </c>
      <c r="F29">
        <v>1</v>
      </c>
      <c r="G29" s="5">
        <v>45534</v>
      </c>
      <c r="H29" s="6">
        <v>45534</v>
      </c>
      <c r="I29" s="4">
        <v>880000</v>
      </c>
      <c r="J29" s="4">
        <f t="shared" si="1"/>
        <v>114782.60869565218</v>
      </c>
      <c r="K29" s="4">
        <f t="shared" si="2"/>
        <v>765217.39130434778</v>
      </c>
      <c r="L29" s="4">
        <v>0</v>
      </c>
      <c r="M29" s="4">
        <v>1789</v>
      </c>
      <c r="N29" s="4">
        <v>4400</v>
      </c>
      <c r="O29" s="4">
        <v>44000</v>
      </c>
      <c r="P29" s="4">
        <v>3500</v>
      </c>
      <c r="Q29" s="4">
        <f t="shared" si="3"/>
        <v>711528.39130434778</v>
      </c>
      <c r="R29" s="4">
        <f>IF(E29=FALSE,SUMIFS(Investors!$R:$R,Investors!$G:$G,Sales!C29),0)</f>
        <v>605512.32876712328</v>
      </c>
      <c r="S29" s="4">
        <f t="shared" si="4"/>
        <v>106016.0625372245</v>
      </c>
      <c r="T29" t="b">
        <v>0</v>
      </c>
      <c r="U29" s="12">
        <f t="shared" si="5"/>
        <v>45565</v>
      </c>
    </row>
    <row r="30" spans="1:21">
      <c r="A30" t="s">
        <v>24</v>
      </c>
      <c r="B30" t="s">
        <v>25</v>
      </c>
      <c r="C30" t="s">
        <v>51</v>
      </c>
      <c r="D30" t="b">
        <v>0</v>
      </c>
      <c r="E30" t="b">
        <v>0</v>
      </c>
      <c r="F30">
        <v>1</v>
      </c>
      <c r="G30" s="5">
        <v>45642</v>
      </c>
      <c r="H30" s="6">
        <v>45642</v>
      </c>
      <c r="I30" s="4">
        <v>800000</v>
      </c>
      <c r="J30" s="4">
        <f t="shared" si="1"/>
        <v>104347.82608695653</v>
      </c>
      <c r="K30" s="4">
        <f t="shared" si="2"/>
        <v>695652.17391304346</v>
      </c>
      <c r="L30" s="4">
        <v>0</v>
      </c>
      <c r="M30" s="4">
        <v>1789</v>
      </c>
      <c r="N30" s="4">
        <v>4000</v>
      </c>
      <c r="O30" s="4">
        <v>40000</v>
      </c>
      <c r="P30" s="4">
        <v>3500</v>
      </c>
      <c r="Q30" s="4">
        <f t="shared" si="3"/>
        <v>646363.17391304346</v>
      </c>
      <c r="R30" s="4">
        <f>IF(E30=FALSE,SUMIFS(Investors!$R:$R,Investors!$G:$G,Sales!C30),0)</f>
        <v>594095.89041095891</v>
      </c>
      <c r="S30" s="4">
        <f t="shared" si="4"/>
        <v>52267.283502084552</v>
      </c>
      <c r="T30" t="b">
        <v>0</v>
      </c>
      <c r="U30" s="12">
        <f t="shared" si="5"/>
        <v>45688</v>
      </c>
    </row>
    <row r="31" spans="1:21">
      <c r="A31" t="s">
        <v>24</v>
      </c>
      <c r="B31" t="s">
        <v>25</v>
      </c>
      <c r="C31" t="s">
        <v>52</v>
      </c>
      <c r="D31" t="b">
        <v>0</v>
      </c>
      <c r="E31" t="b">
        <v>0</v>
      </c>
      <c r="F31">
        <v>1</v>
      </c>
      <c r="G31" s="5">
        <v>45642</v>
      </c>
      <c r="H31" s="6">
        <v>45642</v>
      </c>
      <c r="I31" s="4">
        <v>1290000</v>
      </c>
      <c r="J31" s="4">
        <f t="shared" si="1"/>
        <v>168260.86956521738</v>
      </c>
      <c r="K31" s="4">
        <f t="shared" si="2"/>
        <v>1121739.1304347827</v>
      </c>
      <c r="L31" s="4">
        <v>0</v>
      </c>
      <c r="M31" s="4">
        <v>1789</v>
      </c>
      <c r="N31" s="4">
        <v>6450</v>
      </c>
      <c r="O31" s="4">
        <v>64500</v>
      </c>
      <c r="P31" s="4">
        <v>3500</v>
      </c>
      <c r="Q31" s="4">
        <f t="shared" si="3"/>
        <v>1045500.1304347827</v>
      </c>
      <c r="R31" s="4">
        <f>IF(E31=FALSE,SUMIFS(Investors!$R:$R,Investors!$G:$G,Sales!C31),0)</f>
        <v>699567.12328767125</v>
      </c>
      <c r="S31" s="4">
        <f t="shared" si="4"/>
        <v>345933.00714711146</v>
      </c>
      <c r="T31" t="b">
        <v>0</v>
      </c>
      <c r="U31" s="12">
        <f t="shared" si="5"/>
        <v>45688</v>
      </c>
    </row>
    <row r="32" spans="1:21">
      <c r="A32" t="s">
        <v>24</v>
      </c>
      <c r="B32" t="s">
        <v>25</v>
      </c>
      <c r="C32" t="s">
        <v>53</v>
      </c>
      <c r="D32" t="b">
        <v>0</v>
      </c>
      <c r="E32" t="b">
        <v>0</v>
      </c>
      <c r="F32">
        <v>1</v>
      </c>
      <c r="G32" s="5">
        <v>45534</v>
      </c>
      <c r="H32" s="6">
        <v>45534</v>
      </c>
      <c r="I32" s="4">
        <v>1060000</v>
      </c>
      <c r="J32" s="4">
        <f t="shared" si="1"/>
        <v>138260.86956521738</v>
      </c>
      <c r="K32" s="4">
        <f t="shared" si="2"/>
        <v>921739.13043478259</v>
      </c>
      <c r="L32" s="4">
        <v>0</v>
      </c>
      <c r="M32" s="4">
        <v>1789</v>
      </c>
      <c r="N32" s="4">
        <v>5350</v>
      </c>
      <c r="O32" s="4">
        <v>53500</v>
      </c>
      <c r="P32" s="4">
        <v>3500</v>
      </c>
      <c r="Q32" s="4">
        <f t="shared" si="3"/>
        <v>857600.13043478259</v>
      </c>
      <c r="R32" s="4">
        <f>IF(E32=FALSE,SUMIFS(Investors!$R:$R,Investors!$G:$G,Sales!C32),0)</f>
        <v>607169.8630136986</v>
      </c>
      <c r="S32" s="4">
        <f t="shared" si="4"/>
        <v>250430.26742108399</v>
      </c>
      <c r="T32" t="b">
        <v>0</v>
      </c>
      <c r="U32" s="12">
        <f t="shared" si="5"/>
        <v>45565</v>
      </c>
    </row>
    <row r="33" spans="1:21">
      <c r="A33" t="s">
        <v>24</v>
      </c>
      <c r="B33" t="s">
        <v>25</v>
      </c>
      <c r="C33" t="s">
        <v>54</v>
      </c>
      <c r="D33" t="b">
        <v>0</v>
      </c>
      <c r="E33" t="b">
        <v>0</v>
      </c>
      <c r="F33">
        <v>1</v>
      </c>
      <c r="G33" s="5">
        <v>45688</v>
      </c>
      <c r="H33" s="6">
        <v>45688</v>
      </c>
      <c r="I33" s="4">
        <v>800000</v>
      </c>
      <c r="J33" s="4">
        <f t="shared" si="1"/>
        <v>104347.82608695653</v>
      </c>
      <c r="K33" s="4">
        <f t="shared" si="2"/>
        <v>695652.17391304346</v>
      </c>
      <c r="L33" s="4">
        <v>0</v>
      </c>
      <c r="M33" s="4">
        <v>1789</v>
      </c>
      <c r="N33" s="4">
        <v>4000</v>
      </c>
      <c r="O33" s="4">
        <v>40000</v>
      </c>
      <c r="P33" s="4">
        <v>3500</v>
      </c>
      <c r="Q33" s="4">
        <f t="shared" si="3"/>
        <v>646363.17391304346</v>
      </c>
      <c r="R33" s="4">
        <f>IF(E33=FALSE,SUMIFS(Investors!$R:$R,Investors!$G:$G,Sales!C33),0)</f>
        <v>672332.00953369867</v>
      </c>
      <c r="S33" s="4">
        <f t="shared" si="4"/>
        <v>-25968.835620655213</v>
      </c>
      <c r="T33" t="b">
        <v>0</v>
      </c>
      <c r="U33" s="12">
        <f t="shared" si="5"/>
        <v>45747</v>
      </c>
    </row>
    <row r="34" spans="1:21">
      <c r="A34" t="s">
        <v>24</v>
      </c>
      <c r="B34" t="s">
        <v>25</v>
      </c>
      <c r="C34" t="s">
        <v>55</v>
      </c>
      <c r="D34" t="b">
        <v>0</v>
      </c>
      <c r="E34" t="b">
        <v>0</v>
      </c>
      <c r="F34">
        <v>1</v>
      </c>
      <c r="G34" s="5">
        <v>45642</v>
      </c>
      <c r="H34" s="6">
        <v>45642</v>
      </c>
      <c r="I34" s="4">
        <v>1200000</v>
      </c>
      <c r="J34" s="4">
        <f t="shared" si="1"/>
        <v>156521.73913043478</v>
      </c>
      <c r="K34" s="4">
        <f t="shared" si="2"/>
        <v>1043478.2608695652</v>
      </c>
      <c r="L34" s="4">
        <v>0</v>
      </c>
      <c r="M34" s="4">
        <v>1789</v>
      </c>
      <c r="N34" s="4">
        <v>6000</v>
      </c>
      <c r="O34" s="4">
        <v>60000</v>
      </c>
      <c r="P34" s="4">
        <v>3500</v>
      </c>
      <c r="Q34" s="4">
        <f t="shared" si="3"/>
        <v>972189.26086956519</v>
      </c>
      <c r="R34" s="4">
        <f>IF(E34=FALSE,SUMIFS(Investors!$R:$R,Investors!$G:$G,Sales!C34),0)</f>
        <v>632484.93150684936</v>
      </c>
      <c r="S34" s="4">
        <f t="shared" si="4"/>
        <v>339704.32936271583</v>
      </c>
      <c r="T34" t="b">
        <v>0</v>
      </c>
      <c r="U34" s="12">
        <f t="shared" si="5"/>
        <v>45688</v>
      </c>
    </row>
    <row r="35" spans="1:21">
      <c r="A35" t="s">
        <v>24</v>
      </c>
      <c r="B35" t="s">
        <v>25</v>
      </c>
      <c r="C35" t="s">
        <v>56</v>
      </c>
      <c r="D35" t="b">
        <v>0</v>
      </c>
      <c r="E35" t="b">
        <v>0</v>
      </c>
      <c r="F35">
        <v>1</v>
      </c>
      <c r="G35" s="5">
        <v>45581</v>
      </c>
      <c r="H35" s="6">
        <v>45581</v>
      </c>
      <c r="I35" s="4">
        <v>850000</v>
      </c>
      <c r="J35" s="4">
        <f t="shared" si="1"/>
        <v>110869.56521739131</v>
      </c>
      <c r="K35" s="4">
        <f t="shared" si="2"/>
        <v>739130.43478260865</v>
      </c>
      <c r="L35" s="4">
        <v>0</v>
      </c>
      <c r="M35" s="4">
        <v>1789</v>
      </c>
      <c r="N35" s="4">
        <v>4250</v>
      </c>
      <c r="O35" s="4">
        <v>42500</v>
      </c>
      <c r="P35" s="4">
        <v>3500</v>
      </c>
      <c r="Q35" s="4">
        <f t="shared" si="3"/>
        <v>687091.43478260865</v>
      </c>
      <c r="R35" s="4">
        <f>IF(E35=FALSE,SUMIFS(Investors!$R:$R,Investors!$G:$G,Sales!C35),0)</f>
        <v>709545.20547945204</v>
      </c>
      <c r="S35" s="4">
        <f t="shared" si="4"/>
        <v>-22453.770696843392</v>
      </c>
      <c r="T35" t="b">
        <v>0</v>
      </c>
      <c r="U35" s="12">
        <f t="shared" si="5"/>
        <v>45626</v>
      </c>
    </row>
    <row r="36" spans="1:21">
      <c r="A36" t="s">
        <v>24</v>
      </c>
      <c r="B36" t="s">
        <v>25</v>
      </c>
      <c r="C36" t="s">
        <v>57</v>
      </c>
      <c r="D36" t="b">
        <v>0</v>
      </c>
      <c r="E36" t="b">
        <v>0</v>
      </c>
      <c r="F36">
        <v>1</v>
      </c>
      <c r="G36" s="5">
        <v>45606</v>
      </c>
      <c r="H36" s="6">
        <v>45606</v>
      </c>
      <c r="I36" s="4">
        <v>800000</v>
      </c>
      <c r="J36" s="4">
        <f t="shared" si="1"/>
        <v>104347.82608695653</v>
      </c>
      <c r="K36" s="4">
        <f t="shared" si="2"/>
        <v>695652.17391304346</v>
      </c>
      <c r="L36" s="4">
        <v>0</v>
      </c>
      <c r="M36" s="4">
        <v>1789</v>
      </c>
      <c r="N36" s="4">
        <v>4000</v>
      </c>
      <c r="O36" s="4">
        <v>40000</v>
      </c>
      <c r="P36" s="4">
        <v>3500</v>
      </c>
      <c r="Q36" s="4">
        <f t="shared" si="3"/>
        <v>646363.17391304346</v>
      </c>
      <c r="R36" s="4">
        <f>IF(E36=FALSE,SUMIFS(Investors!$R:$R,Investors!$G:$G,Sales!C36),0)</f>
        <v>627030.1369863014</v>
      </c>
      <c r="S36" s="4">
        <f t="shared" si="4"/>
        <v>19333.036926742061</v>
      </c>
      <c r="T36" t="b">
        <v>0</v>
      </c>
      <c r="U36" s="12">
        <f t="shared" si="5"/>
        <v>45688</v>
      </c>
    </row>
    <row r="37" spans="1:21">
      <c r="A37" t="s">
        <v>24</v>
      </c>
      <c r="B37" t="s">
        <v>25</v>
      </c>
      <c r="C37" t="s">
        <v>58</v>
      </c>
      <c r="D37" t="b">
        <v>0</v>
      </c>
      <c r="E37" t="b">
        <v>0</v>
      </c>
      <c r="F37">
        <v>1</v>
      </c>
      <c r="G37" s="5">
        <v>45688</v>
      </c>
      <c r="H37" s="6">
        <v>45688</v>
      </c>
      <c r="I37" s="4">
        <v>800000</v>
      </c>
      <c r="J37" s="4">
        <f t="shared" ref="J37:J68" si="6">I37/115*15</f>
        <v>104347.82608695653</v>
      </c>
      <c r="K37" s="4">
        <f t="shared" ref="K37:K68" si="7">I37-J37</f>
        <v>695652.17391304346</v>
      </c>
      <c r="L37" s="4">
        <v>0</v>
      </c>
      <c r="M37" s="4">
        <v>1789</v>
      </c>
      <c r="N37" s="4">
        <v>4000</v>
      </c>
      <c r="O37" s="4">
        <v>40000</v>
      </c>
      <c r="P37" s="4">
        <v>3500</v>
      </c>
      <c r="Q37" s="4">
        <f t="shared" ref="Q37:Q68" si="8">K37-SUM(L37:P37)</f>
        <v>646363.17391304346</v>
      </c>
      <c r="R37" s="4">
        <f>IF(E37=FALSE,SUMIFS(Investors!$R:$R,Investors!$G:$G,Sales!C37),0)</f>
        <v>648939.72602739732</v>
      </c>
      <c r="S37" s="4">
        <f t="shared" ref="S37:S68" si="9">Q37-R37</f>
        <v>-2576.5521143538645</v>
      </c>
      <c r="T37" t="b">
        <v>0</v>
      </c>
      <c r="U37" s="12">
        <f t="shared" si="5"/>
        <v>45747</v>
      </c>
    </row>
    <row r="38" spans="1:21">
      <c r="A38" t="s">
        <v>24</v>
      </c>
      <c r="B38" t="s">
        <v>25</v>
      </c>
      <c r="C38" t="s">
        <v>59</v>
      </c>
      <c r="D38" t="b">
        <v>1</v>
      </c>
      <c r="E38" t="b">
        <v>0</v>
      </c>
      <c r="F38">
        <v>1</v>
      </c>
      <c r="G38" s="5">
        <v>45551</v>
      </c>
      <c r="H38" s="6">
        <v>45548</v>
      </c>
      <c r="I38" s="4">
        <v>785000</v>
      </c>
      <c r="J38" s="4">
        <f t="shared" si="6"/>
        <v>102391.30434782608</v>
      </c>
      <c r="K38" s="4">
        <f t="shared" si="7"/>
        <v>682608.69565217395</v>
      </c>
      <c r="L38" s="4">
        <v>0</v>
      </c>
      <c r="M38" s="4">
        <v>1789</v>
      </c>
      <c r="N38" s="4">
        <v>3925</v>
      </c>
      <c r="O38" s="4">
        <v>39250</v>
      </c>
      <c r="P38" s="4">
        <v>3500</v>
      </c>
      <c r="Q38" s="4">
        <f t="shared" si="8"/>
        <v>634144.69565217395</v>
      </c>
      <c r="R38" s="4">
        <f>IF(E38=FALSE,SUMIFS(Investors!$R:$R,Investors!$G:$G,Sales!C38),0)</f>
        <v>606989.04109589045</v>
      </c>
      <c r="S38" s="4">
        <f t="shared" si="9"/>
        <v>27155.654556283494</v>
      </c>
      <c r="T38" t="b">
        <v>0</v>
      </c>
      <c r="U38" s="12">
        <f t="shared" si="5"/>
        <v>45626</v>
      </c>
    </row>
    <row r="39" spans="1:21">
      <c r="A39" t="s">
        <v>24</v>
      </c>
      <c r="B39" t="s">
        <v>25</v>
      </c>
      <c r="C39" t="s">
        <v>60</v>
      </c>
      <c r="D39" t="b">
        <v>0</v>
      </c>
      <c r="E39" t="b">
        <v>0</v>
      </c>
      <c r="F39">
        <v>1</v>
      </c>
      <c r="G39" s="5">
        <v>45611</v>
      </c>
      <c r="H39" s="6">
        <v>45611</v>
      </c>
      <c r="I39" s="4">
        <v>810810.81</v>
      </c>
      <c r="J39" s="4">
        <f t="shared" si="6"/>
        <v>105757.93173913044</v>
      </c>
      <c r="K39" s="4">
        <f t="shared" si="7"/>
        <v>705052.87826086965</v>
      </c>
      <c r="L39" s="4">
        <v>0</v>
      </c>
      <c r="M39" s="4">
        <v>1789</v>
      </c>
      <c r="N39" s="4">
        <v>4054.0540500000002</v>
      </c>
      <c r="O39" s="4">
        <v>40540.540500000003</v>
      </c>
      <c r="P39" s="4">
        <v>3500</v>
      </c>
      <c r="Q39" s="4">
        <f t="shared" si="8"/>
        <v>655169.28371086961</v>
      </c>
      <c r="R39" s="4">
        <f>IF(E39=FALSE,SUMIFS(Investors!$R:$R,Investors!$G:$G,Sales!C39),0)</f>
        <v>698531.50684931502</v>
      </c>
      <c r="S39" s="4">
        <f t="shared" si="9"/>
        <v>-43362.223138445406</v>
      </c>
      <c r="T39" t="b">
        <v>0</v>
      </c>
      <c r="U39" s="12">
        <f t="shared" si="5"/>
        <v>45688</v>
      </c>
    </row>
    <row r="40" spans="1:21">
      <c r="A40" t="s">
        <v>24</v>
      </c>
      <c r="B40" t="s">
        <v>25</v>
      </c>
      <c r="C40" t="s">
        <v>61</v>
      </c>
      <c r="D40" t="b">
        <v>0</v>
      </c>
      <c r="E40" t="b">
        <v>0</v>
      </c>
      <c r="F40">
        <v>1</v>
      </c>
      <c r="G40" s="5">
        <v>45611</v>
      </c>
      <c r="H40" s="6">
        <v>45611</v>
      </c>
      <c r="I40" s="4">
        <v>810810.81</v>
      </c>
      <c r="J40" s="4">
        <f t="shared" si="6"/>
        <v>105757.93173913044</v>
      </c>
      <c r="K40" s="4">
        <f t="shared" si="7"/>
        <v>705052.87826086965</v>
      </c>
      <c r="L40" s="4">
        <v>0</v>
      </c>
      <c r="M40" s="4">
        <v>1789</v>
      </c>
      <c r="N40" s="4">
        <v>4054.0540500000002</v>
      </c>
      <c r="O40" s="4">
        <v>40540.540500000003</v>
      </c>
      <c r="P40" s="4">
        <v>3500</v>
      </c>
      <c r="Q40" s="4">
        <f t="shared" si="8"/>
        <v>655169.28371086961</v>
      </c>
      <c r="R40" s="4">
        <f>IF(E40=FALSE,SUMIFS(Investors!$R:$R,Investors!$G:$G,Sales!C40),0)</f>
        <v>587301.36986301374</v>
      </c>
      <c r="S40" s="4">
        <f t="shared" si="9"/>
        <v>67867.913847855874</v>
      </c>
      <c r="T40" t="b">
        <v>0</v>
      </c>
      <c r="U40" s="12">
        <f t="shared" si="5"/>
        <v>45688</v>
      </c>
    </row>
    <row r="41" spans="1:21">
      <c r="A41" t="s">
        <v>24</v>
      </c>
      <c r="B41" t="s">
        <v>25</v>
      </c>
      <c r="C41" t="s">
        <v>62</v>
      </c>
      <c r="D41" t="b">
        <v>0</v>
      </c>
      <c r="E41" t="b">
        <v>0</v>
      </c>
      <c r="F41">
        <v>1</v>
      </c>
      <c r="G41" s="5">
        <v>45642</v>
      </c>
      <c r="H41" s="6">
        <v>45642</v>
      </c>
      <c r="I41" s="4">
        <v>1500000</v>
      </c>
      <c r="J41" s="4">
        <f t="shared" si="6"/>
        <v>195652.17391304349</v>
      </c>
      <c r="K41" s="4">
        <f t="shared" si="7"/>
        <v>1304347.8260869565</v>
      </c>
      <c r="L41" s="4">
        <v>0</v>
      </c>
      <c r="M41" s="4">
        <v>1789</v>
      </c>
      <c r="N41" s="4">
        <v>7500</v>
      </c>
      <c r="O41" s="4">
        <v>75000</v>
      </c>
      <c r="P41" s="4">
        <v>3500</v>
      </c>
      <c r="Q41" s="4">
        <f t="shared" si="8"/>
        <v>1216558.8260869565</v>
      </c>
      <c r="R41" s="4">
        <f>IF(E41=FALSE,SUMIFS(Investors!$R:$R,Investors!$G:$G,Sales!C41),0)</f>
        <v>590601.13769205473</v>
      </c>
      <c r="S41" s="4">
        <f t="shared" si="9"/>
        <v>625957.68839490181</v>
      </c>
      <c r="T41" t="b">
        <v>0</v>
      </c>
      <c r="U41" s="12">
        <f t="shared" si="5"/>
        <v>45688</v>
      </c>
    </row>
    <row r="42" spans="1:21">
      <c r="A42" t="s">
        <v>24</v>
      </c>
      <c r="B42" t="s">
        <v>25</v>
      </c>
      <c r="C42" t="s">
        <v>63</v>
      </c>
      <c r="D42" t="b">
        <v>0</v>
      </c>
      <c r="E42" t="b">
        <v>0</v>
      </c>
      <c r="F42">
        <v>1</v>
      </c>
      <c r="G42" s="5">
        <v>45716</v>
      </c>
      <c r="H42" s="6">
        <v>45716</v>
      </c>
      <c r="I42" s="4">
        <v>800000</v>
      </c>
      <c r="J42" s="4">
        <f t="shared" si="6"/>
        <v>104347.82608695653</v>
      </c>
      <c r="K42" s="4">
        <f t="shared" si="7"/>
        <v>695652.17391304346</v>
      </c>
      <c r="L42" s="4">
        <v>0</v>
      </c>
      <c r="M42" s="4">
        <v>1789</v>
      </c>
      <c r="N42" s="4">
        <v>4000</v>
      </c>
      <c r="O42" s="4">
        <v>40000</v>
      </c>
      <c r="P42" s="4">
        <v>3500</v>
      </c>
      <c r="Q42" s="4">
        <f t="shared" si="8"/>
        <v>646363.17391304346</v>
      </c>
      <c r="R42" s="4">
        <f>IF(E42=FALSE,SUMIFS(Investors!$R:$R,Investors!$G:$G,Sales!C42),0)</f>
        <v>0</v>
      </c>
      <c r="S42" s="4">
        <f t="shared" si="9"/>
        <v>646363.17391304346</v>
      </c>
      <c r="T42" t="b">
        <v>0</v>
      </c>
      <c r="U42" s="12">
        <f t="shared" si="5"/>
        <v>45747</v>
      </c>
    </row>
    <row r="43" spans="1:21">
      <c r="A43" t="s">
        <v>24</v>
      </c>
      <c r="B43" t="s">
        <v>25</v>
      </c>
      <c r="C43" t="s">
        <v>64</v>
      </c>
      <c r="D43" t="b">
        <v>1</v>
      </c>
      <c r="E43" t="b">
        <v>1</v>
      </c>
      <c r="F43">
        <v>1</v>
      </c>
      <c r="G43" s="5">
        <v>45505</v>
      </c>
      <c r="H43" s="6">
        <v>45505</v>
      </c>
      <c r="I43" s="4">
        <v>750000</v>
      </c>
      <c r="J43" s="4">
        <f t="shared" si="6"/>
        <v>97826.086956521744</v>
      </c>
      <c r="K43" s="4">
        <f t="shared" si="7"/>
        <v>652173.91304347827</v>
      </c>
      <c r="L43" s="4">
        <v>0</v>
      </c>
      <c r="M43" s="4">
        <v>1789</v>
      </c>
      <c r="N43" s="4">
        <v>3750</v>
      </c>
      <c r="O43" s="4">
        <v>37500</v>
      </c>
      <c r="P43" s="4">
        <v>3500</v>
      </c>
      <c r="Q43" s="4">
        <f t="shared" si="8"/>
        <v>605634.91304347827</v>
      </c>
      <c r="R43" s="4">
        <f>IF(E43=FALSE,SUMIFS(Investors!$R:$R,Investors!$G:$G,Sales!C43),0)</f>
        <v>0</v>
      </c>
      <c r="S43" s="4">
        <f t="shared" si="9"/>
        <v>605634.91304347827</v>
      </c>
      <c r="T43" t="b">
        <v>0</v>
      </c>
      <c r="U43" s="12">
        <f t="shared" si="5"/>
        <v>45565</v>
      </c>
    </row>
    <row r="44" spans="1:21">
      <c r="A44" t="s">
        <v>24</v>
      </c>
      <c r="B44" t="s">
        <v>25</v>
      </c>
      <c r="C44" t="s">
        <v>65</v>
      </c>
      <c r="D44" t="b">
        <v>0</v>
      </c>
      <c r="E44" t="b">
        <v>0</v>
      </c>
      <c r="F44">
        <v>1</v>
      </c>
      <c r="G44" s="5">
        <v>45566</v>
      </c>
      <c r="H44" s="6">
        <v>45566</v>
      </c>
      <c r="I44" s="4">
        <v>810810.81</v>
      </c>
      <c r="J44" s="4">
        <f t="shared" si="6"/>
        <v>105757.93173913044</v>
      </c>
      <c r="K44" s="4">
        <f t="shared" si="7"/>
        <v>705052.87826086965</v>
      </c>
      <c r="L44" s="4">
        <v>0</v>
      </c>
      <c r="M44" s="4">
        <v>1789</v>
      </c>
      <c r="N44" s="4">
        <v>4054.0540500000002</v>
      </c>
      <c r="O44" s="4">
        <v>40540.540500000003</v>
      </c>
      <c r="P44" s="4">
        <v>3500</v>
      </c>
      <c r="Q44" s="4">
        <f t="shared" si="8"/>
        <v>655169.28371086961</v>
      </c>
      <c r="R44" s="4">
        <f>IF(E44=FALSE,SUMIFS(Investors!$R:$R,Investors!$G:$G,Sales!C44),0)</f>
        <v>643198.63013698626</v>
      </c>
      <c r="S44" s="4">
        <f t="shared" si="9"/>
        <v>11970.653573883348</v>
      </c>
      <c r="T44" t="b">
        <v>0</v>
      </c>
      <c r="U44" s="12">
        <f t="shared" si="5"/>
        <v>45626</v>
      </c>
    </row>
    <row r="45" spans="1:21">
      <c r="A45" t="s">
        <v>24</v>
      </c>
      <c r="B45" t="s">
        <v>25</v>
      </c>
      <c r="C45" t="s">
        <v>66</v>
      </c>
      <c r="D45" t="b">
        <v>0</v>
      </c>
      <c r="E45" t="b">
        <v>0</v>
      </c>
      <c r="F45">
        <v>1</v>
      </c>
      <c r="G45" s="5">
        <v>45642</v>
      </c>
      <c r="H45" s="6">
        <v>45642</v>
      </c>
      <c r="I45" s="4">
        <v>850000</v>
      </c>
      <c r="J45" s="4">
        <f t="shared" si="6"/>
        <v>110869.56521739131</v>
      </c>
      <c r="K45" s="4">
        <f t="shared" si="7"/>
        <v>739130.43478260865</v>
      </c>
      <c r="L45" s="4">
        <v>0</v>
      </c>
      <c r="M45" s="4">
        <v>1789</v>
      </c>
      <c r="N45" s="4">
        <v>4250</v>
      </c>
      <c r="O45" s="4">
        <v>42500</v>
      </c>
      <c r="P45" s="4">
        <v>3500</v>
      </c>
      <c r="Q45" s="4">
        <f t="shared" si="8"/>
        <v>687091.43478260865</v>
      </c>
      <c r="R45" s="4">
        <f>IF(E45=FALSE,SUMIFS(Investors!$R:$R,Investors!$G:$G,Sales!C45),0)</f>
        <v>669342.46575342468</v>
      </c>
      <c r="S45" s="4">
        <f t="shared" si="9"/>
        <v>17748.969029183965</v>
      </c>
      <c r="T45" t="b">
        <v>0</v>
      </c>
      <c r="U45" s="12">
        <f t="shared" si="5"/>
        <v>45688</v>
      </c>
    </row>
    <row r="46" spans="1:21">
      <c r="A46" t="s">
        <v>24</v>
      </c>
      <c r="B46" t="s">
        <v>25</v>
      </c>
      <c r="C46" t="s">
        <v>67</v>
      </c>
      <c r="D46" t="b">
        <v>0</v>
      </c>
      <c r="E46" t="b">
        <v>0</v>
      </c>
      <c r="F46">
        <v>1</v>
      </c>
      <c r="G46" s="5">
        <v>45611</v>
      </c>
      <c r="H46" s="6">
        <v>45611</v>
      </c>
      <c r="I46" s="4">
        <v>863333.33</v>
      </c>
      <c r="J46" s="4">
        <f t="shared" si="6"/>
        <v>112608.6952173913</v>
      </c>
      <c r="K46" s="4">
        <f t="shared" si="7"/>
        <v>750724.6347826086</v>
      </c>
      <c r="L46" s="4">
        <v>0</v>
      </c>
      <c r="M46" s="4">
        <v>1789</v>
      </c>
      <c r="N46" s="4">
        <v>4316.6666500000001</v>
      </c>
      <c r="O46" s="4">
        <v>43166.666499999999</v>
      </c>
      <c r="P46" s="4">
        <v>3500</v>
      </c>
      <c r="Q46" s="4">
        <f t="shared" si="8"/>
        <v>697952.30163260864</v>
      </c>
      <c r="R46" s="4">
        <f>IF(E46=FALSE,SUMIFS(Investors!$R:$R,Investors!$G:$G,Sales!C46),0)</f>
        <v>658553.42465753423</v>
      </c>
      <c r="S46" s="4">
        <f t="shared" si="9"/>
        <v>39398.87697507441</v>
      </c>
      <c r="T46" t="b">
        <v>0</v>
      </c>
      <c r="U46" s="12">
        <f t="shared" si="5"/>
        <v>45688</v>
      </c>
    </row>
    <row r="47" spans="1:21">
      <c r="A47" t="s">
        <v>24</v>
      </c>
      <c r="B47" t="s">
        <v>25</v>
      </c>
      <c r="C47" t="s">
        <v>68</v>
      </c>
      <c r="D47" t="b">
        <v>0</v>
      </c>
      <c r="E47" t="b">
        <v>0</v>
      </c>
      <c r="F47">
        <v>1</v>
      </c>
      <c r="G47" s="5">
        <v>45644</v>
      </c>
      <c r="H47" s="6">
        <v>45644</v>
      </c>
      <c r="I47" s="4">
        <v>800000</v>
      </c>
      <c r="J47" s="4">
        <f t="shared" si="6"/>
        <v>104347.82608695653</v>
      </c>
      <c r="K47" s="4">
        <f t="shared" si="7"/>
        <v>695652.17391304346</v>
      </c>
      <c r="L47" s="4">
        <v>0</v>
      </c>
      <c r="M47" s="4">
        <v>1789</v>
      </c>
      <c r="N47" s="4">
        <v>4000</v>
      </c>
      <c r="O47" s="4">
        <v>40000</v>
      </c>
      <c r="P47" s="4">
        <v>3500</v>
      </c>
      <c r="Q47" s="4">
        <f t="shared" si="8"/>
        <v>646363.17391304346</v>
      </c>
      <c r="R47" s="4">
        <f>IF(E47=FALSE,SUMIFS(Investors!$R:$R,Investors!$G:$G,Sales!C47),0)</f>
        <v>621530.1369863014</v>
      </c>
      <c r="S47" s="4">
        <f t="shared" si="9"/>
        <v>24833.036926742061</v>
      </c>
      <c r="T47" t="b">
        <v>0</v>
      </c>
      <c r="U47" s="12">
        <f t="shared" si="5"/>
        <v>45688</v>
      </c>
    </row>
    <row r="48" spans="1:21">
      <c r="A48" t="s">
        <v>24</v>
      </c>
      <c r="B48" t="s">
        <v>25</v>
      </c>
      <c r="C48" t="s">
        <v>69</v>
      </c>
      <c r="D48" t="b">
        <v>0</v>
      </c>
      <c r="E48" t="b">
        <v>0</v>
      </c>
      <c r="F48">
        <v>1</v>
      </c>
      <c r="G48" s="5">
        <v>45611</v>
      </c>
      <c r="H48" s="6">
        <v>45611</v>
      </c>
      <c r="I48" s="4">
        <v>932500</v>
      </c>
      <c r="J48" s="4">
        <f t="shared" si="6"/>
        <v>121630.43478260869</v>
      </c>
      <c r="K48" s="4">
        <f t="shared" si="7"/>
        <v>810869.56521739135</v>
      </c>
      <c r="L48" s="4">
        <v>0</v>
      </c>
      <c r="M48" s="4">
        <v>1789</v>
      </c>
      <c r="N48" s="4">
        <v>4662.5</v>
      </c>
      <c r="O48" s="4">
        <v>46625</v>
      </c>
      <c r="P48" s="4">
        <v>3500</v>
      </c>
      <c r="Q48" s="4">
        <f t="shared" si="8"/>
        <v>754293.06521739135</v>
      </c>
      <c r="R48" s="4">
        <f>IF(E48=FALSE,SUMIFS(Investors!$R:$R,Investors!$G:$G,Sales!C48),0)</f>
        <v>658553.42465753423</v>
      </c>
      <c r="S48" s="4">
        <f t="shared" si="9"/>
        <v>95739.640559857129</v>
      </c>
      <c r="T48" t="b">
        <v>0</v>
      </c>
      <c r="U48" s="12">
        <f t="shared" si="5"/>
        <v>45688</v>
      </c>
    </row>
    <row r="49" spans="1:21">
      <c r="A49" t="s">
        <v>24</v>
      </c>
      <c r="B49" t="s">
        <v>25</v>
      </c>
      <c r="C49" t="s">
        <v>70</v>
      </c>
      <c r="D49" t="b">
        <v>0</v>
      </c>
      <c r="E49" t="b">
        <v>0</v>
      </c>
      <c r="F49">
        <v>1</v>
      </c>
      <c r="G49" s="5">
        <v>45716</v>
      </c>
      <c r="H49" s="6">
        <v>45716</v>
      </c>
      <c r="I49" s="4">
        <v>800000</v>
      </c>
      <c r="J49" s="4">
        <f t="shared" si="6"/>
        <v>104347.82608695653</v>
      </c>
      <c r="K49" s="4">
        <f t="shared" si="7"/>
        <v>695652.17391304346</v>
      </c>
      <c r="L49" s="4">
        <v>0</v>
      </c>
      <c r="M49" s="4">
        <v>1789</v>
      </c>
      <c r="N49" s="4">
        <v>4000</v>
      </c>
      <c r="O49" s="4">
        <v>40000</v>
      </c>
      <c r="P49" s="4">
        <v>3500</v>
      </c>
      <c r="Q49" s="4">
        <f t="shared" si="8"/>
        <v>646363.17391304346</v>
      </c>
      <c r="R49" s="4">
        <f>IF(E49=FALSE,SUMIFS(Investors!$R:$R,Investors!$G:$G,Sales!C49),0)</f>
        <v>652556.1643835617</v>
      </c>
      <c r="S49" s="4">
        <f t="shared" si="9"/>
        <v>-6192.9904705182416</v>
      </c>
      <c r="T49" t="b">
        <v>0</v>
      </c>
      <c r="U49" s="12">
        <f t="shared" si="5"/>
        <v>45747</v>
      </c>
    </row>
    <row r="50" spans="1:21">
      <c r="A50" t="s">
        <v>24</v>
      </c>
      <c r="B50" t="s">
        <v>25</v>
      </c>
      <c r="C50" t="s">
        <v>71</v>
      </c>
      <c r="D50" t="b">
        <v>0</v>
      </c>
      <c r="E50" t="b">
        <v>0</v>
      </c>
      <c r="F50">
        <v>1</v>
      </c>
      <c r="G50" s="5">
        <v>45611</v>
      </c>
      <c r="H50" s="6">
        <v>45611</v>
      </c>
      <c r="I50" s="4">
        <v>810810.81</v>
      </c>
      <c r="J50" s="4">
        <f t="shared" si="6"/>
        <v>105757.93173913044</v>
      </c>
      <c r="K50" s="4">
        <f t="shared" si="7"/>
        <v>705052.87826086965</v>
      </c>
      <c r="L50" s="4">
        <v>0</v>
      </c>
      <c r="M50" s="4">
        <v>1789</v>
      </c>
      <c r="N50" s="4">
        <v>4054.0540500000002</v>
      </c>
      <c r="O50" s="4">
        <v>40540.540500000003</v>
      </c>
      <c r="P50" s="4">
        <v>3500</v>
      </c>
      <c r="Q50" s="4">
        <f t="shared" si="8"/>
        <v>655169.28371086961</v>
      </c>
      <c r="R50" s="4">
        <f>IF(E50=FALSE,SUMIFS(Investors!$R:$R,Investors!$G:$G,Sales!C50),0)</f>
        <v>626153.19586520549</v>
      </c>
      <c r="S50" s="4">
        <f t="shared" si="9"/>
        <v>29016.087845664122</v>
      </c>
      <c r="T50" t="b">
        <v>0</v>
      </c>
      <c r="U50" s="12">
        <f t="shared" si="5"/>
        <v>45688</v>
      </c>
    </row>
    <row r="51" spans="1:21">
      <c r="A51" t="s">
        <v>24</v>
      </c>
      <c r="B51" t="s">
        <v>25</v>
      </c>
      <c r="C51" t="s">
        <v>72</v>
      </c>
      <c r="D51" t="b">
        <v>0</v>
      </c>
      <c r="E51" t="b">
        <v>0</v>
      </c>
      <c r="F51">
        <v>1</v>
      </c>
      <c r="G51" s="5">
        <v>45541</v>
      </c>
      <c r="H51" s="6">
        <v>45541</v>
      </c>
      <c r="I51" s="4">
        <v>850000</v>
      </c>
      <c r="J51" s="4">
        <f t="shared" si="6"/>
        <v>110869.56521739131</v>
      </c>
      <c r="K51" s="4">
        <f t="shared" si="7"/>
        <v>739130.43478260865</v>
      </c>
      <c r="L51" s="4">
        <v>0</v>
      </c>
      <c r="M51" s="4">
        <v>1789</v>
      </c>
      <c r="N51" s="4">
        <v>4250</v>
      </c>
      <c r="O51" s="4">
        <v>42500</v>
      </c>
      <c r="P51" s="4">
        <v>3500</v>
      </c>
      <c r="Q51" s="4">
        <f t="shared" si="8"/>
        <v>687091.43478260865</v>
      </c>
      <c r="R51" s="4">
        <f>IF(E51=FALSE,SUMIFS(Investors!$R:$R,Investors!$G:$G,Sales!C51),0)</f>
        <v>683273.37507534248</v>
      </c>
      <c r="S51" s="4">
        <f t="shared" si="9"/>
        <v>3818.0597072661621</v>
      </c>
      <c r="T51" t="b">
        <v>0</v>
      </c>
      <c r="U51" s="12">
        <f t="shared" si="5"/>
        <v>45626</v>
      </c>
    </row>
    <row r="52" spans="1:21">
      <c r="A52" t="s">
        <v>24</v>
      </c>
      <c r="B52" t="s">
        <v>25</v>
      </c>
      <c r="C52" t="s">
        <v>73</v>
      </c>
      <c r="D52" t="b">
        <v>0</v>
      </c>
      <c r="E52" t="b">
        <v>0</v>
      </c>
      <c r="F52">
        <v>1</v>
      </c>
      <c r="G52" s="5">
        <v>45568</v>
      </c>
      <c r="H52" s="6">
        <v>45568</v>
      </c>
      <c r="I52" s="4">
        <v>887500</v>
      </c>
      <c r="J52" s="4">
        <f t="shared" si="6"/>
        <v>115760.86956521739</v>
      </c>
      <c r="K52" s="4">
        <f t="shared" si="7"/>
        <v>771739.13043478259</v>
      </c>
      <c r="L52" s="4">
        <v>0</v>
      </c>
      <c r="M52" s="4">
        <v>1789</v>
      </c>
      <c r="N52" s="4">
        <v>4437.5</v>
      </c>
      <c r="O52" s="4">
        <v>44375</v>
      </c>
      <c r="P52" s="4">
        <v>3500</v>
      </c>
      <c r="Q52" s="4">
        <f t="shared" si="8"/>
        <v>717637.63043478259</v>
      </c>
      <c r="R52" s="4">
        <f>IF(E52=FALSE,SUMIFS(Investors!$R:$R,Investors!$G:$G,Sales!C52),0)</f>
        <v>646890.41095890407</v>
      </c>
      <c r="S52" s="4">
        <f t="shared" si="9"/>
        <v>70747.219475878519</v>
      </c>
      <c r="T52" t="b">
        <v>0</v>
      </c>
      <c r="U52" s="12">
        <f t="shared" si="5"/>
        <v>45626</v>
      </c>
    </row>
    <row r="53" spans="1:21">
      <c r="A53" t="s">
        <v>24</v>
      </c>
      <c r="B53" t="s">
        <v>25</v>
      </c>
      <c r="C53" t="s">
        <v>74</v>
      </c>
      <c r="D53" t="b">
        <v>0</v>
      </c>
      <c r="E53" t="b">
        <v>0</v>
      </c>
      <c r="F53">
        <v>1</v>
      </c>
      <c r="G53" s="5">
        <v>45568</v>
      </c>
      <c r="H53" s="6">
        <v>45568</v>
      </c>
      <c r="I53" s="4">
        <v>785000</v>
      </c>
      <c r="J53" s="4">
        <f t="shared" si="6"/>
        <v>102391.30434782608</v>
      </c>
      <c r="K53" s="4">
        <f t="shared" si="7"/>
        <v>682608.69565217395</v>
      </c>
      <c r="L53" s="4">
        <v>0</v>
      </c>
      <c r="M53" s="4">
        <v>1789</v>
      </c>
      <c r="N53" s="4">
        <v>3925</v>
      </c>
      <c r="O53" s="4">
        <v>39250</v>
      </c>
      <c r="P53" s="4">
        <v>3500</v>
      </c>
      <c r="Q53" s="4">
        <f t="shared" si="8"/>
        <v>634144.69565217395</v>
      </c>
      <c r="R53" s="4">
        <f>IF(E53=FALSE,SUMIFS(Investors!$R:$R,Investors!$G:$G,Sales!C53),0)</f>
        <v>690558.63013698626</v>
      </c>
      <c r="S53" s="4">
        <f t="shared" si="9"/>
        <v>-56413.934484812315</v>
      </c>
      <c r="T53" t="b">
        <v>0</v>
      </c>
      <c r="U53" s="12">
        <f t="shared" si="5"/>
        <v>45626</v>
      </c>
    </row>
    <row r="54" spans="1:21">
      <c r="A54" t="s">
        <v>24</v>
      </c>
      <c r="B54" t="s">
        <v>25</v>
      </c>
      <c r="C54" t="s">
        <v>75</v>
      </c>
      <c r="D54" t="b">
        <v>0</v>
      </c>
      <c r="E54" t="b">
        <v>0</v>
      </c>
      <c r="F54">
        <v>1</v>
      </c>
      <c r="G54" s="5">
        <v>45568</v>
      </c>
      <c r="H54" s="6">
        <v>45568</v>
      </c>
      <c r="I54" s="4">
        <v>800000</v>
      </c>
      <c r="J54" s="4">
        <f t="shared" si="6"/>
        <v>104347.82608695653</v>
      </c>
      <c r="K54" s="4">
        <f t="shared" si="7"/>
        <v>695652.17391304346</v>
      </c>
      <c r="L54" s="4">
        <v>0</v>
      </c>
      <c r="M54" s="4">
        <v>1789</v>
      </c>
      <c r="N54" s="4">
        <v>4000</v>
      </c>
      <c r="O54" s="4">
        <v>40000</v>
      </c>
      <c r="P54" s="4">
        <v>3500</v>
      </c>
      <c r="Q54" s="4">
        <f t="shared" si="8"/>
        <v>646363.17391304346</v>
      </c>
      <c r="R54" s="4">
        <f>IF(E54=FALSE,SUMIFS(Investors!$R:$R,Investors!$G:$G,Sales!C54),0)</f>
        <v>652541.0082460274</v>
      </c>
      <c r="S54" s="4">
        <f t="shared" si="9"/>
        <v>-6177.8343329839408</v>
      </c>
      <c r="T54" t="b">
        <v>0</v>
      </c>
      <c r="U54" s="12">
        <f t="shared" si="5"/>
        <v>45626</v>
      </c>
    </row>
    <row r="55" spans="1:21">
      <c r="A55" t="s">
        <v>24</v>
      </c>
      <c r="B55" t="s">
        <v>25</v>
      </c>
      <c r="C55" t="s">
        <v>76</v>
      </c>
      <c r="D55" t="b">
        <v>0</v>
      </c>
      <c r="E55" t="b">
        <v>0</v>
      </c>
      <c r="F55">
        <v>1</v>
      </c>
      <c r="G55" s="5">
        <v>45579</v>
      </c>
      <c r="H55" s="6">
        <v>45579</v>
      </c>
      <c r="I55" s="4">
        <v>785000</v>
      </c>
      <c r="J55" s="4">
        <f t="shared" si="6"/>
        <v>102391.30434782608</v>
      </c>
      <c r="K55" s="4">
        <f t="shared" si="7"/>
        <v>682608.69565217395</v>
      </c>
      <c r="L55" s="4">
        <v>0</v>
      </c>
      <c r="M55" s="4">
        <v>1789</v>
      </c>
      <c r="N55" s="4">
        <v>3925</v>
      </c>
      <c r="O55" s="4">
        <v>39250</v>
      </c>
      <c r="P55" s="4">
        <v>3500</v>
      </c>
      <c r="Q55" s="4">
        <f t="shared" si="8"/>
        <v>634144.69565217395</v>
      </c>
      <c r="R55" s="4">
        <f>IF(E55=FALSE,SUMIFS(Investors!$R:$R,Investors!$G:$G,Sales!C55),0)</f>
        <v>649542.46575342468</v>
      </c>
      <c r="S55" s="4">
        <f t="shared" si="9"/>
        <v>-15397.770101250731</v>
      </c>
      <c r="T55" t="b">
        <v>0</v>
      </c>
      <c r="U55" s="12">
        <f t="shared" si="5"/>
        <v>45626</v>
      </c>
    </row>
    <row r="56" spans="1:21">
      <c r="A56" t="s">
        <v>24</v>
      </c>
      <c r="B56" t="s">
        <v>25</v>
      </c>
      <c r="C56" t="s">
        <v>77</v>
      </c>
      <c r="D56" t="b">
        <v>0</v>
      </c>
      <c r="E56" t="b">
        <v>0</v>
      </c>
      <c r="F56">
        <v>1</v>
      </c>
      <c r="G56" s="5">
        <v>45566</v>
      </c>
      <c r="H56" s="6">
        <v>45566</v>
      </c>
      <c r="I56" s="4">
        <v>810810.81</v>
      </c>
      <c r="J56" s="4">
        <f t="shared" si="6"/>
        <v>105757.93173913044</v>
      </c>
      <c r="K56" s="4">
        <f t="shared" si="7"/>
        <v>705052.87826086965</v>
      </c>
      <c r="L56" s="4">
        <v>0</v>
      </c>
      <c r="M56" s="4">
        <v>1789</v>
      </c>
      <c r="N56" s="4">
        <v>4054.0540500000002</v>
      </c>
      <c r="O56" s="4">
        <v>40540.540500000003</v>
      </c>
      <c r="P56" s="4">
        <v>3500</v>
      </c>
      <c r="Q56" s="4">
        <f t="shared" si="8"/>
        <v>655169.28371086961</v>
      </c>
      <c r="R56" s="4">
        <f>IF(E56=FALSE,SUMIFS(Investors!$R:$R,Investors!$G:$G,Sales!C56),0)</f>
        <v>574408.44603150687</v>
      </c>
      <c r="S56" s="4">
        <f t="shared" si="9"/>
        <v>80760.837679362739</v>
      </c>
      <c r="T56" t="b">
        <v>0</v>
      </c>
      <c r="U56" s="12">
        <f t="shared" si="5"/>
        <v>45626</v>
      </c>
    </row>
    <row r="57" spans="1:21">
      <c r="A57" t="s">
        <v>24</v>
      </c>
      <c r="B57" t="s">
        <v>25</v>
      </c>
      <c r="C57" t="s">
        <v>78</v>
      </c>
      <c r="D57" t="b">
        <v>0</v>
      </c>
      <c r="E57" t="b">
        <v>0</v>
      </c>
      <c r="F57">
        <v>1</v>
      </c>
      <c r="G57" s="5">
        <v>45606</v>
      </c>
      <c r="H57" s="6">
        <v>45606</v>
      </c>
      <c r="I57" s="4">
        <v>800000</v>
      </c>
      <c r="J57" s="4">
        <f t="shared" si="6"/>
        <v>104347.82608695653</v>
      </c>
      <c r="K57" s="4">
        <f t="shared" si="7"/>
        <v>695652.17391304346</v>
      </c>
      <c r="L57" s="4">
        <v>0</v>
      </c>
      <c r="M57" s="4">
        <v>1789</v>
      </c>
      <c r="N57" s="4">
        <v>4000</v>
      </c>
      <c r="O57" s="4">
        <v>40000</v>
      </c>
      <c r="P57" s="4">
        <v>3500</v>
      </c>
      <c r="Q57" s="4">
        <f t="shared" si="8"/>
        <v>646363.17391304346</v>
      </c>
      <c r="R57" s="4">
        <f>IF(E57=FALSE,SUMIFS(Investors!$R:$R,Investors!$G:$G,Sales!C57),0)</f>
        <v>685044.69567123288</v>
      </c>
      <c r="S57" s="4">
        <f t="shared" si="9"/>
        <v>-38681.521758189425</v>
      </c>
      <c r="T57" t="b">
        <v>0</v>
      </c>
      <c r="U57" s="12">
        <f t="shared" si="5"/>
        <v>45688</v>
      </c>
    </row>
    <row r="58" spans="1:21">
      <c r="A58" t="s">
        <v>24</v>
      </c>
      <c r="B58" t="s">
        <v>25</v>
      </c>
      <c r="C58" t="s">
        <v>79</v>
      </c>
      <c r="D58" t="b">
        <v>0</v>
      </c>
      <c r="E58" t="b">
        <v>0</v>
      </c>
      <c r="F58">
        <v>1</v>
      </c>
      <c r="G58" s="5">
        <v>45716</v>
      </c>
      <c r="H58" s="6">
        <v>45716</v>
      </c>
      <c r="I58" s="4">
        <v>800000</v>
      </c>
      <c r="J58" s="4">
        <f t="shared" si="6"/>
        <v>104347.82608695653</v>
      </c>
      <c r="K58" s="4">
        <f t="shared" si="7"/>
        <v>695652.17391304346</v>
      </c>
      <c r="L58" s="4">
        <v>0</v>
      </c>
      <c r="M58" s="4">
        <v>1789</v>
      </c>
      <c r="N58" s="4">
        <v>4000</v>
      </c>
      <c r="O58" s="4">
        <v>40000</v>
      </c>
      <c r="P58" s="4">
        <v>3500</v>
      </c>
      <c r="Q58" s="4">
        <f t="shared" si="8"/>
        <v>646363.17391304346</v>
      </c>
      <c r="R58" s="4">
        <f>IF(E58=FALSE,SUMIFS(Investors!$R:$R,Investors!$G:$G,Sales!C58),0)</f>
        <v>681255.95468273968</v>
      </c>
      <c r="S58" s="4">
        <f t="shared" si="9"/>
        <v>-34892.780769696226</v>
      </c>
      <c r="T58" t="b">
        <v>0</v>
      </c>
      <c r="U58" s="12">
        <f t="shared" si="5"/>
        <v>45747</v>
      </c>
    </row>
    <row r="59" spans="1:21">
      <c r="A59" t="s">
        <v>24</v>
      </c>
      <c r="B59" t="s">
        <v>25</v>
      </c>
      <c r="C59" t="s">
        <v>80</v>
      </c>
      <c r="D59" t="b">
        <v>0</v>
      </c>
      <c r="E59" t="b">
        <v>0</v>
      </c>
      <c r="F59">
        <v>1</v>
      </c>
      <c r="G59" s="5">
        <v>45688</v>
      </c>
      <c r="H59" s="6">
        <v>45688</v>
      </c>
      <c r="I59" s="4">
        <v>800000</v>
      </c>
      <c r="J59" s="4">
        <f t="shared" si="6"/>
        <v>104347.82608695653</v>
      </c>
      <c r="K59" s="4">
        <f t="shared" si="7"/>
        <v>695652.17391304346</v>
      </c>
      <c r="L59" s="4">
        <v>0</v>
      </c>
      <c r="M59" s="4">
        <v>1789</v>
      </c>
      <c r="N59" s="4">
        <v>4000</v>
      </c>
      <c r="O59" s="4">
        <v>40000</v>
      </c>
      <c r="P59" s="4">
        <v>3500</v>
      </c>
      <c r="Q59" s="4">
        <f t="shared" si="8"/>
        <v>646363.17391304346</v>
      </c>
      <c r="R59" s="4">
        <f>IF(E59=FALSE,SUMIFS(Investors!$R:$R,Investors!$G:$G,Sales!C59),0)</f>
        <v>499498.52277123288</v>
      </c>
      <c r="S59" s="4">
        <f t="shared" si="9"/>
        <v>146864.65114181058</v>
      </c>
      <c r="T59" t="b">
        <v>0</v>
      </c>
      <c r="U59" s="12">
        <f t="shared" si="5"/>
        <v>45747</v>
      </c>
    </row>
    <row r="60" spans="1:21">
      <c r="A60" t="s">
        <v>24</v>
      </c>
      <c r="B60" t="s">
        <v>25</v>
      </c>
      <c r="C60" t="s">
        <v>81</v>
      </c>
      <c r="D60" t="b">
        <v>0</v>
      </c>
      <c r="E60" t="b">
        <v>0</v>
      </c>
      <c r="F60">
        <v>1</v>
      </c>
      <c r="G60" s="5">
        <v>45566</v>
      </c>
      <c r="H60" s="6">
        <v>45566</v>
      </c>
      <c r="I60" s="4">
        <v>820000</v>
      </c>
      <c r="J60" s="4">
        <f t="shared" si="6"/>
        <v>106956.52173913043</v>
      </c>
      <c r="K60" s="4">
        <f t="shared" si="7"/>
        <v>713043.47826086963</v>
      </c>
      <c r="L60" s="4">
        <v>0</v>
      </c>
      <c r="M60" s="4">
        <v>1789</v>
      </c>
      <c r="N60" s="4">
        <v>4100</v>
      </c>
      <c r="O60" s="4">
        <v>41000</v>
      </c>
      <c r="P60" s="4">
        <v>3500</v>
      </c>
      <c r="Q60" s="4">
        <f t="shared" si="8"/>
        <v>662654.47826086963</v>
      </c>
      <c r="R60" s="4">
        <f>IF(E60=FALSE,SUMIFS(Investors!$R:$R,Investors!$G:$G,Sales!C60),0)</f>
        <v>562465.75342465751</v>
      </c>
      <c r="S60" s="4">
        <f t="shared" si="9"/>
        <v>100188.72483621212</v>
      </c>
      <c r="T60" t="b">
        <v>0</v>
      </c>
      <c r="U60" s="12">
        <f t="shared" si="5"/>
        <v>45626</v>
      </c>
    </row>
    <row r="61" spans="1:21">
      <c r="A61" t="s">
        <v>24</v>
      </c>
      <c r="B61" t="s">
        <v>25</v>
      </c>
      <c r="C61" t="s">
        <v>82</v>
      </c>
      <c r="D61" t="b">
        <v>0</v>
      </c>
      <c r="E61" t="b">
        <v>0</v>
      </c>
      <c r="F61">
        <v>1</v>
      </c>
      <c r="G61" s="5">
        <v>45611</v>
      </c>
      <c r="H61" s="6">
        <v>45611</v>
      </c>
      <c r="I61" s="4">
        <v>810810.81</v>
      </c>
      <c r="J61" s="4">
        <f t="shared" si="6"/>
        <v>105757.93173913044</v>
      </c>
      <c r="K61" s="4">
        <f t="shared" si="7"/>
        <v>705052.87826086965</v>
      </c>
      <c r="L61" s="4">
        <v>0</v>
      </c>
      <c r="M61" s="4">
        <v>1789</v>
      </c>
      <c r="N61" s="4">
        <v>4054.0540500000002</v>
      </c>
      <c r="O61" s="4">
        <v>40540.540500000003</v>
      </c>
      <c r="P61" s="4">
        <v>3500</v>
      </c>
      <c r="Q61" s="4">
        <f t="shared" si="8"/>
        <v>655169.28371086961</v>
      </c>
      <c r="R61" s="4">
        <f>IF(E61=FALSE,SUMIFS(Investors!$R:$R,Investors!$G:$G,Sales!C61),0)</f>
        <v>595821.91780821921</v>
      </c>
      <c r="S61" s="4">
        <f t="shared" si="9"/>
        <v>59347.365902650403</v>
      </c>
      <c r="T61" t="b">
        <v>0</v>
      </c>
      <c r="U61" s="12">
        <f t="shared" si="5"/>
        <v>45688</v>
      </c>
    </row>
    <row r="62" spans="1:21">
      <c r="A62" t="s">
        <v>24</v>
      </c>
      <c r="B62" t="s">
        <v>25</v>
      </c>
      <c r="C62" t="s">
        <v>83</v>
      </c>
      <c r="D62" t="b">
        <v>1</v>
      </c>
      <c r="E62" t="b">
        <v>1</v>
      </c>
      <c r="F62">
        <v>1</v>
      </c>
      <c r="G62" s="5">
        <v>45485</v>
      </c>
      <c r="H62" s="6">
        <v>45485</v>
      </c>
      <c r="I62" s="4">
        <v>750000</v>
      </c>
      <c r="J62" s="4">
        <f t="shared" si="6"/>
        <v>97826.086956521744</v>
      </c>
      <c r="K62" s="4">
        <f t="shared" si="7"/>
        <v>652173.91304347827</v>
      </c>
      <c r="L62" s="4">
        <v>0</v>
      </c>
      <c r="M62" s="4">
        <v>1789</v>
      </c>
      <c r="N62" s="4">
        <v>3750</v>
      </c>
      <c r="O62" s="4">
        <v>37500</v>
      </c>
      <c r="P62" s="4">
        <v>3500</v>
      </c>
      <c r="Q62" s="4">
        <f t="shared" si="8"/>
        <v>605634.91304347827</v>
      </c>
      <c r="R62" s="4">
        <f>IF(E62=FALSE,SUMIFS(Investors!$R:$R,Investors!$G:$G,Sales!C62),0)</f>
        <v>0</v>
      </c>
      <c r="S62" s="4">
        <f t="shared" si="9"/>
        <v>605634.91304347827</v>
      </c>
      <c r="T62" t="b">
        <v>0</v>
      </c>
      <c r="U62" s="12">
        <f t="shared" si="5"/>
        <v>45565</v>
      </c>
    </row>
    <row r="63" spans="1:21">
      <c r="A63" t="s">
        <v>24</v>
      </c>
      <c r="B63" t="s">
        <v>25</v>
      </c>
      <c r="C63" t="s">
        <v>84</v>
      </c>
      <c r="D63" t="b">
        <v>0</v>
      </c>
      <c r="E63" t="b">
        <v>0</v>
      </c>
      <c r="F63">
        <v>1</v>
      </c>
      <c r="G63" s="5">
        <v>45606</v>
      </c>
      <c r="H63" s="6">
        <v>45606</v>
      </c>
      <c r="I63" s="4">
        <v>800000</v>
      </c>
      <c r="J63" s="4">
        <f t="shared" si="6"/>
        <v>104347.82608695653</v>
      </c>
      <c r="K63" s="4">
        <f t="shared" si="7"/>
        <v>695652.17391304346</v>
      </c>
      <c r="L63" s="4">
        <v>0</v>
      </c>
      <c r="M63" s="4">
        <v>1789</v>
      </c>
      <c r="N63" s="4">
        <v>4000</v>
      </c>
      <c r="O63" s="4">
        <v>40000</v>
      </c>
      <c r="P63" s="4">
        <v>3500</v>
      </c>
      <c r="Q63" s="4">
        <f t="shared" si="8"/>
        <v>646363.17391304346</v>
      </c>
      <c r="R63" s="4">
        <f>IF(E63=FALSE,SUMIFS(Investors!$R:$R,Investors!$G:$G,Sales!C63),0)</f>
        <v>624679.45205479453</v>
      </c>
      <c r="S63" s="4">
        <f t="shared" si="9"/>
        <v>21683.721858248929</v>
      </c>
      <c r="T63" t="b">
        <v>0</v>
      </c>
      <c r="U63" s="12">
        <f t="shared" si="5"/>
        <v>45688</v>
      </c>
    </row>
    <row r="64" spans="1:21">
      <c r="A64" t="s">
        <v>24</v>
      </c>
      <c r="B64" t="s">
        <v>25</v>
      </c>
      <c r="C64" t="s">
        <v>85</v>
      </c>
      <c r="D64" t="b">
        <v>0</v>
      </c>
      <c r="E64" t="b">
        <v>0</v>
      </c>
      <c r="F64">
        <v>1</v>
      </c>
      <c r="G64" s="5">
        <v>45611</v>
      </c>
      <c r="H64" s="6">
        <v>45611</v>
      </c>
      <c r="I64" s="4">
        <v>810810.81</v>
      </c>
      <c r="J64" s="4">
        <f t="shared" si="6"/>
        <v>105757.93173913044</v>
      </c>
      <c r="K64" s="4">
        <f t="shared" si="7"/>
        <v>705052.87826086965</v>
      </c>
      <c r="L64" s="4">
        <v>0</v>
      </c>
      <c r="M64" s="4">
        <v>1789</v>
      </c>
      <c r="N64" s="4">
        <v>4054.0540500000002</v>
      </c>
      <c r="O64" s="4">
        <v>40540.540500000003</v>
      </c>
      <c r="P64" s="4">
        <v>3500</v>
      </c>
      <c r="Q64" s="4">
        <f t="shared" si="8"/>
        <v>655169.28371086961</v>
      </c>
      <c r="R64" s="4">
        <f>IF(E64=FALSE,SUMIFS(Investors!$R:$R,Investors!$G:$G,Sales!C64),0)</f>
        <v>698531.50684931502</v>
      </c>
      <c r="S64" s="4">
        <f t="shared" si="9"/>
        <v>-43362.223138445406</v>
      </c>
      <c r="T64" t="b">
        <v>0</v>
      </c>
      <c r="U64" s="12">
        <f t="shared" si="5"/>
        <v>45688</v>
      </c>
    </row>
    <row r="65" spans="1:21">
      <c r="A65" t="s">
        <v>24</v>
      </c>
      <c r="B65" t="s">
        <v>25</v>
      </c>
      <c r="C65" t="s">
        <v>86</v>
      </c>
      <c r="D65" t="b">
        <v>0</v>
      </c>
      <c r="E65" t="b">
        <v>0</v>
      </c>
      <c r="F65">
        <v>1</v>
      </c>
      <c r="G65" s="5">
        <v>45568</v>
      </c>
      <c r="H65" s="6">
        <v>45568</v>
      </c>
      <c r="I65" s="4">
        <v>800000</v>
      </c>
      <c r="J65" s="4">
        <f t="shared" si="6"/>
        <v>104347.82608695653</v>
      </c>
      <c r="K65" s="4">
        <f t="shared" si="7"/>
        <v>695652.17391304346</v>
      </c>
      <c r="L65" s="4">
        <v>0</v>
      </c>
      <c r="M65" s="4">
        <v>1789</v>
      </c>
      <c r="N65" s="4">
        <v>4000</v>
      </c>
      <c r="O65" s="4">
        <v>40000</v>
      </c>
      <c r="P65" s="4">
        <v>3500</v>
      </c>
      <c r="Q65" s="4">
        <f t="shared" si="8"/>
        <v>646363.17391304346</v>
      </c>
      <c r="R65" s="4">
        <f>IF(E65=FALSE,SUMIFS(Investors!$R:$R,Investors!$G:$G,Sales!C65),0)</f>
        <v>663582.35809315066</v>
      </c>
      <c r="S65" s="4">
        <f t="shared" si="9"/>
        <v>-17219.184180107201</v>
      </c>
      <c r="T65" t="b">
        <v>0</v>
      </c>
      <c r="U65" s="12">
        <f t="shared" si="5"/>
        <v>45626</v>
      </c>
    </row>
    <row r="66" spans="1:21">
      <c r="A66" t="s">
        <v>24</v>
      </c>
      <c r="B66" t="s">
        <v>25</v>
      </c>
      <c r="C66" t="s">
        <v>87</v>
      </c>
      <c r="D66" t="b">
        <v>0</v>
      </c>
      <c r="E66" t="b">
        <v>0</v>
      </c>
      <c r="F66">
        <v>1</v>
      </c>
      <c r="G66" s="5">
        <v>45606</v>
      </c>
      <c r="H66" s="6">
        <v>45606</v>
      </c>
      <c r="I66" s="4">
        <v>800000</v>
      </c>
      <c r="J66" s="4">
        <f t="shared" si="6"/>
        <v>104347.82608695653</v>
      </c>
      <c r="K66" s="4">
        <f t="shared" si="7"/>
        <v>695652.17391304346</v>
      </c>
      <c r="L66" s="4">
        <v>0</v>
      </c>
      <c r="M66" s="4">
        <v>1789</v>
      </c>
      <c r="N66" s="4">
        <v>4000</v>
      </c>
      <c r="O66" s="4">
        <v>40000</v>
      </c>
      <c r="P66" s="4">
        <v>3500</v>
      </c>
      <c r="Q66" s="4">
        <f t="shared" si="8"/>
        <v>646363.17391304346</v>
      </c>
      <c r="R66" s="4">
        <f>IF(E66=FALSE,SUMIFS(Investors!$R:$R,Investors!$G:$G,Sales!C66),0)</f>
        <v>674152.93302575336</v>
      </c>
      <c r="S66" s="4">
        <f t="shared" si="9"/>
        <v>-27789.7591127099</v>
      </c>
      <c r="T66" t="b">
        <v>0</v>
      </c>
      <c r="U66" s="12">
        <f t="shared" si="5"/>
        <v>45688</v>
      </c>
    </row>
    <row r="67" spans="1:21">
      <c r="A67" t="s">
        <v>24</v>
      </c>
      <c r="B67" t="s">
        <v>25</v>
      </c>
      <c r="C67" t="s">
        <v>88</v>
      </c>
      <c r="D67" t="b">
        <v>0</v>
      </c>
      <c r="E67" t="b">
        <v>0</v>
      </c>
      <c r="F67">
        <v>1</v>
      </c>
      <c r="G67" s="5">
        <v>45566</v>
      </c>
      <c r="H67" s="6">
        <v>45566</v>
      </c>
      <c r="I67" s="4">
        <v>820000</v>
      </c>
      <c r="J67" s="4">
        <f t="shared" si="6"/>
        <v>106956.52173913043</v>
      </c>
      <c r="K67" s="4">
        <f t="shared" si="7"/>
        <v>713043.47826086963</v>
      </c>
      <c r="L67" s="4">
        <v>0</v>
      </c>
      <c r="M67" s="4">
        <v>1789</v>
      </c>
      <c r="N67" s="4">
        <v>4100</v>
      </c>
      <c r="O67" s="4">
        <v>41000</v>
      </c>
      <c r="P67" s="4">
        <v>3500</v>
      </c>
      <c r="Q67" s="4">
        <f t="shared" si="8"/>
        <v>662654.47826086963</v>
      </c>
      <c r="R67" s="4">
        <f>IF(E67=FALSE,SUMIFS(Investors!$R:$R,Investors!$G:$G,Sales!C67),0)</f>
        <v>594972.60273972608</v>
      </c>
      <c r="S67" s="4">
        <f t="shared" si="9"/>
        <v>67681.875521143549</v>
      </c>
      <c r="T67" t="b">
        <v>0</v>
      </c>
      <c r="U67" s="12">
        <f t="shared" si="5"/>
        <v>45626</v>
      </c>
    </row>
    <row r="68" spans="1:21">
      <c r="A68" t="s">
        <v>24</v>
      </c>
      <c r="B68" t="s">
        <v>25</v>
      </c>
      <c r="C68" t="s">
        <v>89</v>
      </c>
      <c r="D68" t="b">
        <v>0</v>
      </c>
      <c r="E68" t="b">
        <v>0</v>
      </c>
      <c r="F68">
        <v>1</v>
      </c>
      <c r="G68" s="5">
        <v>45560</v>
      </c>
      <c r="H68" s="6">
        <v>45560</v>
      </c>
      <c r="I68" s="4">
        <v>750000</v>
      </c>
      <c r="J68" s="4">
        <f t="shared" si="6"/>
        <v>97826.086956521744</v>
      </c>
      <c r="K68" s="4">
        <f t="shared" si="7"/>
        <v>652173.91304347827</v>
      </c>
      <c r="L68" s="4">
        <v>0</v>
      </c>
      <c r="M68" s="4">
        <v>1789</v>
      </c>
      <c r="N68" s="4">
        <v>3750</v>
      </c>
      <c r="O68" s="4">
        <v>37500</v>
      </c>
      <c r="P68" s="4">
        <v>3500</v>
      </c>
      <c r="Q68" s="4">
        <f t="shared" si="8"/>
        <v>605634.91304347827</v>
      </c>
      <c r="R68" s="4">
        <f>IF(E68=FALSE,SUMIFS(Investors!$R:$R,Investors!$G:$G,Sales!C68),0)</f>
        <v>645549.31506849313</v>
      </c>
      <c r="S68" s="4">
        <f t="shared" si="9"/>
        <v>-39914.402025014861</v>
      </c>
      <c r="T68" t="b">
        <v>0</v>
      </c>
      <c r="U68" s="12">
        <f t="shared" si="5"/>
        <v>45626</v>
      </c>
    </row>
    <row r="69" spans="1:21">
      <c r="A69" t="s">
        <v>24</v>
      </c>
      <c r="B69" t="s">
        <v>25</v>
      </c>
      <c r="C69" t="s">
        <v>90</v>
      </c>
      <c r="D69" t="b">
        <v>0</v>
      </c>
      <c r="E69" t="b">
        <v>0</v>
      </c>
      <c r="F69">
        <v>1</v>
      </c>
      <c r="G69" s="5">
        <v>45566</v>
      </c>
      <c r="H69" s="6">
        <v>45566</v>
      </c>
      <c r="I69" s="4">
        <v>820000</v>
      </c>
      <c r="J69" s="4">
        <f t="shared" ref="J69:J100" si="10">I69/115*15</f>
        <v>106956.52173913043</v>
      </c>
      <c r="K69" s="4">
        <f t="shared" ref="K69:K100" si="11">I69-J69</f>
        <v>713043.47826086963</v>
      </c>
      <c r="L69" s="4">
        <v>0</v>
      </c>
      <c r="M69" s="4">
        <v>1789</v>
      </c>
      <c r="N69" s="4">
        <v>4100</v>
      </c>
      <c r="O69" s="4">
        <v>41000</v>
      </c>
      <c r="P69" s="4">
        <v>3500</v>
      </c>
      <c r="Q69" s="4">
        <f t="shared" ref="Q69:Q100" si="12">K69-SUM(L69:P69)</f>
        <v>662654.47826086963</v>
      </c>
      <c r="R69" s="4">
        <f>IF(E69=FALSE,SUMIFS(Investors!$R:$R,Investors!$G:$G,Sales!C69),0)</f>
        <v>529508.21917808219</v>
      </c>
      <c r="S69" s="4">
        <f t="shared" ref="S69:S100" si="13">Q69-R69</f>
        <v>133146.25908278744</v>
      </c>
      <c r="T69" t="b">
        <v>0</v>
      </c>
      <c r="U69" s="12">
        <f t="shared" si="5"/>
        <v>45626</v>
      </c>
    </row>
    <row r="70" spans="1:21">
      <c r="A70" t="s">
        <v>24</v>
      </c>
      <c r="B70" t="s">
        <v>25</v>
      </c>
      <c r="C70" t="s">
        <v>91</v>
      </c>
      <c r="D70" t="b">
        <v>1</v>
      </c>
      <c r="E70" t="b">
        <v>0</v>
      </c>
      <c r="F70">
        <v>1</v>
      </c>
      <c r="G70" s="5">
        <v>45606</v>
      </c>
      <c r="H70" s="6">
        <v>45606</v>
      </c>
      <c r="I70" s="4">
        <v>850000</v>
      </c>
      <c r="J70" s="4">
        <f t="shared" si="10"/>
        <v>110869.56521739131</v>
      </c>
      <c r="K70" s="4">
        <f t="shared" si="11"/>
        <v>739130.43478260865</v>
      </c>
      <c r="L70" s="4">
        <v>0</v>
      </c>
      <c r="M70" s="4">
        <v>1789</v>
      </c>
      <c r="N70" s="4">
        <v>4250</v>
      </c>
      <c r="O70" s="4">
        <v>42500</v>
      </c>
      <c r="P70" s="4">
        <v>3500</v>
      </c>
      <c r="Q70" s="4">
        <f t="shared" si="12"/>
        <v>687091.43478260865</v>
      </c>
      <c r="R70" s="4">
        <f>IF(E70=FALSE,SUMIFS(Investors!$R:$R,Investors!$G:$G,Sales!C70),0)</f>
        <v>627030.1369863014</v>
      </c>
      <c r="S70" s="4">
        <f t="shared" si="13"/>
        <v>60061.297796307248</v>
      </c>
      <c r="T70" t="b">
        <v>0</v>
      </c>
      <c r="U70" s="12">
        <f t="shared" ref="U70:U91" si="14">IF(MOD(MONTH(H70), 2) &lt;&gt; 0, EOMONTH(H70, 2), EOMONTH(H70, 1))</f>
        <v>45688</v>
      </c>
    </row>
    <row r="71" spans="1:21">
      <c r="A71" t="s">
        <v>24</v>
      </c>
      <c r="B71" t="s">
        <v>25</v>
      </c>
      <c r="C71" t="s">
        <v>92</v>
      </c>
      <c r="D71" t="b">
        <v>0</v>
      </c>
      <c r="E71" t="b">
        <v>0</v>
      </c>
      <c r="F71">
        <v>1</v>
      </c>
      <c r="G71" s="5">
        <v>45568</v>
      </c>
      <c r="H71" s="6">
        <v>45568</v>
      </c>
      <c r="I71" s="4">
        <v>863333.33</v>
      </c>
      <c r="J71" s="4">
        <f t="shared" si="10"/>
        <v>112608.6952173913</v>
      </c>
      <c r="K71" s="4">
        <f t="shared" si="11"/>
        <v>750724.6347826086</v>
      </c>
      <c r="L71" s="4">
        <v>0</v>
      </c>
      <c r="M71" s="4">
        <v>1789</v>
      </c>
      <c r="N71" s="4">
        <v>4316.6666500000001</v>
      </c>
      <c r="O71" s="4">
        <v>43166.666499999999</v>
      </c>
      <c r="P71" s="4">
        <v>3500</v>
      </c>
      <c r="Q71" s="4">
        <f t="shared" si="12"/>
        <v>697952.30163260864</v>
      </c>
      <c r="R71" s="4">
        <f>IF(E71=FALSE,SUMIFS(Investors!$R:$R,Investors!$G:$G,Sales!C71),0)</f>
        <v>646890.41095890407</v>
      </c>
      <c r="S71" s="4">
        <f t="shared" si="13"/>
        <v>51061.890673704562</v>
      </c>
      <c r="T71" t="b">
        <v>0</v>
      </c>
      <c r="U71" s="12">
        <f t="shared" si="14"/>
        <v>45626</v>
      </c>
    </row>
    <row r="72" spans="1:21">
      <c r="A72" t="s">
        <v>24</v>
      </c>
      <c r="B72" t="s">
        <v>25</v>
      </c>
      <c r="C72" t="s">
        <v>93</v>
      </c>
      <c r="D72" t="b">
        <v>0</v>
      </c>
      <c r="E72" t="b">
        <v>0</v>
      </c>
      <c r="F72">
        <v>1</v>
      </c>
      <c r="G72" s="5">
        <v>45716</v>
      </c>
      <c r="H72" s="6">
        <v>45716</v>
      </c>
      <c r="I72" s="4">
        <v>800000</v>
      </c>
      <c r="J72" s="4">
        <f t="shared" si="10"/>
        <v>104347.82608695653</v>
      </c>
      <c r="K72" s="4">
        <f t="shared" si="11"/>
        <v>695652.17391304346</v>
      </c>
      <c r="L72" s="4">
        <v>0</v>
      </c>
      <c r="M72" s="4">
        <v>1789</v>
      </c>
      <c r="N72" s="4">
        <v>4000</v>
      </c>
      <c r="O72" s="4">
        <v>40000</v>
      </c>
      <c r="P72" s="4">
        <v>3500</v>
      </c>
      <c r="Q72" s="4">
        <f t="shared" si="12"/>
        <v>646363.17391304346</v>
      </c>
      <c r="R72" s="4">
        <f>IF(E72=FALSE,SUMIFS(Investors!$R:$R,Investors!$G:$G,Sales!C72),0)</f>
        <v>656865.75342465751</v>
      </c>
      <c r="S72" s="4">
        <f t="shared" si="13"/>
        <v>-10502.579511614051</v>
      </c>
      <c r="T72" t="b">
        <v>0</v>
      </c>
      <c r="U72" s="12">
        <f t="shared" si="14"/>
        <v>45747</v>
      </c>
    </row>
    <row r="73" spans="1:21">
      <c r="A73" t="s">
        <v>24</v>
      </c>
      <c r="B73" t="s">
        <v>25</v>
      </c>
      <c r="C73" t="s">
        <v>94</v>
      </c>
      <c r="D73" t="b">
        <v>0</v>
      </c>
      <c r="E73" t="b">
        <v>0</v>
      </c>
      <c r="F73">
        <v>1</v>
      </c>
      <c r="G73" s="5">
        <v>45716</v>
      </c>
      <c r="H73" s="6">
        <v>45716</v>
      </c>
      <c r="I73" s="4">
        <v>800000</v>
      </c>
      <c r="J73" s="4">
        <f t="shared" si="10"/>
        <v>104347.82608695653</v>
      </c>
      <c r="K73" s="4">
        <f t="shared" si="11"/>
        <v>695652.17391304346</v>
      </c>
      <c r="L73" s="4">
        <v>0</v>
      </c>
      <c r="M73" s="4">
        <v>1789</v>
      </c>
      <c r="N73" s="4">
        <v>4000</v>
      </c>
      <c r="O73" s="4">
        <v>40000</v>
      </c>
      <c r="P73" s="4">
        <v>3500</v>
      </c>
      <c r="Q73" s="4">
        <f t="shared" si="12"/>
        <v>646363.17391304346</v>
      </c>
      <c r="R73" s="4">
        <f>IF(E73=FALSE,SUMIFS(Investors!$R:$R,Investors!$G:$G,Sales!C73),0)</f>
        <v>0</v>
      </c>
      <c r="S73" s="4">
        <f t="shared" si="13"/>
        <v>646363.17391304346</v>
      </c>
      <c r="T73" t="b">
        <v>0</v>
      </c>
      <c r="U73" s="12">
        <f t="shared" si="14"/>
        <v>45747</v>
      </c>
    </row>
    <row r="74" spans="1:21">
      <c r="A74" t="s">
        <v>24</v>
      </c>
      <c r="B74" t="s">
        <v>25</v>
      </c>
      <c r="C74" t="s">
        <v>95</v>
      </c>
      <c r="D74" t="b">
        <v>0</v>
      </c>
      <c r="E74" t="b">
        <v>0</v>
      </c>
      <c r="F74">
        <v>1</v>
      </c>
      <c r="G74" s="5">
        <v>45716</v>
      </c>
      <c r="H74" s="6">
        <v>45716</v>
      </c>
      <c r="I74" s="4">
        <v>800000</v>
      </c>
      <c r="J74" s="4">
        <f t="shared" si="10"/>
        <v>104347.82608695653</v>
      </c>
      <c r="K74" s="4">
        <f t="shared" si="11"/>
        <v>695652.17391304346</v>
      </c>
      <c r="L74" s="4">
        <v>0</v>
      </c>
      <c r="M74" s="4">
        <v>1789</v>
      </c>
      <c r="N74" s="4">
        <v>4000</v>
      </c>
      <c r="O74" s="4">
        <v>40000</v>
      </c>
      <c r="P74" s="4">
        <v>3500</v>
      </c>
      <c r="Q74" s="4">
        <f t="shared" si="12"/>
        <v>646363.17391304346</v>
      </c>
      <c r="R74" s="4">
        <f>IF(E74=FALSE,SUMIFS(Investors!$R:$R,Investors!$G:$G,Sales!C74),0)</f>
        <v>644539.72602739721</v>
      </c>
      <c r="S74" s="4">
        <f t="shared" si="13"/>
        <v>1823.447885646252</v>
      </c>
      <c r="T74" t="b">
        <v>0</v>
      </c>
      <c r="U74" s="12">
        <f t="shared" si="14"/>
        <v>45747</v>
      </c>
    </row>
    <row r="75" spans="1:21">
      <c r="A75" t="s">
        <v>24</v>
      </c>
      <c r="B75" t="s">
        <v>25</v>
      </c>
      <c r="C75" t="s">
        <v>96</v>
      </c>
      <c r="D75" t="b">
        <v>0</v>
      </c>
      <c r="E75" t="b">
        <v>0</v>
      </c>
      <c r="F75">
        <v>1</v>
      </c>
      <c r="G75" s="5">
        <v>45716</v>
      </c>
      <c r="H75" s="6">
        <v>45716</v>
      </c>
      <c r="I75" s="4">
        <v>800000</v>
      </c>
      <c r="J75" s="4">
        <f t="shared" si="10"/>
        <v>104347.82608695653</v>
      </c>
      <c r="K75" s="4">
        <f t="shared" si="11"/>
        <v>695652.17391304346</v>
      </c>
      <c r="L75" s="4">
        <v>0</v>
      </c>
      <c r="M75" s="4">
        <v>1789</v>
      </c>
      <c r="N75" s="4">
        <v>4000</v>
      </c>
      <c r="O75" s="4">
        <v>40000</v>
      </c>
      <c r="P75" s="4">
        <v>3500</v>
      </c>
      <c r="Q75" s="4">
        <f t="shared" si="12"/>
        <v>646363.17391304346</v>
      </c>
      <c r="R75" s="4">
        <f>IF(E75=FALSE,SUMIFS(Investors!$R:$R,Investors!$G:$G,Sales!C75),0)</f>
        <v>351567.12328767125</v>
      </c>
      <c r="S75" s="4">
        <f t="shared" si="13"/>
        <v>294796.05062537221</v>
      </c>
      <c r="T75" t="b">
        <v>0</v>
      </c>
      <c r="U75" s="12">
        <f t="shared" si="14"/>
        <v>45747</v>
      </c>
    </row>
    <row r="76" spans="1:21">
      <c r="A76" t="s">
        <v>24</v>
      </c>
      <c r="B76" t="s">
        <v>25</v>
      </c>
      <c r="C76" t="s">
        <v>97</v>
      </c>
      <c r="D76" t="b">
        <v>0</v>
      </c>
      <c r="E76" t="b">
        <v>0</v>
      </c>
      <c r="F76">
        <v>1</v>
      </c>
      <c r="G76" s="5">
        <v>45716</v>
      </c>
      <c r="H76" s="6">
        <v>45716</v>
      </c>
      <c r="I76" s="4">
        <v>800000</v>
      </c>
      <c r="J76" s="4">
        <f t="shared" si="10"/>
        <v>104347.82608695653</v>
      </c>
      <c r="K76" s="4">
        <f t="shared" si="11"/>
        <v>695652.17391304346</v>
      </c>
      <c r="L76" s="4">
        <v>0</v>
      </c>
      <c r="M76" s="4">
        <v>1789</v>
      </c>
      <c r="N76" s="4">
        <v>4000</v>
      </c>
      <c r="O76" s="4">
        <v>40000</v>
      </c>
      <c r="P76" s="4">
        <v>3500</v>
      </c>
      <c r="Q76" s="4">
        <f t="shared" si="12"/>
        <v>646363.17391304346</v>
      </c>
      <c r="R76" s="4">
        <f>IF(E76=FALSE,SUMIFS(Investors!$R:$R,Investors!$G:$G,Sales!C76),0)</f>
        <v>536761.64383561641</v>
      </c>
      <c r="S76" s="4">
        <f t="shared" si="13"/>
        <v>109601.53007742704</v>
      </c>
      <c r="T76" t="b">
        <v>0</v>
      </c>
      <c r="U76" s="12">
        <f t="shared" si="14"/>
        <v>45747</v>
      </c>
    </row>
    <row r="77" spans="1:21">
      <c r="A77" t="s">
        <v>24</v>
      </c>
      <c r="B77" t="s">
        <v>25</v>
      </c>
      <c r="C77" t="s">
        <v>98</v>
      </c>
      <c r="D77" t="b">
        <v>0</v>
      </c>
      <c r="E77" t="b">
        <v>0</v>
      </c>
      <c r="F77">
        <v>1</v>
      </c>
      <c r="G77" s="5">
        <v>45606</v>
      </c>
      <c r="H77" s="6">
        <v>45606</v>
      </c>
      <c r="I77" s="4">
        <v>800000</v>
      </c>
      <c r="J77" s="4">
        <f t="shared" si="10"/>
        <v>104347.82608695653</v>
      </c>
      <c r="K77" s="4">
        <f t="shared" si="11"/>
        <v>695652.17391304346</v>
      </c>
      <c r="L77" s="4">
        <v>0</v>
      </c>
      <c r="M77" s="4">
        <v>1789</v>
      </c>
      <c r="N77" s="4">
        <v>4000</v>
      </c>
      <c r="O77" s="4">
        <v>40000</v>
      </c>
      <c r="P77" s="4">
        <v>3500</v>
      </c>
      <c r="Q77" s="4">
        <f t="shared" si="12"/>
        <v>646363.17391304346</v>
      </c>
      <c r="R77" s="4">
        <f>IF(E77=FALSE,SUMIFS(Investors!$R:$R,Investors!$G:$G,Sales!C77),0)</f>
        <v>0</v>
      </c>
      <c r="S77" s="4">
        <f t="shared" si="13"/>
        <v>646363.17391304346</v>
      </c>
      <c r="T77" t="b">
        <v>0</v>
      </c>
      <c r="U77" s="12">
        <f t="shared" si="14"/>
        <v>45688</v>
      </c>
    </row>
    <row r="78" spans="1:21">
      <c r="A78" t="s">
        <v>24</v>
      </c>
      <c r="B78" t="s">
        <v>25</v>
      </c>
      <c r="C78" t="s">
        <v>99</v>
      </c>
      <c r="D78" t="b">
        <v>0</v>
      </c>
      <c r="E78" t="b">
        <v>0</v>
      </c>
      <c r="F78">
        <v>1</v>
      </c>
      <c r="G78" s="5">
        <v>45568</v>
      </c>
      <c r="H78" s="6">
        <v>45568</v>
      </c>
      <c r="I78" s="4">
        <v>850000</v>
      </c>
      <c r="J78" s="4">
        <f t="shared" si="10"/>
        <v>110869.56521739131</v>
      </c>
      <c r="K78" s="4">
        <f t="shared" si="11"/>
        <v>739130.43478260865</v>
      </c>
      <c r="L78" s="4">
        <v>0</v>
      </c>
      <c r="M78" s="4">
        <v>1789</v>
      </c>
      <c r="N78" s="4">
        <v>4250</v>
      </c>
      <c r="O78" s="4">
        <v>42500</v>
      </c>
      <c r="P78" s="4">
        <v>3500</v>
      </c>
      <c r="Q78" s="4">
        <f t="shared" si="12"/>
        <v>687091.43478260865</v>
      </c>
      <c r="R78" s="4">
        <f>IF(E78=FALSE,SUMIFS(Investors!$R:$R,Investors!$G:$G,Sales!C78),0)</f>
        <v>651818.68174958904</v>
      </c>
      <c r="S78" s="4">
        <f t="shared" si="13"/>
        <v>35272.753033019602</v>
      </c>
      <c r="T78" t="b">
        <v>0</v>
      </c>
      <c r="U78" s="12">
        <f t="shared" si="14"/>
        <v>45626</v>
      </c>
    </row>
    <row r="79" spans="1:21">
      <c r="A79" t="s">
        <v>24</v>
      </c>
      <c r="B79" t="s">
        <v>25</v>
      </c>
      <c r="C79" t="s">
        <v>100</v>
      </c>
      <c r="D79" t="b">
        <v>1</v>
      </c>
      <c r="E79" t="b">
        <v>1</v>
      </c>
      <c r="F79">
        <v>1</v>
      </c>
      <c r="G79" s="5">
        <v>45512</v>
      </c>
      <c r="H79" s="6">
        <v>45511</v>
      </c>
      <c r="I79" s="4">
        <v>750000</v>
      </c>
      <c r="J79" s="4">
        <f t="shared" si="10"/>
        <v>97826.086956521744</v>
      </c>
      <c r="K79" s="4">
        <f t="shared" si="11"/>
        <v>652173.91304347827</v>
      </c>
      <c r="L79" s="4">
        <v>0</v>
      </c>
      <c r="M79" s="4">
        <v>1789</v>
      </c>
      <c r="N79" s="4">
        <v>3750</v>
      </c>
      <c r="O79" s="4">
        <v>37500</v>
      </c>
      <c r="P79" s="4">
        <v>3500</v>
      </c>
      <c r="Q79" s="4">
        <f t="shared" si="12"/>
        <v>605634.91304347827</v>
      </c>
      <c r="R79" s="4">
        <f>IF(E79=FALSE,SUMIFS(Investors!$R:$R,Investors!$G:$G,Sales!C79),0)</f>
        <v>0</v>
      </c>
      <c r="S79" s="4">
        <f t="shared" si="13"/>
        <v>605634.91304347827</v>
      </c>
      <c r="T79" t="b">
        <v>0</v>
      </c>
      <c r="U79" s="12">
        <f t="shared" si="14"/>
        <v>45565</v>
      </c>
    </row>
    <row r="80" spans="1:21">
      <c r="A80" t="s">
        <v>24</v>
      </c>
      <c r="B80" t="s">
        <v>25</v>
      </c>
      <c r="C80" t="s">
        <v>101</v>
      </c>
      <c r="D80" t="b">
        <v>0</v>
      </c>
      <c r="E80" t="b">
        <v>0</v>
      </c>
      <c r="F80">
        <v>1</v>
      </c>
      <c r="G80" s="5">
        <v>45642</v>
      </c>
      <c r="H80" s="6">
        <v>45642</v>
      </c>
      <c r="I80" s="4">
        <v>800000</v>
      </c>
      <c r="J80" s="4">
        <f t="shared" si="10"/>
        <v>104347.82608695653</v>
      </c>
      <c r="K80" s="4">
        <f t="shared" si="11"/>
        <v>695652.17391304346</v>
      </c>
      <c r="L80" s="4">
        <v>0</v>
      </c>
      <c r="M80" s="4">
        <v>1789</v>
      </c>
      <c r="N80" s="4">
        <v>4000</v>
      </c>
      <c r="O80" s="4">
        <v>40000</v>
      </c>
      <c r="P80" s="4">
        <v>3500</v>
      </c>
      <c r="Q80" s="4">
        <f t="shared" si="12"/>
        <v>646363.17391304346</v>
      </c>
      <c r="R80" s="4">
        <f>IF(E80=FALSE,SUMIFS(Investors!$R:$R,Investors!$G:$G,Sales!C80),0)</f>
        <v>614161.64383561641</v>
      </c>
      <c r="S80" s="4">
        <f t="shared" si="13"/>
        <v>32201.530077427044</v>
      </c>
      <c r="T80" t="b">
        <v>0</v>
      </c>
      <c r="U80" s="12">
        <f t="shared" si="14"/>
        <v>45688</v>
      </c>
    </row>
    <row r="81" spans="1:21">
      <c r="A81" t="s">
        <v>24</v>
      </c>
      <c r="B81" t="s">
        <v>25</v>
      </c>
      <c r="C81" t="s">
        <v>102</v>
      </c>
      <c r="D81" t="b">
        <v>0</v>
      </c>
      <c r="E81" t="b">
        <v>0</v>
      </c>
      <c r="F81">
        <v>1</v>
      </c>
      <c r="G81" s="5">
        <v>45642</v>
      </c>
      <c r="H81" s="6">
        <v>45642</v>
      </c>
      <c r="I81" s="4">
        <v>800000</v>
      </c>
      <c r="J81" s="4">
        <f t="shared" si="10"/>
        <v>104347.82608695653</v>
      </c>
      <c r="K81" s="4">
        <f t="shared" si="11"/>
        <v>695652.17391304346</v>
      </c>
      <c r="L81" s="4">
        <v>0</v>
      </c>
      <c r="M81" s="4">
        <v>1789</v>
      </c>
      <c r="N81" s="4">
        <v>4000</v>
      </c>
      <c r="O81" s="4">
        <v>40000</v>
      </c>
      <c r="P81" s="4">
        <v>3500</v>
      </c>
      <c r="Q81" s="4">
        <f t="shared" si="12"/>
        <v>646363.17391304346</v>
      </c>
      <c r="R81" s="4">
        <f>IF(E81=FALSE,SUMIFS(Investors!$R:$R,Investors!$G:$G,Sales!C81),0)</f>
        <v>626189.85357808229</v>
      </c>
      <c r="S81" s="4">
        <f t="shared" si="13"/>
        <v>20173.320334961172</v>
      </c>
      <c r="T81" t="b">
        <v>0</v>
      </c>
      <c r="U81" s="12">
        <f t="shared" si="14"/>
        <v>45688</v>
      </c>
    </row>
    <row r="82" spans="1:21">
      <c r="A82" t="s">
        <v>24</v>
      </c>
      <c r="B82" t="s">
        <v>25</v>
      </c>
      <c r="C82" t="s">
        <v>103</v>
      </c>
      <c r="D82" t="b">
        <v>0</v>
      </c>
      <c r="E82" t="b">
        <v>0</v>
      </c>
      <c r="F82">
        <v>1</v>
      </c>
      <c r="G82" s="5">
        <v>45568</v>
      </c>
      <c r="H82" s="6">
        <v>45568</v>
      </c>
      <c r="I82" s="4">
        <v>800000</v>
      </c>
      <c r="J82" s="4">
        <f t="shared" si="10"/>
        <v>104347.82608695653</v>
      </c>
      <c r="K82" s="4">
        <f t="shared" si="11"/>
        <v>695652.17391304346</v>
      </c>
      <c r="L82" s="4">
        <v>0</v>
      </c>
      <c r="M82" s="4">
        <v>1789</v>
      </c>
      <c r="N82" s="4">
        <v>4000</v>
      </c>
      <c r="O82" s="4">
        <v>40000</v>
      </c>
      <c r="P82" s="4">
        <v>3500</v>
      </c>
      <c r="Q82" s="4">
        <f t="shared" si="12"/>
        <v>646363.17391304346</v>
      </c>
      <c r="R82" s="4">
        <f>IF(E82=FALSE,SUMIFS(Investors!$R:$R,Investors!$G:$G,Sales!C82),0)</f>
        <v>643741.09589041094</v>
      </c>
      <c r="S82" s="4">
        <f t="shared" si="13"/>
        <v>2622.0780226325151</v>
      </c>
      <c r="T82" t="b">
        <v>0</v>
      </c>
      <c r="U82" s="12">
        <f t="shared" si="14"/>
        <v>45626</v>
      </c>
    </row>
    <row r="83" spans="1:21">
      <c r="A83" t="s">
        <v>24</v>
      </c>
      <c r="B83" t="s">
        <v>25</v>
      </c>
      <c r="C83" t="s">
        <v>104</v>
      </c>
      <c r="D83" t="b">
        <v>0</v>
      </c>
      <c r="E83" t="b">
        <v>0</v>
      </c>
      <c r="F83">
        <v>1</v>
      </c>
      <c r="G83" s="5">
        <v>45642</v>
      </c>
      <c r="H83" s="6">
        <v>45642</v>
      </c>
      <c r="I83" s="4">
        <v>1290000</v>
      </c>
      <c r="J83" s="4">
        <f t="shared" si="10"/>
        <v>168260.86956521738</v>
      </c>
      <c r="K83" s="4">
        <f t="shared" si="11"/>
        <v>1121739.1304347827</v>
      </c>
      <c r="L83" s="4">
        <v>0</v>
      </c>
      <c r="M83" s="4">
        <v>1789</v>
      </c>
      <c r="N83" s="4">
        <v>6450</v>
      </c>
      <c r="O83" s="4">
        <v>64500</v>
      </c>
      <c r="P83" s="4">
        <v>3500</v>
      </c>
      <c r="Q83" s="4">
        <f t="shared" si="12"/>
        <v>1045500.1304347827</v>
      </c>
      <c r="R83" s="4">
        <f>IF(E83=FALSE,SUMIFS(Investors!$R:$R,Investors!$G:$G,Sales!C83),0)</f>
        <v>632484.93150684936</v>
      </c>
      <c r="S83" s="4">
        <f t="shared" si="13"/>
        <v>413015.19892793335</v>
      </c>
      <c r="T83" t="b">
        <v>0</v>
      </c>
      <c r="U83" s="12">
        <f t="shared" si="14"/>
        <v>45688</v>
      </c>
    </row>
    <row r="84" spans="1:21">
      <c r="A84" t="s">
        <v>24</v>
      </c>
      <c r="B84" t="s">
        <v>25</v>
      </c>
      <c r="C84" t="s">
        <v>105</v>
      </c>
      <c r="D84" t="b">
        <v>0</v>
      </c>
      <c r="E84" t="b">
        <v>0</v>
      </c>
      <c r="F84">
        <v>1</v>
      </c>
      <c r="G84" s="5">
        <v>45644</v>
      </c>
      <c r="H84" s="6">
        <v>45644</v>
      </c>
      <c r="I84" s="4">
        <v>800000</v>
      </c>
      <c r="J84" s="4">
        <f t="shared" si="10"/>
        <v>104347.82608695653</v>
      </c>
      <c r="K84" s="4">
        <f t="shared" si="11"/>
        <v>695652.17391304346</v>
      </c>
      <c r="L84" s="4">
        <v>0</v>
      </c>
      <c r="M84" s="4">
        <v>1789</v>
      </c>
      <c r="N84" s="4">
        <v>4000</v>
      </c>
      <c r="O84" s="4">
        <v>40000</v>
      </c>
      <c r="P84" s="4">
        <v>3500</v>
      </c>
      <c r="Q84" s="4">
        <f t="shared" si="12"/>
        <v>646363.17391304346</v>
      </c>
      <c r="R84" s="4">
        <f>IF(E84=FALSE,SUMIFS(Investors!$R:$R,Investors!$G:$G,Sales!C84),0)</f>
        <v>627165.75342465751</v>
      </c>
      <c r="S84" s="4">
        <f t="shared" si="13"/>
        <v>19197.420488385949</v>
      </c>
      <c r="T84" t="b">
        <v>0</v>
      </c>
      <c r="U84" s="12">
        <f t="shared" si="14"/>
        <v>45688</v>
      </c>
    </row>
    <row r="85" spans="1:21">
      <c r="A85" t="s">
        <v>24</v>
      </c>
      <c r="B85" t="s">
        <v>25</v>
      </c>
      <c r="C85" t="s">
        <v>106</v>
      </c>
      <c r="D85" t="b">
        <v>0</v>
      </c>
      <c r="E85" t="b">
        <v>0</v>
      </c>
      <c r="F85">
        <v>1</v>
      </c>
      <c r="G85" s="5">
        <v>45730</v>
      </c>
      <c r="H85" s="6">
        <v>45730</v>
      </c>
      <c r="I85" s="4">
        <v>800000</v>
      </c>
      <c r="J85" s="4">
        <f t="shared" si="10"/>
        <v>104347.82608695653</v>
      </c>
      <c r="K85" s="4">
        <f t="shared" si="11"/>
        <v>695652.17391304346</v>
      </c>
      <c r="L85" s="4">
        <v>0</v>
      </c>
      <c r="M85" s="4">
        <v>1789</v>
      </c>
      <c r="N85" s="4">
        <v>4000</v>
      </c>
      <c r="O85" s="4">
        <v>40000</v>
      </c>
      <c r="P85" s="4">
        <v>3500</v>
      </c>
      <c r="Q85" s="4">
        <f t="shared" si="12"/>
        <v>646363.17391304346</v>
      </c>
      <c r="R85" s="4">
        <f>IF(E85=FALSE,SUMIFS(Investors!$R:$R,Investors!$G:$G,Sales!C85),0)</f>
        <v>0</v>
      </c>
      <c r="S85" s="4">
        <f t="shared" si="13"/>
        <v>646363.17391304346</v>
      </c>
      <c r="T85" t="b">
        <v>0</v>
      </c>
      <c r="U85" s="12">
        <f t="shared" si="14"/>
        <v>45808</v>
      </c>
    </row>
    <row r="86" spans="1:21">
      <c r="A86" t="s">
        <v>24</v>
      </c>
      <c r="B86" t="s">
        <v>25</v>
      </c>
      <c r="C86" t="s">
        <v>107</v>
      </c>
      <c r="D86" t="b">
        <v>0</v>
      </c>
      <c r="E86" t="b">
        <v>0</v>
      </c>
      <c r="F86">
        <v>1</v>
      </c>
      <c r="G86" s="5">
        <v>45730</v>
      </c>
      <c r="H86" s="6">
        <v>45730</v>
      </c>
      <c r="I86" s="4">
        <v>800000</v>
      </c>
      <c r="J86" s="4">
        <f t="shared" si="10"/>
        <v>104347.82608695653</v>
      </c>
      <c r="K86" s="4">
        <f t="shared" si="11"/>
        <v>695652.17391304346</v>
      </c>
      <c r="L86" s="4">
        <v>0</v>
      </c>
      <c r="M86" s="4">
        <v>1789</v>
      </c>
      <c r="N86" s="4">
        <v>4000</v>
      </c>
      <c r="O86" s="4">
        <v>40000</v>
      </c>
      <c r="P86" s="4">
        <v>3500</v>
      </c>
      <c r="Q86" s="4">
        <f t="shared" si="12"/>
        <v>646363.17391304346</v>
      </c>
      <c r="R86" s="4">
        <f>IF(E86=FALSE,SUMIFS(Investors!$R:$R,Investors!$G:$G,Sales!C86),0)</f>
        <v>657347.94520547939</v>
      </c>
      <c r="S86" s="4">
        <f t="shared" si="13"/>
        <v>-10984.771292435937</v>
      </c>
      <c r="T86" t="b">
        <v>0</v>
      </c>
      <c r="U86" s="12">
        <f t="shared" si="14"/>
        <v>45808</v>
      </c>
    </row>
    <row r="87" spans="1:21">
      <c r="A87" t="s">
        <v>24</v>
      </c>
      <c r="B87" t="s">
        <v>25</v>
      </c>
      <c r="C87" t="s">
        <v>108</v>
      </c>
      <c r="D87" t="b">
        <v>0</v>
      </c>
      <c r="E87" t="b">
        <v>0</v>
      </c>
      <c r="F87">
        <v>1</v>
      </c>
      <c r="G87" s="5">
        <v>45730</v>
      </c>
      <c r="H87" s="6">
        <v>45730</v>
      </c>
      <c r="I87" s="4">
        <v>800000</v>
      </c>
      <c r="J87" s="4">
        <f t="shared" si="10"/>
        <v>104347.82608695653</v>
      </c>
      <c r="K87" s="4">
        <f t="shared" si="11"/>
        <v>695652.17391304346</v>
      </c>
      <c r="L87" s="4">
        <v>0</v>
      </c>
      <c r="M87" s="4">
        <v>1789</v>
      </c>
      <c r="N87" s="4">
        <v>4000</v>
      </c>
      <c r="O87" s="4">
        <v>40000</v>
      </c>
      <c r="P87" s="4">
        <v>3500</v>
      </c>
      <c r="Q87" s="4">
        <f t="shared" si="12"/>
        <v>646363.17391304346</v>
      </c>
      <c r="R87" s="4">
        <f>IF(E87=FALSE,SUMIFS(Investors!$R:$R,Investors!$G:$G,Sales!C87),0)</f>
        <v>597589.04109589034</v>
      </c>
      <c r="S87" s="4">
        <f t="shared" si="13"/>
        <v>48774.13281715312</v>
      </c>
      <c r="T87" t="b">
        <v>0</v>
      </c>
      <c r="U87" s="12">
        <f t="shared" si="14"/>
        <v>45808</v>
      </c>
    </row>
    <row r="88" spans="1:21">
      <c r="A88" t="s">
        <v>24</v>
      </c>
      <c r="B88" t="s">
        <v>25</v>
      </c>
      <c r="C88" t="s">
        <v>109</v>
      </c>
      <c r="D88" t="b">
        <v>0</v>
      </c>
      <c r="E88" t="b">
        <v>0</v>
      </c>
      <c r="F88">
        <v>1</v>
      </c>
      <c r="G88" s="5">
        <v>45642</v>
      </c>
      <c r="H88" s="6">
        <v>45642</v>
      </c>
      <c r="I88" s="4">
        <v>800000</v>
      </c>
      <c r="J88" s="4">
        <f t="shared" si="10"/>
        <v>104347.82608695653</v>
      </c>
      <c r="K88" s="4">
        <f t="shared" si="11"/>
        <v>695652.17391304346</v>
      </c>
      <c r="L88" s="4">
        <v>0</v>
      </c>
      <c r="M88" s="4">
        <v>1789</v>
      </c>
      <c r="N88" s="4">
        <v>4000</v>
      </c>
      <c r="O88" s="4">
        <v>40000</v>
      </c>
      <c r="P88" s="4">
        <v>3500</v>
      </c>
      <c r="Q88" s="4">
        <f t="shared" si="12"/>
        <v>646363.17391304346</v>
      </c>
      <c r="R88" s="4">
        <f>IF(E88=FALSE,SUMIFS(Investors!$R:$R,Investors!$G:$G,Sales!C88),0)</f>
        <v>647971.97820958903</v>
      </c>
      <c r="S88" s="4">
        <f t="shared" si="13"/>
        <v>-1608.8042965455679</v>
      </c>
      <c r="T88" t="b">
        <v>0</v>
      </c>
      <c r="U88" s="12">
        <f t="shared" si="14"/>
        <v>45688</v>
      </c>
    </row>
    <row r="89" spans="1:21">
      <c r="A89" t="s">
        <v>24</v>
      </c>
      <c r="B89" t="s">
        <v>25</v>
      </c>
      <c r="C89" t="s">
        <v>110</v>
      </c>
      <c r="D89" t="b">
        <v>0</v>
      </c>
      <c r="E89" t="b">
        <v>0</v>
      </c>
      <c r="F89">
        <v>1</v>
      </c>
      <c r="G89" s="5">
        <v>45730</v>
      </c>
      <c r="H89" s="6">
        <v>45730</v>
      </c>
      <c r="I89" s="4">
        <v>800000</v>
      </c>
      <c r="J89" s="4">
        <f t="shared" si="10"/>
        <v>104347.82608695653</v>
      </c>
      <c r="K89" s="4">
        <f t="shared" si="11"/>
        <v>695652.17391304346</v>
      </c>
      <c r="L89" s="4">
        <v>0</v>
      </c>
      <c r="M89" s="4">
        <v>1789</v>
      </c>
      <c r="N89" s="4">
        <v>4000</v>
      </c>
      <c r="O89" s="4">
        <v>40000</v>
      </c>
      <c r="P89" s="4">
        <v>3500</v>
      </c>
      <c r="Q89" s="4">
        <f t="shared" si="12"/>
        <v>646363.17391304346</v>
      </c>
      <c r="R89" s="4">
        <f>IF(E89=FALSE,SUMIFS(Investors!$R:$R,Investors!$G:$G,Sales!C89),0)</f>
        <v>651320.54794520547</v>
      </c>
      <c r="S89" s="4">
        <f t="shared" si="13"/>
        <v>-4957.3740321620135</v>
      </c>
      <c r="T89" t="b">
        <v>0</v>
      </c>
      <c r="U89" s="12">
        <f t="shared" si="14"/>
        <v>45808</v>
      </c>
    </row>
    <row r="90" spans="1:21">
      <c r="A90" t="s">
        <v>24</v>
      </c>
      <c r="B90" t="s">
        <v>25</v>
      </c>
      <c r="C90" t="s">
        <v>111</v>
      </c>
      <c r="D90" t="b">
        <v>0</v>
      </c>
      <c r="E90" t="b">
        <v>0</v>
      </c>
      <c r="F90">
        <v>1</v>
      </c>
      <c r="G90" s="5">
        <v>45730</v>
      </c>
      <c r="H90" s="6">
        <v>45730</v>
      </c>
      <c r="I90" s="4">
        <v>800000</v>
      </c>
      <c r="J90" s="4">
        <f t="shared" si="10"/>
        <v>104347.82608695653</v>
      </c>
      <c r="K90" s="4">
        <f t="shared" si="11"/>
        <v>695652.17391304346</v>
      </c>
      <c r="L90" s="4">
        <v>0</v>
      </c>
      <c r="M90" s="4">
        <v>1789</v>
      </c>
      <c r="N90" s="4">
        <v>4000</v>
      </c>
      <c r="O90" s="4">
        <v>40000</v>
      </c>
      <c r="P90" s="4">
        <v>3500</v>
      </c>
      <c r="Q90" s="4">
        <f t="shared" si="12"/>
        <v>646363.17391304346</v>
      </c>
      <c r="R90" s="4">
        <f>IF(E90=FALSE,SUMIFS(Investors!$R:$R,Investors!$G:$G,Sales!C90),0)</f>
        <v>705993.85470684932</v>
      </c>
      <c r="S90" s="4">
        <f t="shared" si="13"/>
        <v>-59630.680793805863</v>
      </c>
      <c r="T90" t="b">
        <v>0</v>
      </c>
      <c r="U90" s="12">
        <f t="shared" si="14"/>
        <v>45808</v>
      </c>
    </row>
    <row r="91" spans="1:21">
      <c r="A91" t="s">
        <v>24</v>
      </c>
      <c r="B91" t="s">
        <v>25</v>
      </c>
      <c r="C91" t="s">
        <v>112</v>
      </c>
      <c r="D91" t="b">
        <v>0</v>
      </c>
      <c r="E91" t="b">
        <v>0</v>
      </c>
      <c r="F91">
        <v>1</v>
      </c>
      <c r="G91" s="5">
        <v>45730</v>
      </c>
      <c r="H91" s="6">
        <v>45730</v>
      </c>
      <c r="I91" s="4">
        <v>800000</v>
      </c>
      <c r="J91" s="4">
        <f t="shared" si="10"/>
        <v>104347.82608695653</v>
      </c>
      <c r="K91" s="4">
        <f t="shared" si="11"/>
        <v>695652.17391304346</v>
      </c>
      <c r="L91" s="4">
        <v>0</v>
      </c>
      <c r="M91" s="4">
        <v>1789</v>
      </c>
      <c r="N91" s="4">
        <v>4000</v>
      </c>
      <c r="O91" s="4">
        <v>40000</v>
      </c>
      <c r="P91" s="4">
        <v>3500</v>
      </c>
      <c r="Q91" s="4">
        <f t="shared" si="12"/>
        <v>646363.17391304346</v>
      </c>
      <c r="R91" s="4">
        <f>IF(E91=FALSE,SUMIFS(Investors!$R:$R,Investors!$G:$G,Sales!C91),0)</f>
        <v>657347.94520547939</v>
      </c>
      <c r="S91" s="4">
        <f t="shared" si="13"/>
        <v>-10984.771292435937</v>
      </c>
      <c r="T91" t="b">
        <v>0</v>
      </c>
      <c r="U91" s="12">
        <f t="shared" si="14"/>
        <v>45808</v>
      </c>
    </row>
  </sheetData>
  <autoFilter ref="A4:U9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8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/>
  <cols>
    <col min="1" max="16" width="20" customWidth="1"/>
  </cols>
  <sheetData>
    <row r="1" spans="1:18" ht="26">
      <c r="A1" s="1" t="s">
        <v>113</v>
      </c>
    </row>
    <row r="2" spans="1:18">
      <c r="A2" s="2" t="s">
        <v>1</v>
      </c>
      <c r="B2" s="3" t="s">
        <v>2</v>
      </c>
      <c r="K2" s="4">
        <f>SUBTOTAL(9,K5:K118)</f>
        <v>45910726.449999996</v>
      </c>
      <c r="M2" s="4">
        <f>SUBTOTAL(9,M5:M118)</f>
        <v>714842.15036767139</v>
      </c>
      <c r="N2" s="4">
        <f>SUBTOTAL(9,N5:N118)</f>
        <v>6370186.6048136977</v>
      </c>
      <c r="O2" s="4">
        <f>SUBTOTAL(9,O5:O118)</f>
        <v>7085028.7551813703</v>
      </c>
    </row>
    <row r="4" spans="1:18">
      <c r="A4" s="2" t="s">
        <v>114</v>
      </c>
      <c r="B4" s="2" t="s">
        <v>115</v>
      </c>
      <c r="C4" s="2" t="s">
        <v>116</v>
      </c>
      <c r="D4" s="2" t="s">
        <v>3</v>
      </c>
      <c r="E4" s="2" t="s">
        <v>4</v>
      </c>
      <c r="F4" s="2" t="s">
        <v>117</v>
      </c>
      <c r="G4" s="2" t="s">
        <v>118</v>
      </c>
      <c r="H4" s="2" t="s">
        <v>119</v>
      </c>
      <c r="I4" s="2" t="s">
        <v>120</v>
      </c>
      <c r="J4" s="2" t="s">
        <v>121</v>
      </c>
      <c r="K4" s="2" t="s">
        <v>122</v>
      </c>
      <c r="L4" s="2" t="s">
        <v>123</v>
      </c>
      <c r="M4" s="2" t="s">
        <v>124</v>
      </c>
      <c r="N4" s="2" t="s">
        <v>125</v>
      </c>
      <c r="O4" s="2" t="s">
        <v>126</v>
      </c>
      <c r="P4" s="2" t="s">
        <v>127</v>
      </c>
    </row>
    <row r="5" spans="1:18">
      <c r="A5" t="s">
        <v>128</v>
      </c>
      <c r="B5" t="s">
        <v>129</v>
      </c>
      <c r="C5" t="s">
        <v>130</v>
      </c>
      <c r="D5" t="s">
        <v>24</v>
      </c>
      <c r="E5" t="s">
        <v>25</v>
      </c>
      <c r="F5">
        <v>8</v>
      </c>
      <c r="G5" t="s">
        <v>111</v>
      </c>
      <c r="H5" s="5">
        <v>45169</v>
      </c>
      <c r="I5" s="5">
        <v>45278</v>
      </c>
      <c r="J5" s="6">
        <v>46009</v>
      </c>
      <c r="K5" s="4">
        <v>318218.08</v>
      </c>
      <c r="L5" s="7">
        <v>0.18</v>
      </c>
      <c r="M5" s="4">
        <f t="shared" ref="M5:M36" si="0">IF(I5="",K5/365*0.11*((H5+30)-H5),K5/365*0.11*(I5-H5))</f>
        <v>10453.245970410959</v>
      </c>
      <c r="N5" s="4">
        <f t="shared" ref="N5:N36" si="1">K5*L5/365*(P5-I5)</f>
        <v>70932.117777534251</v>
      </c>
      <c r="O5" s="4">
        <f t="shared" ref="O5:O36" si="2">M5+N5</f>
        <v>81385.363747945215</v>
      </c>
      <c r="P5" s="5">
        <f>IF(J5&gt;SUMIFS(Sales!$H:$H,Sales!$C:$C,Investors!G5),SUMIFS(Sales!$H:$H,Sales!$C:$C,Investors!G5),Investors!J5)</f>
        <v>45730</v>
      </c>
      <c r="Q5">
        <f t="shared" ref="Q5:Q36" si="3">K5+O5</f>
        <v>399603.44374794525</v>
      </c>
      <c r="R5">
        <f>IF(J5&lt;SUMIFS(Sales!$H:$H,Sales!$C:$C,Investors!G5),0,Investors!Q5)</f>
        <v>399603.44374794525</v>
      </c>
    </row>
    <row r="6" spans="1:18">
      <c r="A6" t="s">
        <v>131</v>
      </c>
      <c r="B6" t="s">
        <v>132</v>
      </c>
      <c r="C6" t="s">
        <v>133</v>
      </c>
      <c r="D6" t="s">
        <v>24</v>
      </c>
      <c r="E6" t="s">
        <v>25</v>
      </c>
      <c r="F6">
        <v>8</v>
      </c>
      <c r="G6" t="s">
        <v>77</v>
      </c>
      <c r="H6" s="5">
        <v>45187</v>
      </c>
      <c r="I6" s="5">
        <v>45278</v>
      </c>
      <c r="J6" s="6">
        <v>46009</v>
      </c>
      <c r="K6" s="4">
        <v>240082.19</v>
      </c>
      <c r="L6" s="7">
        <v>0.18</v>
      </c>
      <c r="M6" s="4">
        <f t="shared" si="0"/>
        <v>6584.1718408219185</v>
      </c>
      <c r="N6" s="4">
        <f t="shared" si="1"/>
        <v>34098.248574246572</v>
      </c>
      <c r="O6" s="4">
        <f t="shared" si="2"/>
        <v>40682.420415068489</v>
      </c>
      <c r="P6" s="5">
        <f>IF(J6&gt;SUMIFS(Sales!$H:$H,Sales!$C:$C,Investors!G6),SUMIFS(Sales!$H:$H,Sales!$C:$C,Investors!G6),Investors!J6)</f>
        <v>45566</v>
      </c>
      <c r="Q6">
        <f t="shared" si="3"/>
        <v>280764.61041506851</v>
      </c>
      <c r="R6">
        <f>IF(J6&lt;SUMIFS(Sales!$H:$H,Sales!$C:$C,Investors!G6),0,Investors!Q6)</f>
        <v>280764.61041506851</v>
      </c>
    </row>
    <row r="7" spans="1:18">
      <c r="A7" t="s">
        <v>131</v>
      </c>
      <c r="B7" t="s">
        <v>132</v>
      </c>
      <c r="C7" t="s">
        <v>133</v>
      </c>
      <c r="D7" t="s">
        <v>24</v>
      </c>
      <c r="E7" t="s">
        <v>25</v>
      </c>
      <c r="F7">
        <v>9</v>
      </c>
      <c r="G7" t="s">
        <v>86</v>
      </c>
      <c r="H7" s="5">
        <v>45187</v>
      </c>
      <c r="I7" s="5">
        <v>45278</v>
      </c>
      <c r="J7" s="6">
        <v>46009</v>
      </c>
      <c r="K7" s="4">
        <v>350000</v>
      </c>
      <c r="L7" s="7">
        <v>0.18</v>
      </c>
      <c r="M7" s="4">
        <f t="shared" si="0"/>
        <v>9598.6301369863013</v>
      </c>
      <c r="N7" s="4">
        <f t="shared" si="1"/>
        <v>50054.794520547948</v>
      </c>
      <c r="O7" s="4">
        <f t="shared" si="2"/>
        <v>59653.424657534248</v>
      </c>
      <c r="P7" s="5">
        <f>IF(J7&gt;SUMIFS(Sales!$H:$H,Sales!$C:$C,Investors!G7),SUMIFS(Sales!$H:$H,Sales!$C:$C,Investors!G7),Investors!J7)</f>
        <v>45568</v>
      </c>
      <c r="Q7">
        <f t="shared" si="3"/>
        <v>409653.42465753423</v>
      </c>
      <c r="R7">
        <f>IF(J7&lt;SUMIFS(Sales!$H:$H,Sales!$C:$C,Investors!G7),0,Investors!Q7)</f>
        <v>409653.42465753423</v>
      </c>
    </row>
    <row r="8" spans="1:18">
      <c r="A8" t="s">
        <v>134</v>
      </c>
      <c r="B8" t="s">
        <v>135</v>
      </c>
      <c r="C8" t="s">
        <v>136</v>
      </c>
      <c r="D8" t="s">
        <v>24</v>
      </c>
      <c r="E8" t="s">
        <v>25</v>
      </c>
      <c r="F8">
        <v>6</v>
      </c>
      <c r="G8" t="s">
        <v>111</v>
      </c>
      <c r="H8" s="5">
        <v>45187</v>
      </c>
      <c r="I8" s="5">
        <v>45278</v>
      </c>
      <c r="J8" s="6">
        <v>46009</v>
      </c>
      <c r="K8" s="4">
        <v>250000</v>
      </c>
      <c r="L8" s="7">
        <v>0.16</v>
      </c>
      <c r="M8" s="4">
        <f t="shared" si="0"/>
        <v>6856.1643835616442</v>
      </c>
      <c r="N8" s="4">
        <f t="shared" si="1"/>
        <v>49534.246575342462</v>
      </c>
      <c r="O8" s="4">
        <f t="shared" si="2"/>
        <v>56390.410958904104</v>
      </c>
      <c r="P8" s="5">
        <f>IF(J8&gt;SUMIFS(Sales!$H:$H,Sales!$C:$C,Investors!G8),SUMIFS(Sales!$H:$H,Sales!$C:$C,Investors!G8),Investors!J8)</f>
        <v>45730</v>
      </c>
      <c r="Q8">
        <f t="shared" si="3"/>
        <v>306390.41095890407</v>
      </c>
      <c r="R8">
        <f>IF(J8&lt;SUMIFS(Sales!$H:$H,Sales!$C:$C,Investors!G8),0,Investors!Q8)</f>
        <v>306390.41095890407</v>
      </c>
    </row>
    <row r="9" spans="1:18">
      <c r="A9" t="s">
        <v>137</v>
      </c>
      <c r="B9" t="s">
        <v>138</v>
      </c>
      <c r="C9" t="s">
        <v>139</v>
      </c>
      <c r="D9" t="s">
        <v>24</v>
      </c>
      <c r="E9" t="s">
        <v>25</v>
      </c>
      <c r="F9">
        <v>11</v>
      </c>
      <c r="G9" t="s">
        <v>76</v>
      </c>
      <c r="H9" s="5">
        <v>45170</v>
      </c>
      <c r="I9" s="5">
        <v>45278</v>
      </c>
      <c r="J9" s="6">
        <v>46009</v>
      </c>
      <c r="K9" s="4">
        <v>550000</v>
      </c>
      <c r="L9" s="7">
        <v>0.18</v>
      </c>
      <c r="M9" s="4">
        <f t="shared" si="0"/>
        <v>17901.369863013697</v>
      </c>
      <c r="N9" s="4">
        <f t="shared" si="1"/>
        <v>81641.095890410972</v>
      </c>
      <c r="O9" s="4">
        <f t="shared" si="2"/>
        <v>99542.465753424665</v>
      </c>
      <c r="P9" s="5">
        <f>IF(J9&gt;SUMIFS(Sales!$H:$H,Sales!$C:$C,Investors!G9),SUMIFS(Sales!$H:$H,Sales!$C:$C,Investors!G9),Investors!J9)</f>
        <v>45579</v>
      </c>
      <c r="Q9">
        <f t="shared" si="3"/>
        <v>649542.46575342468</v>
      </c>
      <c r="R9">
        <f>IF(J9&lt;SUMIFS(Sales!$H:$H,Sales!$C:$C,Investors!G9),0,Investors!Q9)</f>
        <v>649542.46575342468</v>
      </c>
    </row>
    <row r="10" spans="1:18">
      <c r="A10" t="s">
        <v>137</v>
      </c>
      <c r="B10" t="s">
        <v>138</v>
      </c>
      <c r="C10" t="s">
        <v>139</v>
      </c>
      <c r="D10" t="s">
        <v>24</v>
      </c>
      <c r="E10" t="s">
        <v>25</v>
      </c>
      <c r="F10">
        <v>12</v>
      </c>
      <c r="G10" t="s">
        <v>77</v>
      </c>
      <c r="H10" s="5">
        <v>45170</v>
      </c>
      <c r="I10" s="5">
        <v>45278</v>
      </c>
      <c r="J10" s="6">
        <v>46009</v>
      </c>
      <c r="K10" s="4">
        <v>250000</v>
      </c>
      <c r="L10" s="7">
        <v>0.18</v>
      </c>
      <c r="M10" s="4">
        <f t="shared" si="0"/>
        <v>8136.9863013698632</v>
      </c>
      <c r="N10" s="4">
        <f t="shared" si="1"/>
        <v>35506.849315068495</v>
      </c>
      <c r="O10" s="4">
        <f t="shared" si="2"/>
        <v>43643.835616438359</v>
      </c>
      <c r="P10" s="5">
        <f>IF(J10&gt;SUMIFS(Sales!$H:$H,Sales!$C:$C,Investors!G10),SUMIFS(Sales!$H:$H,Sales!$C:$C,Investors!G10),Investors!J10)</f>
        <v>45566</v>
      </c>
      <c r="Q10">
        <f t="shared" si="3"/>
        <v>293643.83561643836</v>
      </c>
      <c r="R10">
        <f>IF(J10&lt;SUMIFS(Sales!$H:$H,Sales!$C:$C,Investors!G10),0,Investors!Q10)</f>
        <v>293643.83561643836</v>
      </c>
    </row>
    <row r="11" spans="1:18">
      <c r="A11" t="s">
        <v>140</v>
      </c>
      <c r="B11" t="s">
        <v>141</v>
      </c>
      <c r="C11" t="s">
        <v>142</v>
      </c>
      <c r="D11" t="s">
        <v>24</v>
      </c>
      <c r="E11" t="s">
        <v>25</v>
      </c>
      <c r="F11">
        <v>13</v>
      </c>
      <c r="G11" t="s">
        <v>39</v>
      </c>
      <c r="H11" s="5">
        <v>45342</v>
      </c>
      <c r="I11" s="5">
        <v>45387</v>
      </c>
      <c r="J11" s="6">
        <v>46118</v>
      </c>
      <c r="K11" s="4">
        <v>550000</v>
      </c>
      <c r="L11" s="7">
        <v>0.18</v>
      </c>
      <c r="M11" s="4">
        <f t="shared" si="0"/>
        <v>7458.9041095890398</v>
      </c>
      <c r="N11" s="4">
        <f t="shared" si="1"/>
        <v>89235.61643835617</v>
      </c>
      <c r="O11" s="4">
        <f t="shared" si="2"/>
        <v>96694.520547945212</v>
      </c>
      <c r="P11" s="5">
        <f>IF(J11&gt;SUMIFS(Sales!$H:$H,Sales!$C:$C,Investors!G11),SUMIFS(Sales!$H:$H,Sales!$C:$C,Investors!G11),Investors!J11)</f>
        <v>45716</v>
      </c>
      <c r="Q11">
        <f t="shared" si="3"/>
        <v>646694.52054794517</v>
      </c>
      <c r="R11">
        <f>IF(J11&lt;SUMIFS(Sales!$H:$H,Sales!$C:$C,Investors!G11),0,Investors!Q11)</f>
        <v>646694.52054794517</v>
      </c>
    </row>
    <row r="12" spans="1:18">
      <c r="A12" t="s">
        <v>140</v>
      </c>
      <c r="B12" t="s">
        <v>141</v>
      </c>
      <c r="C12" t="s">
        <v>142</v>
      </c>
      <c r="D12" t="s">
        <v>24</v>
      </c>
      <c r="E12" t="s">
        <v>25</v>
      </c>
      <c r="F12">
        <v>14</v>
      </c>
      <c r="G12" t="s">
        <v>105</v>
      </c>
      <c r="H12" s="5">
        <v>45342</v>
      </c>
      <c r="I12" s="5">
        <v>45387</v>
      </c>
      <c r="J12" s="6">
        <v>46118</v>
      </c>
      <c r="K12" s="4">
        <v>550000</v>
      </c>
      <c r="L12" s="7">
        <v>0.18</v>
      </c>
      <c r="M12" s="4">
        <f t="shared" si="0"/>
        <v>7458.9041095890398</v>
      </c>
      <c r="N12" s="4">
        <f t="shared" si="1"/>
        <v>69706.849315068495</v>
      </c>
      <c r="O12" s="4">
        <f t="shared" si="2"/>
        <v>77165.753424657538</v>
      </c>
      <c r="P12" s="5">
        <f>IF(J12&gt;SUMIFS(Sales!$H:$H,Sales!$C:$C,Investors!G12),SUMIFS(Sales!$H:$H,Sales!$C:$C,Investors!G12),Investors!J12)</f>
        <v>45644</v>
      </c>
      <c r="Q12">
        <f t="shared" si="3"/>
        <v>627165.75342465751</v>
      </c>
      <c r="R12">
        <f>IF(J12&lt;SUMIFS(Sales!$H:$H,Sales!$C:$C,Investors!G12),0,Investors!Q12)</f>
        <v>627165.75342465751</v>
      </c>
    </row>
    <row r="13" spans="1:18">
      <c r="A13" t="s">
        <v>143</v>
      </c>
      <c r="B13" t="s">
        <v>144</v>
      </c>
      <c r="C13" t="s">
        <v>145</v>
      </c>
      <c r="D13" t="s">
        <v>24</v>
      </c>
      <c r="E13" t="s">
        <v>25</v>
      </c>
      <c r="F13">
        <v>7</v>
      </c>
      <c r="G13" t="s">
        <v>43</v>
      </c>
      <c r="H13" s="5">
        <v>45322</v>
      </c>
      <c r="I13" s="5">
        <v>45344</v>
      </c>
      <c r="J13" s="6">
        <v>46075</v>
      </c>
      <c r="K13" s="4">
        <v>228382.03</v>
      </c>
      <c r="L13" s="7">
        <v>0.14000000000000001</v>
      </c>
      <c r="M13" s="4">
        <f t="shared" si="0"/>
        <v>1514.2041441095892</v>
      </c>
      <c r="N13" s="4">
        <f t="shared" si="1"/>
        <v>32586.674307945206</v>
      </c>
      <c r="O13" s="4">
        <f t="shared" si="2"/>
        <v>34100.878452054792</v>
      </c>
      <c r="P13" s="5">
        <f>IF(J13&gt;SUMIFS(Sales!$H:$H,Sales!$C:$C,Investors!G13),SUMIFS(Sales!$H:$H,Sales!$C:$C,Investors!G13),Investors!J13)</f>
        <v>45716</v>
      </c>
      <c r="Q13">
        <f t="shared" si="3"/>
        <v>262482.90845205478</v>
      </c>
      <c r="R13">
        <f>IF(J13&lt;SUMIFS(Sales!$H:$H,Sales!$C:$C,Investors!G13),0,Investors!Q13)</f>
        <v>262482.90845205478</v>
      </c>
    </row>
    <row r="14" spans="1:18">
      <c r="A14" t="s">
        <v>146</v>
      </c>
      <c r="B14" t="s">
        <v>147</v>
      </c>
      <c r="C14" t="s">
        <v>148</v>
      </c>
      <c r="D14" t="s">
        <v>24</v>
      </c>
      <c r="E14" t="s">
        <v>25</v>
      </c>
      <c r="F14">
        <v>5</v>
      </c>
      <c r="G14" t="s">
        <v>62</v>
      </c>
      <c r="H14" s="5">
        <v>45335</v>
      </c>
      <c r="I14" s="5">
        <v>45387</v>
      </c>
      <c r="J14" s="6">
        <v>46118</v>
      </c>
      <c r="K14" s="4">
        <v>185298.28</v>
      </c>
      <c r="L14" s="7">
        <v>0.14000000000000001</v>
      </c>
      <c r="M14" s="4">
        <f t="shared" si="0"/>
        <v>2903.8524975342466</v>
      </c>
      <c r="N14" s="4">
        <f t="shared" si="1"/>
        <v>18123.694783561645</v>
      </c>
      <c r="O14" s="4">
        <f t="shared" si="2"/>
        <v>21027.547281095893</v>
      </c>
      <c r="P14" s="5">
        <f>IF(J14&gt;SUMIFS(Sales!$H:$H,Sales!$C:$C,Investors!G14),SUMIFS(Sales!$H:$H,Sales!$C:$C,Investors!G14),Investors!J14)</f>
        <v>45642</v>
      </c>
      <c r="Q14">
        <f t="shared" si="3"/>
        <v>206325.8272810959</v>
      </c>
      <c r="R14">
        <f>IF(J14&lt;SUMIFS(Sales!$H:$H,Sales!$C:$C,Investors!G14),0,Investors!Q14)</f>
        <v>206325.8272810959</v>
      </c>
    </row>
    <row r="15" spans="1:18">
      <c r="A15" t="s">
        <v>149</v>
      </c>
      <c r="B15" t="s">
        <v>150</v>
      </c>
      <c r="C15" t="s">
        <v>151</v>
      </c>
      <c r="D15" t="s">
        <v>24</v>
      </c>
      <c r="E15" t="s">
        <v>25</v>
      </c>
      <c r="F15">
        <v>3</v>
      </c>
      <c r="G15" t="s">
        <v>38</v>
      </c>
      <c r="H15" s="5">
        <v>45278</v>
      </c>
      <c r="I15" s="5">
        <v>45278</v>
      </c>
      <c r="J15" s="6">
        <v>46009</v>
      </c>
      <c r="K15" s="4">
        <v>300000</v>
      </c>
      <c r="L15" s="7">
        <v>0.18</v>
      </c>
      <c r="M15" s="4">
        <f t="shared" si="0"/>
        <v>0</v>
      </c>
      <c r="N15" s="4">
        <f t="shared" si="1"/>
        <v>49265.753424657538</v>
      </c>
      <c r="O15" s="4">
        <f t="shared" si="2"/>
        <v>49265.753424657538</v>
      </c>
      <c r="P15" s="5">
        <f>IF(J15&gt;SUMIFS(Sales!$H:$H,Sales!$C:$C,Investors!G15),SUMIFS(Sales!$H:$H,Sales!$C:$C,Investors!G15),Investors!J15)</f>
        <v>45611</v>
      </c>
      <c r="Q15">
        <f t="shared" si="3"/>
        <v>349265.75342465751</v>
      </c>
      <c r="R15">
        <f>IF(J15&lt;SUMIFS(Sales!$H:$H,Sales!$C:$C,Investors!G15),0,Investors!Q15)</f>
        <v>349265.75342465751</v>
      </c>
    </row>
    <row r="16" spans="1:18">
      <c r="A16" t="s">
        <v>149</v>
      </c>
      <c r="B16" t="s">
        <v>150</v>
      </c>
      <c r="C16" t="s">
        <v>151</v>
      </c>
      <c r="D16" t="s">
        <v>24</v>
      </c>
      <c r="E16" t="s">
        <v>25</v>
      </c>
      <c r="F16">
        <v>4</v>
      </c>
      <c r="G16" t="s">
        <v>28</v>
      </c>
      <c r="H16" s="5">
        <v>45356</v>
      </c>
      <c r="I16" s="5">
        <v>45387</v>
      </c>
      <c r="J16" s="6">
        <v>46118</v>
      </c>
      <c r="K16" s="4">
        <v>300000</v>
      </c>
      <c r="L16" s="7">
        <v>0.18</v>
      </c>
      <c r="M16" s="4">
        <f t="shared" si="0"/>
        <v>2802.739726027397</v>
      </c>
      <c r="N16" s="4">
        <f t="shared" si="1"/>
        <v>48673.972602739726</v>
      </c>
      <c r="O16" s="4">
        <f t="shared" si="2"/>
        <v>51476.71232876712</v>
      </c>
      <c r="P16" s="5">
        <f>IF(J16&gt;SUMIFS(Sales!$H:$H,Sales!$C:$C,Investors!G16),SUMIFS(Sales!$H:$H,Sales!$C:$C,Investors!G16),Investors!J16)</f>
        <v>45716</v>
      </c>
      <c r="Q16">
        <f t="shared" si="3"/>
        <v>351476.71232876711</v>
      </c>
      <c r="R16">
        <f>IF(J16&lt;SUMIFS(Sales!$H:$H,Sales!$C:$C,Investors!G16),0,Investors!Q16)</f>
        <v>351476.71232876711</v>
      </c>
    </row>
    <row r="17" spans="1:18">
      <c r="A17" t="s">
        <v>152</v>
      </c>
      <c r="B17" t="s">
        <v>153</v>
      </c>
      <c r="C17" t="s">
        <v>154</v>
      </c>
      <c r="D17" t="s">
        <v>24</v>
      </c>
      <c r="E17" t="s">
        <v>25</v>
      </c>
      <c r="F17">
        <v>14</v>
      </c>
      <c r="G17" t="s">
        <v>31</v>
      </c>
      <c r="H17" s="5">
        <v>45308</v>
      </c>
      <c r="I17" s="5">
        <v>45344</v>
      </c>
      <c r="J17" s="6">
        <v>46075</v>
      </c>
      <c r="K17" s="4">
        <v>183821.92</v>
      </c>
      <c r="L17" s="7">
        <v>0.18</v>
      </c>
      <c r="M17" s="4">
        <f t="shared" si="0"/>
        <v>1994.3419265753428</v>
      </c>
      <c r="N17" s="4">
        <f t="shared" si="1"/>
        <v>24204.058836164382</v>
      </c>
      <c r="O17" s="4">
        <f t="shared" si="2"/>
        <v>26198.400762739726</v>
      </c>
      <c r="P17" s="5">
        <f>IF(J17&gt;SUMIFS(Sales!$H:$H,Sales!$C:$C,Investors!G17),SUMIFS(Sales!$H:$H,Sales!$C:$C,Investors!G17),Investors!J17)</f>
        <v>45611</v>
      </c>
      <c r="Q17">
        <f t="shared" si="3"/>
        <v>210020.32076273975</v>
      </c>
      <c r="R17">
        <f>IF(J17&lt;SUMIFS(Sales!$H:$H,Sales!$C:$C,Investors!G17),0,Investors!Q17)</f>
        <v>210020.32076273975</v>
      </c>
    </row>
    <row r="18" spans="1:18">
      <c r="A18" t="s">
        <v>152</v>
      </c>
      <c r="B18" t="s">
        <v>153</v>
      </c>
      <c r="C18" t="s">
        <v>154</v>
      </c>
      <c r="D18" t="s">
        <v>24</v>
      </c>
      <c r="E18" t="s">
        <v>25</v>
      </c>
      <c r="F18">
        <v>15</v>
      </c>
      <c r="G18" t="s">
        <v>57</v>
      </c>
      <c r="H18" s="5">
        <v>45308</v>
      </c>
      <c r="I18" s="5">
        <v>45344</v>
      </c>
      <c r="J18" s="6">
        <v>46075</v>
      </c>
      <c r="K18" s="4">
        <v>550000</v>
      </c>
      <c r="L18" s="7">
        <v>0.18</v>
      </c>
      <c r="M18" s="4">
        <f t="shared" si="0"/>
        <v>5967.123287671232</v>
      </c>
      <c r="N18" s="4">
        <f t="shared" si="1"/>
        <v>71063.013698630137</v>
      </c>
      <c r="O18" s="4">
        <f t="shared" si="2"/>
        <v>77030.136986301368</v>
      </c>
      <c r="P18" s="5">
        <f>IF(J18&gt;SUMIFS(Sales!$H:$H,Sales!$C:$C,Investors!G18),SUMIFS(Sales!$H:$H,Sales!$C:$C,Investors!G18),Investors!J18)</f>
        <v>45606</v>
      </c>
      <c r="Q18">
        <f t="shared" si="3"/>
        <v>627030.1369863014</v>
      </c>
      <c r="R18">
        <f>IF(J18&lt;SUMIFS(Sales!$H:$H,Sales!$C:$C,Investors!G18),0,Investors!Q18)</f>
        <v>627030.1369863014</v>
      </c>
    </row>
    <row r="19" spans="1:18">
      <c r="A19" t="s">
        <v>152</v>
      </c>
      <c r="B19" t="s">
        <v>153</v>
      </c>
      <c r="C19" t="s">
        <v>154</v>
      </c>
      <c r="D19" t="s">
        <v>24</v>
      </c>
      <c r="E19" t="s">
        <v>25</v>
      </c>
      <c r="F19">
        <v>16</v>
      </c>
      <c r="G19" t="s">
        <v>93</v>
      </c>
      <c r="H19" s="5">
        <v>45308</v>
      </c>
      <c r="I19" s="5">
        <v>45344</v>
      </c>
      <c r="J19" s="6">
        <v>46075</v>
      </c>
      <c r="K19" s="4">
        <v>550000</v>
      </c>
      <c r="L19" s="7">
        <v>0.18</v>
      </c>
      <c r="M19" s="4">
        <f t="shared" si="0"/>
        <v>5967.123287671232</v>
      </c>
      <c r="N19" s="4">
        <f t="shared" si="1"/>
        <v>100898.63013698631</v>
      </c>
      <c r="O19" s="4">
        <f t="shared" si="2"/>
        <v>106865.75342465754</v>
      </c>
      <c r="P19" s="5">
        <f>IF(J19&gt;SUMIFS(Sales!$H:$H,Sales!$C:$C,Investors!G19),SUMIFS(Sales!$H:$H,Sales!$C:$C,Investors!G19),Investors!J19)</f>
        <v>45716</v>
      </c>
      <c r="Q19">
        <f t="shared" si="3"/>
        <v>656865.75342465751</v>
      </c>
      <c r="R19">
        <f>IF(J19&lt;SUMIFS(Sales!$H:$H,Sales!$C:$C,Investors!G19),0,Investors!Q19)</f>
        <v>656865.75342465751</v>
      </c>
    </row>
    <row r="20" spans="1:18">
      <c r="A20" t="s">
        <v>155</v>
      </c>
      <c r="B20" t="s">
        <v>156</v>
      </c>
      <c r="C20" t="s">
        <v>157</v>
      </c>
      <c r="D20" t="s">
        <v>24</v>
      </c>
      <c r="E20" t="s">
        <v>25</v>
      </c>
      <c r="F20">
        <v>3</v>
      </c>
      <c r="G20" t="s">
        <v>85</v>
      </c>
      <c r="H20" s="5">
        <v>45278</v>
      </c>
      <c r="I20" s="5">
        <v>45278</v>
      </c>
      <c r="J20" s="6">
        <v>46009</v>
      </c>
      <c r="K20" s="4">
        <v>600000</v>
      </c>
      <c r="L20" s="7">
        <v>0.18</v>
      </c>
      <c r="M20" s="4">
        <f t="shared" si="0"/>
        <v>0</v>
      </c>
      <c r="N20" s="4">
        <f t="shared" si="1"/>
        <v>98531.506849315076</v>
      </c>
      <c r="O20" s="4">
        <f t="shared" si="2"/>
        <v>98531.506849315076</v>
      </c>
      <c r="P20" s="5">
        <f>IF(J20&gt;SUMIFS(Sales!$H:$H,Sales!$C:$C,Investors!G20),SUMIFS(Sales!$H:$H,Sales!$C:$C,Investors!G20),Investors!J20)</f>
        <v>45611</v>
      </c>
      <c r="Q20">
        <f t="shared" si="3"/>
        <v>698531.50684931502</v>
      </c>
      <c r="R20">
        <f>IF(J20&lt;SUMIFS(Sales!$H:$H,Sales!$C:$C,Investors!G20),0,Investors!Q20)</f>
        <v>698531.50684931502</v>
      </c>
    </row>
    <row r="21" spans="1:18">
      <c r="A21" t="s">
        <v>158</v>
      </c>
      <c r="B21" t="s">
        <v>159</v>
      </c>
      <c r="C21" t="s">
        <v>160</v>
      </c>
      <c r="D21" t="s">
        <v>24</v>
      </c>
      <c r="E21" t="s">
        <v>25</v>
      </c>
      <c r="F21">
        <v>4</v>
      </c>
      <c r="G21" t="s">
        <v>102</v>
      </c>
      <c r="H21" s="5">
        <v>45337</v>
      </c>
      <c r="I21" s="5">
        <v>45387</v>
      </c>
      <c r="J21" s="6">
        <v>46118</v>
      </c>
      <c r="K21" s="4">
        <v>151059.79</v>
      </c>
      <c r="L21" s="7">
        <v>0.18</v>
      </c>
      <c r="M21" s="4">
        <f t="shared" si="0"/>
        <v>2276.2434109589044</v>
      </c>
      <c r="N21" s="4">
        <f t="shared" si="1"/>
        <v>18996.285920547947</v>
      </c>
      <c r="O21" s="4">
        <f t="shared" si="2"/>
        <v>21272.529331506852</v>
      </c>
      <c r="P21" s="5">
        <f>IF(J21&gt;SUMIFS(Sales!$H:$H,Sales!$C:$C,Investors!G21),SUMIFS(Sales!$H:$H,Sales!$C:$C,Investors!G21),Investors!J21)</f>
        <v>45642</v>
      </c>
      <c r="Q21">
        <f t="shared" si="3"/>
        <v>172332.31933150685</v>
      </c>
      <c r="R21">
        <f>IF(J21&lt;SUMIFS(Sales!$H:$H,Sales!$C:$C,Investors!G21),0,Investors!Q21)</f>
        <v>172332.31933150685</v>
      </c>
    </row>
    <row r="22" spans="1:18">
      <c r="A22" t="s">
        <v>161</v>
      </c>
      <c r="B22" t="s">
        <v>162</v>
      </c>
      <c r="C22" t="s">
        <v>163</v>
      </c>
      <c r="D22" t="s">
        <v>24</v>
      </c>
      <c r="E22" t="s">
        <v>25</v>
      </c>
      <c r="F22">
        <v>4</v>
      </c>
      <c r="G22" t="s">
        <v>45</v>
      </c>
      <c r="H22" s="5">
        <v>45278</v>
      </c>
      <c r="I22" s="5">
        <v>45278</v>
      </c>
      <c r="J22" s="6">
        <v>46009</v>
      </c>
      <c r="K22" s="4">
        <v>170404.1</v>
      </c>
      <c r="L22" s="7">
        <v>0.14000000000000001</v>
      </c>
      <c r="M22" s="4">
        <f t="shared" si="0"/>
        <v>0</v>
      </c>
      <c r="N22" s="4">
        <f t="shared" si="1"/>
        <v>21765.038745205482</v>
      </c>
      <c r="O22" s="4">
        <f t="shared" si="2"/>
        <v>21765.038745205482</v>
      </c>
      <c r="P22" s="5">
        <f>IF(J22&gt;SUMIFS(Sales!$H:$H,Sales!$C:$C,Investors!G22),SUMIFS(Sales!$H:$H,Sales!$C:$C,Investors!G22),Investors!J22)</f>
        <v>45611</v>
      </c>
      <c r="Q22">
        <f t="shared" si="3"/>
        <v>192169.13874520548</v>
      </c>
      <c r="R22">
        <f>IF(J22&lt;SUMIFS(Sales!$H:$H,Sales!$C:$C,Investors!G22),0,Investors!Q22)</f>
        <v>192169.13874520548</v>
      </c>
    </row>
    <row r="23" spans="1:18">
      <c r="A23" t="s">
        <v>164</v>
      </c>
      <c r="B23" t="s">
        <v>165</v>
      </c>
      <c r="C23" t="s">
        <v>166</v>
      </c>
      <c r="D23" t="s">
        <v>24</v>
      </c>
      <c r="E23" t="s">
        <v>25</v>
      </c>
      <c r="F23">
        <v>6</v>
      </c>
      <c r="G23" t="s">
        <v>78</v>
      </c>
      <c r="H23" s="5">
        <v>45280</v>
      </c>
      <c r="I23" s="5">
        <v>45344</v>
      </c>
      <c r="J23" s="6">
        <v>46075</v>
      </c>
      <c r="K23" s="4">
        <v>596472.6</v>
      </c>
      <c r="L23" s="7">
        <v>0.18</v>
      </c>
      <c r="M23" s="4">
        <f t="shared" si="0"/>
        <v>11504.567408219178</v>
      </c>
      <c r="N23" s="4">
        <f t="shared" si="1"/>
        <v>77067.528263013694</v>
      </c>
      <c r="O23" s="4">
        <f t="shared" si="2"/>
        <v>88572.095671232877</v>
      </c>
      <c r="P23" s="5">
        <f>IF(J23&gt;SUMIFS(Sales!$H:$H,Sales!$C:$C,Investors!G23),SUMIFS(Sales!$H:$H,Sales!$C:$C,Investors!G23),Investors!J23)</f>
        <v>45606</v>
      </c>
      <c r="Q23">
        <f t="shared" si="3"/>
        <v>685044.69567123288</v>
      </c>
      <c r="R23">
        <f>IF(J23&lt;SUMIFS(Sales!$H:$H,Sales!$C:$C,Investors!G23),0,Investors!Q23)</f>
        <v>685044.69567123288</v>
      </c>
    </row>
    <row r="24" spans="1:18">
      <c r="A24" t="s">
        <v>167</v>
      </c>
      <c r="B24" t="s">
        <v>168</v>
      </c>
      <c r="C24" t="s">
        <v>169</v>
      </c>
      <c r="D24" t="s">
        <v>24</v>
      </c>
      <c r="E24" t="s">
        <v>25</v>
      </c>
      <c r="F24">
        <v>3</v>
      </c>
      <c r="G24" t="s">
        <v>51</v>
      </c>
      <c r="H24" s="5">
        <v>45183</v>
      </c>
      <c r="I24" s="5">
        <v>45278</v>
      </c>
      <c r="J24" s="6">
        <v>46009</v>
      </c>
      <c r="K24" s="4">
        <v>500000</v>
      </c>
      <c r="L24" s="7">
        <v>0.16</v>
      </c>
      <c r="M24" s="4">
        <f t="shared" si="0"/>
        <v>14315.068493150686</v>
      </c>
      <c r="N24" s="4">
        <f t="shared" si="1"/>
        <v>79780.821917808222</v>
      </c>
      <c r="O24" s="4">
        <f t="shared" si="2"/>
        <v>94095.890410958906</v>
      </c>
      <c r="P24" s="5">
        <f>IF(J24&gt;SUMIFS(Sales!$H:$H,Sales!$C:$C,Investors!G24),SUMIFS(Sales!$H:$H,Sales!$C:$C,Investors!G24),Investors!J24)</f>
        <v>45642</v>
      </c>
      <c r="Q24">
        <f t="shared" si="3"/>
        <v>594095.89041095891</v>
      </c>
      <c r="R24">
        <f>IF(J24&lt;SUMIFS(Sales!$H:$H,Sales!$C:$C,Investors!G24),0,Investors!Q24)</f>
        <v>594095.89041095891</v>
      </c>
    </row>
    <row r="25" spans="1:18">
      <c r="A25" t="s">
        <v>170</v>
      </c>
      <c r="B25" t="s">
        <v>171</v>
      </c>
      <c r="C25" t="s">
        <v>172</v>
      </c>
      <c r="D25" t="s">
        <v>24</v>
      </c>
      <c r="E25" t="s">
        <v>25</v>
      </c>
      <c r="F25">
        <v>4</v>
      </c>
      <c r="G25" t="s">
        <v>38</v>
      </c>
      <c r="H25" s="5">
        <v>45278</v>
      </c>
      <c r="I25" s="5">
        <v>45278</v>
      </c>
      <c r="J25" s="6">
        <v>46009</v>
      </c>
      <c r="K25" s="4">
        <v>250000</v>
      </c>
      <c r="L25" s="7">
        <v>0.16</v>
      </c>
      <c r="M25" s="4">
        <f t="shared" si="0"/>
        <v>0</v>
      </c>
      <c r="N25" s="4">
        <f t="shared" si="1"/>
        <v>36493.150684931505</v>
      </c>
      <c r="O25" s="4">
        <f t="shared" si="2"/>
        <v>36493.150684931505</v>
      </c>
      <c r="P25" s="5">
        <f>IF(J25&gt;SUMIFS(Sales!$H:$H,Sales!$C:$C,Investors!G25),SUMIFS(Sales!$H:$H,Sales!$C:$C,Investors!G25),Investors!J25)</f>
        <v>45611</v>
      </c>
      <c r="Q25">
        <f t="shared" si="3"/>
        <v>286493.15068493149</v>
      </c>
      <c r="R25">
        <f>IF(J25&lt;SUMIFS(Sales!$H:$H,Sales!$C:$C,Investors!G25),0,Investors!Q25)</f>
        <v>286493.15068493149</v>
      </c>
    </row>
    <row r="26" spans="1:18">
      <c r="A26" t="s">
        <v>173</v>
      </c>
      <c r="B26" t="s">
        <v>174</v>
      </c>
      <c r="C26" t="s">
        <v>175</v>
      </c>
      <c r="D26" t="s">
        <v>24</v>
      </c>
      <c r="E26" t="s">
        <v>25</v>
      </c>
      <c r="F26">
        <v>6</v>
      </c>
      <c r="G26" t="s">
        <v>88</v>
      </c>
      <c r="H26" s="5">
        <v>45119</v>
      </c>
      <c r="I26" s="5">
        <v>45278</v>
      </c>
      <c r="J26" s="6">
        <v>46009</v>
      </c>
      <c r="K26" s="4">
        <v>500000</v>
      </c>
      <c r="L26" s="7">
        <v>0.18</v>
      </c>
      <c r="M26" s="4">
        <f t="shared" si="0"/>
        <v>23958.904109589042</v>
      </c>
      <c r="N26" s="4">
        <f t="shared" si="1"/>
        <v>71013.698630136991</v>
      </c>
      <c r="O26" s="4">
        <f t="shared" si="2"/>
        <v>94972.602739726033</v>
      </c>
      <c r="P26" s="5">
        <f>IF(J26&gt;SUMIFS(Sales!$H:$H,Sales!$C:$C,Investors!G26),SUMIFS(Sales!$H:$H,Sales!$C:$C,Investors!G26),Investors!J26)</f>
        <v>45566</v>
      </c>
      <c r="Q26">
        <f t="shared" si="3"/>
        <v>594972.60273972608</v>
      </c>
      <c r="R26">
        <f>IF(J26&lt;SUMIFS(Sales!$H:$H,Sales!$C:$C,Investors!G26),0,Investors!Q26)</f>
        <v>594972.60273972608</v>
      </c>
    </row>
    <row r="27" spans="1:18">
      <c r="A27" t="s">
        <v>176</v>
      </c>
      <c r="B27" t="s">
        <v>177</v>
      </c>
      <c r="C27" t="s">
        <v>178</v>
      </c>
      <c r="D27" t="s">
        <v>24</v>
      </c>
      <c r="E27" t="s">
        <v>25</v>
      </c>
      <c r="F27">
        <v>13</v>
      </c>
      <c r="G27" t="s">
        <v>44</v>
      </c>
      <c r="H27" s="5">
        <v>45359</v>
      </c>
      <c r="I27" s="5">
        <v>45387</v>
      </c>
      <c r="J27" s="6">
        <v>46118</v>
      </c>
      <c r="K27" s="4">
        <v>550000</v>
      </c>
      <c r="L27" s="7">
        <v>0.18</v>
      </c>
      <c r="M27" s="4">
        <f t="shared" si="0"/>
        <v>4641.0958904109584</v>
      </c>
      <c r="N27" s="4">
        <f t="shared" si="1"/>
        <v>89235.61643835617</v>
      </c>
      <c r="O27" s="4">
        <f t="shared" si="2"/>
        <v>93876.712328767127</v>
      </c>
      <c r="P27" s="5">
        <f>IF(J27&gt;SUMIFS(Sales!$H:$H,Sales!$C:$C,Investors!G27),SUMIFS(Sales!$H:$H,Sales!$C:$C,Investors!G27),Investors!J27)</f>
        <v>45716</v>
      </c>
      <c r="Q27">
        <f t="shared" si="3"/>
        <v>643876.71232876717</v>
      </c>
      <c r="R27">
        <f>IF(J27&lt;SUMIFS(Sales!$H:$H,Sales!$C:$C,Investors!G27),0,Investors!Q27)</f>
        <v>643876.71232876717</v>
      </c>
    </row>
    <row r="28" spans="1:18">
      <c r="A28" t="s">
        <v>176</v>
      </c>
      <c r="B28" t="s">
        <v>177</v>
      </c>
      <c r="C28" t="s">
        <v>178</v>
      </c>
      <c r="D28" t="s">
        <v>24</v>
      </c>
      <c r="E28" t="s">
        <v>25</v>
      </c>
      <c r="F28">
        <v>14</v>
      </c>
      <c r="G28" t="s">
        <v>30</v>
      </c>
      <c r="H28" s="5">
        <v>45384</v>
      </c>
      <c r="I28" s="5">
        <v>45478</v>
      </c>
      <c r="J28" s="6">
        <v>46209</v>
      </c>
      <c r="K28" s="4">
        <v>550000</v>
      </c>
      <c r="L28" s="7">
        <v>0.18</v>
      </c>
      <c r="M28" s="4">
        <f t="shared" si="0"/>
        <v>15580.821917808216</v>
      </c>
      <c r="N28" s="4">
        <f t="shared" si="1"/>
        <v>44482.191780821922</v>
      </c>
      <c r="O28" s="4">
        <f t="shared" si="2"/>
        <v>60063.013698630137</v>
      </c>
      <c r="P28" s="5">
        <f>IF(J28&gt;SUMIFS(Sales!$H:$H,Sales!$C:$C,Investors!G28),SUMIFS(Sales!$H:$H,Sales!$C:$C,Investors!G28),Investors!J28)</f>
        <v>45642</v>
      </c>
      <c r="Q28">
        <f t="shared" si="3"/>
        <v>610063.01369863015</v>
      </c>
      <c r="R28">
        <f>IF(J28&lt;SUMIFS(Sales!$H:$H,Sales!$C:$C,Investors!G28),0,Investors!Q28)</f>
        <v>610063.01369863015</v>
      </c>
    </row>
    <row r="29" spans="1:18">
      <c r="A29" t="s">
        <v>179</v>
      </c>
      <c r="B29" t="s">
        <v>180</v>
      </c>
      <c r="C29" t="s">
        <v>181</v>
      </c>
      <c r="D29" t="s">
        <v>24</v>
      </c>
      <c r="E29" t="s">
        <v>25</v>
      </c>
      <c r="F29">
        <v>3</v>
      </c>
      <c r="G29" t="s">
        <v>75</v>
      </c>
      <c r="H29" s="5">
        <v>45187</v>
      </c>
      <c r="I29" s="5">
        <v>45278</v>
      </c>
      <c r="J29" s="6">
        <v>46009</v>
      </c>
      <c r="K29" s="4">
        <v>565191.78</v>
      </c>
      <c r="L29" s="7">
        <v>0.16</v>
      </c>
      <c r="M29" s="4">
        <f t="shared" si="0"/>
        <v>15500.191007671234</v>
      </c>
      <c r="N29" s="4">
        <f t="shared" si="1"/>
        <v>71849.037238356163</v>
      </c>
      <c r="O29" s="4">
        <f t="shared" si="2"/>
        <v>87349.2282460274</v>
      </c>
      <c r="P29" s="5">
        <f>IF(J29&gt;SUMIFS(Sales!$H:$H,Sales!$C:$C,Investors!G29),SUMIFS(Sales!$H:$H,Sales!$C:$C,Investors!G29),Investors!J29)</f>
        <v>45568</v>
      </c>
      <c r="Q29">
        <f t="shared" si="3"/>
        <v>652541.0082460274</v>
      </c>
      <c r="R29">
        <f>IF(J29&lt;SUMIFS(Sales!$H:$H,Sales!$C:$C,Investors!G29),0,Investors!Q29)</f>
        <v>652541.0082460274</v>
      </c>
    </row>
    <row r="30" spans="1:18">
      <c r="A30" t="s">
        <v>182</v>
      </c>
      <c r="B30" t="s">
        <v>183</v>
      </c>
      <c r="C30" t="s">
        <v>184</v>
      </c>
      <c r="D30" t="s">
        <v>24</v>
      </c>
      <c r="E30" t="s">
        <v>25</v>
      </c>
      <c r="F30">
        <v>4</v>
      </c>
      <c r="G30" t="s">
        <v>82</v>
      </c>
      <c r="H30" s="5">
        <v>45187</v>
      </c>
      <c r="I30" s="5">
        <v>45278</v>
      </c>
      <c r="J30" s="6">
        <v>46009</v>
      </c>
      <c r="K30" s="4">
        <v>500000</v>
      </c>
      <c r="L30" s="7">
        <v>0.18</v>
      </c>
      <c r="M30" s="4">
        <f t="shared" si="0"/>
        <v>13712.328767123288</v>
      </c>
      <c r="N30" s="4">
        <f t="shared" si="1"/>
        <v>82109.589041095896</v>
      </c>
      <c r="O30" s="4">
        <f t="shared" si="2"/>
        <v>95821.917808219179</v>
      </c>
      <c r="P30" s="5">
        <f>IF(J30&gt;SUMIFS(Sales!$H:$H,Sales!$C:$C,Investors!G30),SUMIFS(Sales!$H:$H,Sales!$C:$C,Investors!G30),Investors!J30)</f>
        <v>45611</v>
      </c>
      <c r="Q30">
        <f t="shared" si="3"/>
        <v>595821.91780821921</v>
      </c>
      <c r="R30">
        <f>IF(J30&lt;SUMIFS(Sales!$H:$H,Sales!$C:$C,Investors!G30),0,Investors!Q30)</f>
        <v>595821.91780821921</v>
      </c>
    </row>
    <row r="31" spans="1:18">
      <c r="A31" t="s">
        <v>182</v>
      </c>
      <c r="B31" t="s">
        <v>183</v>
      </c>
      <c r="C31" t="s">
        <v>184</v>
      </c>
      <c r="D31" t="s">
        <v>24</v>
      </c>
      <c r="E31" t="s">
        <v>25</v>
      </c>
      <c r="F31">
        <v>5</v>
      </c>
      <c r="G31" t="s">
        <v>34</v>
      </c>
      <c r="H31" s="5">
        <v>45278</v>
      </c>
      <c r="I31" s="5">
        <v>45278</v>
      </c>
      <c r="J31" s="6">
        <v>46009</v>
      </c>
      <c r="K31" s="4">
        <v>600000</v>
      </c>
      <c r="L31" s="7">
        <v>0.18</v>
      </c>
      <c r="M31" s="4">
        <f t="shared" si="0"/>
        <v>0</v>
      </c>
      <c r="N31" s="4">
        <f t="shared" si="1"/>
        <v>85808.219178082189</v>
      </c>
      <c r="O31" s="4">
        <f t="shared" si="2"/>
        <v>85808.219178082189</v>
      </c>
      <c r="P31" s="5">
        <f>IF(J31&gt;SUMIFS(Sales!$H:$H,Sales!$C:$C,Investors!G31),SUMIFS(Sales!$H:$H,Sales!$C:$C,Investors!G31),Investors!J31)</f>
        <v>45568</v>
      </c>
      <c r="Q31">
        <f t="shared" si="3"/>
        <v>685808.21917808219</v>
      </c>
      <c r="R31">
        <f>IF(J31&lt;SUMIFS(Sales!$H:$H,Sales!$C:$C,Investors!G31),0,Investors!Q31)</f>
        <v>685808.21917808219</v>
      </c>
    </row>
    <row r="32" spans="1:18">
      <c r="A32" t="s">
        <v>182</v>
      </c>
      <c r="B32" t="s">
        <v>183</v>
      </c>
      <c r="C32" t="s">
        <v>184</v>
      </c>
      <c r="D32" t="s">
        <v>24</v>
      </c>
      <c r="E32" t="s">
        <v>25</v>
      </c>
      <c r="F32">
        <v>6</v>
      </c>
      <c r="G32" t="s">
        <v>83</v>
      </c>
      <c r="H32" s="5">
        <v>45278</v>
      </c>
      <c r="I32" s="5">
        <v>45278</v>
      </c>
      <c r="J32" s="6">
        <v>45485</v>
      </c>
      <c r="K32" s="4">
        <v>500000</v>
      </c>
      <c r="L32" s="7">
        <v>0.18</v>
      </c>
      <c r="M32" s="4">
        <f t="shared" si="0"/>
        <v>0</v>
      </c>
      <c r="N32" s="4">
        <f t="shared" si="1"/>
        <v>51041.095890410965</v>
      </c>
      <c r="O32" s="4">
        <f t="shared" si="2"/>
        <v>51041.095890410965</v>
      </c>
      <c r="P32" s="5">
        <f>IF(J32&gt;SUMIFS(Sales!$H:$H,Sales!$C:$C,Investors!G32),SUMIFS(Sales!$H:$H,Sales!$C:$C,Investors!G32),Investors!J32)</f>
        <v>45485</v>
      </c>
      <c r="Q32">
        <f t="shared" si="3"/>
        <v>551041.09589041094</v>
      </c>
      <c r="R32">
        <f>IF(J32&lt;SUMIFS(Sales!$H:$H,Sales!$C:$C,Investors!G32),0,Investors!Q32)</f>
        <v>551041.09589041094</v>
      </c>
    </row>
    <row r="33" spans="1:18">
      <c r="A33" t="s">
        <v>182</v>
      </c>
      <c r="B33" t="s">
        <v>183</v>
      </c>
      <c r="C33" t="s">
        <v>184</v>
      </c>
      <c r="D33" t="s">
        <v>24</v>
      </c>
      <c r="E33" t="s">
        <v>25</v>
      </c>
      <c r="F33">
        <v>7</v>
      </c>
      <c r="G33" t="s">
        <v>29</v>
      </c>
      <c r="H33" s="5">
        <v>45495</v>
      </c>
      <c r="I33" s="5"/>
      <c r="J33" s="6"/>
      <c r="K33" s="4">
        <v>500000</v>
      </c>
      <c r="L33" s="7">
        <v>0</v>
      </c>
      <c r="M33" s="4">
        <f t="shared" si="0"/>
        <v>4520.5479452054797</v>
      </c>
      <c r="N33" s="4">
        <f t="shared" si="1"/>
        <v>0</v>
      </c>
      <c r="O33" s="4">
        <f t="shared" si="2"/>
        <v>4520.5479452054797</v>
      </c>
      <c r="P33" s="5">
        <f>IF(J33&gt;SUMIFS(Sales!$H:$H,Sales!$C:$C,Investors!G33),SUMIFS(Sales!$H:$H,Sales!$C:$C,Investors!G33),Investors!J33)</f>
        <v>0</v>
      </c>
      <c r="Q33">
        <f t="shared" si="3"/>
        <v>504520.54794520547</v>
      </c>
      <c r="R33">
        <f>IF(J33&lt;SUMIFS(Sales!$H:$H,Sales!$C:$C,Investors!G33),0,Investors!Q33)</f>
        <v>0</v>
      </c>
    </row>
    <row r="34" spans="1:18">
      <c r="A34" t="s">
        <v>185</v>
      </c>
      <c r="B34" t="s">
        <v>186</v>
      </c>
      <c r="C34" t="s">
        <v>187</v>
      </c>
      <c r="D34" t="s">
        <v>24</v>
      </c>
      <c r="E34" t="s">
        <v>25</v>
      </c>
      <c r="F34">
        <v>7</v>
      </c>
      <c r="G34" t="s">
        <v>66</v>
      </c>
      <c r="H34" s="5">
        <v>45160</v>
      </c>
      <c r="I34" s="5">
        <v>45268</v>
      </c>
      <c r="J34" s="6">
        <v>45999</v>
      </c>
      <c r="K34" s="4">
        <v>550000</v>
      </c>
      <c r="L34" s="7">
        <v>0.18</v>
      </c>
      <c r="M34" s="4">
        <f t="shared" si="0"/>
        <v>17901.369863013697</v>
      </c>
      <c r="N34" s="4">
        <f t="shared" si="1"/>
        <v>101441.09589041097</v>
      </c>
      <c r="O34" s="4">
        <f t="shared" si="2"/>
        <v>119342.46575342467</v>
      </c>
      <c r="P34" s="5">
        <f>IF(J34&gt;SUMIFS(Sales!$H:$H,Sales!$C:$C,Investors!G34),SUMIFS(Sales!$H:$H,Sales!$C:$C,Investors!G34),Investors!J34)</f>
        <v>45642</v>
      </c>
      <c r="Q34">
        <f t="shared" si="3"/>
        <v>669342.46575342468</v>
      </c>
      <c r="R34">
        <f>IF(J34&lt;SUMIFS(Sales!$H:$H,Sales!$C:$C,Investors!G34),0,Investors!Q34)</f>
        <v>669342.46575342468</v>
      </c>
    </row>
    <row r="35" spans="1:18">
      <c r="A35" t="s">
        <v>185</v>
      </c>
      <c r="B35" t="s">
        <v>186</v>
      </c>
      <c r="C35" t="s">
        <v>187</v>
      </c>
      <c r="D35" t="s">
        <v>24</v>
      </c>
      <c r="E35" t="s">
        <v>25</v>
      </c>
      <c r="F35">
        <v>8</v>
      </c>
      <c r="G35" t="s">
        <v>86</v>
      </c>
      <c r="H35" s="5">
        <v>45160</v>
      </c>
      <c r="I35" s="5">
        <v>45278</v>
      </c>
      <c r="J35" s="6">
        <v>46009</v>
      </c>
      <c r="K35" s="4">
        <v>100000</v>
      </c>
      <c r="L35" s="7">
        <v>0.18</v>
      </c>
      <c r="M35" s="4">
        <f t="shared" si="0"/>
        <v>3556.1643835616437</v>
      </c>
      <c r="N35" s="4">
        <f t="shared" si="1"/>
        <v>14301.369863013699</v>
      </c>
      <c r="O35" s="4">
        <f t="shared" si="2"/>
        <v>17857.534246575342</v>
      </c>
      <c r="P35" s="5">
        <f>IF(J35&gt;SUMIFS(Sales!$H:$H,Sales!$C:$C,Investors!G35),SUMIFS(Sales!$H:$H,Sales!$C:$C,Investors!G35),Investors!J35)</f>
        <v>45568</v>
      </c>
      <c r="Q35">
        <f t="shared" si="3"/>
        <v>117857.53424657535</v>
      </c>
      <c r="R35">
        <f>IF(J35&lt;SUMIFS(Sales!$H:$H,Sales!$C:$C,Investors!G35),0,Investors!Q35)</f>
        <v>117857.53424657535</v>
      </c>
    </row>
    <row r="36" spans="1:18">
      <c r="A36" t="s">
        <v>185</v>
      </c>
      <c r="B36" t="s">
        <v>186</v>
      </c>
      <c r="C36" t="s">
        <v>187</v>
      </c>
      <c r="D36" t="s">
        <v>24</v>
      </c>
      <c r="E36" t="s">
        <v>25</v>
      </c>
      <c r="F36">
        <v>9</v>
      </c>
      <c r="G36" t="s">
        <v>100</v>
      </c>
      <c r="H36" s="5">
        <v>45160</v>
      </c>
      <c r="I36" s="5">
        <v>45278</v>
      </c>
      <c r="J36" s="6">
        <v>45511</v>
      </c>
      <c r="K36" s="4">
        <v>550000</v>
      </c>
      <c r="L36" s="7">
        <v>0.18</v>
      </c>
      <c r="M36" s="4">
        <f t="shared" si="0"/>
        <v>19558.904109589039</v>
      </c>
      <c r="N36" s="4">
        <f t="shared" si="1"/>
        <v>63197.260273972606</v>
      </c>
      <c r="O36" s="4">
        <f t="shared" si="2"/>
        <v>82756.164383561641</v>
      </c>
      <c r="P36" s="5">
        <f>IF(J36&gt;SUMIFS(Sales!$H:$H,Sales!$C:$C,Investors!G36),SUMIFS(Sales!$H:$H,Sales!$C:$C,Investors!G36),Investors!J36)</f>
        <v>45511</v>
      </c>
      <c r="Q36">
        <f t="shared" si="3"/>
        <v>632756.16438356158</v>
      </c>
      <c r="R36">
        <f>IF(J36&lt;SUMIFS(Sales!$H:$H,Sales!$C:$C,Investors!G36),0,Investors!Q36)</f>
        <v>632756.16438356158</v>
      </c>
    </row>
    <row r="37" spans="1:18">
      <c r="A37" t="s">
        <v>188</v>
      </c>
      <c r="B37" t="s">
        <v>189</v>
      </c>
      <c r="C37" t="s">
        <v>190</v>
      </c>
      <c r="D37" t="s">
        <v>24</v>
      </c>
      <c r="E37" t="s">
        <v>25</v>
      </c>
      <c r="F37">
        <v>2</v>
      </c>
      <c r="G37" t="s">
        <v>26</v>
      </c>
      <c r="H37" s="5">
        <v>45278</v>
      </c>
      <c r="I37" s="5">
        <v>45278</v>
      </c>
      <c r="J37" s="6">
        <v>46009</v>
      </c>
      <c r="K37" s="4">
        <v>300000</v>
      </c>
      <c r="L37" s="7">
        <v>0.14000000000000001</v>
      </c>
      <c r="M37" s="4">
        <f t="shared" ref="M37:M68" si="4">IF(I37="",K37/365*0.11*((H37+30)-H37),K37/365*0.11*(I37-H37))</f>
        <v>0</v>
      </c>
      <c r="N37" s="4">
        <f t="shared" ref="N37:N68" si="5">K37*L37/365*(P37-I37)</f>
        <v>33369.863013698639</v>
      </c>
      <c r="O37" s="4">
        <f t="shared" ref="O37:O68" si="6">M37+N37</f>
        <v>33369.863013698639</v>
      </c>
      <c r="P37" s="5">
        <f>IF(J37&gt;SUMIFS(Sales!$H:$H,Sales!$C:$C,Investors!G37),SUMIFS(Sales!$H:$H,Sales!$C:$C,Investors!G37),Investors!J37)</f>
        <v>45568</v>
      </c>
      <c r="Q37">
        <f t="shared" ref="Q37:Q68" si="7">K37+O37</f>
        <v>333369.86301369866</v>
      </c>
      <c r="R37">
        <f>IF(J37&lt;SUMIFS(Sales!$H:$H,Sales!$C:$C,Investors!G37),0,Investors!Q37)</f>
        <v>333369.86301369866</v>
      </c>
    </row>
    <row r="38" spans="1:18">
      <c r="A38" t="s">
        <v>191</v>
      </c>
      <c r="B38" t="s">
        <v>192</v>
      </c>
      <c r="C38" t="s">
        <v>193</v>
      </c>
      <c r="D38" t="s">
        <v>24</v>
      </c>
      <c r="E38" t="s">
        <v>25</v>
      </c>
      <c r="F38">
        <v>3</v>
      </c>
      <c r="G38" t="s">
        <v>61</v>
      </c>
      <c r="H38" s="5">
        <v>45183</v>
      </c>
      <c r="I38" s="5">
        <v>45278</v>
      </c>
      <c r="J38" s="6">
        <v>46009</v>
      </c>
      <c r="K38" s="4">
        <v>500000</v>
      </c>
      <c r="L38" s="7">
        <v>0.16</v>
      </c>
      <c r="M38" s="4">
        <f t="shared" si="4"/>
        <v>14315.068493150686</v>
      </c>
      <c r="N38" s="4">
        <f t="shared" si="5"/>
        <v>72986.301369863009</v>
      </c>
      <c r="O38" s="4">
        <f t="shared" si="6"/>
        <v>87301.369863013693</v>
      </c>
      <c r="P38" s="5">
        <f>IF(J38&gt;SUMIFS(Sales!$H:$H,Sales!$C:$C,Investors!G38),SUMIFS(Sales!$H:$H,Sales!$C:$C,Investors!G38),Investors!J38)</f>
        <v>45611</v>
      </c>
      <c r="Q38">
        <f t="shared" si="7"/>
        <v>587301.36986301374</v>
      </c>
      <c r="R38">
        <f>IF(J38&lt;SUMIFS(Sales!$H:$H,Sales!$C:$C,Investors!G38),0,Investors!Q38)</f>
        <v>587301.36986301374</v>
      </c>
    </row>
    <row r="39" spans="1:18">
      <c r="A39" t="s">
        <v>194</v>
      </c>
      <c r="B39" t="s">
        <v>195</v>
      </c>
      <c r="C39" t="s">
        <v>196</v>
      </c>
      <c r="D39" t="s">
        <v>24</v>
      </c>
      <c r="E39" t="s">
        <v>25</v>
      </c>
      <c r="F39">
        <v>3</v>
      </c>
      <c r="G39" t="s">
        <v>89</v>
      </c>
      <c r="H39" s="5">
        <v>45163</v>
      </c>
      <c r="I39" s="5">
        <v>45278</v>
      </c>
      <c r="J39" s="6">
        <v>46009</v>
      </c>
      <c r="K39" s="4">
        <v>550000</v>
      </c>
      <c r="L39" s="7">
        <v>0.18</v>
      </c>
      <c r="M39" s="4">
        <f t="shared" si="4"/>
        <v>19061.643835616436</v>
      </c>
      <c r="N39" s="4">
        <f t="shared" si="5"/>
        <v>76487.671232876717</v>
      </c>
      <c r="O39" s="4">
        <f t="shared" si="6"/>
        <v>95549.315068493161</v>
      </c>
      <c r="P39" s="5">
        <f>IF(J39&gt;SUMIFS(Sales!$H:$H,Sales!$C:$C,Investors!G39),SUMIFS(Sales!$H:$H,Sales!$C:$C,Investors!G39),Investors!J39)</f>
        <v>45560</v>
      </c>
      <c r="Q39">
        <f t="shared" si="7"/>
        <v>645549.31506849313</v>
      </c>
      <c r="R39">
        <f>IF(J39&lt;SUMIFS(Sales!$H:$H,Sales!$C:$C,Investors!G39),0,Investors!Q39)</f>
        <v>645549.31506849313</v>
      </c>
    </row>
    <row r="40" spans="1:18">
      <c r="A40" t="s">
        <v>194</v>
      </c>
      <c r="B40" t="s">
        <v>195</v>
      </c>
      <c r="C40" t="s">
        <v>196</v>
      </c>
      <c r="D40" t="s">
        <v>24</v>
      </c>
      <c r="E40" t="s">
        <v>25</v>
      </c>
      <c r="F40">
        <v>4</v>
      </c>
      <c r="G40" t="s">
        <v>90</v>
      </c>
      <c r="H40" s="5">
        <v>45163</v>
      </c>
      <c r="I40" s="5">
        <v>45278</v>
      </c>
      <c r="J40" s="6">
        <v>46009</v>
      </c>
      <c r="K40" s="4">
        <v>450000</v>
      </c>
      <c r="L40" s="7">
        <v>0.18</v>
      </c>
      <c r="M40" s="4">
        <f t="shared" si="4"/>
        <v>15595.890410958906</v>
      </c>
      <c r="N40" s="4">
        <f t="shared" si="5"/>
        <v>63912.32876712329</v>
      </c>
      <c r="O40" s="4">
        <f t="shared" si="6"/>
        <v>79508.219178082189</v>
      </c>
      <c r="P40" s="5">
        <f>IF(J40&gt;SUMIFS(Sales!$H:$H,Sales!$C:$C,Investors!G40),SUMIFS(Sales!$H:$H,Sales!$C:$C,Investors!G40),Investors!J40)</f>
        <v>45566</v>
      </c>
      <c r="Q40">
        <f t="shared" si="7"/>
        <v>529508.21917808219</v>
      </c>
      <c r="R40">
        <f>IF(J40&lt;SUMIFS(Sales!$H:$H,Sales!$C:$C,Investors!G40),0,Investors!Q40)</f>
        <v>529508.21917808219</v>
      </c>
    </row>
    <row r="41" spans="1:18">
      <c r="A41" t="s">
        <v>197</v>
      </c>
      <c r="B41" t="s">
        <v>198</v>
      </c>
      <c r="C41" t="s">
        <v>199</v>
      </c>
      <c r="D41" t="s">
        <v>24</v>
      </c>
      <c r="E41" t="s">
        <v>25</v>
      </c>
      <c r="F41">
        <v>3</v>
      </c>
      <c r="G41" t="s">
        <v>109</v>
      </c>
      <c r="H41" s="5">
        <v>45160</v>
      </c>
      <c r="I41" s="5">
        <v>45278</v>
      </c>
      <c r="J41" s="6">
        <v>46009</v>
      </c>
      <c r="K41" s="4">
        <v>254678.6</v>
      </c>
      <c r="L41" s="7">
        <v>0.14000000000000001</v>
      </c>
      <c r="M41" s="4">
        <f t="shared" si="4"/>
        <v>9056.7896657534238</v>
      </c>
      <c r="N41" s="4">
        <f t="shared" si="5"/>
        <v>35557.319057534245</v>
      </c>
      <c r="O41" s="4">
        <f t="shared" si="6"/>
        <v>44614.108723287667</v>
      </c>
      <c r="P41" s="5">
        <f>IF(J41&gt;SUMIFS(Sales!$H:$H,Sales!$C:$C,Investors!G41),SUMIFS(Sales!$H:$H,Sales!$C:$C,Investors!G41),Investors!J41)</f>
        <v>45642</v>
      </c>
      <c r="Q41">
        <f t="shared" si="7"/>
        <v>299292.70872328768</v>
      </c>
      <c r="R41">
        <f>IF(J41&lt;SUMIFS(Sales!$H:$H,Sales!$C:$C,Investors!G41),0,Investors!Q41)</f>
        <v>299292.70872328768</v>
      </c>
    </row>
    <row r="42" spans="1:18">
      <c r="A42" t="s">
        <v>200</v>
      </c>
      <c r="B42" t="s">
        <v>201</v>
      </c>
      <c r="C42" t="s">
        <v>202</v>
      </c>
      <c r="D42" t="s">
        <v>24</v>
      </c>
      <c r="E42" t="s">
        <v>25</v>
      </c>
      <c r="F42">
        <v>6</v>
      </c>
      <c r="G42" t="s">
        <v>46</v>
      </c>
      <c r="H42" s="5">
        <v>45280</v>
      </c>
      <c r="I42" s="5">
        <v>45344</v>
      </c>
      <c r="J42" s="6">
        <v>46075</v>
      </c>
      <c r="K42" s="4">
        <v>600000</v>
      </c>
      <c r="L42" s="7">
        <v>0.18</v>
      </c>
      <c r="M42" s="4">
        <f t="shared" si="4"/>
        <v>11572.602739726026</v>
      </c>
      <c r="N42" s="4">
        <f t="shared" si="5"/>
        <v>101786.30136986301</v>
      </c>
      <c r="O42" s="4">
        <f t="shared" si="6"/>
        <v>113358.90410958903</v>
      </c>
      <c r="P42" s="5">
        <f>IF(J42&gt;SUMIFS(Sales!$H:$H,Sales!$C:$C,Investors!G42),SUMIFS(Sales!$H:$H,Sales!$C:$C,Investors!G42),Investors!J42)</f>
        <v>45688</v>
      </c>
      <c r="Q42">
        <f t="shared" si="7"/>
        <v>713358.90410958906</v>
      </c>
      <c r="R42">
        <f>IF(J42&lt;SUMIFS(Sales!$H:$H,Sales!$C:$C,Investors!G42),0,Investors!Q42)</f>
        <v>713358.90410958906</v>
      </c>
    </row>
    <row r="43" spans="1:18">
      <c r="A43" t="s">
        <v>200</v>
      </c>
      <c r="B43" t="s">
        <v>201</v>
      </c>
      <c r="C43" t="s">
        <v>202</v>
      </c>
      <c r="D43" t="s">
        <v>24</v>
      </c>
      <c r="E43" t="s">
        <v>25</v>
      </c>
      <c r="F43">
        <v>7</v>
      </c>
      <c r="G43" t="s">
        <v>47</v>
      </c>
      <c r="H43" s="5">
        <v>45280</v>
      </c>
      <c r="I43" s="5">
        <v>45344</v>
      </c>
      <c r="J43" s="6">
        <v>46075</v>
      </c>
      <c r="K43" s="4">
        <v>400000</v>
      </c>
      <c r="L43" s="7">
        <v>0.18</v>
      </c>
      <c r="M43" s="4">
        <f t="shared" si="4"/>
        <v>7715.0684931506848</v>
      </c>
      <c r="N43" s="4">
        <f t="shared" si="5"/>
        <v>51682.191780821915</v>
      </c>
      <c r="O43" s="4">
        <f t="shared" si="6"/>
        <v>59397.260273972599</v>
      </c>
      <c r="P43" s="5">
        <f>IF(J43&gt;SUMIFS(Sales!$H:$H,Sales!$C:$C,Investors!G43),SUMIFS(Sales!$H:$H,Sales!$C:$C,Investors!G43),Investors!J43)</f>
        <v>45606</v>
      </c>
      <c r="Q43">
        <f t="shared" si="7"/>
        <v>459397.26027397258</v>
      </c>
      <c r="R43">
        <f>IF(J43&lt;SUMIFS(Sales!$H:$H,Sales!$C:$C,Investors!G43),0,Investors!Q43)</f>
        <v>459397.26027397258</v>
      </c>
    </row>
    <row r="44" spans="1:18">
      <c r="A44" t="s">
        <v>203</v>
      </c>
      <c r="B44" t="s">
        <v>204</v>
      </c>
      <c r="C44" t="s">
        <v>205</v>
      </c>
      <c r="D44" t="s">
        <v>24</v>
      </c>
      <c r="E44" t="s">
        <v>25</v>
      </c>
      <c r="F44">
        <v>2</v>
      </c>
      <c r="G44" t="s">
        <v>41</v>
      </c>
      <c r="H44" s="5">
        <v>45280</v>
      </c>
      <c r="I44" s="5">
        <v>45344</v>
      </c>
      <c r="J44" s="6">
        <v>46075</v>
      </c>
      <c r="K44" s="4">
        <v>256636.99</v>
      </c>
      <c r="L44" s="7">
        <v>0.14000000000000001</v>
      </c>
      <c r="M44" s="4">
        <f t="shared" si="4"/>
        <v>4949.929889315069</v>
      </c>
      <c r="N44" s="4">
        <f t="shared" si="5"/>
        <v>25790.259707397261</v>
      </c>
      <c r="O44" s="4">
        <f t="shared" si="6"/>
        <v>30740.189596712331</v>
      </c>
      <c r="P44" s="5">
        <f>IF(J44&gt;SUMIFS(Sales!$H:$H,Sales!$C:$C,Investors!G44),SUMIFS(Sales!$H:$H,Sales!$C:$C,Investors!G44),Investors!J44)</f>
        <v>45606</v>
      </c>
      <c r="Q44">
        <f t="shared" si="7"/>
        <v>287377.17959671235</v>
      </c>
      <c r="R44">
        <f>IF(J44&lt;SUMIFS(Sales!$H:$H,Sales!$C:$C,Investors!G44),0,Investors!Q44)</f>
        <v>287377.17959671235</v>
      </c>
    </row>
    <row r="45" spans="1:18">
      <c r="A45" t="s">
        <v>206</v>
      </c>
      <c r="B45" t="s">
        <v>207</v>
      </c>
      <c r="C45" t="s">
        <v>208</v>
      </c>
      <c r="D45" t="s">
        <v>24</v>
      </c>
      <c r="E45" t="s">
        <v>25</v>
      </c>
      <c r="F45">
        <v>2</v>
      </c>
      <c r="G45" t="s">
        <v>31</v>
      </c>
      <c r="H45" s="5">
        <v>45280</v>
      </c>
      <c r="I45" s="5">
        <v>45344</v>
      </c>
      <c r="J45" s="6">
        <v>46075</v>
      </c>
      <c r="K45" s="4">
        <v>200000</v>
      </c>
      <c r="L45" s="7">
        <v>0.14000000000000001</v>
      </c>
      <c r="M45" s="4">
        <f t="shared" si="4"/>
        <v>3857.5342465753424</v>
      </c>
      <c r="N45" s="4">
        <f t="shared" si="5"/>
        <v>20482.191780821919</v>
      </c>
      <c r="O45" s="4">
        <f t="shared" si="6"/>
        <v>24339.726027397261</v>
      </c>
      <c r="P45" s="5">
        <f>IF(J45&gt;SUMIFS(Sales!$H:$H,Sales!$C:$C,Investors!G45),SUMIFS(Sales!$H:$H,Sales!$C:$C,Investors!G45),Investors!J45)</f>
        <v>45611</v>
      </c>
      <c r="Q45">
        <f t="shared" si="7"/>
        <v>224339.72602739726</v>
      </c>
      <c r="R45">
        <f>IF(J45&lt;SUMIFS(Sales!$H:$H,Sales!$C:$C,Investors!G45),0,Investors!Q45)</f>
        <v>224339.72602739726</v>
      </c>
    </row>
    <row r="46" spans="1:18">
      <c r="A46" t="s">
        <v>209</v>
      </c>
      <c r="B46" t="s">
        <v>210</v>
      </c>
      <c r="C46" t="s">
        <v>211</v>
      </c>
      <c r="D46" t="s">
        <v>24</v>
      </c>
      <c r="E46" t="s">
        <v>25</v>
      </c>
      <c r="F46">
        <v>14</v>
      </c>
      <c r="G46" t="s">
        <v>53</v>
      </c>
      <c r="H46" s="5">
        <v>45310</v>
      </c>
      <c r="I46" s="5">
        <v>45344</v>
      </c>
      <c r="J46" s="6">
        <v>46075</v>
      </c>
      <c r="K46" s="4">
        <v>550000</v>
      </c>
      <c r="L46" s="7">
        <v>0.18</v>
      </c>
      <c r="M46" s="4">
        <f t="shared" si="4"/>
        <v>5635.6164383561636</v>
      </c>
      <c r="N46" s="4">
        <f t="shared" si="5"/>
        <v>51534.246575342469</v>
      </c>
      <c r="O46" s="4">
        <f t="shared" si="6"/>
        <v>57169.863013698632</v>
      </c>
      <c r="P46" s="5">
        <f>IF(J46&gt;SUMIFS(Sales!$H:$H,Sales!$C:$C,Investors!G46),SUMIFS(Sales!$H:$H,Sales!$C:$C,Investors!G46),Investors!J46)</f>
        <v>45534</v>
      </c>
      <c r="Q46">
        <f t="shared" si="7"/>
        <v>607169.8630136986</v>
      </c>
      <c r="R46">
        <f>IF(J46&lt;SUMIFS(Sales!$H:$H,Sales!$C:$C,Investors!G46),0,Investors!Q46)</f>
        <v>607169.8630136986</v>
      </c>
    </row>
    <row r="47" spans="1:18">
      <c r="A47" t="s">
        <v>209</v>
      </c>
      <c r="B47" t="s">
        <v>210</v>
      </c>
      <c r="C47" t="s">
        <v>211</v>
      </c>
      <c r="D47" t="s">
        <v>24</v>
      </c>
      <c r="E47" t="s">
        <v>25</v>
      </c>
      <c r="F47">
        <v>15</v>
      </c>
      <c r="G47" t="s">
        <v>58</v>
      </c>
      <c r="H47" s="5">
        <v>45310</v>
      </c>
      <c r="I47" s="5">
        <v>45344</v>
      </c>
      <c r="J47" s="6">
        <v>46075</v>
      </c>
      <c r="K47" s="4">
        <v>550000</v>
      </c>
      <c r="L47" s="7">
        <v>0.18</v>
      </c>
      <c r="M47" s="4">
        <f t="shared" si="4"/>
        <v>5635.6164383561636</v>
      </c>
      <c r="N47" s="4">
        <f t="shared" si="5"/>
        <v>93304.109589041109</v>
      </c>
      <c r="O47" s="4">
        <f t="shared" si="6"/>
        <v>98939.726027397279</v>
      </c>
      <c r="P47" s="5">
        <f>IF(J47&gt;SUMIFS(Sales!$H:$H,Sales!$C:$C,Investors!G47),SUMIFS(Sales!$H:$H,Sales!$C:$C,Investors!G47),Investors!J47)</f>
        <v>45688</v>
      </c>
      <c r="Q47">
        <f t="shared" si="7"/>
        <v>648939.72602739732</v>
      </c>
      <c r="R47">
        <f>IF(J47&lt;SUMIFS(Sales!$H:$H,Sales!$C:$C,Investors!G47),0,Investors!Q47)</f>
        <v>648939.72602739732</v>
      </c>
    </row>
    <row r="48" spans="1:18">
      <c r="A48" t="s">
        <v>209</v>
      </c>
      <c r="B48" t="s">
        <v>210</v>
      </c>
      <c r="C48" t="s">
        <v>211</v>
      </c>
      <c r="D48" t="s">
        <v>24</v>
      </c>
      <c r="E48" t="s">
        <v>25</v>
      </c>
      <c r="F48">
        <v>16</v>
      </c>
      <c r="G48" t="s">
        <v>64</v>
      </c>
      <c r="H48" s="5">
        <v>45310</v>
      </c>
      <c r="I48" s="5">
        <v>45344</v>
      </c>
      <c r="J48" s="6">
        <v>45505</v>
      </c>
      <c r="K48" s="4">
        <v>523000</v>
      </c>
      <c r="L48" s="7">
        <v>0.18</v>
      </c>
      <c r="M48" s="4">
        <f t="shared" si="4"/>
        <v>5358.9589041095896</v>
      </c>
      <c r="N48" s="4">
        <f t="shared" si="5"/>
        <v>41524.767123287675</v>
      </c>
      <c r="O48" s="4">
        <f t="shared" si="6"/>
        <v>46883.726027397264</v>
      </c>
      <c r="P48" s="5">
        <f>IF(J48&gt;SUMIFS(Sales!$H:$H,Sales!$C:$C,Investors!G48),SUMIFS(Sales!$H:$H,Sales!$C:$C,Investors!G48),Investors!J48)</f>
        <v>45505</v>
      </c>
      <c r="Q48">
        <f t="shared" si="7"/>
        <v>569883.72602739721</v>
      </c>
      <c r="R48">
        <f>IF(J48&lt;SUMIFS(Sales!$H:$H,Sales!$C:$C,Investors!G48),0,Investors!Q48)</f>
        <v>569883.72602739721</v>
      </c>
    </row>
    <row r="49" spans="1:18">
      <c r="A49" t="s">
        <v>209</v>
      </c>
      <c r="B49" t="s">
        <v>210</v>
      </c>
      <c r="C49" t="s">
        <v>211</v>
      </c>
      <c r="D49" t="s">
        <v>24</v>
      </c>
      <c r="E49" t="s">
        <v>25</v>
      </c>
      <c r="F49">
        <v>17</v>
      </c>
      <c r="G49" t="s">
        <v>84</v>
      </c>
      <c r="H49" s="5">
        <v>45328</v>
      </c>
      <c r="I49" s="5">
        <v>45344</v>
      </c>
      <c r="J49" s="6">
        <v>46075</v>
      </c>
      <c r="K49" s="4">
        <v>150000</v>
      </c>
      <c r="L49" s="7">
        <v>0.18</v>
      </c>
      <c r="M49" s="4">
        <f t="shared" si="4"/>
        <v>723.28767123287662</v>
      </c>
      <c r="N49" s="4">
        <f t="shared" si="5"/>
        <v>19380.821917808218</v>
      </c>
      <c r="O49" s="4">
        <f t="shared" si="6"/>
        <v>20104.109589041094</v>
      </c>
      <c r="P49" s="5">
        <f>IF(J49&gt;SUMIFS(Sales!$H:$H,Sales!$C:$C,Investors!G49),SUMIFS(Sales!$H:$H,Sales!$C:$C,Investors!G49),Investors!J49)</f>
        <v>45606</v>
      </c>
      <c r="Q49">
        <f t="shared" si="7"/>
        <v>170104.10958904109</v>
      </c>
      <c r="R49">
        <f>IF(J49&lt;SUMIFS(Sales!$H:$H,Sales!$C:$C,Investors!G49),0,Investors!Q49)</f>
        <v>170104.10958904109</v>
      </c>
    </row>
    <row r="50" spans="1:18">
      <c r="A50" t="s">
        <v>209</v>
      </c>
      <c r="B50" t="s">
        <v>210</v>
      </c>
      <c r="C50" t="s">
        <v>211</v>
      </c>
      <c r="D50" t="s">
        <v>24</v>
      </c>
      <c r="E50" t="s">
        <v>25</v>
      </c>
      <c r="F50">
        <v>18</v>
      </c>
      <c r="G50" t="s">
        <v>107</v>
      </c>
      <c r="H50" s="5">
        <v>45328</v>
      </c>
      <c r="I50" s="5">
        <v>45344</v>
      </c>
      <c r="J50" s="6">
        <v>46075</v>
      </c>
      <c r="K50" s="4">
        <v>550000</v>
      </c>
      <c r="L50" s="7">
        <v>0.18</v>
      </c>
      <c r="M50" s="4">
        <f t="shared" si="4"/>
        <v>2652.0547945205476</v>
      </c>
      <c r="N50" s="4">
        <f t="shared" si="5"/>
        <v>104695.89041095891</v>
      </c>
      <c r="O50" s="4">
        <f t="shared" si="6"/>
        <v>107347.94520547945</v>
      </c>
      <c r="P50" s="5">
        <f>IF(J50&gt;SUMIFS(Sales!$H:$H,Sales!$C:$C,Investors!G50),SUMIFS(Sales!$H:$H,Sales!$C:$C,Investors!G50),Investors!J50)</f>
        <v>45730</v>
      </c>
      <c r="Q50">
        <f t="shared" si="7"/>
        <v>657347.94520547939</v>
      </c>
      <c r="R50">
        <f>IF(J50&lt;SUMIFS(Sales!$H:$H,Sales!$C:$C,Investors!G50),0,Investors!Q50)</f>
        <v>657347.94520547939</v>
      </c>
    </row>
    <row r="51" spans="1:18">
      <c r="A51" t="s">
        <v>209</v>
      </c>
      <c r="B51" t="s">
        <v>210</v>
      </c>
      <c r="C51" t="s">
        <v>211</v>
      </c>
      <c r="D51" t="s">
        <v>24</v>
      </c>
      <c r="E51" t="s">
        <v>25</v>
      </c>
      <c r="F51">
        <v>19</v>
      </c>
      <c r="G51" t="s">
        <v>108</v>
      </c>
      <c r="H51" s="5">
        <v>45328</v>
      </c>
      <c r="I51" s="5">
        <v>45344</v>
      </c>
      <c r="J51" s="6">
        <v>46075</v>
      </c>
      <c r="K51" s="4">
        <v>300000</v>
      </c>
      <c r="L51" s="7">
        <v>0.18</v>
      </c>
      <c r="M51" s="4">
        <f t="shared" si="4"/>
        <v>1446.5753424657532</v>
      </c>
      <c r="N51" s="4">
        <f t="shared" si="5"/>
        <v>57106.849315068495</v>
      </c>
      <c r="O51" s="4">
        <f t="shared" si="6"/>
        <v>58553.424657534248</v>
      </c>
      <c r="P51" s="5">
        <f>IF(J51&gt;SUMIFS(Sales!$H:$H,Sales!$C:$C,Investors!G51),SUMIFS(Sales!$H:$H,Sales!$C:$C,Investors!G51),Investors!J51)</f>
        <v>45730</v>
      </c>
      <c r="Q51">
        <f t="shared" si="7"/>
        <v>358553.42465753423</v>
      </c>
      <c r="R51">
        <f>IF(J51&lt;SUMIFS(Sales!$H:$H,Sales!$C:$C,Investors!G51),0,Investors!Q51)</f>
        <v>358553.42465753423</v>
      </c>
    </row>
    <row r="52" spans="1:18">
      <c r="A52" t="s">
        <v>209</v>
      </c>
      <c r="B52" t="s">
        <v>210</v>
      </c>
      <c r="C52" t="s">
        <v>211</v>
      </c>
      <c r="D52" t="s">
        <v>24</v>
      </c>
      <c r="E52" t="s">
        <v>25</v>
      </c>
      <c r="F52">
        <v>20</v>
      </c>
      <c r="G52" t="s">
        <v>40</v>
      </c>
      <c r="H52" s="5">
        <v>45355</v>
      </c>
      <c r="I52" s="5">
        <v>45387</v>
      </c>
      <c r="J52" s="6">
        <v>46118</v>
      </c>
      <c r="K52" s="4">
        <v>550000</v>
      </c>
      <c r="L52" s="7">
        <v>0.18</v>
      </c>
      <c r="M52" s="4">
        <f t="shared" si="4"/>
        <v>5304.1095890410952</v>
      </c>
      <c r="N52" s="4">
        <f t="shared" si="5"/>
        <v>60756.164383561649</v>
      </c>
      <c r="O52" s="4">
        <f t="shared" si="6"/>
        <v>66060.27397260275</v>
      </c>
      <c r="P52" s="5">
        <f>IF(J52&gt;SUMIFS(Sales!$H:$H,Sales!$C:$C,Investors!G52),SUMIFS(Sales!$H:$H,Sales!$C:$C,Investors!G52),Investors!J52)</f>
        <v>45611</v>
      </c>
      <c r="Q52">
        <f t="shared" si="7"/>
        <v>616060.27397260279</v>
      </c>
      <c r="R52">
        <f>IF(J52&lt;SUMIFS(Sales!$H:$H,Sales!$C:$C,Investors!G52),0,Investors!Q52)</f>
        <v>616060.27397260279</v>
      </c>
    </row>
    <row r="53" spans="1:18">
      <c r="A53" t="s">
        <v>209</v>
      </c>
      <c r="B53" t="s">
        <v>210</v>
      </c>
      <c r="C53" t="s">
        <v>211</v>
      </c>
      <c r="D53" t="s">
        <v>24</v>
      </c>
      <c r="E53" t="s">
        <v>25</v>
      </c>
      <c r="F53">
        <v>21</v>
      </c>
      <c r="G53" t="s">
        <v>95</v>
      </c>
      <c r="H53" s="5">
        <v>45355</v>
      </c>
      <c r="I53" s="5">
        <v>45387</v>
      </c>
      <c r="J53" s="6">
        <v>46118</v>
      </c>
      <c r="K53" s="4">
        <v>550000</v>
      </c>
      <c r="L53" s="7">
        <v>0.18</v>
      </c>
      <c r="M53" s="4">
        <f t="shared" si="4"/>
        <v>5304.1095890410952</v>
      </c>
      <c r="N53" s="4">
        <f t="shared" si="5"/>
        <v>89235.61643835617</v>
      </c>
      <c r="O53" s="4">
        <f t="shared" si="6"/>
        <v>94539.726027397264</v>
      </c>
      <c r="P53" s="5">
        <f>IF(J53&gt;SUMIFS(Sales!$H:$H,Sales!$C:$C,Investors!G53),SUMIFS(Sales!$H:$H,Sales!$C:$C,Investors!G53),Investors!J53)</f>
        <v>45716</v>
      </c>
      <c r="Q53">
        <f t="shared" si="7"/>
        <v>644539.72602739721</v>
      </c>
      <c r="R53">
        <f>IF(J53&lt;SUMIFS(Sales!$H:$H,Sales!$C:$C,Investors!G53),0,Investors!Q53)</f>
        <v>644539.72602739721</v>
      </c>
    </row>
    <row r="54" spans="1:18">
      <c r="A54" t="s">
        <v>209</v>
      </c>
      <c r="B54" t="s">
        <v>210</v>
      </c>
      <c r="C54" t="s">
        <v>211</v>
      </c>
      <c r="D54" t="s">
        <v>24</v>
      </c>
      <c r="E54" t="s">
        <v>25</v>
      </c>
      <c r="F54">
        <v>22</v>
      </c>
      <c r="G54" t="s">
        <v>96</v>
      </c>
      <c r="H54" s="5">
        <v>45355</v>
      </c>
      <c r="I54" s="5">
        <v>45387</v>
      </c>
      <c r="J54" s="6">
        <v>46118</v>
      </c>
      <c r="K54" s="4">
        <v>300000</v>
      </c>
      <c r="L54" s="7">
        <v>0.18</v>
      </c>
      <c r="M54" s="4">
        <f t="shared" si="4"/>
        <v>2893.1506849315065</v>
      </c>
      <c r="N54" s="4">
        <f t="shared" si="5"/>
        <v>48673.972602739726</v>
      </c>
      <c r="O54" s="4">
        <f t="shared" si="6"/>
        <v>51567.123287671231</v>
      </c>
      <c r="P54" s="5">
        <f>IF(J54&gt;SUMIFS(Sales!$H:$H,Sales!$C:$C,Investors!G54),SUMIFS(Sales!$H:$H,Sales!$C:$C,Investors!G54),Investors!J54)</f>
        <v>45716</v>
      </c>
      <c r="Q54">
        <f t="shared" si="7"/>
        <v>351567.12328767125</v>
      </c>
      <c r="R54">
        <f>IF(J54&lt;SUMIFS(Sales!$H:$H,Sales!$C:$C,Investors!G54),0,Investors!Q54)</f>
        <v>351567.12328767125</v>
      </c>
    </row>
    <row r="55" spans="1:18">
      <c r="A55" t="s">
        <v>209</v>
      </c>
      <c r="B55" t="s">
        <v>210</v>
      </c>
      <c r="C55" t="s">
        <v>211</v>
      </c>
      <c r="D55" t="s">
        <v>24</v>
      </c>
      <c r="E55" t="s">
        <v>25</v>
      </c>
      <c r="F55">
        <v>23</v>
      </c>
      <c r="G55" t="s">
        <v>102</v>
      </c>
      <c r="H55" s="5">
        <v>45355</v>
      </c>
      <c r="I55" s="5">
        <v>45387</v>
      </c>
      <c r="J55" s="6">
        <v>46118</v>
      </c>
      <c r="K55" s="4">
        <v>150000</v>
      </c>
      <c r="L55" s="7">
        <v>0.18</v>
      </c>
      <c r="M55" s="4">
        <f t="shared" si="4"/>
        <v>1446.5753424657532</v>
      </c>
      <c r="N55" s="4">
        <f t="shared" si="5"/>
        <v>18863.013698630137</v>
      </c>
      <c r="O55" s="4">
        <f t="shared" si="6"/>
        <v>20309.589041095889</v>
      </c>
      <c r="P55" s="5">
        <f>IF(J55&gt;SUMIFS(Sales!$H:$H,Sales!$C:$C,Investors!G55),SUMIFS(Sales!$H:$H,Sales!$C:$C,Investors!G55),Investors!J55)</f>
        <v>45642</v>
      </c>
      <c r="Q55">
        <f t="shared" si="7"/>
        <v>170309.5890410959</v>
      </c>
      <c r="R55">
        <f>IF(J55&lt;SUMIFS(Sales!$H:$H,Sales!$C:$C,Investors!G55),0,Investors!Q55)</f>
        <v>170309.5890410959</v>
      </c>
    </row>
    <row r="56" spans="1:18">
      <c r="A56" t="s">
        <v>209</v>
      </c>
      <c r="B56" t="s">
        <v>210</v>
      </c>
      <c r="C56" t="s">
        <v>211</v>
      </c>
      <c r="D56" t="s">
        <v>24</v>
      </c>
      <c r="E56" t="s">
        <v>25</v>
      </c>
      <c r="F56">
        <v>24</v>
      </c>
      <c r="G56" t="s">
        <v>68</v>
      </c>
      <c r="H56" s="5">
        <v>45376</v>
      </c>
      <c r="I56" s="5">
        <v>45387</v>
      </c>
      <c r="J56" s="6">
        <v>46118</v>
      </c>
      <c r="K56" s="4">
        <v>550000</v>
      </c>
      <c r="L56" s="7">
        <v>0.18</v>
      </c>
      <c r="M56" s="4">
        <f t="shared" si="4"/>
        <v>1823.2876712328764</v>
      </c>
      <c r="N56" s="4">
        <f t="shared" si="5"/>
        <v>69706.849315068495</v>
      </c>
      <c r="O56" s="4">
        <f t="shared" si="6"/>
        <v>71530.136986301368</v>
      </c>
      <c r="P56" s="5">
        <f>IF(J56&gt;SUMIFS(Sales!$H:$H,Sales!$C:$C,Investors!G56),SUMIFS(Sales!$H:$H,Sales!$C:$C,Investors!G56),Investors!J56)</f>
        <v>45644</v>
      </c>
      <c r="Q56">
        <f t="shared" si="7"/>
        <v>621530.1369863014</v>
      </c>
      <c r="R56">
        <f>IF(J56&lt;SUMIFS(Sales!$H:$H,Sales!$C:$C,Investors!G56),0,Investors!Q56)</f>
        <v>621530.1369863014</v>
      </c>
    </row>
    <row r="57" spans="1:18">
      <c r="A57" t="s">
        <v>209</v>
      </c>
      <c r="B57" t="s">
        <v>210</v>
      </c>
      <c r="C57" t="s">
        <v>211</v>
      </c>
      <c r="D57" t="s">
        <v>24</v>
      </c>
      <c r="E57" t="s">
        <v>25</v>
      </c>
      <c r="F57">
        <v>25</v>
      </c>
      <c r="G57" t="s">
        <v>71</v>
      </c>
      <c r="H57" s="5">
        <v>45376</v>
      </c>
      <c r="I57" s="5">
        <v>45387</v>
      </c>
      <c r="J57" s="6">
        <v>46118</v>
      </c>
      <c r="K57" s="4">
        <v>107438.36</v>
      </c>
      <c r="L57" s="7">
        <v>0.18</v>
      </c>
      <c r="M57" s="4">
        <f t="shared" si="4"/>
        <v>356.16552219178078</v>
      </c>
      <c r="N57" s="4">
        <f t="shared" si="5"/>
        <v>11868.25938410959</v>
      </c>
      <c r="O57" s="4">
        <f t="shared" si="6"/>
        <v>12224.42490630137</v>
      </c>
      <c r="P57" s="5">
        <f>IF(J57&gt;SUMIFS(Sales!$H:$H,Sales!$C:$C,Investors!G57),SUMIFS(Sales!$H:$H,Sales!$C:$C,Investors!G57),Investors!J57)</f>
        <v>45611</v>
      </c>
      <c r="Q57">
        <f t="shared" si="7"/>
        <v>119662.78490630137</v>
      </c>
      <c r="R57">
        <f>IF(J57&lt;SUMIFS(Sales!$H:$H,Sales!$C:$C,Investors!G57),0,Investors!Q57)</f>
        <v>119662.78490630137</v>
      </c>
    </row>
    <row r="58" spans="1:18">
      <c r="A58" t="s">
        <v>212</v>
      </c>
      <c r="B58" t="s">
        <v>213</v>
      </c>
      <c r="C58" t="s">
        <v>214</v>
      </c>
      <c r="D58" t="s">
        <v>24</v>
      </c>
      <c r="E58" t="s">
        <v>25</v>
      </c>
      <c r="F58">
        <v>2</v>
      </c>
      <c r="G58" t="s">
        <v>87</v>
      </c>
      <c r="H58" s="5">
        <v>45280</v>
      </c>
      <c r="I58" s="5">
        <v>45344</v>
      </c>
      <c r="J58" s="6">
        <v>46075</v>
      </c>
      <c r="K58" s="4">
        <v>249401.37</v>
      </c>
      <c r="L58" s="7">
        <v>0.14000000000000001</v>
      </c>
      <c r="M58" s="4">
        <f t="shared" si="4"/>
        <v>4810.3716295890408</v>
      </c>
      <c r="N58" s="4">
        <f t="shared" si="5"/>
        <v>25063.129456438353</v>
      </c>
      <c r="O58" s="4">
        <f t="shared" si="6"/>
        <v>29873.501086027394</v>
      </c>
      <c r="P58" s="5">
        <f>IF(J58&gt;SUMIFS(Sales!$H:$H,Sales!$C:$C,Investors!G58),SUMIFS(Sales!$H:$H,Sales!$C:$C,Investors!G58),Investors!J58)</f>
        <v>45606</v>
      </c>
      <c r="Q58">
        <f t="shared" si="7"/>
        <v>279274.87108602742</v>
      </c>
      <c r="R58">
        <f>IF(J58&lt;SUMIFS(Sales!$H:$H,Sales!$C:$C,Investors!G58),0,Investors!Q58)</f>
        <v>279274.87108602742</v>
      </c>
    </row>
    <row r="59" spans="1:18">
      <c r="A59" t="s">
        <v>212</v>
      </c>
      <c r="B59" t="s">
        <v>213</v>
      </c>
      <c r="C59" t="s">
        <v>214</v>
      </c>
      <c r="D59" t="s">
        <v>24</v>
      </c>
      <c r="E59" t="s">
        <v>25</v>
      </c>
      <c r="F59">
        <v>3</v>
      </c>
      <c r="G59" t="s">
        <v>80</v>
      </c>
      <c r="H59" s="5">
        <v>45308</v>
      </c>
      <c r="I59" s="5">
        <v>45344</v>
      </c>
      <c r="J59" s="6">
        <v>46075</v>
      </c>
      <c r="K59" s="4">
        <v>200000</v>
      </c>
      <c r="L59" s="7">
        <v>0.18</v>
      </c>
      <c r="M59" s="4">
        <f t="shared" si="4"/>
        <v>2169.8630136986303</v>
      </c>
      <c r="N59" s="4">
        <f t="shared" si="5"/>
        <v>33928.767123287667</v>
      </c>
      <c r="O59" s="4">
        <f t="shared" si="6"/>
        <v>36098.630136986299</v>
      </c>
      <c r="P59" s="5">
        <f>IF(J59&gt;SUMIFS(Sales!$H:$H,Sales!$C:$C,Investors!G59),SUMIFS(Sales!$H:$H,Sales!$C:$C,Investors!G59),Investors!J59)</f>
        <v>45688</v>
      </c>
      <c r="Q59">
        <f t="shared" si="7"/>
        <v>236098.63013698629</v>
      </c>
      <c r="R59">
        <f>IF(J59&lt;SUMIFS(Sales!$H:$H,Sales!$C:$C,Investors!G59),0,Investors!Q59)</f>
        <v>236098.63013698629</v>
      </c>
    </row>
    <row r="60" spans="1:18">
      <c r="A60" t="s">
        <v>215</v>
      </c>
      <c r="B60" t="s">
        <v>216</v>
      </c>
      <c r="C60" t="s">
        <v>217</v>
      </c>
      <c r="D60" t="s">
        <v>24</v>
      </c>
      <c r="E60" t="s">
        <v>25</v>
      </c>
      <c r="F60">
        <v>10</v>
      </c>
      <c r="G60" t="s">
        <v>109</v>
      </c>
      <c r="H60" s="5">
        <v>45175</v>
      </c>
      <c r="I60" s="5">
        <v>45278</v>
      </c>
      <c r="J60" s="6">
        <v>46009</v>
      </c>
      <c r="K60" s="4">
        <v>288034.25</v>
      </c>
      <c r="L60" s="7">
        <v>0.18</v>
      </c>
      <c r="M60" s="4">
        <f t="shared" si="4"/>
        <v>8940.8987739726035</v>
      </c>
      <c r="N60" s="4">
        <f t="shared" si="5"/>
        <v>51704.12071232876</v>
      </c>
      <c r="O60" s="4">
        <f t="shared" si="6"/>
        <v>60645.01948630136</v>
      </c>
      <c r="P60" s="5">
        <f>IF(J60&gt;SUMIFS(Sales!$H:$H,Sales!$C:$C,Investors!G60),SUMIFS(Sales!$H:$H,Sales!$C:$C,Investors!G60),Investors!J60)</f>
        <v>45642</v>
      </c>
      <c r="Q60">
        <f t="shared" si="7"/>
        <v>348679.26948630135</v>
      </c>
      <c r="R60">
        <f>IF(J60&lt;SUMIFS(Sales!$H:$H,Sales!$C:$C,Investors!G60),0,Investors!Q60)</f>
        <v>348679.26948630135</v>
      </c>
    </row>
    <row r="61" spans="1:18">
      <c r="A61" t="s">
        <v>215</v>
      </c>
      <c r="B61" t="s">
        <v>216</v>
      </c>
      <c r="C61" t="s">
        <v>217</v>
      </c>
      <c r="D61" t="s">
        <v>24</v>
      </c>
      <c r="E61" t="s">
        <v>25</v>
      </c>
      <c r="F61">
        <v>11</v>
      </c>
      <c r="G61" t="s">
        <v>87</v>
      </c>
      <c r="H61" s="5">
        <v>45280</v>
      </c>
      <c r="I61" s="5">
        <v>45344</v>
      </c>
      <c r="J61" s="6">
        <v>46075</v>
      </c>
      <c r="K61" s="4">
        <v>343822.74</v>
      </c>
      <c r="L61" s="7">
        <v>0.18</v>
      </c>
      <c r="M61" s="4">
        <f t="shared" si="4"/>
        <v>6631.5399715068488</v>
      </c>
      <c r="N61" s="4">
        <f t="shared" si="5"/>
        <v>44423.781968219169</v>
      </c>
      <c r="O61" s="4">
        <f t="shared" si="6"/>
        <v>51055.321939726018</v>
      </c>
      <c r="P61" s="5">
        <f>IF(J61&gt;SUMIFS(Sales!$H:$H,Sales!$C:$C,Investors!G61),SUMIFS(Sales!$H:$H,Sales!$C:$C,Investors!G61),Investors!J61)</f>
        <v>45606</v>
      </c>
      <c r="Q61">
        <f t="shared" si="7"/>
        <v>394878.061939726</v>
      </c>
      <c r="R61">
        <f>IF(J61&lt;SUMIFS(Sales!$H:$H,Sales!$C:$C,Investors!G61),0,Investors!Q61)</f>
        <v>394878.061939726</v>
      </c>
    </row>
    <row r="62" spans="1:18">
      <c r="A62" t="s">
        <v>215</v>
      </c>
      <c r="B62" t="s">
        <v>216</v>
      </c>
      <c r="C62" t="s">
        <v>217</v>
      </c>
      <c r="D62" t="s">
        <v>24</v>
      </c>
      <c r="E62" t="s">
        <v>25</v>
      </c>
      <c r="F62">
        <v>12</v>
      </c>
      <c r="G62" t="s">
        <v>62</v>
      </c>
      <c r="H62" s="5">
        <v>45337</v>
      </c>
      <c r="I62" s="5">
        <v>45387</v>
      </c>
      <c r="J62" s="6">
        <v>46118</v>
      </c>
      <c r="K62" s="4">
        <v>336840.75</v>
      </c>
      <c r="L62" s="7">
        <v>0.18</v>
      </c>
      <c r="M62" s="4">
        <f t="shared" si="4"/>
        <v>5075.6825342465754</v>
      </c>
      <c r="N62" s="4">
        <f t="shared" si="5"/>
        <v>42358.877876712329</v>
      </c>
      <c r="O62" s="4">
        <f t="shared" si="6"/>
        <v>47434.560410958904</v>
      </c>
      <c r="P62" s="5">
        <f>IF(J62&gt;SUMIFS(Sales!$H:$H,Sales!$C:$C,Investors!G62),SUMIFS(Sales!$H:$H,Sales!$C:$C,Investors!G62),Investors!J62)</f>
        <v>45642</v>
      </c>
      <c r="Q62">
        <f t="shared" si="7"/>
        <v>384275.31041095889</v>
      </c>
      <c r="R62">
        <f>IF(J62&lt;SUMIFS(Sales!$H:$H,Sales!$C:$C,Investors!G62),0,Investors!Q62)</f>
        <v>384275.31041095889</v>
      </c>
    </row>
    <row r="63" spans="1:18">
      <c r="A63" t="s">
        <v>218</v>
      </c>
      <c r="B63" t="s">
        <v>219</v>
      </c>
      <c r="C63" t="s">
        <v>205</v>
      </c>
      <c r="D63" t="s">
        <v>24</v>
      </c>
      <c r="E63" t="s">
        <v>25</v>
      </c>
      <c r="F63">
        <v>2</v>
      </c>
      <c r="G63" t="s">
        <v>47</v>
      </c>
      <c r="H63" s="5">
        <v>45280</v>
      </c>
      <c r="I63" s="5">
        <v>45344</v>
      </c>
      <c r="J63" s="6">
        <v>46075</v>
      </c>
      <c r="K63" s="4">
        <v>128318.49</v>
      </c>
      <c r="L63" s="7">
        <v>0.14000000000000001</v>
      </c>
      <c r="M63" s="4">
        <f t="shared" si="4"/>
        <v>2474.9648482191783</v>
      </c>
      <c r="N63" s="4">
        <f t="shared" si="5"/>
        <v>12895.129351232878</v>
      </c>
      <c r="O63" s="4">
        <f t="shared" si="6"/>
        <v>15370.094199452056</v>
      </c>
      <c r="P63" s="5">
        <f>IF(J63&gt;SUMIFS(Sales!$H:$H,Sales!$C:$C,Investors!G63),SUMIFS(Sales!$H:$H,Sales!$C:$C,Investors!G63),Investors!J63)</f>
        <v>45606</v>
      </c>
      <c r="Q63">
        <f t="shared" si="7"/>
        <v>143688.58419945207</v>
      </c>
      <c r="R63">
        <f>IF(J63&lt;SUMIFS(Sales!$H:$H,Sales!$C:$C,Investors!G63),0,Investors!Q63)</f>
        <v>143688.58419945207</v>
      </c>
    </row>
    <row r="64" spans="1:18">
      <c r="A64" t="s">
        <v>220</v>
      </c>
      <c r="B64" t="s">
        <v>221</v>
      </c>
      <c r="C64" t="s">
        <v>222</v>
      </c>
      <c r="D64" t="s">
        <v>24</v>
      </c>
      <c r="E64" t="s">
        <v>25</v>
      </c>
      <c r="F64">
        <v>2</v>
      </c>
      <c r="G64" t="s">
        <v>79</v>
      </c>
      <c r="H64" s="5">
        <v>45328</v>
      </c>
      <c r="I64" s="5">
        <v>45344</v>
      </c>
      <c r="J64" s="6">
        <v>46075</v>
      </c>
      <c r="K64" s="4">
        <v>125332.88</v>
      </c>
      <c r="L64" s="7">
        <v>0.14000000000000001</v>
      </c>
      <c r="M64" s="4">
        <f t="shared" si="4"/>
        <v>604.34484602739735</v>
      </c>
      <c r="N64" s="4">
        <f t="shared" si="5"/>
        <v>17883.113398356167</v>
      </c>
      <c r="O64" s="4">
        <f t="shared" si="6"/>
        <v>18487.458244383564</v>
      </c>
      <c r="P64" s="5">
        <f>IF(J64&gt;SUMIFS(Sales!$H:$H,Sales!$C:$C,Investors!G64),SUMIFS(Sales!$H:$H,Sales!$C:$C,Investors!G64),Investors!J64)</f>
        <v>45716</v>
      </c>
      <c r="Q64">
        <f t="shared" si="7"/>
        <v>143820.33824438357</v>
      </c>
      <c r="R64">
        <f>IF(J64&lt;SUMIFS(Sales!$H:$H,Sales!$C:$C,Investors!G64),0,Investors!Q64)</f>
        <v>143820.33824438357</v>
      </c>
    </row>
    <row r="65" spans="1:18">
      <c r="A65" t="s">
        <v>223</v>
      </c>
      <c r="B65" t="s">
        <v>224</v>
      </c>
      <c r="C65" t="s">
        <v>211</v>
      </c>
      <c r="D65" t="s">
        <v>24</v>
      </c>
      <c r="E65" t="s">
        <v>25</v>
      </c>
      <c r="F65">
        <v>2</v>
      </c>
      <c r="G65" t="s">
        <v>31</v>
      </c>
      <c r="H65" s="5">
        <v>45308</v>
      </c>
      <c r="I65" s="5">
        <v>45344</v>
      </c>
      <c r="J65" s="6">
        <v>46075</v>
      </c>
      <c r="K65" s="4">
        <v>200000</v>
      </c>
      <c r="L65" s="7">
        <v>0.18</v>
      </c>
      <c r="M65" s="4">
        <f t="shared" si="4"/>
        <v>2169.8630136986303</v>
      </c>
      <c r="N65" s="4">
        <f t="shared" si="5"/>
        <v>26334.246575342466</v>
      </c>
      <c r="O65" s="4">
        <f t="shared" si="6"/>
        <v>28504.109589041094</v>
      </c>
      <c r="P65" s="5">
        <f>IF(J65&gt;SUMIFS(Sales!$H:$H,Sales!$C:$C,Investors!G65),SUMIFS(Sales!$H:$H,Sales!$C:$C,Investors!G65),Investors!J65)</f>
        <v>45611</v>
      </c>
      <c r="Q65">
        <f t="shared" si="7"/>
        <v>228504.10958904109</v>
      </c>
      <c r="R65">
        <f>IF(J65&lt;SUMIFS(Sales!$H:$H,Sales!$C:$C,Investors!G65),0,Investors!Q65)</f>
        <v>228504.10958904109</v>
      </c>
    </row>
    <row r="66" spans="1:18">
      <c r="A66" t="s">
        <v>223</v>
      </c>
      <c r="B66" t="s">
        <v>224</v>
      </c>
      <c r="C66" t="s">
        <v>211</v>
      </c>
      <c r="D66" t="s">
        <v>24</v>
      </c>
      <c r="E66" t="s">
        <v>25</v>
      </c>
      <c r="F66">
        <v>3</v>
      </c>
      <c r="G66" t="s">
        <v>35</v>
      </c>
      <c r="H66" s="5">
        <v>45308</v>
      </c>
      <c r="I66" s="5">
        <v>45344</v>
      </c>
      <c r="J66" s="6">
        <v>46075</v>
      </c>
      <c r="K66" s="4">
        <v>550000</v>
      </c>
      <c r="L66" s="7">
        <v>0.18</v>
      </c>
      <c r="M66" s="4">
        <f t="shared" si="4"/>
        <v>5967.123287671232</v>
      </c>
      <c r="N66" s="4">
        <f t="shared" si="5"/>
        <v>93304.109589041109</v>
      </c>
      <c r="O66" s="4">
        <f t="shared" si="6"/>
        <v>99271.23287671234</v>
      </c>
      <c r="P66" s="5">
        <f>IF(J66&gt;SUMIFS(Sales!$H:$H,Sales!$C:$C,Investors!G66),SUMIFS(Sales!$H:$H,Sales!$C:$C,Investors!G66),Investors!J66)</f>
        <v>45688</v>
      </c>
      <c r="Q66">
        <f t="shared" si="7"/>
        <v>649271.23287671234</v>
      </c>
      <c r="R66">
        <f>IF(J66&lt;SUMIFS(Sales!$H:$H,Sales!$C:$C,Investors!G66),0,Investors!Q66)</f>
        <v>649271.23287671234</v>
      </c>
    </row>
    <row r="67" spans="1:18">
      <c r="A67" t="s">
        <v>223</v>
      </c>
      <c r="B67" t="s">
        <v>224</v>
      </c>
      <c r="C67" t="s">
        <v>211</v>
      </c>
      <c r="D67" t="s">
        <v>24</v>
      </c>
      <c r="E67" t="s">
        <v>25</v>
      </c>
      <c r="F67">
        <v>4</v>
      </c>
      <c r="G67" t="s">
        <v>91</v>
      </c>
      <c r="H67" s="5">
        <v>45308</v>
      </c>
      <c r="I67" s="5">
        <v>45344</v>
      </c>
      <c r="J67" s="6">
        <v>46075</v>
      </c>
      <c r="K67" s="4">
        <v>550000</v>
      </c>
      <c r="L67" s="7">
        <v>0.18</v>
      </c>
      <c r="M67" s="4">
        <f t="shared" si="4"/>
        <v>5967.123287671232</v>
      </c>
      <c r="N67" s="4">
        <f t="shared" si="5"/>
        <v>71063.013698630137</v>
      </c>
      <c r="O67" s="4">
        <f t="shared" si="6"/>
        <v>77030.136986301368</v>
      </c>
      <c r="P67" s="5">
        <f>IF(J67&gt;SUMIFS(Sales!$H:$H,Sales!$C:$C,Investors!G67),SUMIFS(Sales!$H:$H,Sales!$C:$C,Investors!G67),Investors!J67)</f>
        <v>45606</v>
      </c>
      <c r="Q67">
        <f t="shared" si="7"/>
        <v>627030.1369863014</v>
      </c>
      <c r="R67">
        <f>IF(J67&lt;SUMIFS(Sales!$H:$H,Sales!$C:$C,Investors!G67),0,Investors!Q67)</f>
        <v>627030.1369863014</v>
      </c>
    </row>
    <row r="68" spans="1:18">
      <c r="A68" t="s">
        <v>225</v>
      </c>
      <c r="B68" t="s">
        <v>226</v>
      </c>
      <c r="C68" t="s">
        <v>227</v>
      </c>
      <c r="D68" t="s">
        <v>24</v>
      </c>
      <c r="E68" t="s">
        <v>25</v>
      </c>
      <c r="F68">
        <v>3</v>
      </c>
      <c r="G68" t="s">
        <v>86</v>
      </c>
      <c r="H68" s="5">
        <v>45278</v>
      </c>
      <c r="I68" s="5">
        <v>45278</v>
      </c>
      <c r="J68" s="6">
        <v>46009</v>
      </c>
      <c r="K68" s="4">
        <v>122450.84</v>
      </c>
      <c r="L68" s="7">
        <v>0.14000000000000001</v>
      </c>
      <c r="M68" s="4">
        <f t="shared" si="4"/>
        <v>0</v>
      </c>
      <c r="N68" s="4">
        <f t="shared" si="5"/>
        <v>13620.559189041098</v>
      </c>
      <c r="O68" s="4">
        <f t="shared" si="6"/>
        <v>13620.559189041098</v>
      </c>
      <c r="P68" s="5">
        <f>IF(J68&gt;SUMIFS(Sales!$H:$H,Sales!$C:$C,Investors!G68),SUMIFS(Sales!$H:$H,Sales!$C:$C,Investors!G68),Investors!J68)</f>
        <v>45568</v>
      </c>
      <c r="Q68">
        <f t="shared" si="7"/>
        <v>136071.39918904108</v>
      </c>
      <c r="R68">
        <f>IF(J68&lt;SUMIFS(Sales!$H:$H,Sales!$C:$C,Investors!G68),0,Investors!Q68)</f>
        <v>136071.39918904108</v>
      </c>
    </row>
    <row r="69" spans="1:18">
      <c r="A69" t="s">
        <v>228</v>
      </c>
      <c r="B69" t="s">
        <v>229</v>
      </c>
      <c r="C69" t="s">
        <v>230</v>
      </c>
      <c r="D69" t="s">
        <v>24</v>
      </c>
      <c r="E69" t="s">
        <v>25</v>
      </c>
      <c r="F69">
        <v>2</v>
      </c>
      <c r="G69" t="s">
        <v>52</v>
      </c>
      <c r="H69" s="5">
        <v>45281</v>
      </c>
      <c r="I69" s="5">
        <v>45344</v>
      </c>
      <c r="J69" s="6">
        <v>46075</v>
      </c>
      <c r="K69" s="4">
        <v>600000</v>
      </c>
      <c r="L69" s="7">
        <v>0.18</v>
      </c>
      <c r="M69" s="4">
        <f t="shared" ref="M69:M100" si="8">IF(I69="",K69/365*0.11*((H69+30)-H69),K69/365*0.11*(I69-H69))</f>
        <v>11391.780821917806</v>
      </c>
      <c r="N69" s="4">
        <f t="shared" ref="N69:N100" si="9">K69*L69/365*(P69-I69)</f>
        <v>88175.34246575342</v>
      </c>
      <c r="O69" s="4">
        <f t="shared" ref="O69:O100" si="10">M69+N69</f>
        <v>99567.123287671231</v>
      </c>
      <c r="P69" s="5">
        <f>IF(J69&gt;SUMIFS(Sales!$H:$H,Sales!$C:$C,Investors!G69),SUMIFS(Sales!$H:$H,Sales!$C:$C,Investors!G69),Investors!J69)</f>
        <v>45642</v>
      </c>
      <c r="Q69">
        <f t="shared" ref="Q69:Q100" si="11">K69+O69</f>
        <v>699567.12328767125</v>
      </c>
      <c r="R69">
        <f>IF(J69&lt;SUMIFS(Sales!$H:$H,Sales!$C:$C,Investors!G69),0,Investors!Q69)</f>
        <v>699567.12328767125</v>
      </c>
    </row>
    <row r="70" spans="1:18">
      <c r="A70" t="s">
        <v>228</v>
      </c>
      <c r="B70" t="s">
        <v>229</v>
      </c>
      <c r="C70" t="s">
        <v>230</v>
      </c>
      <c r="D70" t="s">
        <v>24</v>
      </c>
      <c r="E70" t="s">
        <v>25</v>
      </c>
      <c r="F70">
        <v>3</v>
      </c>
      <c r="G70" t="s">
        <v>54</v>
      </c>
      <c r="H70" s="5">
        <v>45281</v>
      </c>
      <c r="I70" s="5">
        <v>45344</v>
      </c>
      <c r="J70" s="6">
        <v>46075</v>
      </c>
      <c r="K70" s="4">
        <v>400000</v>
      </c>
      <c r="L70" s="7">
        <v>0.18</v>
      </c>
      <c r="M70" s="4">
        <f t="shared" si="8"/>
        <v>7594.5205479452052</v>
      </c>
      <c r="N70" s="4">
        <f t="shared" si="9"/>
        <v>67857.534246575335</v>
      </c>
      <c r="O70" s="4">
        <f t="shared" si="10"/>
        <v>75452.054794520547</v>
      </c>
      <c r="P70" s="5">
        <f>IF(J70&gt;SUMIFS(Sales!$H:$H,Sales!$C:$C,Investors!G70),SUMIFS(Sales!$H:$H,Sales!$C:$C,Investors!G70),Investors!J70)</f>
        <v>45688</v>
      </c>
      <c r="Q70">
        <f t="shared" si="11"/>
        <v>475452.05479452055</v>
      </c>
      <c r="R70">
        <f>IF(J70&lt;SUMIFS(Sales!$H:$H,Sales!$C:$C,Investors!G70),0,Investors!Q70)</f>
        <v>475452.05479452055</v>
      </c>
    </row>
    <row r="71" spans="1:18">
      <c r="A71" t="s">
        <v>228</v>
      </c>
      <c r="B71" t="s">
        <v>229</v>
      </c>
      <c r="C71" t="s">
        <v>230</v>
      </c>
      <c r="D71" t="s">
        <v>24</v>
      </c>
      <c r="E71" t="s">
        <v>25</v>
      </c>
      <c r="F71">
        <v>4</v>
      </c>
      <c r="G71" t="s">
        <v>33</v>
      </c>
      <c r="H71" s="5">
        <v>45308</v>
      </c>
      <c r="I71" s="5">
        <v>45344</v>
      </c>
      <c r="J71" s="6">
        <v>46075</v>
      </c>
      <c r="K71" s="4">
        <v>550000</v>
      </c>
      <c r="L71" s="7">
        <v>0.18</v>
      </c>
      <c r="M71" s="4">
        <f t="shared" si="8"/>
        <v>5967.123287671232</v>
      </c>
      <c r="N71" s="4">
        <f t="shared" si="9"/>
        <v>71063.013698630137</v>
      </c>
      <c r="O71" s="4">
        <f t="shared" si="10"/>
        <v>77030.136986301368</v>
      </c>
      <c r="P71" s="5">
        <f>IF(J71&gt;SUMIFS(Sales!$H:$H,Sales!$C:$C,Investors!G71),SUMIFS(Sales!$H:$H,Sales!$C:$C,Investors!G71),Investors!J71)</f>
        <v>45606</v>
      </c>
      <c r="Q71">
        <f t="shared" si="11"/>
        <v>627030.1369863014</v>
      </c>
      <c r="R71">
        <f>IF(J71&lt;SUMIFS(Sales!$H:$H,Sales!$C:$C,Investors!G71),0,Investors!Q71)</f>
        <v>627030.1369863014</v>
      </c>
    </row>
    <row r="72" spans="1:18">
      <c r="A72" t="s">
        <v>228</v>
      </c>
      <c r="B72" t="s">
        <v>229</v>
      </c>
      <c r="C72" t="s">
        <v>230</v>
      </c>
      <c r="D72" t="s">
        <v>24</v>
      </c>
      <c r="E72" t="s">
        <v>25</v>
      </c>
      <c r="F72">
        <v>5</v>
      </c>
      <c r="G72" t="s">
        <v>79</v>
      </c>
      <c r="H72" s="5">
        <v>45308</v>
      </c>
      <c r="I72" s="5">
        <v>45344</v>
      </c>
      <c r="J72" s="6">
        <v>46075</v>
      </c>
      <c r="K72" s="4">
        <v>450000</v>
      </c>
      <c r="L72" s="7">
        <v>0.18</v>
      </c>
      <c r="M72" s="4">
        <f t="shared" si="8"/>
        <v>4882.1917808219187</v>
      </c>
      <c r="N72" s="4">
        <f t="shared" si="9"/>
        <v>82553.42465753424</v>
      </c>
      <c r="O72" s="4">
        <f t="shared" si="10"/>
        <v>87435.616438356155</v>
      </c>
      <c r="P72" s="5">
        <f>IF(J72&gt;SUMIFS(Sales!$H:$H,Sales!$C:$C,Investors!G72),SUMIFS(Sales!$H:$H,Sales!$C:$C,Investors!G72),Investors!J72)</f>
        <v>45716</v>
      </c>
      <c r="Q72">
        <f t="shared" si="11"/>
        <v>537435.61643835611</v>
      </c>
      <c r="R72">
        <f>IF(J72&lt;SUMIFS(Sales!$H:$H,Sales!$C:$C,Investors!G72),0,Investors!Q72)</f>
        <v>537435.61643835611</v>
      </c>
    </row>
    <row r="73" spans="1:18">
      <c r="A73" t="s">
        <v>228</v>
      </c>
      <c r="B73" t="s">
        <v>229</v>
      </c>
      <c r="C73" t="s">
        <v>230</v>
      </c>
      <c r="D73" t="s">
        <v>24</v>
      </c>
      <c r="E73" t="s">
        <v>25</v>
      </c>
      <c r="F73">
        <v>6</v>
      </c>
      <c r="G73" t="s">
        <v>71</v>
      </c>
      <c r="H73" s="5">
        <v>45337</v>
      </c>
      <c r="I73" s="5">
        <v>45387</v>
      </c>
      <c r="J73" s="6">
        <v>46118</v>
      </c>
      <c r="K73" s="4">
        <v>450000</v>
      </c>
      <c r="L73" s="7">
        <v>0.18</v>
      </c>
      <c r="M73" s="4">
        <f t="shared" si="8"/>
        <v>6780.82191780822</v>
      </c>
      <c r="N73" s="4">
        <f t="shared" si="9"/>
        <v>49709.589041095889</v>
      </c>
      <c r="O73" s="4">
        <f t="shared" si="10"/>
        <v>56490.410958904111</v>
      </c>
      <c r="P73" s="5">
        <f>IF(J73&gt;SUMIFS(Sales!$H:$H,Sales!$C:$C,Investors!G73),SUMIFS(Sales!$H:$H,Sales!$C:$C,Investors!G73),Investors!J73)</f>
        <v>45611</v>
      </c>
      <c r="Q73">
        <f t="shared" si="11"/>
        <v>506490.41095890413</v>
      </c>
      <c r="R73">
        <f>IF(J73&lt;SUMIFS(Sales!$H:$H,Sales!$C:$C,Investors!G73),0,Investors!Q73)</f>
        <v>506490.41095890413</v>
      </c>
    </row>
    <row r="74" spans="1:18">
      <c r="A74" t="s">
        <v>228</v>
      </c>
      <c r="B74" t="s">
        <v>229</v>
      </c>
      <c r="C74" t="s">
        <v>230</v>
      </c>
      <c r="D74" t="s">
        <v>24</v>
      </c>
      <c r="E74" t="s">
        <v>25</v>
      </c>
      <c r="F74">
        <v>7</v>
      </c>
      <c r="G74" t="s">
        <v>110</v>
      </c>
      <c r="H74" s="5">
        <v>45337</v>
      </c>
      <c r="I74" s="5">
        <v>45387</v>
      </c>
      <c r="J74" s="6">
        <v>46118</v>
      </c>
      <c r="K74" s="4">
        <v>550000</v>
      </c>
      <c r="L74" s="7">
        <v>0.18</v>
      </c>
      <c r="M74" s="4">
        <f t="shared" si="8"/>
        <v>8287.6712328767117</v>
      </c>
      <c r="N74" s="4">
        <f t="shared" si="9"/>
        <v>93032.876712328769</v>
      </c>
      <c r="O74" s="4">
        <f t="shared" si="10"/>
        <v>101320.54794520549</v>
      </c>
      <c r="P74" s="5">
        <f>IF(J74&gt;SUMIFS(Sales!$H:$H,Sales!$C:$C,Investors!G74),SUMIFS(Sales!$H:$H,Sales!$C:$C,Investors!G74),Investors!J74)</f>
        <v>45730</v>
      </c>
      <c r="Q74">
        <f t="shared" si="11"/>
        <v>651320.54794520547</v>
      </c>
      <c r="R74">
        <f>IF(J74&lt;SUMIFS(Sales!$H:$H,Sales!$C:$C,Investors!G74),0,Investors!Q74)</f>
        <v>651320.54794520547</v>
      </c>
    </row>
    <row r="75" spans="1:18">
      <c r="A75" t="s">
        <v>231</v>
      </c>
      <c r="B75" t="s">
        <v>232</v>
      </c>
      <c r="C75" t="s">
        <v>233</v>
      </c>
      <c r="D75" t="s">
        <v>24</v>
      </c>
      <c r="E75" t="s">
        <v>25</v>
      </c>
      <c r="F75">
        <v>2</v>
      </c>
      <c r="G75" t="s">
        <v>54</v>
      </c>
      <c r="H75" s="5">
        <v>45322</v>
      </c>
      <c r="I75" s="5">
        <v>45344</v>
      </c>
      <c r="J75" s="6">
        <v>46075</v>
      </c>
      <c r="K75" s="4">
        <v>172917.81</v>
      </c>
      <c r="L75" s="7">
        <v>0.14000000000000001</v>
      </c>
      <c r="M75" s="4">
        <f t="shared" si="8"/>
        <v>1146.4687676712329</v>
      </c>
      <c r="N75" s="4">
        <f t="shared" si="9"/>
        <v>22815.675971506851</v>
      </c>
      <c r="O75" s="4">
        <f t="shared" si="10"/>
        <v>23962.144739178082</v>
      </c>
      <c r="P75" s="5">
        <f>IF(J75&gt;SUMIFS(Sales!$H:$H,Sales!$C:$C,Investors!G75),SUMIFS(Sales!$H:$H,Sales!$C:$C,Investors!G75),Investors!J75)</f>
        <v>45688</v>
      </c>
      <c r="Q75">
        <f t="shared" si="11"/>
        <v>196879.95473917807</v>
      </c>
      <c r="R75">
        <f>IF(J75&lt;SUMIFS(Sales!$H:$H,Sales!$C:$C,Investors!G75),0,Investors!Q75)</f>
        <v>196879.95473917807</v>
      </c>
    </row>
    <row r="76" spans="1:18">
      <c r="A76" t="s">
        <v>234</v>
      </c>
      <c r="B76" t="s">
        <v>224</v>
      </c>
      <c r="C76" t="s">
        <v>211</v>
      </c>
      <c r="D76" t="s">
        <v>24</v>
      </c>
      <c r="E76" t="s">
        <v>25</v>
      </c>
      <c r="F76">
        <v>3</v>
      </c>
      <c r="G76" t="s">
        <v>49</v>
      </c>
      <c r="H76" s="5">
        <v>45328</v>
      </c>
      <c r="I76" s="5">
        <v>45344</v>
      </c>
      <c r="J76" s="6">
        <v>46075</v>
      </c>
      <c r="K76" s="4">
        <v>550000</v>
      </c>
      <c r="L76" s="7">
        <v>0.18</v>
      </c>
      <c r="M76" s="4">
        <f t="shared" si="8"/>
        <v>2652.0547945205476</v>
      </c>
      <c r="N76" s="4">
        <f t="shared" si="9"/>
        <v>71063.013698630137</v>
      </c>
      <c r="O76" s="4">
        <f t="shared" si="10"/>
        <v>73715.068493150684</v>
      </c>
      <c r="P76" s="5">
        <f>IF(J76&gt;SUMIFS(Sales!$H:$H,Sales!$C:$C,Investors!G76),SUMIFS(Sales!$H:$H,Sales!$C:$C,Investors!G76),Investors!J76)</f>
        <v>45606</v>
      </c>
      <c r="Q76">
        <f t="shared" si="11"/>
        <v>623715.06849315064</v>
      </c>
      <c r="R76">
        <f>IF(J76&lt;SUMIFS(Sales!$H:$H,Sales!$C:$C,Investors!G76),0,Investors!Q76)</f>
        <v>623715.06849315064</v>
      </c>
    </row>
    <row r="77" spans="1:18">
      <c r="A77" t="s">
        <v>234</v>
      </c>
      <c r="B77" t="s">
        <v>224</v>
      </c>
      <c r="C77" t="s">
        <v>211</v>
      </c>
      <c r="D77" t="s">
        <v>24</v>
      </c>
      <c r="E77" t="s">
        <v>25</v>
      </c>
      <c r="F77">
        <v>4</v>
      </c>
      <c r="G77" t="s">
        <v>108</v>
      </c>
      <c r="H77" s="5">
        <v>45328</v>
      </c>
      <c r="I77" s="5">
        <v>45344</v>
      </c>
      <c r="J77" s="6">
        <v>46075</v>
      </c>
      <c r="K77" s="4">
        <v>200000</v>
      </c>
      <c r="L77" s="7">
        <v>0.18</v>
      </c>
      <c r="M77" s="4">
        <f t="shared" si="8"/>
        <v>964.38356164383561</v>
      </c>
      <c r="N77" s="4">
        <f t="shared" si="9"/>
        <v>38071.232876712325</v>
      </c>
      <c r="O77" s="4">
        <f t="shared" si="10"/>
        <v>39035.616438356163</v>
      </c>
      <c r="P77" s="5">
        <f>IF(J77&gt;SUMIFS(Sales!$H:$H,Sales!$C:$C,Investors!G77),SUMIFS(Sales!$H:$H,Sales!$C:$C,Investors!G77),Investors!J77)</f>
        <v>45730</v>
      </c>
      <c r="Q77">
        <f t="shared" si="11"/>
        <v>239035.61643835617</v>
      </c>
      <c r="R77">
        <f>IF(J77&lt;SUMIFS(Sales!$H:$H,Sales!$C:$C,Investors!G77),0,Investors!Q77)</f>
        <v>239035.61643835617</v>
      </c>
    </row>
    <row r="78" spans="1:18">
      <c r="A78" t="s">
        <v>234</v>
      </c>
      <c r="B78" t="s">
        <v>224</v>
      </c>
      <c r="C78" t="s">
        <v>211</v>
      </c>
      <c r="D78" t="s">
        <v>24</v>
      </c>
      <c r="E78" t="s">
        <v>25</v>
      </c>
      <c r="F78">
        <v>5</v>
      </c>
      <c r="G78" t="s">
        <v>112</v>
      </c>
      <c r="H78" s="5">
        <v>45328</v>
      </c>
      <c r="I78" s="5">
        <v>45344</v>
      </c>
      <c r="J78" s="6">
        <v>46075</v>
      </c>
      <c r="K78" s="4">
        <v>550000</v>
      </c>
      <c r="L78" s="7">
        <v>0.18</v>
      </c>
      <c r="M78" s="4">
        <f t="shared" si="8"/>
        <v>2652.0547945205476</v>
      </c>
      <c r="N78" s="4">
        <f t="shared" si="9"/>
        <v>104695.89041095891</v>
      </c>
      <c r="O78" s="4">
        <f t="shared" si="10"/>
        <v>107347.94520547945</v>
      </c>
      <c r="P78" s="5">
        <f>IF(J78&gt;SUMIFS(Sales!$H:$H,Sales!$C:$C,Investors!G78),SUMIFS(Sales!$H:$H,Sales!$C:$C,Investors!G78),Investors!J78)</f>
        <v>45730</v>
      </c>
      <c r="Q78">
        <f t="shared" si="11"/>
        <v>657347.94520547939</v>
      </c>
      <c r="R78">
        <f>IF(J78&lt;SUMIFS(Sales!$H:$H,Sales!$C:$C,Investors!G78),0,Investors!Q78)</f>
        <v>657347.94520547939</v>
      </c>
    </row>
    <row r="79" spans="1:18">
      <c r="A79" t="s">
        <v>235</v>
      </c>
      <c r="B79" t="s">
        <v>236</v>
      </c>
      <c r="C79" t="s">
        <v>237</v>
      </c>
      <c r="D79" t="s">
        <v>24</v>
      </c>
      <c r="E79" t="s">
        <v>25</v>
      </c>
      <c r="F79">
        <v>2</v>
      </c>
      <c r="G79" t="s">
        <v>27</v>
      </c>
      <c r="H79" s="5">
        <v>45320</v>
      </c>
      <c r="I79" s="5">
        <v>45344</v>
      </c>
      <c r="J79" s="6">
        <v>46075</v>
      </c>
      <c r="K79" s="4">
        <v>550000</v>
      </c>
      <c r="L79" s="7">
        <v>0.18</v>
      </c>
      <c r="M79" s="4">
        <f t="shared" si="8"/>
        <v>3978.0821917808216</v>
      </c>
      <c r="N79" s="4">
        <f t="shared" si="9"/>
        <v>100898.63013698631</v>
      </c>
      <c r="O79" s="4">
        <f t="shared" si="10"/>
        <v>104876.71232876713</v>
      </c>
      <c r="P79" s="5">
        <f>IF(J79&gt;SUMIFS(Sales!$H:$H,Sales!$C:$C,Investors!G79),SUMIFS(Sales!$H:$H,Sales!$C:$C,Investors!G79),Investors!J79)</f>
        <v>45716</v>
      </c>
      <c r="Q79">
        <f t="shared" si="11"/>
        <v>654876.71232876717</v>
      </c>
      <c r="R79">
        <f>IF(J79&lt;SUMIFS(Sales!$H:$H,Sales!$C:$C,Investors!G79),0,Investors!Q79)</f>
        <v>654876.71232876717</v>
      </c>
    </row>
    <row r="80" spans="1:18">
      <c r="A80" t="s">
        <v>235</v>
      </c>
      <c r="B80" t="s">
        <v>236</v>
      </c>
      <c r="C80" t="s">
        <v>237</v>
      </c>
      <c r="D80" t="s">
        <v>24</v>
      </c>
      <c r="E80" t="s">
        <v>25</v>
      </c>
      <c r="F80">
        <v>3</v>
      </c>
      <c r="G80" t="s">
        <v>50</v>
      </c>
      <c r="H80" s="5">
        <v>45320</v>
      </c>
      <c r="I80" s="5">
        <v>45344</v>
      </c>
      <c r="J80" s="6">
        <v>46075</v>
      </c>
      <c r="K80" s="4">
        <v>550000</v>
      </c>
      <c r="L80" s="7">
        <v>0.18</v>
      </c>
      <c r="M80" s="4">
        <f t="shared" si="8"/>
        <v>3978.0821917808216</v>
      </c>
      <c r="N80" s="4">
        <f t="shared" si="9"/>
        <v>51534.246575342469</v>
      </c>
      <c r="O80" s="4">
        <f t="shared" si="10"/>
        <v>55512.32876712329</v>
      </c>
      <c r="P80" s="5">
        <f>IF(J80&gt;SUMIFS(Sales!$H:$H,Sales!$C:$C,Investors!G80),SUMIFS(Sales!$H:$H,Sales!$C:$C,Investors!G80),Investors!J80)</f>
        <v>45534</v>
      </c>
      <c r="Q80">
        <f t="shared" si="11"/>
        <v>605512.32876712328</v>
      </c>
      <c r="R80">
        <f>IF(J80&lt;SUMIFS(Sales!$H:$H,Sales!$C:$C,Investors!G80),0,Investors!Q80)</f>
        <v>605512.32876712328</v>
      </c>
    </row>
    <row r="81" spans="1:18">
      <c r="A81" t="s">
        <v>235</v>
      </c>
      <c r="B81" t="s">
        <v>236</v>
      </c>
      <c r="C81" t="s">
        <v>237</v>
      </c>
      <c r="D81" t="s">
        <v>24</v>
      </c>
      <c r="E81" t="s">
        <v>25</v>
      </c>
      <c r="F81">
        <v>4</v>
      </c>
      <c r="G81" t="s">
        <v>84</v>
      </c>
      <c r="H81" s="5">
        <v>45320</v>
      </c>
      <c r="I81" s="5">
        <v>45344</v>
      </c>
      <c r="J81" s="6">
        <v>46075</v>
      </c>
      <c r="K81" s="4">
        <v>400000</v>
      </c>
      <c r="L81" s="7">
        <v>0.18</v>
      </c>
      <c r="M81" s="4">
        <f t="shared" si="8"/>
        <v>2893.1506849315069</v>
      </c>
      <c r="N81" s="4">
        <f t="shared" si="9"/>
        <v>51682.191780821915</v>
      </c>
      <c r="O81" s="4">
        <f t="shared" si="10"/>
        <v>54575.34246575342</v>
      </c>
      <c r="P81" s="5">
        <f>IF(J81&gt;SUMIFS(Sales!$H:$H,Sales!$C:$C,Investors!G81),SUMIFS(Sales!$H:$H,Sales!$C:$C,Investors!G81),Investors!J81)</f>
        <v>45606</v>
      </c>
      <c r="Q81">
        <f t="shared" si="11"/>
        <v>454575.34246575343</v>
      </c>
      <c r="R81">
        <f>IF(J81&lt;SUMIFS(Sales!$H:$H,Sales!$C:$C,Investors!G81),0,Investors!Q81)</f>
        <v>454575.34246575343</v>
      </c>
    </row>
    <row r="82" spans="1:18">
      <c r="A82" t="s">
        <v>238</v>
      </c>
      <c r="B82" t="s">
        <v>239</v>
      </c>
      <c r="C82" t="s">
        <v>240</v>
      </c>
      <c r="D82" t="s">
        <v>24</v>
      </c>
      <c r="E82" t="s">
        <v>25</v>
      </c>
      <c r="F82">
        <v>2</v>
      </c>
      <c r="G82" t="s">
        <v>80</v>
      </c>
      <c r="H82" s="5">
        <v>45315</v>
      </c>
      <c r="I82" s="5">
        <v>45344</v>
      </c>
      <c r="J82" s="6">
        <v>46075</v>
      </c>
      <c r="K82" s="4">
        <v>120768.49</v>
      </c>
      <c r="L82" s="7">
        <v>0.14000000000000001</v>
      </c>
      <c r="M82" s="4">
        <f t="shared" si="8"/>
        <v>1055.4835153424658</v>
      </c>
      <c r="N82" s="4">
        <f t="shared" si="9"/>
        <v>15934.823228493155</v>
      </c>
      <c r="O82" s="4">
        <f t="shared" si="10"/>
        <v>16990.306743835619</v>
      </c>
      <c r="P82" s="5">
        <f>IF(J82&gt;SUMIFS(Sales!$H:$H,Sales!$C:$C,Investors!G82),SUMIFS(Sales!$H:$H,Sales!$C:$C,Investors!G82),Investors!J82)</f>
        <v>45688</v>
      </c>
      <c r="Q82">
        <f t="shared" si="11"/>
        <v>137758.79674383561</v>
      </c>
      <c r="R82">
        <f>IF(J82&lt;SUMIFS(Sales!$H:$H,Sales!$C:$C,Investors!G82),0,Investors!Q82)</f>
        <v>137758.79674383561</v>
      </c>
    </row>
    <row r="83" spans="1:18">
      <c r="A83" t="s">
        <v>241</v>
      </c>
      <c r="B83" t="s">
        <v>242</v>
      </c>
      <c r="C83" t="s">
        <v>243</v>
      </c>
      <c r="D83" t="s">
        <v>24</v>
      </c>
      <c r="E83" t="s">
        <v>25</v>
      </c>
      <c r="F83">
        <v>2</v>
      </c>
      <c r="G83" t="s">
        <v>72</v>
      </c>
      <c r="H83" s="5">
        <v>45187</v>
      </c>
      <c r="I83" s="5">
        <v>45278</v>
      </c>
      <c r="J83" s="6">
        <v>46009</v>
      </c>
      <c r="K83" s="4">
        <v>590493.15</v>
      </c>
      <c r="L83" s="7">
        <v>0.18</v>
      </c>
      <c r="M83" s="4">
        <f t="shared" si="8"/>
        <v>16194.072415068493</v>
      </c>
      <c r="N83" s="4">
        <f t="shared" si="9"/>
        <v>76586.152660273976</v>
      </c>
      <c r="O83" s="4">
        <f t="shared" si="10"/>
        <v>92780.225075342474</v>
      </c>
      <c r="P83" s="5">
        <f>IF(J83&gt;SUMIFS(Sales!$H:$H,Sales!$C:$C,Investors!G83),SUMIFS(Sales!$H:$H,Sales!$C:$C,Investors!G83),Investors!J83)</f>
        <v>45541</v>
      </c>
      <c r="Q83">
        <f t="shared" si="11"/>
        <v>683273.37507534248</v>
      </c>
      <c r="R83">
        <f>IF(J83&lt;SUMIFS(Sales!$H:$H,Sales!$C:$C,Investors!G83),0,Investors!Q83)</f>
        <v>683273.37507534248</v>
      </c>
    </row>
    <row r="84" spans="1:18">
      <c r="A84" t="s">
        <v>241</v>
      </c>
      <c r="B84" t="s">
        <v>242</v>
      </c>
      <c r="C84" t="s">
        <v>243</v>
      </c>
      <c r="D84" t="s">
        <v>24</v>
      </c>
      <c r="E84" t="s">
        <v>25</v>
      </c>
      <c r="F84">
        <v>3</v>
      </c>
      <c r="G84" t="s">
        <v>74</v>
      </c>
      <c r="H84" s="5">
        <v>45187</v>
      </c>
      <c r="I84" s="5">
        <v>45278</v>
      </c>
      <c r="J84" s="6">
        <v>46009</v>
      </c>
      <c r="K84" s="4">
        <v>590000</v>
      </c>
      <c r="L84" s="7">
        <v>0.18</v>
      </c>
      <c r="M84" s="4">
        <f t="shared" si="8"/>
        <v>16180.547945205481</v>
      </c>
      <c r="N84" s="4">
        <f t="shared" si="9"/>
        <v>84378.082191780821</v>
      </c>
      <c r="O84" s="4">
        <f t="shared" si="10"/>
        <v>100558.63013698631</v>
      </c>
      <c r="P84" s="5">
        <f>IF(J84&gt;SUMIFS(Sales!$H:$H,Sales!$C:$C,Investors!G84),SUMIFS(Sales!$H:$H,Sales!$C:$C,Investors!G84),Investors!J84)</f>
        <v>45568</v>
      </c>
      <c r="Q84">
        <f t="shared" si="11"/>
        <v>690558.63013698626</v>
      </c>
      <c r="R84">
        <f>IF(J84&lt;SUMIFS(Sales!$H:$H,Sales!$C:$C,Investors!G84),0,Investors!Q84)</f>
        <v>690558.63013698626</v>
      </c>
    </row>
    <row r="85" spans="1:18">
      <c r="A85" t="s">
        <v>244</v>
      </c>
      <c r="B85" t="s">
        <v>245</v>
      </c>
      <c r="C85" t="s">
        <v>246</v>
      </c>
      <c r="D85" t="s">
        <v>24</v>
      </c>
      <c r="E85" t="s">
        <v>25</v>
      </c>
      <c r="F85">
        <v>3</v>
      </c>
      <c r="G85" t="s">
        <v>37</v>
      </c>
      <c r="H85" s="5">
        <v>45187</v>
      </c>
      <c r="I85" s="5">
        <v>45278</v>
      </c>
      <c r="J85" s="6">
        <v>46009</v>
      </c>
      <c r="K85" s="4">
        <v>550000</v>
      </c>
      <c r="L85" s="7">
        <v>0.18</v>
      </c>
      <c r="M85" s="4">
        <f t="shared" si="8"/>
        <v>15083.561643835614</v>
      </c>
      <c r="N85" s="4">
        <f t="shared" si="9"/>
        <v>90320.547945205486</v>
      </c>
      <c r="O85" s="4">
        <f t="shared" si="10"/>
        <v>105404.10958904109</v>
      </c>
      <c r="P85" s="5">
        <f>IF(J85&gt;SUMIFS(Sales!$H:$H,Sales!$C:$C,Investors!G85),SUMIFS(Sales!$H:$H,Sales!$C:$C,Investors!G85),Investors!J85)</f>
        <v>45611</v>
      </c>
      <c r="Q85">
        <f t="shared" si="11"/>
        <v>655404.10958904109</v>
      </c>
      <c r="R85">
        <f>IF(J85&lt;SUMIFS(Sales!$H:$H,Sales!$C:$C,Investors!G85),0,Investors!Q85)</f>
        <v>655404.10958904109</v>
      </c>
    </row>
    <row r="86" spans="1:18">
      <c r="A86" t="s">
        <v>244</v>
      </c>
      <c r="B86" t="s">
        <v>245</v>
      </c>
      <c r="C86" t="s">
        <v>246</v>
      </c>
      <c r="D86" t="s">
        <v>24</v>
      </c>
      <c r="E86" t="s">
        <v>25</v>
      </c>
      <c r="F86">
        <v>4</v>
      </c>
      <c r="G86" t="s">
        <v>65</v>
      </c>
      <c r="H86" s="5">
        <v>45187</v>
      </c>
      <c r="I86" s="5">
        <v>45278</v>
      </c>
      <c r="J86" s="6">
        <v>46009</v>
      </c>
      <c r="K86" s="4">
        <v>550000</v>
      </c>
      <c r="L86" s="7">
        <v>0.18</v>
      </c>
      <c r="M86" s="4">
        <f t="shared" si="8"/>
        <v>15083.561643835614</v>
      </c>
      <c r="N86" s="4">
        <f t="shared" si="9"/>
        <v>78115.068493150698</v>
      </c>
      <c r="O86" s="4">
        <f t="shared" si="10"/>
        <v>93198.630136986307</v>
      </c>
      <c r="P86" s="5">
        <f>IF(J86&gt;SUMIFS(Sales!$H:$H,Sales!$C:$C,Investors!G86),SUMIFS(Sales!$H:$H,Sales!$C:$C,Investors!G86),Investors!J86)</f>
        <v>45566</v>
      </c>
      <c r="Q86">
        <f t="shared" si="11"/>
        <v>643198.63013698626</v>
      </c>
      <c r="R86">
        <f>IF(J86&lt;SUMIFS(Sales!$H:$H,Sales!$C:$C,Investors!G86),0,Investors!Q86)</f>
        <v>643198.63013698626</v>
      </c>
    </row>
    <row r="87" spans="1:18">
      <c r="A87" t="s">
        <v>244</v>
      </c>
      <c r="B87" t="s">
        <v>245</v>
      </c>
      <c r="C87" t="s">
        <v>246</v>
      </c>
      <c r="D87" t="s">
        <v>24</v>
      </c>
      <c r="E87" t="s">
        <v>25</v>
      </c>
      <c r="F87">
        <v>5</v>
      </c>
      <c r="G87" t="s">
        <v>99</v>
      </c>
      <c r="H87" s="5">
        <v>45187</v>
      </c>
      <c r="I87" s="5">
        <v>45278</v>
      </c>
      <c r="J87" s="6">
        <v>46009</v>
      </c>
      <c r="K87" s="4">
        <v>245807.53</v>
      </c>
      <c r="L87" s="7">
        <v>0.18</v>
      </c>
      <c r="M87" s="4">
        <f t="shared" si="8"/>
        <v>6741.1873295890409</v>
      </c>
      <c r="N87" s="4">
        <f t="shared" si="9"/>
        <v>35153.844016438357</v>
      </c>
      <c r="O87" s="4">
        <f t="shared" si="10"/>
        <v>41895.031346027397</v>
      </c>
      <c r="P87" s="5">
        <f>IF(J87&gt;SUMIFS(Sales!$H:$H,Sales!$C:$C,Investors!G87),SUMIFS(Sales!$H:$H,Sales!$C:$C,Investors!G87),Investors!J87)</f>
        <v>45568</v>
      </c>
      <c r="Q87">
        <f t="shared" si="11"/>
        <v>287702.56134602742</v>
      </c>
      <c r="R87">
        <f>IF(J87&lt;SUMIFS(Sales!$H:$H,Sales!$C:$C,Investors!G87),0,Investors!Q87)</f>
        <v>287702.56134602742</v>
      </c>
    </row>
    <row r="88" spans="1:18">
      <c r="A88" t="s">
        <v>244</v>
      </c>
      <c r="B88" t="s">
        <v>245</v>
      </c>
      <c r="C88" t="s">
        <v>246</v>
      </c>
      <c r="D88" t="s">
        <v>24</v>
      </c>
      <c r="E88" t="s">
        <v>25</v>
      </c>
      <c r="F88">
        <v>6</v>
      </c>
      <c r="G88" t="s">
        <v>103</v>
      </c>
      <c r="H88" s="5">
        <v>45187</v>
      </c>
      <c r="I88" s="5">
        <v>45278</v>
      </c>
      <c r="J88" s="6">
        <v>46009</v>
      </c>
      <c r="K88" s="4">
        <v>550000</v>
      </c>
      <c r="L88" s="7">
        <v>0.18</v>
      </c>
      <c r="M88" s="4">
        <f t="shared" si="8"/>
        <v>15083.561643835614</v>
      </c>
      <c r="N88" s="4">
        <f t="shared" si="9"/>
        <v>78657.534246575349</v>
      </c>
      <c r="O88" s="4">
        <f t="shared" si="10"/>
        <v>93741.095890410958</v>
      </c>
      <c r="P88" s="5">
        <f>IF(J88&gt;SUMIFS(Sales!$H:$H,Sales!$C:$C,Investors!G88),SUMIFS(Sales!$H:$H,Sales!$C:$C,Investors!G88),Investors!J88)</f>
        <v>45568</v>
      </c>
      <c r="Q88">
        <f t="shared" si="11"/>
        <v>643741.09589041094</v>
      </c>
      <c r="R88">
        <f>IF(J88&lt;SUMIFS(Sales!$H:$H,Sales!$C:$C,Investors!G88),0,Investors!Q88)</f>
        <v>643741.09589041094</v>
      </c>
    </row>
    <row r="89" spans="1:18">
      <c r="A89" t="s">
        <v>247</v>
      </c>
      <c r="B89" t="s">
        <v>248</v>
      </c>
      <c r="C89" t="s">
        <v>249</v>
      </c>
      <c r="D89" t="s">
        <v>24</v>
      </c>
      <c r="E89" t="s">
        <v>25</v>
      </c>
      <c r="F89">
        <v>6</v>
      </c>
      <c r="G89" t="s">
        <v>99</v>
      </c>
      <c r="H89" s="5">
        <v>45177</v>
      </c>
      <c r="I89" s="5">
        <v>45278</v>
      </c>
      <c r="J89" s="6">
        <v>46009</v>
      </c>
      <c r="K89" s="4">
        <v>100000</v>
      </c>
      <c r="L89" s="7">
        <v>0.16</v>
      </c>
      <c r="M89" s="4">
        <f t="shared" si="8"/>
        <v>3043.8356164383563</v>
      </c>
      <c r="N89" s="4">
        <f t="shared" si="9"/>
        <v>12712.328767123287</v>
      </c>
      <c r="O89" s="4">
        <f t="shared" si="10"/>
        <v>15756.164383561643</v>
      </c>
      <c r="P89" s="5">
        <f>IF(J89&gt;SUMIFS(Sales!$H:$H,Sales!$C:$C,Investors!G89),SUMIFS(Sales!$H:$H,Sales!$C:$C,Investors!G89),Investors!J89)</f>
        <v>45568</v>
      </c>
      <c r="Q89">
        <f t="shared" si="11"/>
        <v>115756.16438356164</v>
      </c>
      <c r="R89">
        <f>IF(J89&lt;SUMIFS(Sales!$H:$H,Sales!$C:$C,Investors!G89),0,Investors!Q89)</f>
        <v>115756.16438356164</v>
      </c>
    </row>
    <row r="90" spans="1:18">
      <c r="A90" t="s">
        <v>247</v>
      </c>
      <c r="B90" t="s">
        <v>248</v>
      </c>
      <c r="C90" t="s">
        <v>249</v>
      </c>
      <c r="D90" t="s">
        <v>24</v>
      </c>
      <c r="E90" t="s">
        <v>25</v>
      </c>
      <c r="F90">
        <v>7</v>
      </c>
      <c r="G90" t="s">
        <v>99</v>
      </c>
      <c r="H90" s="5">
        <v>45177</v>
      </c>
      <c r="I90" s="5">
        <v>45278</v>
      </c>
      <c r="J90" s="6">
        <v>46009</v>
      </c>
      <c r="K90" s="4">
        <v>100000.01</v>
      </c>
      <c r="L90" s="7">
        <v>0.16</v>
      </c>
      <c r="M90" s="4">
        <f t="shared" si="8"/>
        <v>3043.8359208219181</v>
      </c>
      <c r="N90" s="4">
        <f t="shared" si="9"/>
        <v>12712.330038356164</v>
      </c>
      <c r="O90" s="4">
        <f t="shared" si="10"/>
        <v>15756.165959178081</v>
      </c>
      <c r="P90" s="5">
        <f>IF(J90&gt;SUMIFS(Sales!$H:$H,Sales!$C:$C,Investors!G90),SUMIFS(Sales!$H:$H,Sales!$C:$C,Investors!G90),Investors!J90)</f>
        <v>45568</v>
      </c>
      <c r="Q90">
        <f t="shared" si="11"/>
        <v>115756.17595917807</v>
      </c>
      <c r="R90">
        <f>IF(J90&lt;SUMIFS(Sales!$H:$H,Sales!$C:$C,Investors!G90),0,Investors!Q90)</f>
        <v>115756.17595917807</v>
      </c>
    </row>
    <row r="91" spans="1:18">
      <c r="A91" t="s">
        <v>247</v>
      </c>
      <c r="B91" t="s">
        <v>248</v>
      </c>
      <c r="C91" t="s">
        <v>249</v>
      </c>
      <c r="D91" t="s">
        <v>24</v>
      </c>
      <c r="E91" t="s">
        <v>25</v>
      </c>
      <c r="F91">
        <v>8</v>
      </c>
      <c r="G91" t="s">
        <v>99</v>
      </c>
      <c r="H91" s="5">
        <v>45187</v>
      </c>
      <c r="I91" s="5">
        <v>45278</v>
      </c>
      <c r="J91" s="6">
        <v>46009</v>
      </c>
      <c r="K91" s="4">
        <v>114853.42</v>
      </c>
      <c r="L91" s="7">
        <v>0.16</v>
      </c>
      <c r="M91" s="4">
        <f t="shared" si="8"/>
        <v>3149.8157101369861</v>
      </c>
      <c r="N91" s="4">
        <f t="shared" si="9"/>
        <v>14600.544350684931</v>
      </c>
      <c r="O91" s="4">
        <f t="shared" si="10"/>
        <v>17750.360060821917</v>
      </c>
      <c r="P91" s="5">
        <f>IF(J91&gt;SUMIFS(Sales!$H:$H,Sales!$C:$C,Investors!G91),SUMIFS(Sales!$H:$H,Sales!$C:$C,Investors!G91),Investors!J91)</f>
        <v>45568</v>
      </c>
      <c r="Q91">
        <f t="shared" si="11"/>
        <v>132603.78006082191</v>
      </c>
      <c r="R91">
        <f>IF(J91&lt;SUMIFS(Sales!$H:$H,Sales!$C:$C,Investors!G91),0,Investors!Q91)</f>
        <v>132603.78006082191</v>
      </c>
    </row>
    <row r="92" spans="1:18">
      <c r="A92" t="s">
        <v>247</v>
      </c>
      <c r="B92" t="s">
        <v>248</v>
      </c>
      <c r="C92" t="s">
        <v>249</v>
      </c>
      <c r="D92" t="s">
        <v>24</v>
      </c>
      <c r="E92" t="s">
        <v>25</v>
      </c>
      <c r="F92">
        <v>9</v>
      </c>
      <c r="G92" t="s">
        <v>26</v>
      </c>
      <c r="H92" s="5">
        <v>45278</v>
      </c>
      <c r="I92" s="5">
        <v>45278</v>
      </c>
      <c r="J92" s="6">
        <v>46009</v>
      </c>
      <c r="K92" s="4">
        <v>231000</v>
      </c>
      <c r="L92" s="7">
        <v>0.18</v>
      </c>
      <c r="M92" s="4">
        <f t="shared" si="8"/>
        <v>0</v>
      </c>
      <c r="N92" s="4">
        <f t="shared" si="9"/>
        <v>33036.164383561641</v>
      </c>
      <c r="O92" s="4">
        <f t="shared" si="10"/>
        <v>33036.164383561641</v>
      </c>
      <c r="P92" s="5">
        <f>IF(J92&gt;SUMIFS(Sales!$H:$H,Sales!$C:$C,Investors!G92),SUMIFS(Sales!$H:$H,Sales!$C:$C,Investors!G92),Investors!J92)</f>
        <v>45568</v>
      </c>
      <c r="Q92">
        <f t="shared" si="11"/>
        <v>264036.16438356164</v>
      </c>
      <c r="R92">
        <f>IF(J92&lt;SUMIFS(Sales!$H:$H,Sales!$C:$C,Investors!G92),0,Investors!Q92)</f>
        <v>264036.16438356164</v>
      </c>
    </row>
    <row r="93" spans="1:18">
      <c r="A93" t="s">
        <v>250</v>
      </c>
      <c r="B93" t="s">
        <v>251</v>
      </c>
      <c r="C93" t="s">
        <v>166</v>
      </c>
      <c r="D93" t="s">
        <v>24</v>
      </c>
      <c r="E93" t="s">
        <v>25</v>
      </c>
      <c r="F93">
        <v>4</v>
      </c>
      <c r="G93" t="s">
        <v>97</v>
      </c>
      <c r="H93" s="5">
        <v>45393</v>
      </c>
      <c r="I93" s="5">
        <v>45425</v>
      </c>
      <c r="J93" s="6">
        <v>46156</v>
      </c>
      <c r="K93" s="4">
        <v>100000</v>
      </c>
      <c r="L93" s="7">
        <v>0.18</v>
      </c>
      <c r="M93" s="4">
        <f t="shared" si="8"/>
        <v>964.38356164383561</v>
      </c>
      <c r="N93" s="4">
        <f t="shared" si="9"/>
        <v>14350.684931506848</v>
      </c>
      <c r="O93" s="4">
        <f t="shared" si="10"/>
        <v>15315.068493150684</v>
      </c>
      <c r="P93" s="5">
        <f>IF(J93&gt;SUMIFS(Sales!$H:$H,Sales!$C:$C,Investors!G93),SUMIFS(Sales!$H:$H,Sales!$C:$C,Investors!G93),Investors!J93)</f>
        <v>45716</v>
      </c>
      <c r="Q93">
        <f t="shared" si="11"/>
        <v>115315.06849315068</v>
      </c>
      <c r="R93">
        <f>IF(J93&lt;SUMIFS(Sales!$H:$H,Sales!$C:$C,Investors!G93),0,Investors!Q93)</f>
        <v>115315.06849315068</v>
      </c>
    </row>
    <row r="94" spans="1:18">
      <c r="A94" t="s">
        <v>250</v>
      </c>
      <c r="B94" t="s">
        <v>251</v>
      </c>
      <c r="C94" t="s">
        <v>166</v>
      </c>
      <c r="D94" t="s">
        <v>24</v>
      </c>
      <c r="E94" t="s">
        <v>25</v>
      </c>
      <c r="F94">
        <v>5</v>
      </c>
      <c r="G94" t="s">
        <v>101</v>
      </c>
      <c r="H94" s="5">
        <v>45393</v>
      </c>
      <c r="I94" s="5">
        <v>45425</v>
      </c>
      <c r="J94" s="6">
        <v>46156</v>
      </c>
      <c r="K94" s="4">
        <v>550000</v>
      </c>
      <c r="L94" s="7">
        <v>0.18</v>
      </c>
      <c r="M94" s="4">
        <f t="shared" si="8"/>
        <v>5304.1095890410952</v>
      </c>
      <c r="N94" s="4">
        <f t="shared" si="9"/>
        <v>58857.534246575349</v>
      </c>
      <c r="O94" s="4">
        <f t="shared" si="10"/>
        <v>64161.643835616444</v>
      </c>
      <c r="P94" s="5">
        <f>IF(J94&gt;SUMIFS(Sales!$H:$H,Sales!$C:$C,Investors!G94),SUMIFS(Sales!$H:$H,Sales!$C:$C,Investors!G94),Investors!J94)</f>
        <v>45642</v>
      </c>
      <c r="Q94">
        <f t="shared" si="11"/>
        <v>614161.64383561641</v>
      </c>
      <c r="R94">
        <f>IF(J94&lt;SUMIFS(Sales!$H:$H,Sales!$C:$C,Investors!G94),0,Investors!Q94)</f>
        <v>614161.64383561641</v>
      </c>
    </row>
    <row r="95" spans="1:18">
      <c r="A95" t="s">
        <v>252</v>
      </c>
      <c r="B95" t="s">
        <v>253</v>
      </c>
      <c r="C95" t="s">
        <v>254</v>
      </c>
      <c r="D95" t="s">
        <v>24</v>
      </c>
      <c r="E95" t="s">
        <v>25</v>
      </c>
      <c r="F95">
        <v>2</v>
      </c>
      <c r="G95" t="s">
        <v>28</v>
      </c>
      <c r="H95" s="5">
        <v>45510</v>
      </c>
      <c r="I95" s="5">
        <v>45516</v>
      </c>
      <c r="J95" s="6">
        <v>46247</v>
      </c>
      <c r="K95" s="4">
        <v>250000</v>
      </c>
      <c r="L95" s="7">
        <v>0.28999999999999998</v>
      </c>
      <c r="M95" s="4">
        <f t="shared" si="8"/>
        <v>452.05479452054794</v>
      </c>
      <c r="N95" s="4">
        <f t="shared" si="9"/>
        <v>39726.027397260274</v>
      </c>
      <c r="O95" s="4">
        <f t="shared" si="10"/>
        <v>40178.082191780821</v>
      </c>
      <c r="P95" s="5">
        <f>IF(J95&gt;SUMIFS(Sales!$H:$H,Sales!$C:$C,Investors!G95),SUMIFS(Sales!$H:$H,Sales!$C:$C,Investors!G95),Investors!J95)</f>
        <v>45716</v>
      </c>
      <c r="Q95">
        <f t="shared" si="11"/>
        <v>290178.08219178079</v>
      </c>
      <c r="R95">
        <f>IF(J95&lt;SUMIFS(Sales!$H:$H,Sales!$C:$C,Investors!G95),0,Investors!Q95)</f>
        <v>290178.08219178079</v>
      </c>
    </row>
    <row r="96" spans="1:18">
      <c r="A96" t="s">
        <v>255</v>
      </c>
      <c r="B96" t="s">
        <v>256</v>
      </c>
      <c r="C96" t="s">
        <v>257</v>
      </c>
      <c r="D96" t="s">
        <v>24</v>
      </c>
      <c r="E96" t="s">
        <v>25</v>
      </c>
      <c r="F96">
        <v>2</v>
      </c>
      <c r="G96" t="s">
        <v>97</v>
      </c>
      <c r="H96" s="5">
        <v>45359</v>
      </c>
      <c r="I96" s="5">
        <v>45387</v>
      </c>
      <c r="J96" s="6">
        <v>46118</v>
      </c>
      <c r="K96" s="4">
        <v>360000</v>
      </c>
      <c r="L96" s="7">
        <v>0.18</v>
      </c>
      <c r="M96" s="4">
        <f t="shared" si="8"/>
        <v>3037.8082191780823</v>
      </c>
      <c r="N96" s="4">
        <f t="shared" si="9"/>
        <v>58408.767123287675</v>
      </c>
      <c r="O96" s="4">
        <f t="shared" si="10"/>
        <v>61446.57534246576</v>
      </c>
      <c r="P96" s="5">
        <f>IF(J96&gt;SUMIFS(Sales!$H:$H,Sales!$C:$C,Investors!G96),SUMIFS(Sales!$H:$H,Sales!$C:$C,Investors!G96),Investors!J96)</f>
        <v>45716</v>
      </c>
      <c r="Q96">
        <f t="shared" si="11"/>
        <v>421446.57534246577</v>
      </c>
      <c r="R96">
        <f>IF(J96&lt;SUMIFS(Sales!$H:$H,Sales!$C:$C,Investors!G96),0,Investors!Q96)</f>
        <v>421446.57534246577</v>
      </c>
    </row>
    <row r="97" spans="1:18">
      <c r="A97" t="s">
        <v>255</v>
      </c>
      <c r="B97" t="s">
        <v>256</v>
      </c>
      <c r="C97" t="s">
        <v>257</v>
      </c>
      <c r="D97" t="s">
        <v>24</v>
      </c>
      <c r="E97" t="s">
        <v>25</v>
      </c>
      <c r="F97">
        <v>3</v>
      </c>
      <c r="G97" t="s">
        <v>102</v>
      </c>
      <c r="H97" s="5">
        <v>45359</v>
      </c>
      <c r="I97" s="5">
        <v>45387</v>
      </c>
      <c r="J97" s="6">
        <v>46118</v>
      </c>
      <c r="K97" s="4">
        <v>250000</v>
      </c>
      <c r="L97" s="7">
        <v>0.18</v>
      </c>
      <c r="M97" s="4">
        <f t="shared" si="8"/>
        <v>2109.5890410958905</v>
      </c>
      <c r="N97" s="4">
        <f t="shared" si="9"/>
        <v>31438.356164383564</v>
      </c>
      <c r="O97" s="4">
        <f t="shared" si="10"/>
        <v>33547.945205479453</v>
      </c>
      <c r="P97" s="5">
        <f>IF(J97&gt;SUMIFS(Sales!$H:$H,Sales!$C:$C,Investors!G97),SUMIFS(Sales!$H:$H,Sales!$C:$C,Investors!G97),Investors!J97)</f>
        <v>45642</v>
      </c>
      <c r="Q97">
        <f t="shared" si="11"/>
        <v>283547.94520547945</v>
      </c>
      <c r="R97">
        <f>IF(J97&lt;SUMIFS(Sales!$H:$H,Sales!$C:$C,Investors!G97),0,Investors!Q97)</f>
        <v>283547.94520547945</v>
      </c>
    </row>
    <row r="98" spans="1:18">
      <c r="A98" t="s">
        <v>258</v>
      </c>
      <c r="B98" t="s">
        <v>259</v>
      </c>
      <c r="C98" t="s">
        <v>260</v>
      </c>
      <c r="D98" t="s">
        <v>24</v>
      </c>
      <c r="E98" t="s">
        <v>25</v>
      </c>
      <c r="F98">
        <v>1</v>
      </c>
      <c r="G98" t="s">
        <v>56</v>
      </c>
      <c r="H98" s="5">
        <v>45168</v>
      </c>
      <c r="I98" s="5">
        <v>45278</v>
      </c>
      <c r="J98" s="6">
        <v>46009</v>
      </c>
      <c r="K98" s="4">
        <v>600000</v>
      </c>
      <c r="L98" s="7">
        <v>0.18</v>
      </c>
      <c r="M98" s="4">
        <f t="shared" si="8"/>
        <v>19890.410958904107</v>
      </c>
      <c r="N98" s="4">
        <f t="shared" si="9"/>
        <v>89654.794520547948</v>
      </c>
      <c r="O98" s="4">
        <f t="shared" si="10"/>
        <v>109545.20547945205</v>
      </c>
      <c r="P98" s="5">
        <f>IF(J98&gt;SUMIFS(Sales!$H:$H,Sales!$C:$C,Investors!G98),SUMIFS(Sales!$H:$H,Sales!$C:$C,Investors!G98),Investors!J98)</f>
        <v>45581</v>
      </c>
      <c r="Q98">
        <f t="shared" si="11"/>
        <v>709545.20547945204</v>
      </c>
      <c r="R98">
        <f>IF(J98&lt;SUMIFS(Sales!$H:$H,Sales!$C:$C,Investors!G98),0,Investors!Q98)</f>
        <v>709545.20547945204</v>
      </c>
    </row>
    <row r="99" spans="1:18">
      <c r="A99" t="s">
        <v>258</v>
      </c>
      <c r="B99" t="s">
        <v>259</v>
      </c>
      <c r="C99" t="s">
        <v>260</v>
      </c>
      <c r="D99" t="s">
        <v>24</v>
      </c>
      <c r="E99" t="s">
        <v>25</v>
      </c>
      <c r="F99">
        <v>2</v>
      </c>
      <c r="G99" t="s">
        <v>67</v>
      </c>
      <c r="H99" s="5">
        <v>45168</v>
      </c>
      <c r="I99" s="5">
        <v>45278</v>
      </c>
      <c r="J99" s="6">
        <v>46009</v>
      </c>
      <c r="K99" s="4">
        <v>550000</v>
      </c>
      <c r="L99" s="7">
        <v>0.18</v>
      </c>
      <c r="M99" s="4">
        <f t="shared" si="8"/>
        <v>18232.876712328765</v>
      </c>
      <c r="N99" s="4">
        <f t="shared" si="9"/>
        <v>90320.547945205486</v>
      </c>
      <c r="O99" s="4">
        <f t="shared" si="10"/>
        <v>108553.42465753425</v>
      </c>
      <c r="P99" s="5">
        <f>IF(J99&gt;SUMIFS(Sales!$H:$H,Sales!$C:$C,Investors!G99),SUMIFS(Sales!$H:$H,Sales!$C:$C,Investors!G99),Investors!J99)</f>
        <v>45611</v>
      </c>
      <c r="Q99">
        <f t="shared" si="11"/>
        <v>658553.42465753423</v>
      </c>
      <c r="R99">
        <f>IF(J99&lt;SUMIFS(Sales!$H:$H,Sales!$C:$C,Investors!G99),0,Investors!Q99)</f>
        <v>658553.42465753423</v>
      </c>
    </row>
    <row r="100" spans="1:18">
      <c r="A100" t="s">
        <v>258</v>
      </c>
      <c r="B100" t="s">
        <v>259</v>
      </c>
      <c r="C100" t="s">
        <v>260</v>
      </c>
      <c r="D100" t="s">
        <v>24</v>
      </c>
      <c r="E100" t="s">
        <v>25</v>
      </c>
      <c r="F100">
        <v>3</v>
      </c>
      <c r="G100" t="s">
        <v>69</v>
      </c>
      <c r="H100" s="5">
        <v>45168</v>
      </c>
      <c r="I100" s="5">
        <v>45278</v>
      </c>
      <c r="J100" s="6">
        <v>46009</v>
      </c>
      <c r="K100" s="4">
        <v>550000</v>
      </c>
      <c r="L100" s="7">
        <v>0.18</v>
      </c>
      <c r="M100" s="4">
        <f t="shared" si="8"/>
        <v>18232.876712328765</v>
      </c>
      <c r="N100" s="4">
        <f t="shared" si="9"/>
        <v>90320.547945205486</v>
      </c>
      <c r="O100" s="4">
        <f t="shared" si="10"/>
        <v>108553.42465753425</v>
      </c>
      <c r="P100" s="5">
        <f>IF(J100&gt;SUMIFS(Sales!$H:$H,Sales!$C:$C,Investors!G100),SUMIFS(Sales!$H:$H,Sales!$C:$C,Investors!G100),Investors!J100)</f>
        <v>45611</v>
      </c>
      <c r="Q100">
        <f t="shared" si="11"/>
        <v>658553.42465753423</v>
      </c>
      <c r="R100">
        <f>IF(J100&lt;SUMIFS(Sales!$H:$H,Sales!$C:$C,Investors!G100),0,Investors!Q100)</f>
        <v>658553.42465753423</v>
      </c>
    </row>
    <row r="101" spans="1:18">
      <c r="A101" t="s">
        <v>258</v>
      </c>
      <c r="B101" t="s">
        <v>259</v>
      </c>
      <c r="C101" t="s">
        <v>260</v>
      </c>
      <c r="D101" t="s">
        <v>24</v>
      </c>
      <c r="E101" t="s">
        <v>25</v>
      </c>
      <c r="F101">
        <v>4</v>
      </c>
      <c r="G101" t="s">
        <v>73</v>
      </c>
      <c r="H101" s="5">
        <v>45168</v>
      </c>
      <c r="I101" s="5">
        <v>45278</v>
      </c>
      <c r="J101" s="6">
        <v>46009</v>
      </c>
      <c r="K101" s="4">
        <v>550000</v>
      </c>
      <c r="L101" s="7">
        <v>0.18</v>
      </c>
      <c r="M101" s="4">
        <f t="shared" ref="M101:M118" si="12">IF(I101="",K101/365*0.11*((H101+30)-H101),K101/365*0.11*(I101-H101))</f>
        <v>18232.876712328765</v>
      </c>
      <c r="N101" s="4">
        <f t="shared" ref="N101:N118" si="13">K101*L101/365*(P101-I101)</f>
        <v>78657.534246575349</v>
      </c>
      <c r="O101" s="4">
        <f t="shared" ref="O101:O132" si="14">M101+N101</f>
        <v>96890.410958904118</v>
      </c>
      <c r="P101" s="5">
        <f>IF(J101&gt;SUMIFS(Sales!$H:$H,Sales!$C:$C,Investors!G101),SUMIFS(Sales!$H:$H,Sales!$C:$C,Investors!G101),Investors!J101)</f>
        <v>45568</v>
      </c>
      <c r="Q101">
        <f t="shared" ref="Q101:Q118" si="15">K101+O101</f>
        <v>646890.41095890407</v>
      </c>
      <c r="R101">
        <f>IF(J101&lt;SUMIFS(Sales!$H:$H,Sales!$C:$C,Investors!G101),0,Investors!Q101)</f>
        <v>646890.41095890407</v>
      </c>
    </row>
    <row r="102" spans="1:18">
      <c r="A102" t="s">
        <v>258</v>
      </c>
      <c r="B102" t="s">
        <v>259</v>
      </c>
      <c r="C102" t="s">
        <v>260</v>
      </c>
      <c r="D102" t="s">
        <v>24</v>
      </c>
      <c r="E102" t="s">
        <v>25</v>
      </c>
      <c r="F102">
        <v>5</v>
      </c>
      <c r="G102" t="s">
        <v>92</v>
      </c>
      <c r="H102" s="5">
        <v>45168</v>
      </c>
      <c r="I102" s="5">
        <v>45278</v>
      </c>
      <c r="J102" s="6">
        <v>46009</v>
      </c>
      <c r="K102" s="4">
        <v>550000</v>
      </c>
      <c r="L102" s="7">
        <v>0.18</v>
      </c>
      <c r="M102" s="4">
        <f t="shared" si="12"/>
        <v>18232.876712328765</v>
      </c>
      <c r="N102" s="4">
        <f t="shared" si="13"/>
        <v>78657.534246575349</v>
      </c>
      <c r="O102" s="4">
        <f t="shared" si="14"/>
        <v>96890.410958904118</v>
      </c>
      <c r="P102" s="5">
        <f>IF(J102&gt;SUMIFS(Sales!$H:$H,Sales!$C:$C,Investors!G102),SUMIFS(Sales!$H:$H,Sales!$C:$C,Investors!G102),Investors!J102)</f>
        <v>45568</v>
      </c>
      <c r="Q102">
        <f t="shared" si="15"/>
        <v>646890.41095890407</v>
      </c>
      <c r="R102">
        <f>IF(J102&lt;SUMIFS(Sales!$H:$H,Sales!$C:$C,Investors!G102),0,Investors!Q102)</f>
        <v>646890.41095890407</v>
      </c>
    </row>
    <row r="103" spans="1:18">
      <c r="A103" t="s">
        <v>261</v>
      </c>
      <c r="B103" t="s">
        <v>262</v>
      </c>
      <c r="C103" t="s">
        <v>263</v>
      </c>
      <c r="D103" t="s">
        <v>24</v>
      </c>
      <c r="E103" t="s">
        <v>25</v>
      </c>
      <c r="F103">
        <v>1</v>
      </c>
      <c r="G103" t="s">
        <v>45</v>
      </c>
      <c r="H103" s="5">
        <v>45278</v>
      </c>
      <c r="I103" s="5">
        <v>45278</v>
      </c>
      <c r="J103" s="6">
        <v>46009</v>
      </c>
      <c r="K103" s="4">
        <v>400000</v>
      </c>
      <c r="L103" s="7">
        <v>0.18</v>
      </c>
      <c r="M103" s="4">
        <f t="shared" si="12"/>
        <v>0</v>
      </c>
      <c r="N103" s="4">
        <f t="shared" si="13"/>
        <v>65687.671232876717</v>
      </c>
      <c r="O103" s="4">
        <f t="shared" si="14"/>
        <v>65687.671232876717</v>
      </c>
      <c r="P103" s="5">
        <f>IF(J103&gt;SUMIFS(Sales!$H:$H,Sales!$C:$C,Investors!G103),SUMIFS(Sales!$H:$H,Sales!$C:$C,Investors!G103),Investors!J103)</f>
        <v>45611</v>
      </c>
      <c r="Q103">
        <f t="shared" si="15"/>
        <v>465687.67123287672</v>
      </c>
      <c r="R103">
        <f>IF(J103&lt;SUMIFS(Sales!$H:$H,Sales!$C:$C,Investors!G103),0,Investors!Q103)</f>
        <v>465687.67123287672</v>
      </c>
    </row>
    <row r="104" spans="1:18">
      <c r="A104" t="s">
        <v>261</v>
      </c>
      <c r="B104" t="s">
        <v>262</v>
      </c>
      <c r="C104" t="s">
        <v>263</v>
      </c>
      <c r="D104" t="s">
        <v>24</v>
      </c>
      <c r="E104" t="s">
        <v>25</v>
      </c>
      <c r="F104">
        <v>2</v>
      </c>
      <c r="G104" t="s">
        <v>60</v>
      </c>
      <c r="H104" s="5">
        <v>45278</v>
      </c>
      <c r="I104" s="5">
        <v>45278</v>
      </c>
      <c r="J104" s="6">
        <v>46009</v>
      </c>
      <c r="K104" s="4">
        <v>600000</v>
      </c>
      <c r="L104" s="7">
        <v>0.18</v>
      </c>
      <c r="M104" s="4">
        <f t="shared" si="12"/>
        <v>0</v>
      </c>
      <c r="N104" s="4">
        <f t="shared" si="13"/>
        <v>98531.506849315076</v>
      </c>
      <c r="O104" s="4">
        <f t="shared" si="14"/>
        <v>98531.506849315076</v>
      </c>
      <c r="P104" s="5">
        <f>IF(J104&gt;SUMIFS(Sales!$H:$H,Sales!$C:$C,Investors!G104),SUMIFS(Sales!$H:$H,Sales!$C:$C,Investors!G104),Investors!J104)</f>
        <v>45611</v>
      </c>
      <c r="Q104">
        <f t="shared" si="15"/>
        <v>698531.50684931502</v>
      </c>
      <c r="R104">
        <f>IF(J104&lt;SUMIFS(Sales!$H:$H,Sales!$C:$C,Investors!G104),0,Investors!Q104)</f>
        <v>698531.50684931502</v>
      </c>
    </row>
    <row r="105" spans="1:18">
      <c r="A105" t="s">
        <v>264</v>
      </c>
      <c r="B105" t="s">
        <v>265</v>
      </c>
      <c r="C105" t="s">
        <v>266</v>
      </c>
      <c r="D105" t="s">
        <v>24</v>
      </c>
      <c r="E105" t="s">
        <v>25</v>
      </c>
      <c r="F105">
        <v>1</v>
      </c>
      <c r="G105" t="s">
        <v>81</v>
      </c>
      <c r="H105" s="5">
        <v>45281</v>
      </c>
      <c r="I105" s="5">
        <v>45281</v>
      </c>
      <c r="J105" s="6">
        <v>46012</v>
      </c>
      <c r="K105" s="4">
        <v>500000</v>
      </c>
      <c r="L105" s="7">
        <v>0.16</v>
      </c>
      <c r="M105" s="4">
        <f t="shared" si="12"/>
        <v>0</v>
      </c>
      <c r="N105" s="4">
        <f t="shared" si="13"/>
        <v>62465.753424657531</v>
      </c>
      <c r="O105" s="4">
        <f t="shared" si="14"/>
        <v>62465.753424657531</v>
      </c>
      <c r="P105" s="5">
        <f>IF(J105&gt;SUMIFS(Sales!$H:$H,Sales!$C:$C,Investors!G105),SUMIFS(Sales!$H:$H,Sales!$C:$C,Investors!G105),Investors!J105)</f>
        <v>45566</v>
      </c>
      <c r="Q105">
        <f t="shared" si="15"/>
        <v>562465.75342465751</v>
      </c>
      <c r="R105">
        <f>IF(J105&lt;SUMIFS(Sales!$H:$H,Sales!$C:$C,Investors!G105),0,Investors!Q105)</f>
        <v>562465.75342465751</v>
      </c>
    </row>
    <row r="106" spans="1:18">
      <c r="A106" t="s">
        <v>267</v>
      </c>
      <c r="B106" t="s">
        <v>268</v>
      </c>
      <c r="C106" t="s">
        <v>269</v>
      </c>
      <c r="D106" t="s">
        <v>24</v>
      </c>
      <c r="E106" t="s">
        <v>25</v>
      </c>
      <c r="F106">
        <v>1</v>
      </c>
      <c r="G106" t="s">
        <v>32</v>
      </c>
      <c r="H106" s="5">
        <v>45280</v>
      </c>
      <c r="I106" s="5">
        <v>45344</v>
      </c>
      <c r="J106" s="6">
        <v>46075</v>
      </c>
      <c r="K106" s="4">
        <v>600000</v>
      </c>
      <c r="L106" s="7">
        <v>0.16</v>
      </c>
      <c r="M106" s="4">
        <f t="shared" si="12"/>
        <v>11572.602739726026</v>
      </c>
      <c r="N106" s="4">
        <f t="shared" si="13"/>
        <v>68909.589041095896</v>
      </c>
      <c r="O106" s="4">
        <f t="shared" si="14"/>
        <v>80482.191780821915</v>
      </c>
      <c r="P106" s="5">
        <f>IF(J106&gt;SUMIFS(Sales!$H:$H,Sales!$C:$C,Investors!G106),SUMIFS(Sales!$H:$H,Sales!$C:$C,Investors!G106),Investors!J106)</f>
        <v>45606</v>
      </c>
      <c r="Q106">
        <f t="shared" si="15"/>
        <v>680482.19178082189</v>
      </c>
      <c r="R106">
        <f>IF(J106&lt;SUMIFS(Sales!$H:$H,Sales!$C:$C,Investors!G106),0,Investors!Q106)</f>
        <v>680482.19178082189</v>
      </c>
    </row>
    <row r="107" spans="1:18">
      <c r="A107" t="s">
        <v>270</v>
      </c>
      <c r="B107" t="s">
        <v>271</v>
      </c>
      <c r="C107" t="s">
        <v>272</v>
      </c>
      <c r="D107" t="s">
        <v>24</v>
      </c>
      <c r="E107" t="s">
        <v>25</v>
      </c>
      <c r="F107">
        <v>1</v>
      </c>
      <c r="G107" t="s">
        <v>41</v>
      </c>
      <c r="H107" s="5">
        <v>45280</v>
      </c>
      <c r="I107" s="5">
        <v>45344</v>
      </c>
      <c r="J107" s="6">
        <v>46075</v>
      </c>
      <c r="K107" s="4">
        <v>300000</v>
      </c>
      <c r="L107" s="7">
        <v>0.14000000000000001</v>
      </c>
      <c r="M107" s="4">
        <f t="shared" si="12"/>
        <v>5786.301369863013</v>
      </c>
      <c r="N107" s="4">
        <f t="shared" si="13"/>
        <v>30147.94520547946</v>
      </c>
      <c r="O107" s="4">
        <f t="shared" si="14"/>
        <v>35934.246575342477</v>
      </c>
      <c r="P107" s="5">
        <f>IF(J107&gt;SUMIFS(Sales!$H:$H,Sales!$C:$C,Investors!G107),SUMIFS(Sales!$H:$H,Sales!$C:$C,Investors!G107),Investors!J107)</f>
        <v>45606</v>
      </c>
      <c r="Q107">
        <f t="shared" si="15"/>
        <v>335934.24657534249</v>
      </c>
      <c r="R107">
        <f>IF(J107&lt;SUMIFS(Sales!$H:$H,Sales!$C:$C,Investors!G107),0,Investors!Q107)</f>
        <v>335934.24657534249</v>
      </c>
    </row>
    <row r="108" spans="1:18">
      <c r="A108" t="s">
        <v>273</v>
      </c>
      <c r="B108" t="s">
        <v>274</v>
      </c>
      <c r="C108" t="s">
        <v>275</v>
      </c>
      <c r="D108" t="s">
        <v>24</v>
      </c>
      <c r="E108" t="s">
        <v>25</v>
      </c>
      <c r="F108">
        <v>1</v>
      </c>
      <c r="G108" t="s">
        <v>80</v>
      </c>
      <c r="H108" s="5">
        <v>45310</v>
      </c>
      <c r="I108" s="5">
        <v>45344</v>
      </c>
      <c r="J108" s="6">
        <v>46075</v>
      </c>
      <c r="K108" s="4">
        <v>110000</v>
      </c>
      <c r="L108" s="7">
        <v>0.14000000000000001</v>
      </c>
      <c r="M108" s="4">
        <f t="shared" si="12"/>
        <v>1127.1232876712329</v>
      </c>
      <c r="N108" s="4">
        <f t="shared" si="13"/>
        <v>14513.972602739726</v>
      </c>
      <c r="O108" s="4">
        <f t="shared" si="14"/>
        <v>15641.095890410959</v>
      </c>
      <c r="P108" s="5">
        <f>IF(J108&gt;SUMIFS(Sales!$H:$H,Sales!$C:$C,Investors!G108),SUMIFS(Sales!$H:$H,Sales!$C:$C,Investors!G108),Investors!J108)</f>
        <v>45688</v>
      </c>
      <c r="Q108">
        <f t="shared" si="15"/>
        <v>125641.09589041096</v>
      </c>
      <c r="R108">
        <f>IF(J108&lt;SUMIFS(Sales!$H:$H,Sales!$C:$C,Investors!G108),0,Investors!Q108)</f>
        <v>125641.09589041096</v>
      </c>
    </row>
    <row r="109" spans="1:18">
      <c r="A109" t="s">
        <v>276</v>
      </c>
      <c r="B109" t="s">
        <v>277</v>
      </c>
      <c r="C109" t="s">
        <v>278</v>
      </c>
      <c r="D109" t="s">
        <v>24</v>
      </c>
      <c r="E109" t="s">
        <v>25</v>
      </c>
      <c r="F109">
        <v>1</v>
      </c>
      <c r="G109" t="s">
        <v>42</v>
      </c>
      <c r="H109" s="5">
        <v>45334</v>
      </c>
      <c r="I109" s="5">
        <v>45344</v>
      </c>
      <c r="J109" s="6">
        <v>46075</v>
      </c>
      <c r="K109" s="4">
        <v>550000</v>
      </c>
      <c r="L109" s="7">
        <v>0.18</v>
      </c>
      <c r="M109" s="4">
        <f t="shared" si="12"/>
        <v>1657.5342465753422</v>
      </c>
      <c r="N109" s="4">
        <f t="shared" si="13"/>
        <v>93304.109589041109</v>
      </c>
      <c r="O109" s="4">
        <f t="shared" si="14"/>
        <v>94961.643835616458</v>
      </c>
      <c r="P109" s="5">
        <f>IF(J109&gt;SUMIFS(Sales!$H:$H,Sales!$C:$C,Investors!G109),SUMIFS(Sales!$H:$H,Sales!$C:$C,Investors!G109),Investors!J109)</f>
        <v>45688</v>
      </c>
      <c r="Q109">
        <f t="shared" si="15"/>
        <v>644961.64383561641</v>
      </c>
      <c r="R109">
        <f>IF(J109&lt;SUMIFS(Sales!$H:$H,Sales!$C:$C,Investors!G109),0,Investors!Q109)</f>
        <v>644961.64383561641</v>
      </c>
    </row>
    <row r="110" spans="1:18">
      <c r="A110" t="s">
        <v>276</v>
      </c>
      <c r="B110" t="s">
        <v>277</v>
      </c>
      <c r="C110" t="s">
        <v>278</v>
      </c>
      <c r="D110" t="s">
        <v>24</v>
      </c>
      <c r="E110" t="s">
        <v>25</v>
      </c>
      <c r="F110">
        <v>2</v>
      </c>
      <c r="G110" t="s">
        <v>43</v>
      </c>
      <c r="H110" s="5">
        <v>45334</v>
      </c>
      <c r="I110" s="5">
        <v>45344</v>
      </c>
      <c r="J110" s="6">
        <v>46075</v>
      </c>
      <c r="K110" s="4">
        <v>200000</v>
      </c>
      <c r="L110" s="7">
        <v>0.18</v>
      </c>
      <c r="M110" s="4">
        <f t="shared" si="12"/>
        <v>602.7397260273973</v>
      </c>
      <c r="N110" s="4">
        <f t="shared" si="13"/>
        <v>36690.410958904111</v>
      </c>
      <c r="O110" s="4">
        <f t="shared" si="14"/>
        <v>37293.150684931505</v>
      </c>
      <c r="P110" s="5">
        <f>IF(J110&gt;SUMIFS(Sales!$H:$H,Sales!$C:$C,Investors!G110),SUMIFS(Sales!$H:$H,Sales!$C:$C,Investors!G110),Investors!J110)</f>
        <v>45716</v>
      </c>
      <c r="Q110">
        <f t="shared" si="15"/>
        <v>237293.15068493149</v>
      </c>
      <c r="R110">
        <f>IF(J110&lt;SUMIFS(Sales!$H:$H,Sales!$C:$C,Investors!G110),0,Investors!Q110)</f>
        <v>237293.15068493149</v>
      </c>
    </row>
    <row r="111" spans="1:18">
      <c r="A111" t="s">
        <v>276</v>
      </c>
      <c r="B111" t="s">
        <v>277</v>
      </c>
      <c r="C111" t="s">
        <v>278</v>
      </c>
      <c r="D111" t="s">
        <v>24</v>
      </c>
      <c r="E111" t="s">
        <v>25</v>
      </c>
      <c r="F111">
        <v>3</v>
      </c>
      <c r="G111" t="s">
        <v>48</v>
      </c>
      <c r="H111" s="5">
        <v>45334</v>
      </c>
      <c r="I111" s="5">
        <v>45344</v>
      </c>
      <c r="J111" s="6">
        <v>46075</v>
      </c>
      <c r="K111" s="4">
        <v>550000</v>
      </c>
      <c r="L111" s="7">
        <v>0.18</v>
      </c>
      <c r="M111" s="4">
        <f t="shared" si="12"/>
        <v>1657.5342465753422</v>
      </c>
      <c r="N111" s="4">
        <f t="shared" si="13"/>
        <v>80827.397260273981</v>
      </c>
      <c r="O111" s="4">
        <f t="shared" si="14"/>
        <v>82484.931506849331</v>
      </c>
      <c r="P111" s="5">
        <f>IF(J111&gt;SUMIFS(Sales!$H:$H,Sales!$C:$C,Investors!G111),SUMIFS(Sales!$H:$H,Sales!$C:$C,Investors!G111),Investors!J111)</f>
        <v>45642</v>
      </c>
      <c r="Q111">
        <f t="shared" si="15"/>
        <v>632484.93150684936</v>
      </c>
      <c r="R111">
        <f>IF(J111&lt;SUMIFS(Sales!$H:$H,Sales!$C:$C,Investors!G111),0,Investors!Q111)</f>
        <v>632484.93150684936</v>
      </c>
    </row>
    <row r="112" spans="1:18">
      <c r="A112" t="s">
        <v>276</v>
      </c>
      <c r="B112" t="s">
        <v>277</v>
      </c>
      <c r="C112" t="s">
        <v>278</v>
      </c>
      <c r="D112" t="s">
        <v>24</v>
      </c>
      <c r="E112" t="s">
        <v>25</v>
      </c>
      <c r="F112">
        <v>4</v>
      </c>
      <c r="G112" t="s">
        <v>55</v>
      </c>
      <c r="H112" s="5">
        <v>45334</v>
      </c>
      <c r="I112" s="5">
        <v>45344</v>
      </c>
      <c r="J112" s="6">
        <v>46075</v>
      </c>
      <c r="K112" s="4">
        <v>550000</v>
      </c>
      <c r="L112" s="7">
        <v>0.18</v>
      </c>
      <c r="M112" s="4">
        <f t="shared" si="12"/>
        <v>1657.5342465753422</v>
      </c>
      <c r="N112" s="4">
        <f t="shared" si="13"/>
        <v>80827.397260273981</v>
      </c>
      <c r="O112" s="4">
        <f t="shared" si="14"/>
        <v>82484.931506849331</v>
      </c>
      <c r="P112" s="5">
        <f>IF(J112&gt;SUMIFS(Sales!$H:$H,Sales!$C:$C,Investors!G112),SUMIFS(Sales!$H:$H,Sales!$C:$C,Investors!G112),Investors!J112)</f>
        <v>45642</v>
      </c>
      <c r="Q112">
        <f t="shared" si="15"/>
        <v>632484.93150684936</v>
      </c>
      <c r="R112">
        <f>IF(J112&lt;SUMIFS(Sales!$H:$H,Sales!$C:$C,Investors!G112),0,Investors!Q112)</f>
        <v>632484.93150684936</v>
      </c>
    </row>
    <row r="113" spans="1:18">
      <c r="A113" t="s">
        <v>276</v>
      </c>
      <c r="B113" t="s">
        <v>277</v>
      </c>
      <c r="C113" t="s">
        <v>278</v>
      </c>
      <c r="D113" t="s">
        <v>24</v>
      </c>
      <c r="E113" t="s">
        <v>25</v>
      </c>
      <c r="F113">
        <v>5</v>
      </c>
      <c r="G113" t="s">
        <v>59</v>
      </c>
      <c r="H113" s="5">
        <v>45334</v>
      </c>
      <c r="I113" s="5">
        <v>45344</v>
      </c>
      <c r="J113" s="6">
        <v>46075</v>
      </c>
      <c r="K113" s="4">
        <v>550000</v>
      </c>
      <c r="L113" s="7">
        <v>0.18</v>
      </c>
      <c r="M113" s="4">
        <f t="shared" si="12"/>
        <v>1657.5342465753422</v>
      </c>
      <c r="N113" s="4">
        <f t="shared" si="13"/>
        <v>55331.506849315076</v>
      </c>
      <c r="O113" s="4">
        <f t="shared" si="14"/>
        <v>56989.041095890418</v>
      </c>
      <c r="P113" s="5">
        <f>IF(J113&gt;SUMIFS(Sales!$H:$H,Sales!$C:$C,Investors!G113),SUMIFS(Sales!$H:$H,Sales!$C:$C,Investors!G113),Investors!J113)</f>
        <v>45548</v>
      </c>
      <c r="Q113">
        <f t="shared" si="15"/>
        <v>606989.04109589045</v>
      </c>
      <c r="R113">
        <f>IF(J113&lt;SUMIFS(Sales!$H:$H,Sales!$C:$C,Investors!G113),0,Investors!Q113)</f>
        <v>606989.04109589045</v>
      </c>
    </row>
    <row r="114" spans="1:18">
      <c r="A114" t="s">
        <v>276</v>
      </c>
      <c r="B114" t="s">
        <v>277</v>
      </c>
      <c r="C114" t="s">
        <v>278</v>
      </c>
      <c r="D114" t="s">
        <v>24</v>
      </c>
      <c r="E114" t="s">
        <v>25</v>
      </c>
      <c r="F114">
        <v>6</v>
      </c>
      <c r="G114" t="s">
        <v>70</v>
      </c>
      <c r="H114" s="5">
        <v>45334</v>
      </c>
      <c r="I114" s="5">
        <v>45344</v>
      </c>
      <c r="J114" s="6">
        <v>46075</v>
      </c>
      <c r="K114" s="4">
        <v>550000</v>
      </c>
      <c r="L114" s="7">
        <v>0.18</v>
      </c>
      <c r="M114" s="4">
        <f t="shared" si="12"/>
        <v>1657.5342465753422</v>
      </c>
      <c r="N114" s="4">
        <f t="shared" si="13"/>
        <v>100898.63013698631</v>
      </c>
      <c r="O114" s="4">
        <f t="shared" si="14"/>
        <v>102556.16438356166</v>
      </c>
      <c r="P114" s="5">
        <f>IF(J114&gt;SUMIFS(Sales!$H:$H,Sales!$C:$C,Investors!G114),SUMIFS(Sales!$H:$H,Sales!$C:$C,Investors!G114),Investors!J114)</f>
        <v>45716</v>
      </c>
      <c r="Q114">
        <f t="shared" si="15"/>
        <v>652556.1643835617</v>
      </c>
      <c r="R114">
        <f>IF(J114&lt;SUMIFS(Sales!$H:$H,Sales!$C:$C,Investors!G114),0,Investors!Q114)</f>
        <v>652556.1643835617</v>
      </c>
    </row>
    <row r="115" spans="1:18">
      <c r="A115" t="s">
        <v>276</v>
      </c>
      <c r="B115" t="s">
        <v>277</v>
      </c>
      <c r="C115" t="s">
        <v>278</v>
      </c>
      <c r="D115" t="s">
        <v>24</v>
      </c>
      <c r="E115" t="s">
        <v>25</v>
      </c>
      <c r="F115">
        <v>7</v>
      </c>
      <c r="G115" t="s">
        <v>104</v>
      </c>
      <c r="H115" s="5">
        <v>45334</v>
      </c>
      <c r="I115" s="5">
        <v>45344</v>
      </c>
      <c r="J115" s="6">
        <v>46075</v>
      </c>
      <c r="K115" s="4">
        <v>550000</v>
      </c>
      <c r="L115" s="7">
        <v>0.18</v>
      </c>
      <c r="M115" s="4">
        <f t="shared" si="12"/>
        <v>1657.5342465753422</v>
      </c>
      <c r="N115" s="4">
        <f t="shared" si="13"/>
        <v>80827.397260273981</v>
      </c>
      <c r="O115" s="4">
        <f t="shared" si="14"/>
        <v>82484.931506849331</v>
      </c>
      <c r="P115" s="5">
        <f>IF(J115&gt;SUMIFS(Sales!$H:$H,Sales!$C:$C,Investors!G115),SUMIFS(Sales!$H:$H,Sales!$C:$C,Investors!G115),Investors!J115)</f>
        <v>45642</v>
      </c>
      <c r="Q115">
        <f t="shared" si="15"/>
        <v>632484.93150684936</v>
      </c>
      <c r="R115">
        <f>IF(J115&lt;SUMIFS(Sales!$H:$H,Sales!$C:$C,Investors!G115),0,Investors!Q115)</f>
        <v>632484.93150684936</v>
      </c>
    </row>
    <row r="116" spans="1:18">
      <c r="A116" t="s">
        <v>279</v>
      </c>
      <c r="B116" t="s">
        <v>280</v>
      </c>
      <c r="C116" t="s">
        <v>281</v>
      </c>
      <c r="D116" t="s">
        <v>24</v>
      </c>
      <c r="E116" t="s">
        <v>25</v>
      </c>
      <c r="F116">
        <v>1</v>
      </c>
      <c r="G116" t="s">
        <v>28</v>
      </c>
      <c r="H116" s="5">
        <v>45371</v>
      </c>
      <c r="I116" s="5">
        <v>45387</v>
      </c>
      <c r="J116" s="6">
        <v>46118</v>
      </c>
      <c r="K116" s="4">
        <v>250000</v>
      </c>
      <c r="L116" s="7">
        <v>0.14000000000000001</v>
      </c>
      <c r="M116" s="4">
        <f t="shared" si="12"/>
        <v>1205.4794520547946</v>
      </c>
      <c r="N116" s="4">
        <f t="shared" si="13"/>
        <v>31547.945205479453</v>
      </c>
      <c r="O116" s="4">
        <f t="shared" si="14"/>
        <v>32753.424657534248</v>
      </c>
      <c r="P116" s="5">
        <f>IF(J116&gt;SUMIFS(Sales!$H:$H,Sales!$C:$C,Investors!G116),SUMIFS(Sales!$H:$H,Sales!$C:$C,Investors!G116),Investors!J116)</f>
        <v>45716</v>
      </c>
      <c r="Q116">
        <f t="shared" si="15"/>
        <v>282753.42465753423</v>
      </c>
      <c r="R116">
        <f>IF(J116&lt;SUMIFS(Sales!$H:$H,Sales!$C:$C,Investors!G116),0,Investors!Q116)</f>
        <v>282753.42465753423</v>
      </c>
    </row>
    <row r="117" spans="1:18">
      <c r="A117" t="s">
        <v>282</v>
      </c>
      <c r="B117" t="s">
        <v>283</v>
      </c>
      <c r="C117" t="s">
        <v>284</v>
      </c>
      <c r="D117" t="s">
        <v>24</v>
      </c>
      <c r="E117" t="s">
        <v>25</v>
      </c>
      <c r="F117">
        <v>13</v>
      </c>
      <c r="G117" t="s">
        <v>44</v>
      </c>
      <c r="H117" s="5">
        <v>45359</v>
      </c>
      <c r="I117" s="5"/>
      <c r="J117" s="6"/>
      <c r="K117" s="4">
        <v>550000</v>
      </c>
      <c r="L117" s="7">
        <v>0</v>
      </c>
      <c r="M117" s="4">
        <f t="shared" si="12"/>
        <v>4972.6027397260268</v>
      </c>
      <c r="N117" s="4">
        <f t="shared" si="13"/>
        <v>0</v>
      </c>
      <c r="O117" s="4">
        <f t="shared" si="14"/>
        <v>4972.6027397260268</v>
      </c>
      <c r="P117" s="5">
        <f>IF(J117&gt;SUMIFS(Sales!$H:$H,Sales!$C:$C,Investors!G117),SUMIFS(Sales!$H:$H,Sales!$C:$C,Investors!G117),Investors!J117)</f>
        <v>0</v>
      </c>
      <c r="Q117">
        <f t="shared" si="15"/>
        <v>554972.60273972608</v>
      </c>
      <c r="R117">
        <f>IF(J117&lt;SUMIFS(Sales!$H:$H,Sales!$C:$C,Investors!G117),0,Investors!Q117)</f>
        <v>0</v>
      </c>
    </row>
    <row r="118" spans="1:18">
      <c r="A118" t="s">
        <v>282</v>
      </c>
      <c r="B118" t="s">
        <v>283</v>
      </c>
      <c r="C118" t="s">
        <v>284</v>
      </c>
      <c r="D118" t="s">
        <v>24</v>
      </c>
      <c r="E118" t="s">
        <v>25</v>
      </c>
      <c r="F118">
        <v>14</v>
      </c>
      <c r="G118" t="s">
        <v>30</v>
      </c>
      <c r="H118" s="5">
        <v>45384</v>
      </c>
      <c r="I118" s="5"/>
      <c r="J118" s="6"/>
      <c r="K118" s="4">
        <v>550000</v>
      </c>
      <c r="L118" s="7">
        <v>0</v>
      </c>
      <c r="M118" s="4">
        <f t="shared" si="12"/>
        <v>4972.6027397260268</v>
      </c>
      <c r="N118" s="4">
        <f t="shared" si="13"/>
        <v>0</v>
      </c>
      <c r="O118" s="4">
        <f t="shared" si="14"/>
        <v>4972.6027397260268</v>
      </c>
      <c r="P118" s="5">
        <f>IF(J118&gt;SUMIFS(Sales!$H:$H,Sales!$C:$C,Investors!G118),SUMIFS(Sales!$H:$H,Sales!$C:$C,Investors!G118),Investors!J118)</f>
        <v>0</v>
      </c>
      <c r="Q118">
        <f t="shared" si="15"/>
        <v>554972.60273972608</v>
      </c>
      <c r="R118">
        <f>IF(J118&lt;SUMIFS(Sales!$H:$H,Sales!$C:$C,Investors!G118),0,Investors!Q118)</f>
        <v>0</v>
      </c>
    </row>
  </sheetData>
  <autoFilter ref="A4:R118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18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/>
  <cols>
    <col min="1" max="3" width="20" customWidth="1"/>
    <col min="4" max="4" width="20" hidden="1" customWidth="1"/>
    <col min="5" max="29" width="20" customWidth="1"/>
  </cols>
  <sheetData>
    <row r="1" spans="1:29" ht="26">
      <c r="A1" s="1" t="s">
        <v>285</v>
      </c>
    </row>
    <row r="2" spans="1:29">
      <c r="A2" s="2" t="s">
        <v>1</v>
      </c>
      <c r="B2" s="3" t="s">
        <v>2</v>
      </c>
      <c r="E2" s="4">
        <f t="shared" ref="E2:AC2" si="0">SUBTOTAL(9,E5:E118)</f>
        <v>3148493.9230205482</v>
      </c>
      <c r="F2" s="4">
        <f t="shared" si="0"/>
        <v>9778762.0449495893</v>
      </c>
      <c r="G2" s="4">
        <f t="shared" si="0"/>
        <v>14146952.623208769</v>
      </c>
      <c r="H2" s="4">
        <f t="shared" si="0"/>
        <v>8198143.7913975343</v>
      </c>
      <c r="I2" s="4">
        <f t="shared" si="0"/>
        <v>0</v>
      </c>
      <c r="J2" s="4">
        <f t="shared" si="0"/>
        <v>3828362.0391542469</v>
      </c>
      <c r="K2" s="4">
        <f t="shared" si="0"/>
        <v>10162777.923321098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si="0"/>
        <v>0</v>
      </c>
      <c r="S2" s="4">
        <f t="shared" si="0"/>
        <v>0</v>
      </c>
      <c r="T2" s="4">
        <f t="shared" si="0"/>
        <v>0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</row>
    <row r="3" spans="1:29">
      <c r="E3" s="3" t="s">
        <v>286</v>
      </c>
      <c r="F3" s="3" t="s">
        <v>286</v>
      </c>
      <c r="G3" s="3" t="s">
        <v>286</v>
      </c>
      <c r="H3" s="3" t="s">
        <v>286</v>
      </c>
      <c r="I3" s="3" t="s">
        <v>286</v>
      </c>
      <c r="J3" s="3" t="s">
        <v>286</v>
      </c>
      <c r="K3" s="3" t="s">
        <v>286</v>
      </c>
      <c r="L3" s="3" t="s">
        <v>286</v>
      </c>
      <c r="M3" s="3" t="s">
        <v>286</v>
      </c>
      <c r="N3" s="3" t="s">
        <v>286</v>
      </c>
      <c r="O3" s="3" t="s">
        <v>286</v>
      </c>
      <c r="P3" s="3" t="s">
        <v>286</v>
      </c>
      <c r="Q3" s="3" t="s">
        <v>286</v>
      </c>
      <c r="R3" s="3" t="s">
        <v>286</v>
      </c>
      <c r="S3" s="3" t="s">
        <v>286</v>
      </c>
      <c r="T3" s="3" t="s">
        <v>286</v>
      </c>
      <c r="U3" s="3" t="s">
        <v>286</v>
      </c>
      <c r="V3" s="3" t="s">
        <v>286</v>
      </c>
      <c r="W3" s="3" t="s">
        <v>286</v>
      </c>
      <c r="X3" s="3" t="s">
        <v>286</v>
      </c>
      <c r="Y3" s="3" t="s">
        <v>286</v>
      </c>
      <c r="Z3" s="3" t="s">
        <v>286</v>
      </c>
      <c r="AA3" s="3" t="s">
        <v>286</v>
      </c>
      <c r="AB3" s="3" t="s">
        <v>286</v>
      </c>
      <c r="AC3" s="3" t="s">
        <v>286</v>
      </c>
    </row>
    <row r="4" spans="1:29">
      <c r="A4" s="3" t="s">
        <v>114</v>
      </c>
      <c r="B4" s="3" t="s">
        <v>118</v>
      </c>
      <c r="C4" s="3" t="s">
        <v>287</v>
      </c>
      <c r="D4" s="3">
        <v>0</v>
      </c>
      <c r="E4" s="3">
        <v>30</v>
      </c>
      <c r="F4" s="3">
        <v>60</v>
      </c>
      <c r="G4" s="3">
        <v>90</v>
      </c>
      <c r="H4" s="3">
        <v>120</v>
      </c>
      <c r="I4" s="3">
        <v>150</v>
      </c>
      <c r="J4" s="3">
        <v>180</v>
      </c>
      <c r="K4" s="3">
        <v>210</v>
      </c>
      <c r="L4" s="3">
        <v>240</v>
      </c>
      <c r="M4" s="3">
        <v>270</v>
      </c>
      <c r="N4" s="3">
        <v>300</v>
      </c>
      <c r="O4" s="3">
        <v>330</v>
      </c>
      <c r="P4" s="3">
        <v>360</v>
      </c>
      <c r="Q4" s="3">
        <v>390</v>
      </c>
      <c r="R4" s="3">
        <v>420</v>
      </c>
      <c r="S4" s="3">
        <v>450</v>
      </c>
      <c r="T4" s="3">
        <v>480</v>
      </c>
      <c r="U4" s="3">
        <v>510</v>
      </c>
      <c r="V4" s="3">
        <v>540</v>
      </c>
      <c r="W4" s="3">
        <v>570</v>
      </c>
      <c r="X4" s="3">
        <v>600</v>
      </c>
      <c r="Y4" s="3">
        <v>630</v>
      </c>
      <c r="Z4" s="3">
        <v>660</v>
      </c>
      <c r="AA4" s="3">
        <v>690</v>
      </c>
      <c r="AB4" s="3">
        <v>720</v>
      </c>
      <c r="AC4" s="3">
        <v>750</v>
      </c>
    </row>
    <row r="5" spans="1:29">
      <c r="A5" t="s">
        <v>128</v>
      </c>
      <c r="B5" t="s">
        <v>111</v>
      </c>
      <c r="C5" s="4">
        <f t="shared" ref="C5:C36" si="1">SUM(E5:AC5)</f>
        <v>399603.44374794525</v>
      </c>
      <c r="E5" s="4">
        <f>IF(AND(SUMIFS(Investors!$P:$P,Investors!$A:$A,$A5,Investors!$G:$G,$B5)-$B$2&lt;=E$4,SUMIFS(Investors!$P:$P,Investors!$A:$A,$A5,Investors!$G:$G,$B5)-$B$2&gt;D$4),SUMIFS(Investors!$Q:$Q,Investors!$A:$A,$A5,Investors!$G:$G,$B5),0)</f>
        <v>0</v>
      </c>
      <c r="F5" s="4">
        <f>IF(AND(SUMIFS(Investors!$P:$P,Investors!$A:$A,$A5,Investors!$G:$G,$B5)-$B$2&lt;=F$4,SUMIFS(Investors!$P:$P,Investors!$A:$A,$A5,Investors!$G:$G,$B5)-$B$2&gt;E$4),SUMIFS(Investors!$Q:$Q,Investors!$A:$A,$A5,Investors!$G:$G,$B5),0)</f>
        <v>0</v>
      </c>
      <c r="G5" s="4">
        <f>IF(AND(SUMIFS(Investors!$P:$P,Investors!$A:$A,$A5,Investors!$G:$G,$B5)-$B$2&lt;=G$4,SUMIFS(Investors!$P:$P,Investors!$A:$A,$A5,Investors!$G:$G,$B5)-$B$2&gt;F$4),SUMIFS(Investors!$Q:$Q,Investors!$A:$A,$A5,Investors!$G:$G,$B5),0)</f>
        <v>0</v>
      </c>
      <c r="H5" s="4">
        <f>IF(AND(SUMIFS(Investors!$P:$P,Investors!$A:$A,$A5,Investors!$G:$G,$B5)-$B$2&lt;=H$4,SUMIFS(Investors!$P:$P,Investors!$A:$A,$A5,Investors!$G:$G,$B5)-$B$2&gt;G$4),SUMIFS(Investors!$Q:$Q,Investors!$A:$A,$A5,Investors!$G:$G,$B5),0)</f>
        <v>0</v>
      </c>
      <c r="I5" s="4">
        <f>IF(AND(SUMIFS(Investors!$P:$P,Investors!$A:$A,$A5,Investors!$G:$G,$B5)-$B$2&lt;=I$4,SUMIFS(Investors!$P:$P,Investors!$A:$A,$A5,Investors!$G:$G,$B5)-$B$2&gt;H$4),SUMIFS(Investors!$Q:$Q,Investors!$A:$A,$A5,Investors!$G:$G,$B5),0)</f>
        <v>0</v>
      </c>
      <c r="J5" s="4">
        <f>IF(AND(SUMIFS(Investors!$P:$P,Investors!$A:$A,$A5,Investors!$G:$G,$B5)-$B$2&lt;=J$4,SUMIFS(Investors!$P:$P,Investors!$A:$A,$A5,Investors!$G:$G,$B5)-$B$2&gt;I$4),SUMIFS(Investors!$Q:$Q,Investors!$A:$A,$A5,Investors!$G:$G,$B5),0)</f>
        <v>0</v>
      </c>
      <c r="K5" s="4">
        <f>IF(AND(SUMIFS(Investors!$P:$P,Investors!$A:$A,$A5,Investors!$G:$G,$B5)-$B$2&lt;=K$4,SUMIFS(Investors!$P:$P,Investors!$A:$A,$A5,Investors!$G:$G,$B5)-$B$2&gt;J$4),SUMIFS(Investors!$Q:$Q,Investors!$A:$A,$A5,Investors!$G:$G,$B5),0)</f>
        <v>399603.44374794525</v>
      </c>
      <c r="L5" s="4">
        <f>IF(AND(SUMIFS(Investors!$P:$P,Investors!$A:$A,$A5,Investors!$G:$G,$B5)-$B$2&lt;=L$4,SUMIFS(Investors!$P:$P,Investors!$A:$A,$A5,Investors!$G:$G,$B5)-$B$2&gt;K$4),SUMIFS(Investors!$Q:$Q,Investors!$A:$A,$A5,Investors!$G:$G,$B5),0)</f>
        <v>0</v>
      </c>
      <c r="M5" s="4">
        <f>IF(AND(SUMIFS(Investors!$P:$P,Investors!$A:$A,$A5,Investors!$G:$G,$B5)-$B$2&lt;=M$4,SUMIFS(Investors!$P:$P,Investors!$A:$A,$A5,Investors!$G:$G,$B5)-$B$2&gt;L$4),SUMIFS(Investors!$Q:$Q,Investors!$A:$A,$A5,Investors!$G:$G,$B5),0)</f>
        <v>0</v>
      </c>
      <c r="N5" s="4">
        <f>IF(AND(SUMIFS(Investors!$P:$P,Investors!$A:$A,$A5,Investors!$G:$G,$B5)-$B$2&lt;=N$4,SUMIFS(Investors!$P:$P,Investors!$A:$A,$A5,Investors!$G:$G,$B5)-$B$2&gt;M$4),SUMIFS(Investors!$Q:$Q,Investors!$A:$A,$A5,Investors!$G:$G,$B5),0)</f>
        <v>0</v>
      </c>
      <c r="O5" s="4">
        <f>IF(AND(SUMIFS(Investors!$P:$P,Investors!$A:$A,$A5,Investors!$G:$G,$B5)-$B$2&lt;=O$4,SUMIFS(Investors!$P:$P,Investors!$A:$A,$A5,Investors!$G:$G,$B5)-$B$2&gt;N$4),SUMIFS(Investors!$Q:$Q,Investors!$A:$A,$A5,Investors!$G:$G,$B5),0)</f>
        <v>0</v>
      </c>
      <c r="P5" s="4">
        <f>IF(AND(SUMIFS(Investors!$P:$P,Investors!$A:$A,$A5,Investors!$G:$G,$B5)-$B$2&lt;=P$4,SUMIFS(Investors!$P:$P,Investors!$A:$A,$A5,Investors!$G:$G,$B5)-$B$2&gt;O$4),SUMIFS(Investors!$Q:$Q,Investors!$A:$A,$A5,Investors!$G:$G,$B5),0)</f>
        <v>0</v>
      </c>
      <c r="Q5" s="4">
        <f>IF(AND(SUMIFS(Investors!$P:$P,Investors!$A:$A,$A5,Investors!$G:$G,$B5)-$B$2&lt;=Q$4,SUMIFS(Investors!$P:$P,Investors!$A:$A,$A5,Investors!$G:$G,$B5)-$B$2&gt;P$4),SUMIFS(Investors!$Q:$Q,Investors!$A:$A,$A5,Investors!$G:$G,$B5),0)</f>
        <v>0</v>
      </c>
      <c r="R5" s="4">
        <f>IF(AND(SUMIFS(Investors!$P:$P,Investors!$A:$A,$A5,Investors!$G:$G,$B5)-$B$2&lt;=R$4,SUMIFS(Investors!$P:$P,Investors!$A:$A,$A5,Investors!$G:$G,$B5)-$B$2&gt;Q$4),SUMIFS(Investors!$Q:$Q,Investors!$A:$A,$A5,Investors!$G:$G,$B5),0)</f>
        <v>0</v>
      </c>
      <c r="S5" s="4">
        <f>IF(AND(SUMIFS(Investors!$P:$P,Investors!$A:$A,$A5,Investors!$G:$G,$B5)-$B$2&lt;=S$4,SUMIFS(Investors!$P:$P,Investors!$A:$A,$A5,Investors!$G:$G,$B5)-$B$2&gt;R$4),SUMIFS(Investors!$Q:$Q,Investors!$A:$A,$A5,Investors!$G:$G,$B5),0)</f>
        <v>0</v>
      </c>
      <c r="T5" s="4">
        <f>IF(AND(SUMIFS(Investors!$P:$P,Investors!$A:$A,$A5,Investors!$G:$G,$B5)-$B$2&lt;=T$4,SUMIFS(Investors!$P:$P,Investors!$A:$A,$A5,Investors!$G:$G,$B5)-$B$2&gt;S$4),SUMIFS(Investors!$Q:$Q,Investors!$A:$A,$A5,Investors!$G:$G,$B5),0)</f>
        <v>0</v>
      </c>
      <c r="U5" s="4">
        <f>IF(AND(SUMIFS(Investors!$P:$P,Investors!$A:$A,$A5,Investors!$G:$G,$B5)-$B$2&lt;=U$4,SUMIFS(Investors!$P:$P,Investors!$A:$A,$A5,Investors!$G:$G,$B5)-$B$2&gt;T$4),SUMIFS(Investors!$Q:$Q,Investors!$A:$A,$A5,Investors!$G:$G,$B5),0)</f>
        <v>0</v>
      </c>
      <c r="V5" s="4">
        <f>IF(AND(SUMIFS(Investors!$P:$P,Investors!$A:$A,$A5,Investors!$G:$G,$B5)-$B$2&lt;=V$4,SUMIFS(Investors!$P:$P,Investors!$A:$A,$A5,Investors!$G:$G,$B5)-$B$2&gt;U$4),SUMIFS(Investors!$Q:$Q,Investors!$A:$A,$A5,Investors!$G:$G,$B5),0)</f>
        <v>0</v>
      </c>
      <c r="W5" s="4">
        <f>IF(AND(SUMIFS(Investors!$P:$P,Investors!$A:$A,$A5,Investors!$G:$G,$B5)-$B$2&lt;=W$4,SUMIFS(Investors!$P:$P,Investors!$A:$A,$A5,Investors!$G:$G,$B5)-$B$2&gt;V$4),SUMIFS(Investors!$Q:$Q,Investors!$A:$A,$A5,Investors!$G:$G,$B5),0)</f>
        <v>0</v>
      </c>
      <c r="X5" s="4">
        <f>IF(AND(SUMIFS(Investors!$P:$P,Investors!$A:$A,$A5,Investors!$G:$G,$B5)-$B$2&lt;=X$4,SUMIFS(Investors!$P:$P,Investors!$A:$A,$A5,Investors!$G:$G,$B5)-$B$2&gt;W$4),SUMIFS(Investors!$Q:$Q,Investors!$A:$A,$A5,Investors!$G:$G,$B5),0)</f>
        <v>0</v>
      </c>
      <c r="Y5" s="4">
        <f>IF(AND(SUMIFS(Investors!$P:$P,Investors!$A:$A,$A5,Investors!$G:$G,$B5)-$B$2&lt;=Y$4,SUMIFS(Investors!$P:$P,Investors!$A:$A,$A5,Investors!$G:$G,$B5)-$B$2&gt;X$4),SUMIFS(Investors!$Q:$Q,Investors!$A:$A,$A5,Investors!$G:$G,$B5),0)</f>
        <v>0</v>
      </c>
      <c r="Z5" s="4">
        <f>IF(AND(SUMIFS(Investors!$P:$P,Investors!$A:$A,$A5,Investors!$G:$G,$B5)-$B$2&lt;=Z$4,SUMIFS(Investors!$P:$P,Investors!$A:$A,$A5,Investors!$G:$G,$B5)-$B$2&gt;Y$4),SUMIFS(Investors!$Q:$Q,Investors!$A:$A,$A5,Investors!$G:$G,$B5),0)</f>
        <v>0</v>
      </c>
      <c r="AA5" s="4">
        <f>IF(AND(SUMIFS(Investors!$P:$P,Investors!$A:$A,$A5,Investors!$G:$G,$B5)-$B$2&lt;=AA$4,SUMIFS(Investors!$P:$P,Investors!$A:$A,$A5,Investors!$G:$G,$B5)-$B$2&gt;Z$4),SUMIFS(Investors!$Q:$Q,Investors!$A:$A,$A5,Investors!$G:$G,$B5),0)</f>
        <v>0</v>
      </c>
      <c r="AB5" s="4">
        <f>IF(AND(SUMIFS(Investors!$P:$P,Investors!$A:$A,$A5,Investors!$G:$G,$B5)-$B$2&lt;=AB$4,SUMIFS(Investors!$P:$P,Investors!$A:$A,$A5,Investors!$G:$G,$B5)-$B$2&gt;AA$4),SUMIFS(Investors!$Q:$Q,Investors!$A:$A,$A5,Investors!$G:$G,$B5),0)</f>
        <v>0</v>
      </c>
      <c r="AC5" s="4">
        <f>IF(AND(SUMIFS(Investors!$P:$P,Investors!$A:$A,$A5,Investors!$G:$G,$B5)-$B$2&lt;=AC$4,SUMIFS(Investors!$P:$P,Investors!$A:$A,$A5,Investors!$G:$G,$B5)-$B$2&gt;AB$4),SUMIFS(Investors!$Q:$Q,Investors!$A:$A,$A5,Investors!$G:$G,$B5),0)</f>
        <v>0</v>
      </c>
    </row>
    <row r="6" spans="1:29">
      <c r="A6" t="s">
        <v>131</v>
      </c>
      <c r="B6" t="s">
        <v>77</v>
      </c>
      <c r="C6" s="4">
        <f t="shared" si="1"/>
        <v>280764.61041506851</v>
      </c>
      <c r="E6" s="4">
        <f>IF(AND(SUMIFS(Investors!$P:$P,Investors!$A:$A,$A6,Investors!$G:$G,$B6)-$B$2&lt;=E$4,SUMIFS(Investors!$P:$P,Investors!$A:$A,$A6,Investors!$G:$G,$B6)-$B$2&gt;D$4),SUMIFS(Investors!$Q:$Q,Investors!$A:$A,$A6,Investors!$G:$G,$B6),0)</f>
        <v>0</v>
      </c>
      <c r="F6" s="4">
        <f>IF(AND(SUMIFS(Investors!$P:$P,Investors!$A:$A,$A6,Investors!$G:$G,$B6)-$B$2&lt;=F$4,SUMIFS(Investors!$P:$P,Investors!$A:$A,$A6,Investors!$G:$G,$B6)-$B$2&gt;E$4),SUMIFS(Investors!$Q:$Q,Investors!$A:$A,$A6,Investors!$G:$G,$B6),0)</f>
        <v>280764.61041506851</v>
      </c>
      <c r="G6" s="4">
        <f>IF(AND(SUMIFS(Investors!$P:$P,Investors!$A:$A,$A6,Investors!$G:$G,$B6)-$B$2&lt;=G$4,SUMIFS(Investors!$P:$P,Investors!$A:$A,$A6,Investors!$G:$G,$B6)-$B$2&gt;F$4),SUMIFS(Investors!$Q:$Q,Investors!$A:$A,$A6,Investors!$G:$G,$B6),0)</f>
        <v>0</v>
      </c>
      <c r="H6" s="4">
        <f>IF(AND(SUMIFS(Investors!$P:$P,Investors!$A:$A,$A6,Investors!$G:$G,$B6)-$B$2&lt;=H$4,SUMIFS(Investors!$P:$P,Investors!$A:$A,$A6,Investors!$G:$G,$B6)-$B$2&gt;G$4),SUMIFS(Investors!$Q:$Q,Investors!$A:$A,$A6,Investors!$G:$G,$B6),0)</f>
        <v>0</v>
      </c>
      <c r="I6" s="4">
        <f>IF(AND(SUMIFS(Investors!$P:$P,Investors!$A:$A,$A6,Investors!$G:$G,$B6)-$B$2&lt;=I$4,SUMIFS(Investors!$P:$P,Investors!$A:$A,$A6,Investors!$G:$G,$B6)-$B$2&gt;H$4),SUMIFS(Investors!$Q:$Q,Investors!$A:$A,$A6,Investors!$G:$G,$B6),0)</f>
        <v>0</v>
      </c>
      <c r="J6" s="4">
        <f>IF(AND(SUMIFS(Investors!$P:$P,Investors!$A:$A,$A6,Investors!$G:$G,$B6)-$B$2&lt;=J$4,SUMIFS(Investors!$P:$P,Investors!$A:$A,$A6,Investors!$G:$G,$B6)-$B$2&gt;I$4),SUMIFS(Investors!$Q:$Q,Investors!$A:$A,$A6,Investors!$G:$G,$B6),0)</f>
        <v>0</v>
      </c>
      <c r="K6" s="4">
        <f>IF(AND(SUMIFS(Investors!$P:$P,Investors!$A:$A,$A6,Investors!$G:$G,$B6)-$B$2&lt;=K$4,SUMIFS(Investors!$P:$P,Investors!$A:$A,$A6,Investors!$G:$G,$B6)-$B$2&gt;J$4),SUMIFS(Investors!$Q:$Q,Investors!$A:$A,$A6,Investors!$G:$G,$B6),0)</f>
        <v>0</v>
      </c>
      <c r="L6" s="4">
        <f>IF(AND(SUMIFS(Investors!$P:$P,Investors!$A:$A,$A6,Investors!$G:$G,$B6)-$B$2&lt;=L$4,SUMIFS(Investors!$P:$P,Investors!$A:$A,$A6,Investors!$G:$G,$B6)-$B$2&gt;K$4),SUMIFS(Investors!$Q:$Q,Investors!$A:$A,$A6,Investors!$G:$G,$B6),0)</f>
        <v>0</v>
      </c>
      <c r="M6" s="4">
        <f>IF(AND(SUMIFS(Investors!$P:$P,Investors!$A:$A,$A6,Investors!$G:$G,$B6)-$B$2&lt;=M$4,SUMIFS(Investors!$P:$P,Investors!$A:$A,$A6,Investors!$G:$G,$B6)-$B$2&gt;L$4),SUMIFS(Investors!$Q:$Q,Investors!$A:$A,$A6,Investors!$G:$G,$B6),0)</f>
        <v>0</v>
      </c>
      <c r="N6" s="4">
        <f>IF(AND(SUMIFS(Investors!$P:$P,Investors!$A:$A,$A6,Investors!$G:$G,$B6)-$B$2&lt;=N$4,SUMIFS(Investors!$P:$P,Investors!$A:$A,$A6,Investors!$G:$G,$B6)-$B$2&gt;M$4),SUMIFS(Investors!$Q:$Q,Investors!$A:$A,$A6,Investors!$G:$G,$B6),0)</f>
        <v>0</v>
      </c>
      <c r="O6" s="4">
        <f>IF(AND(SUMIFS(Investors!$P:$P,Investors!$A:$A,$A6,Investors!$G:$G,$B6)-$B$2&lt;=O$4,SUMIFS(Investors!$P:$P,Investors!$A:$A,$A6,Investors!$G:$G,$B6)-$B$2&gt;N$4),SUMIFS(Investors!$Q:$Q,Investors!$A:$A,$A6,Investors!$G:$G,$B6),0)</f>
        <v>0</v>
      </c>
      <c r="P6" s="4">
        <f>IF(AND(SUMIFS(Investors!$P:$P,Investors!$A:$A,$A6,Investors!$G:$G,$B6)-$B$2&lt;=P$4,SUMIFS(Investors!$P:$P,Investors!$A:$A,$A6,Investors!$G:$G,$B6)-$B$2&gt;O$4),SUMIFS(Investors!$Q:$Q,Investors!$A:$A,$A6,Investors!$G:$G,$B6),0)</f>
        <v>0</v>
      </c>
      <c r="Q6" s="4">
        <f>IF(AND(SUMIFS(Investors!$P:$P,Investors!$A:$A,$A6,Investors!$G:$G,$B6)-$B$2&lt;=Q$4,SUMIFS(Investors!$P:$P,Investors!$A:$A,$A6,Investors!$G:$G,$B6)-$B$2&gt;P$4),SUMIFS(Investors!$Q:$Q,Investors!$A:$A,$A6,Investors!$G:$G,$B6),0)</f>
        <v>0</v>
      </c>
      <c r="R6" s="4">
        <f>IF(AND(SUMIFS(Investors!$P:$P,Investors!$A:$A,$A6,Investors!$G:$G,$B6)-$B$2&lt;=R$4,SUMIFS(Investors!$P:$P,Investors!$A:$A,$A6,Investors!$G:$G,$B6)-$B$2&gt;Q$4),SUMIFS(Investors!$Q:$Q,Investors!$A:$A,$A6,Investors!$G:$G,$B6),0)</f>
        <v>0</v>
      </c>
      <c r="S6" s="4">
        <f>IF(AND(SUMIFS(Investors!$P:$P,Investors!$A:$A,$A6,Investors!$G:$G,$B6)-$B$2&lt;=S$4,SUMIFS(Investors!$P:$P,Investors!$A:$A,$A6,Investors!$G:$G,$B6)-$B$2&gt;R$4),SUMIFS(Investors!$Q:$Q,Investors!$A:$A,$A6,Investors!$G:$G,$B6),0)</f>
        <v>0</v>
      </c>
      <c r="T6" s="4">
        <f>IF(AND(SUMIFS(Investors!$P:$P,Investors!$A:$A,$A6,Investors!$G:$G,$B6)-$B$2&lt;=T$4,SUMIFS(Investors!$P:$P,Investors!$A:$A,$A6,Investors!$G:$G,$B6)-$B$2&gt;S$4),SUMIFS(Investors!$Q:$Q,Investors!$A:$A,$A6,Investors!$G:$G,$B6),0)</f>
        <v>0</v>
      </c>
      <c r="U6" s="4">
        <f>IF(AND(SUMIFS(Investors!$P:$P,Investors!$A:$A,$A6,Investors!$G:$G,$B6)-$B$2&lt;=U$4,SUMIFS(Investors!$P:$P,Investors!$A:$A,$A6,Investors!$G:$G,$B6)-$B$2&gt;T$4),SUMIFS(Investors!$Q:$Q,Investors!$A:$A,$A6,Investors!$G:$G,$B6),0)</f>
        <v>0</v>
      </c>
      <c r="V6" s="4">
        <f>IF(AND(SUMIFS(Investors!$P:$P,Investors!$A:$A,$A6,Investors!$G:$G,$B6)-$B$2&lt;=V$4,SUMIFS(Investors!$P:$P,Investors!$A:$A,$A6,Investors!$G:$G,$B6)-$B$2&gt;U$4),SUMIFS(Investors!$Q:$Q,Investors!$A:$A,$A6,Investors!$G:$G,$B6),0)</f>
        <v>0</v>
      </c>
      <c r="W6" s="4">
        <f>IF(AND(SUMIFS(Investors!$P:$P,Investors!$A:$A,$A6,Investors!$G:$G,$B6)-$B$2&lt;=W$4,SUMIFS(Investors!$P:$P,Investors!$A:$A,$A6,Investors!$G:$G,$B6)-$B$2&gt;V$4),SUMIFS(Investors!$Q:$Q,Investors!$A:$A,$A6,Investors!$G:$G,$B6),0)</f>
        <v>0</v>
      </c>
      <c r="X6" s="4">
        <f>IF(AND(SUMIFS(Investors!$P:$P,Investors!$A:$A,$A6,Investors!$G:$G,$B6)-$B$2&lt;=X$4,SUMIFS(Investors!$P:$P,Investors!$A:$A,$A6,Investors!$G:$G,$B6)-$B$2&gt;W$4),SUMIFS(Investors!$Q:$Q,Investors!$A:$A,$A6,Investors!$G:$G,$B6),0)</f>
        <v>0</v>
      </c>
      <c r="Y6" s="4">
        <f>IF(AND(SUMIFS(Investors!$P:$P,Investors!$A:$A,$A6,Investors!$G:$G,$B6)-$B$2&lt;=Y$4,SUMIFS(Investors!$P:$P,Investors!$A:$A,$A6,Investors!$G:$G,$B6)-$B$2&gt;X$4),SUMIFS(Investors!$Q:$Q,Investors!$A:$A,$A6,Investors!$G:$G,$B6),0)</f>
        <v>0</v>
      </c>
      <c r="Z6" s="4">
        <f>IF(AND(SUMIFS(Investors!$P:$P,Investors!$A:$A,$A6,Investors!$G:$G,$B6)-$B$2&lt;=Z$4,SUMIFS(Investors!$P:$P,Investors!$A:$A,$A6,Investors!$G:$G,$B6)-$B$2&gt;Y$4),SUMIFS(Investors!$Q:$Q,Investors!$A:$A,$A6,Investors!$G:$G,$B6),0)</f>
        <v>0</v>
      </c>
      <c r="AA6" s="4">
        <f>IF(AND(SUMIFS(Investors!$P:$P,Investors!$A:$A,$A6,Investors!$G:$G,$B6)-$B$2&lt;=AA$4,SUMIFS(Investors!$P:$P,Investors!$A:$A,$A6,Investors!$G:$G,$B6)-$B$2&gt;Z$4),SUMIFS(Investors!$Q:$Q,Investors!$A:$A,$A6,Investors!$G:$G,$B6),0)</f>
        <v>0</v>
      </c>
      <c r="AB6" s="4">
        <f>IF(AND(SUMIFS(Investors!$P:$P,Investors!$A:$A,$A6,Investors!$G:$G,$B6)-$B$2&lt;=AB$4,SUMIFS(Investors!$P:$P,Investors!$A:$A,$A6,Investors!$G:$G,$B6)-$B$2&gt;AA$4),SUMIFS(Investors!$Q:$Q,Investors!$A:$A,$A6,Investors!$G:$G,$B6),0)</f>
        <v>0</v>
      </c>
      <c r="AC6" s="4">
        <f>IF(AND(SUMIFS(Investors!$P:$P,Investors!$A:$A,$A6,Investors!$G:$G,$B6)-$B$2&lt;=AC$4,SUMIFS(Investors!$P:$P,Investors!$A:$A,$A6,Investors!$G:$G,$B6)-$B$2&gt;AB$4),SUMIFS(Investors!$Q:$Q,Investors!$A:$A,$A6,Investors!$G:$G,$B6),0)</f>
        <v>0</v>
      </c>
    </row>
    <row r="7" spans="1:29">
      <c r="A7" t="s">
        <v>131</v>
      </c>
      <c r="B7" t="s">
        <v>86</v>
      </c>
      <c r="C7" s="4">
        <f t="shared" si="1"/>
        <v>409653.42465753423</v>
      </c>
      <c r="E7" s="4">
        <f>IF(AND(SUMIFS(Investors!$P:$P,Investors!$A:$A,$A7,Investors!$G:$G,$B7)-$B$2&lt;=E$4,SUMIFS(Investors!$P:$P,Investors!$A:$A,$A7,Investors!$G:$G,$B7)-$B$2&gt;D$4),SUMIFS(Investors!$Q:$Q,Investors!$A:$A,$A7,Investors!$G:$G,$B7),0)</f>
        <v>0</v>
      </c>
      <c r="F7" s="4">
        <f>IF(AND(SUMIFS(Investors!$P:$P,Investors!$A:$A,$A7,Investors!$G:$G,$B7)-$B$2&lt;=F$4,SUMIFS(Investors!$P:$P,Investors!$A:$A,$A7,Investors!$G:$G,$B7)-$B$2&gt;E$4),SUMIFS(Investors!$Q:$Q,Investors!$A:$A,$A7,Investors!$G:$G,$B7),0)</f>
        <v>409653.42465753423</v>
      </c>
      <c r="G7" s="4">
        <f>IF(AND(SUMIFS(Investors!$P:$P,Investors!$A:$A,$A7,Investors!$G:$G,$B7)-$B$2&lt;=G$4,SUMIFS(Investors!$P:$P,Investors!$A:$A,$A7,Investors!$G:$G,$B7)-$B$2&gt;F$4),SUMIFS(Investors!$Q:$Q,Investors!$A:$A,$A7,Investors!$G:$G,$B7),0)</f>
        <v>0</v>
      </c>
      <c r="H7" s="4">
        <f>IF(AND(SUMIFS(Investors!$P:$P,Investors!$A:$A,$A7,Investors!$G:$G,$B7)-$B$2&lt;=H$4,SUMIFS(Investors!$P:$P,Investors!$A:$A,$A7,Investors!$G:$G,$B7)-$B$2&gt;G$4),SUMIFS(Investors!$Q:$Q,Investors!$A:$A,$A7,Investors!$G:$G,$B7),0)</f>
        <v>0</v>
      </c>
      <c r="I7" s="4">
        <f>IF(AND(SUMIFS(Investors!$P:$P,Investors!$A:$A,$A7,Investors!$G:$G,$B7)-$B$2&lt;=I$4,SUMIFS(Investors!$P:$P,Investors!$A:$A,$A7,Investors!$G:$G,$B7)-$B$2&gt;H$4),SUMIFS(Investors!$Q:$Q,Investors!$A:$A,$A7,Investors!$G:$G,$B7),0)</f>
        <v>0</v>
      </c>
      <c r="J7" s="4">
        <f>IF(AND(SUMIFS(Investors!$P:$P,Investors!$A:$A,$A7,Investors!$G:$G,$B7)-$B$2&lt;=J$4,SUMIFS(Investors!$P:$P,Investors!$A:$A,$A7,Investors!$G:$G,$B7)-$B$2&gt;I$4),SUMIFS(Investors!$Q:$Q,Investors!$A:$A,$A7,Investors!$G:$G,$B7),0)</f>
        <v>0</v>
      </c>
      <c r="K7" s="4">
        <f>IF(AND(SUMIFS(Investors!$P:$P,Investors!$A:$A,$A7,Investors!$G:$G,$B7)-$B$2&lt;=K$4,SUMIFS(Investors!$P:$P,Investors!$A:$A,$A7,Investors!$G:$G,$B7)-$B$2&gt;J$4),SUMIFS(Investors!$Q:$Q,Investors!$A:$A,$A7,Investors!$G:$G,$B7),0)</f>
        <v>0</v>
      </c>
      <c r="L7" s="4">
        <f>IF(AND(SUMIFS(Investors!$P:$P,Investors!$A:$A,$A7,Investors!$G:$G,$B7)-$B$2&lt;=L$4,SUMIFS(Investors!$P:$P,Investors!$A:$A,$A7,Investors!$G:$G,$B7)-$B$2&gt;K$4),SUMIFS(Investors!$Q:$Q,Investors!$A:$A,$A7,Investors!$G:$G,$B7),0)</f>
        <v>0</v>
      </c>
      <c r="M7" s="4">
        <f>IF(AND(SUMIFS(Investors!$P:$P,Investors!$A:$A,$A7,Investors!$G:$G,$B7)-$B$2&lt;=M$4,SUMIFS(Investors!$P:$P,Investors!$A:$A,$A7,Investors!$G:$G,$B7)-$B$2&gt;L$4),SUMIFS(Investors!$Q:$Q,Investors!$A:$A,$A7,Investors!$G:$G,$B7),0)</f>
        <v>0</v>
      </c>
      <c r="N7" s="4">
        <f>IF(AND(SUMIFS(Investors!$P:$P,Investors!$A:$A,$A7,Investors!$G:$G,$B7)-$B$2&lt;=N$4,SUMIFS(Investors!$P:$P,Investors!$A:$A,$A7,Investors!$G:$G,$B7)-$B$2&gt;M$4),SUMIFS(Investors!$Q:$Q,Investors!$A:$A,$A7,Investors!$G:$G,$B7),0)</f>
        <v>0</v>
      </c>
      <c r="O7" s="4">
        <f>IF(AND(SUMIFS(Investors!$P:$P,Investors!$A:$A,$A7,Investors!$G:$G,$B7)-$B$2&lt;=O$4,SUMIFS(Investors!$P:$P,Investors!$A:$A,$A7,Investors!$G:$G,$B7)-$B$2&gt;N$4),SUMIFS(Investors!$Q:$Q,Investors!$A:$A,$A7,Investors!$G:$G,$B7),0)</f>
        <v>0</v>
      </c>
      <c r="P7" s="4">
        <f>IF(AND(SUMIFS(Investors!$P:$P,Investors!$A:$A,$A7,Investors!$G:$G,$B7)-$B$2&lt;=P$4,SUMIFS(Investors!$P:$P,Investors!$A:$A,$A7,Investors!$G:$G,$B7)-$B$2&gt;O$4),SUMIFS(Investors!$Q:$Q,Investors!$A:$A,$A7,Investors!$G:$G,$B7),0)</f>
        <v>0</v>
      </c>
      <c r="Q7" s="4">
        <f>IF(AND(SUMIFS(Investors!$P:$P,Investors!$A:$A,$A7,Investors!$G:$G,$B7)-$B$2&lt;=Q$4,SUMIFS(Investors!$P:$P,Investors!$A:$A,$A7,Investors!$G:$G,$B7)-$B$2&gt;P$4),SUMIFS(Investors!$Q:$Q,Investors!$A:$A,$A7,Investors!$G:$G,$B7),0)</f>
        <v>0</v>
      </c>
      <c r="R7" s="4">
        <f>IF(AND(SUMIFS(Investors!$P:$P,Investors!$A:$A,$A7,Investors!$G:$G,$B7)-$B$2&lt;=R$4,SUMIFS(Investors!$P:$P,Investors!$A:$A,$A7,Investors!$G:$G,$B7)-$B$2&gt;Q$4),SUMIFS(Investors!$Q:$Q,Investors!$A:$A,$A7,Investors!$G:$G,$B7),0)</f>
        <v>0</v>
      </c>
      <c r="S7" s="4">
        <f>IF(AND(SUMIFS(Investors!$P:$P,Investors!$A:$A,$A7,Investors!$G:$G,$B7)-$B$2&lt;=S$4,SUMIFS(Investors!$P:$P,Investors!$A:$A,$A7,Investors!$G:$G,$B7)-$B$2&gt;R$4),SUMIFS(Investors!$Q:$Q,Investors!$A:$A,$A7,Investors!$G:$G,$B7),0)</f>
        <v>0</v>
      </c>
      <c r="T7" s="4">
        <f>IF(AND(SUMIFS(Investors!$P:$P,Investors!$A:$A,$A7,Investors!$G:$G,$B7)-$B$2&lt;=T$4,SUMIFS(Investors!$P:$P,Investors!$A:$A,$A7,Investors!$G:$G,$B7)-$B$2&gt;S$4),SUMIFS(Investors!$Q:$Q,Investors!$A:$A,$A7,Investors!$G:$G,$B7),0)</f>
        <v>0</v>
      </c>
      <c r="U7" s="4">
        <f>IF(AND(SUMIFS(Investors!$P:$P,Investors!$A:$A,$A7,Investors!$G:$G,$B7)-$B$2&lt;=U$4,SUMIFS(Investors!$P:$P,Investors!$A:$A,$A7,Investors!$G:$G,$B7)-$B$2&gt;T$4),SUMIFS(Investors!$Q:$Q,Investors!$A:$A,$A7,Investors!$G:$G,$B7),0)</f>
        <v>0</v>
      </c>
      <c r="V7" s="4">
        <f>IF(AND(SUMIFS(Investors!$P:$P,Investors!$A:$A,$A7,Investors!$G:$G,$B7)-$B$2&lt;=V$4,SUMIFS(Investors!$P:$P,Investors!$A:$A,$A7,Investors!$G:$G,$B7)-$B$2&gt;U$4),SUMIFS(Investors!$Q:$Q,Investors!$A:$A,$A7,Investors!$G:$G,$B7),0)</f>
        <v>0</v>
      </c>
      <c r="W7" s="4">
        <f>IF(AND(SUMIFS(Investors!$P:$P,Investors!$A:$A,$A7,Investors!$G:$G,$B7)-$B$2&lt;=W$4,SUMIFS(Investors!$P:$P,Investors!$A:$A,$A7,Investors!$G:$G,$B7)-$B$2&gt;V$4),SUMIFS(Investors!$Q:$Q,Investors!$A:$A,$A7,Investors!$G:$G,$B7),0)</f>
        <v>0</v>
      </c>
      <c r="X7" s="4">
        <f>IF(AND(SUMIFS(Investors!$P:$P,Investors!$A:$A,$A7,Investors!$G:$G,$B7)-$B$2&lt;=X$4,SUMIFS(Investors!$P:$P,Investors!$A:$A,$A7,Investors!$G:$G,$B7)-$B$2&gt;W$4),SUMIFS(Investors!$Q:$Q,Investors!$A:$A,$A7,Investors!$G:$G,$B7),0)</f>
        <v>0</v>
      </c>
      <c r="Y7" s="4">
        <f>IF(AND(SUMIFS(Investors!$P:$P,Investors!$A:$A,$A7,Investors!$G:$G,$B7)-$B$2&lt;=Y$4,SUMIFS(Investors!$P:$P,Investors!$A:$A,$A7,Investors!$G:$G,$B7)-$B$2&gt;X$4),SUMIFS(Investors!$Q:$Q,Investors!$A:$A,$A7,Investors!$G:$G,$B7),0)</f>
        <v>0</v>
      </c>
      <c r="Z7" s="4">
        <f>IF(AND(SUMIFS(Investors!$P:$P,Investors!$A:$A,$A7,Investors!$G:$G,$B7)-$B$2&lt;=Z$4,SUMIFS(Investors!$P:$P,Investors!$A:$A,$A7,Investors!$G:$G,$B7)-$B$2&gt;Y$4),SUMIFS(Investors!$Q:$Q,Investors!$A:$A,$A7,Investors!$G:$G,$B7),0)</f>
        <v>0</v>
      </c>
      <c r="AA7" s="4">
        <f>IF(AND(SUMIFS(Investors!$P:$P,Investors!$A:$A,$A7,Investors!$G:$G,$B7)-$B$2&lt;=AA$4,SUMIFS(Investors!$P:$P,Investors!$A:$A,$A7,Investors!$G:$G,$B7)-$B$2&gt;Z$4),SUMIFS(Investors!$Q:$Q,Investors!$A:$A,$A7,Investors!$G:$G,$B7),0)</f>
        <v>0</v>
      </c>
      <c r="AB7" s="4">
        <f>IF(AND(SUMIFS(Investors!$P:$P,Investors!$A:$A,$A7,Investors!$G:$G,$B7)-$B$2&lt;=AB$4,SUMIFS(Investors!$P:$P,Investors!$A:$A,$A7,Investors!$G:$G,$B7)-$B$2&gt;AA$4),SUMIFS(Investors!$Q:$Q,Investors!$A:$A,$A7,Investors!$G:$G,$B7),0)</f>
        <v>0</v>
      </c>
      <c r="AC7" s="4">
        <f>IF(AND(SUMIFS(Investors!$P:$P,Investors!$A:$A,$A7,Investors!$G:$G,$B7)-$B$2&lt;=AC$4,SUMIFS(Investors!$P:$P,Investors!$A:$A,$A7,Investors!$G:$G,$B7)-$B$2&gt;AB$4),SUMIFS(Investors!$Q:$Q,Investors!$A:$A,$A7,Investors!$G:$G,$B7),0)</f>
        <v>0</v>
      </c>
    </row>
    <row r="8" spans="1:29">
      <c r="A8" t="s">
        <v>134</v>
      </c>
      <c r="B8" t="s">
        <v>111</v>
      </c>
      <c r="C8" s="4">
        <f t="shared" si="1"/>
        <v>306390.41095890407</v>
      </c>
      <c r="E8" s="4">
        <f>IF(AND(SUMIFS(Investors!$P:$P,Investors!$A:$A,$A8,Investors!$G:$G,$B8)-$B$2&lt;=E$4,SUMIFS(Investors!$P:$P,Investors!$A:$A,$A8,Investors!$G:$G,$B8)-$B$2&gt;D$4),SUMIFS(Investors!$Q:$Q,Investors!$A:$A,$A8,Investors!$G:$G,$B8),0)</f>
        <v>0</v>
      </c>
      <c r="F8" s="4">
        <f>IF(AND(SUMIFS(Investors!$P:$P,Investors!$A:$A,$A8,Investors!$G:$G,$B8)-$B$2&lt;=F$4,SUMIFS(Investors!$P:$P,Investors!$A:$A,$A8,Investors!$G:$G,$B8)-$B$2&gt;E$4),SUMIFS(Investors!$Q:$Q,Investors!$A:$A,$A8,Investors!$G:$G,$B8),0)</f>
        <v>0</v>
      </c>
      <c r="G8" s="4">
        <f>IF(AND(SUMIFS(Investors!$P:$P,Investors!$A:$A,$A8,Investors!$G:$G,$B8)-$B$2&lt;=G$4,SUMIFS(Investors!$P:$P,Investors!$A:$A,$A8,Investors!$G:$G,$B8)-$B$2&gt;F$4),SUMIFS(Investors!$Q:$Q,Investors!$A:$A,$A8,Investors!$G:$G,$B8),0)</f>
        <v>0</v>
      </c>
      <c r="H8" s="4">
        <f>IF(AND(SUMIFS(Investors!$P:$P,Investors!$A:$A,$A8,Investors!$G:$G,$B8)-$B$2&lt;=H$4,SUMIFS(Investors!$P:$P,Investors!$A:$A,$A8,Investors!$G:$G,$B8)-$B$2&gt;G$4),SUMIFS(Investors!$Q:$Q,Investors!$A:$A,$A8,Investors!$G:$G,$B8),0)</f>
        <v>0</v>
      </c>
      <c r="I8" s="4">
        <f>IF(AND(SUMIFS(Investors!$P:$P,Investors!$A:$A,$A8,Investors!$G:$G,$B8)-$B$2&lt;=I$4,SUMIFS(Investors!$P:$P,Investors!$A:$A,$A8,Investors!$G:$G,$B8)-$B$2&gt;H$4),SUMIFS(Investors!$Q:$Q,Investors!$A:$A,$A8,Investors!$G:$G,$B8),0)</f>
        <v>0</v>
      </c>
      <c r="J8" s="4">
        <f>IF(AND(SUMIFS(Investors!$P:$P,Investors!$A:$A,$A8,Investors!$G:$G,$B8)-$B$2&lt;=J$4,SUMIFS(Investors!$P:$P,Investors!$A:$A,$A8,Investors!$G:$G,$B8)-$B$2&gt;I$4),SUMIFS(Investors!$Q:$Q,Investors!$A:$A,$A8,Investors!$G:$G,$B8),0)</f>
        <v>0</v>
      </c>
      <c r="K8" s="4">
        <f>IF(AND(SUMIFS(Investors!$P:$P,Investors!$A:$A,$A8,Investors!$G:$G,$B8)-$B$2&lt;=K$4,SUMIFS(Investors!$P:$P,Investors!$A:$A,$A8,Investors!$G:$G,$B8)-$B$2&gt;J$4),SUMIFS(Investors!$Q:$Q,Investors!$A:$A,$A8,Investors!$G:$G,$B8),0)</f>
        <v>306390.41095890407</v>
      </c>
      <c r="L8" s="4">
        <f>IF(AND(SUMIFS(Investors!$P:$P,Investors!$A:$A,$A8,Investors!$G:$G,$B8)-$B$2&lt;=L$4,SUMIFS(Investors!$P:$P,Investors!$A:$A,$A8,Investors!$G:$G,$B8)-$B$2&gt;K$4),SUMIFS(Investors!$Q:$Q,Investors!$A:$A,$A8,Investors!$G:$G,$B8),0)</f>
        <v>0</v>
      </c>
      <c r="M8" s="4">
        <f>IF(AND(SUMIFS(Investors!$P:$P,Investors!$A:$A,$A8,Investors!$G:$G,$B8)-$B$2&lt;=M$4,SUMIFS(Investors!$P:$P,Investors!$A:$A,$A8,Investors!$G:$G,$B8)-$B$2&gt;L$4),SUMIFS(Investors!$Q:$Q,Investors!$A:$A,$A8,Investors!$G:$G,$B8),0)</f>
        <v>0</v>
      </c>
      <c r="N8" s="4">
        <f>IF(AND(SUMIFS(Investors!$P:$P,Investors!$A:$A,$A8,Investors!$G:$G,$B8)-$B$2&lt;=N$4,SUMIFS(Investors!$P:$P,Investors!$A:$A,$A8,Investors!$G:$G,$B8)-$B$2&gt;M$4),SUMIFS(Investors!$Q:$Q,Investors!$A:$A,$A8,Investors!$G:$G,$B8),0)</f>
        <v>0</v>
      </c>
      <c r="O8" s="4">
        <f>IF(AND(SUMIFS(Investors!$P:$P,Investors!$A:$A,$A8,Investors!$G:$G,$B8)-$B$2&lt;=O$4,SUMIFS(Investors!$P:$P,Investors!$A:$A,$A8,Investors!$G:$G,$B8)-$B$2&gt;N$4),SUMIFS(Investors!$Q:$Q,Investors!$A:$A,$A8,Investors!$G:$G,$B8),0)</f>
        <v>0</v>
      </c>
      <c r="P8" s="4">
        <f>IF(AND(SUMIFS(Investors!$P:$P,Investors!$A:$A,$A8,Investors!$G:$G,$B8)-$B$2&lt;=P$4,SUMIFS(Investors!$P:$P,Investors!$A:$A,$A8,Investors!$G:$G,$B8)-$B$2&gt;O$4),SUMIFS(Investors!$Q:$Q,Investors!$A:$A,$A8,Investors!$G:$G,$B8),0)</f>
        <v>0</v>
      </c>
      <c r="Q8" s="4">
        <f>IF(AND(SUMIFS(Investors!$P:$P,Investors!$A:$A,$A8,Investors!$G:$G,$B8)-$B$2&lt;=Q$4,SUMIFS(Investors!$P:$P,Investors!$A:$A,$A8,Investors!$G:$G,$B8)-$B$2&gt;P$4),SUMIFS(Investors!$Q:$Q,Investors!$A:$A,$A8,Investors!$G:$G,$B8),0)</f>
        <v>0</v>
      </c>
      <c r="R8" s="4">
        <f>IF(AND(SUMIFS(Investors!$P:$P,Investors!$A:$A,$A8,Investors!$G:$G,$B8)-$B$2&lt;=R$4,SUMIFS(Investors!$P:$P,Investors!$A:$A,$A8,Investors!$G:$G,$B8)-$B$2&gt;Q$4),SUMIFS(Investors!$Q:$Q,Investors!$A:$A,$A8,Investors!$G:$G,$B8),0)</f>
        <v>0</v>
      </c>
      <c r="S8" s="4">
        <f>IF(AND(SUMIFS(Investors!$P:$P,Investors!$A:$A,$A8,Investors!$G:$G,$B8)-$B$2&lt;=S$4,SUMIFS(Investors!$P:$P,Investors!$A:$A,$A8,Investors!$G:$G,$B8)-$B$2&gt;R$4),SUMIFS(Investors!$Q:$Q,Investors!$A:$A,$A8,Investors!$G:$G,$B8),0)</f>
        <v>0</v>
      </c>
      <c r="T8" s="4">
        <f>IF(AND(SUMIFS(Investors!$P:$P,Investors!$A:$A,$A8,Investors!$G:$G,$B8)-$B$2&lt;=T$4,SUMIFS(Investors!$P:$P,Investors!$A:$A,$A8,Investors!$G:$G,$B8)-$B$2&gt;S$4),SUMIFS(Investors!$Q:$Q,Investors!$A:$A,$A8,Investors!$G:$G,$B8),0)</f>
        <v>0</v>
      </c>
      <c r="U8" s="4">
        <f>IF(AND(SUMIFS(Investors!$P:$P,Investors!$A:$A,$A8,Investors!$G:$G,$B8)-$B$2&lt;=U$4,SUMIFS(Investors!$P:$P,Investors!$A:$A,$A8,Investors!$G:$G,$B8)-$B$2&gt;T$4),SUMIFS(Investors!$Q:$Q,Investors!$A:$A,$A8,Investors!$G:$G,$B8),0)</f>
        <v>0</v>
      </c>
      <c r="V8" s="4">
        <f>IF(AND(SUMIFS(Investors!$P:$P,Investors!$A:$A,$A8,Investors!$G:$G,$B8)-$B$2&lt;=V$4,SUMIFS(Investors!$P:$P,Investors!$A:$A,$A8,Investors!$G:$G,$B8)-$B$2&gt;U$4),SUMIFS(Investors!$Q:$Q,Investors!$A:$A,$A8,Investors!$G:$G,$B8),0)</f>
        <v>0</v>
      </c>
      <c r="W8" s="4">
        <f>IF(AND(SUMIFS(Investors!$P:$P,Investors!$A:$A,$A8,Investors!$G:$G,$B8)-$B$2&lt;=W$4,SUMIFS(Investors!$P:$P,Investors!$A:$A,$A8,Investors!$G:$G,$B8)-$B$2&gt;V$4),SUMIFS(Investors!$Q:$Q,Investors!$A:$A,$A8,Investors!$G:$G,$B8),0)</f>
        <v>0</v>
      </c>
      <c r="X8" s="4">
        <f>IF(AND(SUMIFS(Investors!$P:$P,Investors!$A:$A,$A8,Investors!$G:$G,$B8)-$B$2&lt;=X$4,SUMIFS(Investors!$P:$P,Investors!$A:$A,$A8,Investors!$G:$G,$B8)-$B$2&gt;W$4),SUMIFS(Investors!$Q:$Q,Investors!$A:$A,$A8,Investors!$G:$G,$B8),0)</f>
        <v>0</v>
      </c>
      <c r="Y8" s="4">
        <f>IF(AND(SUMIFS(Investors!$P:$P,Investors!$A:$A,$A8,Investors!$G:$G,$B8)-$B$2&lt;=Y$4,SUMIFS(Investors!$P:$P,Investors!$A:$A,$A8,Investors!$G:$G,$B8)-$B$2&gt;X$4),SUMIFS(Investors!$Q:$Q,Investors!$A:$A,$A8,Investors!$G:$G,$B8),0)</f>
        <v>0</v>
      </c>
      <c r="Z8" s="4">
        <f>IF(AND(SUMIFS(Investors!$P:$P,Investors!$A:$A,$A8,Investors!$G:$G,$B8)-$B$2&lt;=Z$4,SUMIFS(Investors!$P:$P,Investors!$A:$A,$A8,Investors!$G:$G,$B8)-$B$2&gt;Y$4),SUMIFS(Investors!$Q:$Q,Investors!$A:$A,$A8,Investors!$G:$G,$B8),0)</f>
        <v>0</v>
      </c>
      <c r="AA8" s="4">
        <f>IF(AND(SUMIFS(Investors!$P:$P,Investors!$A:$A,$A8,Investors!$G:$G,$B8)-$B$2&lt;=AA$4,SUMIFS(Investors!$P:$P,Investors!$A:$A,$A8,Investors!$G:$G,$B8)-$B$2&gt;Z$4),SUMIFS(Investors!$Q:$Q,Investors!$A:$A,$A8,Investors!$G:$G,$B8),0)</f>
        <v>0</v>
      </c>
      <c r="AB8" s="4">
        <f>IF(AND(SUMIFS(Investors!$P:$P,Investors!$A:$A,$A8,Investors!$G:$G,$B8)-$B$2&lt;=AB$4,SUMIFS(Investors!$P:$P,Investors!$A:$A,$A8,Investors!$G:$G,$B8)-$B$2&gt;AA$4),SUMIFS(Investors!$Q:$Q,Investors!$A:$A,$A8,Investors!$G:$G,$B8),0)</f>
        <v>0</v>
      </c>
      <c r="AC8" s="4">
        <f>IF(AND(SUMIFS(Investors!$P:$P,Investors!$A:$A,$A8,Investors!$G:$G,$B8)-$B$2&lt;=AC$4,SUMIFS(Investors!$P:$P,Investors!$A:$A,$A8,Investors!$G:$G,$B8)-$B$2&gt;AB$4),SUMIFS(Investors!$Q:$Q,Investors!$A:$A,$A8,Investors!$G:$G,$B8),0)</f>
        <v>0</v>
      </c>
    </row>
    <row r="9" spans="1:29">
      <c r="A9" t="s">
        <v>137</v>
      </c>
      <c r="B9" t="s">
        <v>76</v>
      </c>
      <c r="C9" s="4">
        <f t="shared" si="1"/>
        <v>649542.46575342468</v>
      </c>
      <c r="E9" s="4">
        <f>IF(AND(SUMIFS(Investors!$P:$P,Investors!$A:$A,$A9,Investors!$G:$G,$B9)-$B$2&lt;=E$4,SUMIFS(Investors!$P:$P,Investors!$A:$A,$A9,Investors!$G:$G,$B9)-$B$2&gt;D$4),SUMIFS(Investors!$Q:$Q,Investors!$A:$A,$A9,Investors!$G:$G,$B9),0)</f>
        <v>0</v>
      </c>
      <c r="F9" s="4">
        <f>IF(AND(SUMIFS(Investors!$P:$P,Investors!$A:$A,$A9,Investors!$G:$G,$B9)-$B$2&lt;=F$4,SUMIFS(Investors!$P:$P,Investors!$A:$A,$A9,Investors!$G:$G,$B9)-$B$2&gt;E$4),SUMIFS(Investors!$Q:$Q,Investors!$A:$A,$A9,Investors!$G:$G,$B9),0)</f>
        <v>649542.46575342468</v>
      </c>
      <c r="G9" s="4">
        <f>IF(AND(SUMIFS(Investors!$P:$P,Investors!$A:$A,$A9,Investors!$G:$G,$B9)-$B$2&lt;=G$4,SUMIFS(Investors!$P:$P,Investors!$A:$A,$A9,Investors!$G:$G,$B9)-$B$2&gt;F$4),SUMIFS(Investors!$Q:$Q,Investors!$A:$A,$A9,Investors!$G:$G,$B9),0)</f>
        <v>0</v>
      </c>
      <c r="H9" s="4">
        <f>IF(AND(SUMIFS(Investors!$P:$P,Investors!$A:$A,$A9,Investors!$G:$G,$B9)-$B$2&lt;=H$4,SUMIFS(Investors!$P:$P,Investors!$A:$A,$A9,Investors!$G:$G,$B9)-$B$2&gt;G$4),SUMIFS(Investors!$Q:$Q,Investors!$A:$A,$A9,Investors!$G:$G,$B9),0)</f>
        <v>0</v>
      </c>
      <c r="I9" s="4">
        <f>IF(AND(SUMIFS(Investors!$P:$P,Investors!$A:$A,$A9,Investors!$G:$G,$B9)-$B$2&lt;=I$4,SUMIFS(Investors!$P:$P,Investors!$A:$A,$A9,Investors!$G:$G,$B9)-$B$2&gt;H$4),SUMIFS(Investors!$Q:$Q,Investors!$A:$A,$A9,Investors!$G:$G,$B9),0)</f>
        <v>0</v>
      </c>
      <c r="J9" s="4">
        <f>IF(AND(SUMIFS(Investors!$P:$P,Investors!$A:$A,$A9,Investors!$G:$G,$B9)-$B$2&lt;=J$4,SUMIFS(Investors!$P:$P,Investors!$A:$A,$A9,Investors!$G:$G,$B9)-$B$2&gt;I$4),SUMIFS(Investors!$Q:$Q,Investors!$A:$A,$A9,Investors!$G:$G,$B9),0)</f>
        <v>0</v>
      </c>
      <c r="K9" s="4">
        <f>IF(AND(SUMIFS(Investors!$P:$P,Investors!$A:$A,$A9,Investors!$G:$G,$B9)-$B$2&lt;=K$4,SUMIFS(Investors!$P:$P,Investors!$A:$A,$A9,Investors!$G:$G,$B9)-$B$2&gt;J$4),SUMIFS(Investors!$Q:$Q,Investors!$A:$A,$A9,Investors!$G:$G,$B9),0)</f>
        <v>0</v>
      </c>
      <c r="L9" s="4">
        <f>IF(AND(SUMIFS(Investors!$P:$P,Investors!$A:$A,$A9,Investors!$G:$G,$B9)-$B$2&lt;=L$4,SUMIFS(Investors!$P:$P,Investors!$A:$A,$A9,Investors!$G:$G,$B9)-$B$2&gt;K$4),SUMIFS(Investors!$Q:$Q,Investors!$A:$A,$A9,Investors!$G:$G,$B9),0)</f>
        <v>0</v>
      </c>
      <c r="M9" s="4">
        <f>IF(AND(SUMIFS(Investors!$P:$P,Investors!$A:$A,$A9,Investors!$G:$G,$B9)-$B$2&lt;=M$4,SUMIFS(Investors!$P:$P,Investors!$A:$A,$A9,Investors!$G:$G,$B9)-$B$2&gt;L$4),SUMIFS(Investors!$Q:$Q,Investors!$A:$A,$A9,Investors!$G:$G,$B9),0)</f>
        <v>0</v>
      </c>
      <c r="N9" s="4">
        <f>IF(AND(SUMIFS(Investors!$P:$P,Investors!$A:$A,$A9,Investors!$G:$G,$B9)-$B$2&lt;=N$4,SUMIFS(Investors!$P:$P,Investors!$A:$A,$A9,Investors!$G:$G,$B9)-$B$2&gt;M$4),SUMIFS(Investors!$Q:$Q,Investors!$A:$A,$A9,Investors!$G:$G,$B9),0)</f>
        <v>0</v>
      </c>
      <c r="O9" s="4">
        <f>IF(AND(SUMIFS(Investors!$P:$P,Investors!$A:$A,$A9,Investors!$G:$G,$B9)-$B$2&lt;=O$4,SUMIFS(Investors!$P:$P,Investors!$A:$A,$A9,Investors!$G:$G,$B9)-$B$2&gt;N$4),SUMIFS(Investors!$Q:$Q,Investors!$A:$A,$A9,Investors!$G:$G,$B9),0)</f>
        <v>0</v>
      </c>
      <c r="P9" s="4">
        <f>IF(AND(SUMIFS(Investors!$P:$P,Investors!$A:$A,$A9,Investors!$G:$G,$B9)-$B$2&lt;=P$4,SUMIFS(Investors!$P:$P,Investors!$A:$A,$A9,Investors!$G:$G,$B9)-$B$2&gt;O$4),SUMIFS(Investors!$Q:$Q,Investors!$A:$A,$A9,Investors!$G:$G,$B9),0)</f>
        <v>0</v>
      </c>
      <c r="Q9" s="4">
        <f>IF(AND(SUMIFS(Investors!$P:$P,Investors!$A:$A,$A9,Investors!$G:$G,$B9)-$B$2&lt;=Q$4,SUMIFS(Investors!$P:$P,Investors!$A:$A,$A9,Investors!$G:$G,$B9)-$B$2&gt;P$4),SUMIFS(Investors!$Q:$Q,Investors!$A:$A,$A9,Investors!$G:$G,$B9),0)</f>
        <v>0</v>
      </c>
      <c r="R9" s="4">
        <f>IF(AND(SUMIFS(Investors!$P:$P,Investors!$A:$A,$A9,Investors!$G:$G,$B9)-$B$2&lt;=R$4,SUMIFS(Investors!$P:$P,Investors!$A:$A,$A9,Investors!$G:$G,$B9)-$B$2&gt;Q$4),SUMIFS(Investors!$Q:$Q,Investors!$A:$A,$A9,Investors!$G:$G,$B9),0)</f>
        <v>0</v>
      </c>
      <c r="S9" s="4">
        <f>IF(AND(SUMIFS(Investors!$P:$P,Investors!$A:$A,$A9,Investors!$G:$G,$B9)-$B$2&lt;=S$4,SUMIFS(Investors!$P:$P,Investors!$A:$A,$A9,Investors!$G:$G,$B9)-$B$2&gt;R$4),SUMIFS(Investors!$Q:$Q,Investors!$A:$A,$A9,Investors!$G:$G,$B9),0)</f>
        <v>0</v>
      </c>
      <c r="T9" s="4">
        <f>IF(AND(SUMIFS(Investors!$P:$P,Investors!$A:$A,$A9,Investors!$G:$G,$B9)-$B$2&lt;=T$4,SUMIFS(Investors!$P:$P,Investors!$A:$A,$A9,Investors!$G:$G,$B9)-$B$2&gt;S$4),SUMIFS(Investors!$Q:$Q,Investors!$A:$A,$A9,Investors!$G:$G,$B9),0)</f>
        <v>0</v>
      </c>
      <c r="U9" s="4">
        <f>IF(AND(SUMIFS(Investors!$P:$P,Investors!$A:$A,$A9,Investors!$G:$G,$B9)-$B$2&lt;=U$4,SUMIFS(Investors!$P:$P,Investors!$A:$A,$A9,Investors!$G:$G,$B9)-$B$2&gt;T$4),SUMIFS(Investors!$Q:$Q,Investors!$A:$A,$A9,Investors!$G:$G,$B9),0)</f>
        <v>0</v>
      </c>
      <c r="V9" s="4">
        <f>IF(AND(SUMIFS(Investors!$P:$P,Investors!$A:$A,$A9,Investors!$G:$G,$B9)-$B$2&lt;=V$4,SUMIFS(Investors!$P:$P,Investors!$A:$A,$A9,Investors!$G:$G,$B9)-$B$2&gt;U$4),SUMIFS(Investors!$Q:$Q,Investors!$A:$A,$A9,Investors!$G:$G,$B9),0)</f>
        <v>0</v>
      </c>
      <c r="W9" s="4">
        <f>IF(AND(SUMIFS(Investors!$P:$P,Investors!$A:$A,$A9,Investors!$G:$G,$B9)-$B$2&lt;=W$4,SUMIFS(Investors!$P:$P,Investors!$A:$A,$A9,Investors!$G:$G,$B9)-$B$2&gt;V$4),SUMIFS(Investors!$Q:$Q,Investors!$A:$A,$A9,Investors!$G:$G,$B9),0)</f>
        <v>0</v>
      </c>
      <c r="X9" s="4">
        <f>IF(AND(SUMIFS(Investors!$P:$P,Investors!$A:$A,$A9,Investors!$G:$G,$B9)-$B$2&lt;=X$4,SUMIFS(Investors!$P:$P,Investors!$A:$A,$A9,Investors!$G:$G,$B9)-$B$2&gt;W$4),SUMIFS(Investors!$Q:$Q,Investors!$A:$A,$A9,Investors!$G:$G,$B9),0)</f>
        <v>0</v>
      </c>
      <c r="Y9" s="4">
        <f>IF(AND(SUMIFS(Investors!$P:$P,Investors!$A:$A,$A9,Investors!$G:$G,$B9)-$B$2&lt;=Y$4,SUMIFS(Investors!$P:$P,Investors!$A:$A,$A9,Investors!$G:$G,$B9)-$B$2&gt;X$4),SUMIFS(Investors!$Q:$Q,Investors!$A:$A,$A9,Investors!$G:$G,$B9),0)</f>
        <v>0</v>
      </c>
      <c r="Z9" s="4">
        <f>IF(AND(SUMIFS(Investors!$P:$P,Investors!$A:$A,$A9,Investors!$G:$G,$B9)-$B$2&lt;=Z$4,SUMIFS(Investors!$P:$P,Investors!$A:$A,$A9,Investors!$G:$G,$B9)-$B$2&gt;Y$4),SUMIFS(Investors!$Q:$Q,Investors!$A:$A,$A9,Investors!$G:$G,$B9),0)</f>
        <v>0</v>
      </c>
      <c r="AA9" s="4">
        <f>IF(AND(SUMIFS(Investors!$P:$P,Investors!$A:$A,$A9,Investors!$G:$G,$B9)-$B$2&lt;=AA$4,SUMIFS(Investors!$P:$P,Investors!$A:$A,$A9,Investors!$G:$G,$B9)-$B$2&gt;Z$4),SUMIFS(Investors!$Q:$Q,Investors!$A:$A,$A9,Investors!$G:$G,$B9),0)</f>
        <v>0</v>
      </c>
      <c r="AB9" s="4">
        <f>IF(AND(SUMIFS(Investors!$P:$P,Investors!$A:$A,$A9,Investors!$G:$G,$B9)-$B$2&lt;=AB$4,SUMIFS(Investors!$P:$P,Investors!$A:$A,$A9,Investors!$G:$G,$B9)-$B$2&gt;AA$4),SUMIFS(Investors!$Q:$Q,Investors!$A:$A,$A9,Investors!$G:$G,$B9),0)</f>
        <v>0</v>
      </c>
      <c r="AC9" s="4">
        <f>IF(AND(SUMIFS(Investors!$P:$P,Investors!$A:$A,$A9,Investors!$G:$G,$B9)-$B$2&lt;=AC$4,SUMIFS(Investors!$P:$P,Investors!$A:$A,$A9,Investors!$G:$G,$B9)-$B$2&gt;AB$4),SUMIFS(Investors!$Q:$Q,Investors!$A:$A,$A9,Investors!$G:$G,$B9),0)</f>
        <v>0</v>
      </c>
    </row>
    <row r="10" spans="1:29">
      <c r="A10" t="s">
        <v>137</v>
      </c>
      <c r="B10" t="s">
        <v>77</v>
      </c>
      <c r="C10" s="4">
        <f t="shared" si="1"/>
        <v>293643.83561643836</v>
      </c>
      <c r="E10" s="4">
        <f>IF(AND(SUMIFS(Investors!$P:$P,Investors!$A:$A,$A10,Investors!$G:$G,$B10)-$B$2&lt;=E$4,SUMIFS(Investors!$P:$P,Investors!$A:$A,$A10,Investors!$G:$G,$B10)-$B$2&gt;D$4),SUMIFS(Investors!$Q:$Q,Investors!$A:$A,$A10,Investors!$G:$G,$B10),0)</f>
        <v>0</v>
      </c>
      <c r="F10" s="4">
        <f>IF(AND(SUMIFS(Investors!$P:$P,Investors!$A:$A,$A10,Investors!$G:$G,$B10)-$B$2&lt;=F$4,SUMIFS(Investors!$P:$P,Investors!$A:$A,$A10,Investors!$G:$G,$B10)-$B$2&gt;E$4),SUMIFS(Investors!$Q:$Q,Investors!$A:$A,$A10,Investors!$G:$G,$B10),0)</f>
        <v>293643.83561643836</v>
      </c>
      <c r="G10" s="4">
        <f>IF(AND(SUMIFS(Investors!$P:$P,Investors!$A:$A,$A10,Investors!$G:$G,$B10)-$B$2&lt;=G$4,SUMIFS(Investors!$P:$P,Investors!$A:$A,$A10,Investors!$G:$G,$B10)-$B$2&gt;F$4),SUMIFS(Investors!$Q:$Q,Investors!$A:$A,$A10,Investors!$G:$G,$B10),0)</f>
        <v>0</v>
      </c>
      <c r="H10" s="4">
        <f>IF(AND(SUMIFS(Investors!$P:$P,Investors!$A:$A,$A10,Investors!$G:$G,$B10)-$B$2&lt;=H$4,SUMIFS(Investors!$P:$P,Investors!$A:$A,$A10,Investors!$G:$G,$B10)-$B$2&gt;G$4),SUMIFS(Investors!$Q:$Q,Investors!$A:$A,$A10,Investors!$G:$G,$B10),0)</f>
        <v>0</v>
      </c>
      <c r="I10" s="4">
        <f>IF(AND(SUMIFS(Investors!$P:$P,Investors!$A:$A,$A10,Investors!$G:$G,$B10)-$B$2&lt;=I$4,SUMIFS(Investors!$P:$P,Investors!$A:$A,$A10,Investors!$G:$G,$B10)-$B$2&gt;H$4),SUMIFS(Investors!$Q:$Q,Investors!$A:$A,$A10,Investors!$G:$G,$B10),0)</f>
        <v>0</v>
      </c>
      <c r="J10" s="4">
        <f>IF(AND(SUMIFS(Investors!$P:$P,Investors!$A:$A,$A10,Investors!$G:$G,$B10)-$B$2&lt;=J$4,SUMIFS(Investors!$P:$P,Investors!$A:$A,$A10,Investors!$G:$G,$B10)-$B$2&gt;I$4),SUMIFS(Investors!$Q:$Q,Investors!$A:$A,$A10,Investors!$G:$G,$B10),0)</f>
        <v>0</v>
      </c>
      <c r="K10" s="4">
        <f>IF(AND(SUMIFS(Investors!$P:$P,Investors!$A:$A,$A10,Investors!$G:$G,$B10)-$B$2&lt;=K$4,SUMIFS(Investors!$P:$P,Investors!$A:$A,$A10,Investors!$G:$G,$B10)-$B$2&gt;J$4),SUMIFS(Investors!$Q:$Q,Investors!$A:$A,$A10,Investors!$G:$G,$B10),0)</f>
        <v>0</v>
      </c>
      <c r="L10" s="4">
        <f>IF(AND(SUMIFS(Investors!$P:$P,Investors!$A:$A,$A10,Investors!$G:$G,$B10)-$B$2&lt;=L$4,SUMIFS(Investors!$P:$P,Investors!$A:$A,$A10,Investors!$G:$G,$B10)-$B$2&gt;K$4),SUMIFS(Investors!$Q:$Q,Investors!$A:$A,$A10,Investors!$G:$G,$B10),0)</f>
        <v>0</v>
      </c>
      <c r="M10" s="4">
        <f>IF(AND(SUMIFS(Investors!$P:$P,Investors!$A:$A,$A10,Investors!$G:$G,$B10)-$B$2&lt;=M$4,SUMIFS(Investors!$P:$P,Investors!$A:$A,$A10,Investors!$G:$G,$B10)-$B$2&gt;L$4),SUMIFS(Investors!$Q:$Q,Investors!$A:$A,$A10,Investors!$G:$G,$B10),0)</f>
        <v>0</v>
      </c>
      <c r="N10" s="4">
        <f>IF(AND(SUMIFS(Investors!$P:$P,Investors!$A:$A,$A10,Investors!$G:$G,$B10)-$B$2&lt;=N$4,SUMIFS(Investors!$P:$P,Investors!$A:$A,$A10,Investors!$G:$G,$B10)-$B$2&gt;M$4),SUMIFS(Investors!$Q:$Q,Investors!$A:$A,$A10,Investors!$G:$G,$B10),0)</f>
        <v>0</v>
      </c>
      <c r="O10" s="4">
        <f>IF(AND(SUMIFS(Investors!$P:$P,Investors!$A:$A,$A10,Investors!$G:$G,$B10)-$B$2&lt;=O$4,SUMIFS(Investors!$P:$P,Investors!$A:$A,$A10,Investors!$G:$G,$B10)-$B$2&gt;N$4),SUMIFS(Investors!$Q:$Q,Investors!$A:$A,$A10,Investors!$G:$G,$B10),0)</f>
        <v>0</v>
      </c>
      <c r="P10" s="4">
        <f>IF(AND(SUMIFS(Investors!$P:$P,Investors!$A:$A,$A10,Investors!$G:$G,$B10)-$B$2&lt;=P$4,SUMIFS(Investors!$P:$P,Investors!$A:$A,$A10,Investors!$G:$G,$B10)-$B$2&gt;O$4),SUMIFS(Investors!$Q:$Q,Investors!$A:$A,$A10,Investors!$G:$G,$B10),0)</f>
        <v>0</v>
      </c>
      <c r="Q10" s="4">
        <f>IF(AND(SUMIFS(Investors!$P:$P,Investors!$A:$A,$A10,Investors!$G:$G,$B10)-$B$2&lt;=Q$4,SUMIFS(Investors!$P:$P,Investors!$A:$A,$A10,Investors!$G:$G,$B10)-$B$2&gt;P$4),SUMIFS(Investors!$Q:$Q,Investors!$A:$A,$A10,Investors!$G:$G,$B10),0)</f>
        <v>0</v>
      </c>
      <c r="R10" s="4">
        <f>IF(AND(SUMIFS(Investors!$P:$P,Investors!$A:$A,$A10,Investors!$G:$G,$B10)-$B$2&lt;=R$4,SUMIFS(Investors!$P:$P,Investors!$A:$A,$A10,Investors!$G:$G,$B10)-$B$2&gt;Q$4),SUMIFS(Investors!$Q:$Q,Investors!$A:$A,$A10,Investors!$G:$G,$B10),0)</f>
        <v>0</v>
      </c>
      <c r="S10" s="4">
        <f>IF(AND(SUMIFS(Investors!$P:$P,Investors!$A:$A,$A10,Investors!$G:$G,$B10)-$B$2&lt;=S$4,SUMIFS(Investors!$P:$P,Investors!$A:$A,$A10,Investors!$G:$G,$B10)-$B$2&gt;R$4),SUMIFS(Investors!$Q:$Q,Investors!$A:$A,$A10,Investors!$G:$G,$B10),0)</f>
        <v>0</v>
      </c>
      <c r="T10" s="4">
        <f>IF(AND(SUMIFS(Investors!$P:$P,Investors!$A:$A,$A10,Investors!$G:$G,$B10)-$B$2&lt;=T$4,SUMIFS(Investors!$P:$P,Investors!$A:$A,$A10,Investors!$G:$G,$B10)-$B$2&gt;S$4),SUMIFS(Investors!$Q:$Q,Investors!$A:$A,$A10,Investors!$G:$G,$B10),0)</f>
        <v>0</v>
      </c>
      <c r="U10" s="4">
        <f>IF(AND(SUMIFS(Investors!$P:$P,Investors!$A:$A,$A10,Investors!$G:$G,$B10)-$B$2&lt;=U$4,SUMIFS(Investors!$P:$P,Investors!$A:$A,$A10,Investors!$G:$G,$B10)-$B$2&gt;T$4),SUMIFS(Investors!$Q:$Q,Investors!$A:$A,$A10,Investors!$G:$G,$B10),0)</f>
        <v>0</v>
      </c>
      <c r="V10" s="4">
        <f>IF(AND(SUMIFS(Investors!$P:$P,Investors!$A:$A,$A10,Investors!$G:$G,$B10)-$B$2&lt;=V$4,SUMIFS(Investors!$P:$P,Investors!$A:$A,$A10,Investors!$G:$G,$B10)-$B$2&gt;U$4),SUMIFS(Investors!$Q:$Q,Investors!$A:$A,$A10,Investors!$G:$G,$B10),0)</f>
        <v>0</v>
      </c>
      <c r="W10" s="4">
        <f>IF(AND(SUMIFS(Investors!$P:$P,Investors!$A:$A,$A10,Investors!$G:$G,$B10)-$B$2&lt;=W$4,SUMIFS(Investors!$P:$P,Investors!$A:$A,$A10,Investors!$G:$G,$B10)-$B$2&gt;V$4),SUMIFS(Investors!$Q:$Q,Investors!$A:$A,$A10,Investors!$G:$G,$B10),0)</f>
        <v>0</v>
      </c>
      <c r="X10" s="4">
        <f>IF(AND(SUMIFS(Investors!$P:$P,Investors!$A:$A,$A10,Investors!$G:$G,$B10)-$B$2&lt;=X$4,SUMIFS(Investors!$P:$P,Investors!$A:$A,$A10,Investors!$G:$G,$B10)-$B$2&gt;W$4),SUMIFS(Investors!$Q:$Q,Investors!$A:$A,$A10,Investors!$G:$G,$B10),0)</f>
        <v>0</v>
      </c>
      <c r="Y10" s="4">
        <f>IF(AND(SUMIFS(Investors!$P:$P,Investors!$A:$A,$A10,Investors!$G:$G,$B10)-$B$2&lt;=Y$4,SUMIFS(Investors!$P:$P,Investors!$A:$A,$A10,Investors!$G:$G,$B10)-$B$2&gt;X$4),SUMIFS(Investors!$Q:$Q,Investors!$A:$A,$A10,Investors!$G:$G,$B10),0)</f>
        <v>0</v>
      </c>
      <c r="Z10" s="4">
        <f>IF(AND(SUMIFS(Investors!$P:$P,Investors!$A:$A,$A10,Investors!$G:$G,$B10)-$B$2&lt;=Z$4,SUMIFS(Investors!$P:$P,Investors!$A:$A,$A10,Investors!$G:$G,$B10)-$B$2&gt;Y$4),SUMIFS(Investors!$Q:$Q,Investors!$A:$A,$A10,Investors!$G:$G,$B10),0)</f>
        <v>0</v>
      </c>
      <c r="AA10" s="4">
        <f>IF(AND(SUMIFS(Investors!$P:$P,Investors!$A:$A,$A10,Investors!$G:$G,$B10)-$B$2&lt;=AA$4,SUMIFS(Investors!$P:$P,Investors!$A:$A,$A10,Investors!$G:$G,$B10)-$B$2&gt;Z$4),SUMIFS(Investors!$Q:$Q,Investors!$A:$A,$A10,Investors!$G:$G,$B10),0)</f>
        <v>0</v>
      </c>
      <c r="AB10" s="4">
        <f>IF(AND(SUMIFS(Investors!$P:$P,Investors!$A:$A,$A10,Investors!$G:$G,$B10)-$B$2&lt;=AB$4,SUMIFS(Investors!$P:$P,Investors!$A:$A,$A10,Investors!$G:$G,$B10)-$B$2&gt;AA$4),SUMIFS(Investors!$Q:$Q,Investors!$A:$A,$A10,Investors!$G:$G,$B10),0)</f>
        <v>0</v>
      </c>
      <c r="AC10" s="4">
        <f>IF(AND(SUMIFS(Investors!$P:$P,Investors!$A:$A,$A10,Investors!$G:$G,$B10)-$B$2&lt;=AC$4,SUMIFS(Investors!$P:$P,Investors!$A:$A,$A10,Investors!$G:$G,$B10)-$B$2&gt;AB$4),SUMIFS(Investors!$Q:$Q,Investors!$A:$A,$A10,Investors!$G:$G,$B10),0)</f>
        <v>0</v>
      </c>
    </row>
    <row r="11" spans="1:29">
      <c r="A11" t="s">
        <v>140</v>
      </c>
      <c r="B11" t="s">
        <v>39</v>
      </c>
      <c r="C11" s="4">
        <f t="shared" si="1"/>
        <v>646694.52054794517</v>
      </c>
      <c r="E11" s="4">
        <f>IF(AND(SUMIFS(Investors!$P:$P,Investors!$A:$A,$A11,Investors!$G:$G,$B11)-$B$2&lt;=E$4,SUMIFS(Investors!$P:$P,Investors!$A:$A,$A11,Investors!$G:$G,$B11)-$B$2&gt;D$4),SUMIFS(Investors!$Q:$Q,Investors!$A:$A,$A11,Investors!$G:$G,$B11),0)</f>
        <v>0</v>
      </c>
      <c r="F11" s="4">
        <f>IF(AND(SUMIFS(Investors!$P:$P,Investors!$A:$A,$A11,Investors!$G:$G,$B11)-$B$2&lt;=F$4,SUMIFS(Investors!$P:$P,Investors!$A:$A,$A11,Investors!$G:$G,$B11)-$B$2&gt;E$4),SUMIFS(Investors!$Q:$Q,Investors!$A:$A,$A11,Investors!$G:$G,$B11),0)</f>
        <v>0</v>
      </c>
      <c r="G11" s="4">
        <f>IF(AND(SUMIFS(Investors!$P:$P,Investors!$A:$A,$A11,Investors!$G:$G,$B11)-$B$2&lt;=G$4,SUMIFS(Investors!$P:$P,Investors!$A:$A,$A11,Investors!$G:$G,$B11)-$B$2&gt;F$4),SUMIFS(Investors!$Q:$Q,Investors!$A:$A,$A11,Investors!$G:$G,$B11),0)</f>
        <v>0</v>
      </c>
      <c r="H11" s="4">
        <f>IF(AND(SUMIFS(Investors!$P:$P,Investors!$A:$A,$A11,Investors!$G:$G,$B11)-$B$2&lt;=H$4,SUMIFS(Investors!$P:$P,Investors!$A:$A,$A11,Investors!$G:$G,$B11)-$B$2&gt;G$4),SUMIFS(Investors!$Q:$Q,Investors!$A:$A,$A11,Investors!$G:$G,$B11),0)</f>
        <v>0</v>
      </c>
      <c r="I11" s="4">
        <f>IF(AND(SUMIFS(Investors!$P:$P,Investors!$A:$A,$A11,Investors!$G:$G,$B11)-$B$2&lt;=I$4,SUMIFS(Investors!$P:$P,Investors!$A:$A,$A11,Investors!$G:$G,$B11)-$B$2&gt;H$4),SUMIFS(Investors!$Q:$Q,Investors!$A:$A,$A11,Investors!$G:$G,$B11),0)</f>
        <v>0</v>
      </c>
      <c r="J11" s="4">
        <f>IF(AND(SUMIFS(Investors!$P:$P,Investors!$A:$A,$A11,Investors!$G:$G,$B11)-$B$2&lt;=J$4,SUMIFS(Investors!$P:$P,Investors!$A:$A,$A11,Investors!$G:$G,$B11)-$B$2&gt;I$4),SUMIFS(Investors!$Q:$Q,Investors!$A:$A,$A11,Investors!$G:$G,$B11),0)</f>
        <v>0</v>
      </c>
      <c r="K11" s="4">
        <f>IF(AND(SUMIFS(Investors!$P:$P,Investors!$A:$A,$A11,Investors!$G:$G,$B11)-$B$2&lt;=K$4,SUMIFS(Investors!$P:$P,Investors!$A:$A,$A11,Investors!$G:$G,$B11)-$B$2&gt;J$4),SUMIFS(Investors!$Q:$Q,Investors!$A:$A,$A11,Investors!$G:$G,$B11),0)</f>
        <v>646694.52054794517</v>
      </c>
      <c r="L11" s="4">
        <f>IF(AND(SUMIFS(Investors!$P:$P,Investors!$A:$A,$A11,Investors!$G:$G,$B11)-$B$2&lt;=L$4,SUMIFS(Investors!$P:$P,Investors!$A:$A,$A11,Investors!$G:$G,$B11)-$B$2&gt;K$4),SUMIFS(Investors!$Q:$Q,Investors!$A:$A,$A11,Investors!$G:$G,$B11),0)</f>
        <v>0</v>
      </c>
      <c r="M11" s="4">
        <f>IF(AND(SUMIFS(Investors!$P:$P,Investors!$A:$A,$A11,Investors!$G:$G,$B11)-$B$2&lt;=M$4,SUMIFS(Investors!$P:$P,Investors!$A:$A,$A11,Investors!$G:$G,$B11)-$B$2&gt;L$4),SUMIFS(Investors!$Q:$Q,Investors!$A:$A,$A11,Investors!$G:$G,$B11),0)</f>
        <v>0</v>
      </c>
      <c r="N11" s="4">
        <f>IF(AND(SUMIFS(Investors!$P:$P,Investors!$A:$A,$A11,Investors!$G:$G,$B11)-$B$2&lt;=N$4,SUMIFS(Investors!$P:$P,Investors!$A:$A,$A11,Investors!$G:$G,$B11)-$B$2&gt;M$4),SUMIFS(Investors!$Q:$Q,Investors!$A:$A,$A11,Investors!$G:$G,$B11),0)</f>
        <v>0</v>
      </c>
      <c r="O11" s="4">
        <f>IF(AND(SUMIFS(Investors!$P:$P,Investors!$A:$A,$A11,Investors!$G:$G,$B11)-$B$2&lt;=O$4,SUMIFS(Investors!$P:$P,Investors!$A:$A,$A11,Investors!$G:$G,$B11)-$B$2&gt;N$4),SUMIFS(Investors!$Q:$Q,Investors!$A:$A,$A11,Investors!$G:$G,$B11),0)</f>
        <v>0</v>
      </c>
      <c r="P11" s="4">
        <f>IF(AND(SUMIFS(Investors!$P:$P,Investors!$A:$A,$A11,Investors!$G:$G,$B11)-$B$2&lt;=P$4,SUMIFS(Investors!$P:$P,Investors!$A:$A,$A11,Investors!$G:$G,$B11)-$B$2&gt;O$4),SUMIFS(Investors!$Q:$Q,Investors!$A:$A,$A11,Investors!$G:$G,$B11),0)</f>
        <v>0</v>
      </c>
      <c r="Q11" s="4">
        <f>IF(AND(SUMIFS(Investors!$P:$P,Investors!$A:$A,$A11,Investors!$G:$G,$B11)-$B$2&lt;=Q$4,SUMIFS(Investors!$P:$P,Investors!$A:$A,$A11,Investors!$G:$G,$B11)-$B$2&gt;P$4),SUMIFS(Investors!$Q:$Q,Investors!$A:$A,$A11,Investors!$G:$G,$B11),0)</f>
        <v>0</v>
      </c>
      <c r="R11" s="4">
        <f>IF(AND(SUMIFS(Investors!$P:$P,Investors!$A:$A,$A11,Investors!$G:$G,$B11)-$B$2&lt;=R$4,SUMIFS(Investors!$P:$P,Investors!$A:$A,$A11,Investors!$G:$G,$B11)-$B$2&gt;Q$4),SUMIFS(Investors!$Q:$Q,Investors!$A:$A,$A11,Investors!$G:$G,$B11),0)</f>
        <v>0</v>
      </c>
      <c r="S11" s="4">
        <f>IF(AND(SUMIFS(Investors!$P:$P,Investors!$A:$A,$A11,Investors!$G:$G,$B11)-$B$2&lt;=S$4,SUMIFS(Investors!$P:$P,Investors!$A:$A,$A11,Investors!$G:$G,$B11)-$B$2&gt;R$4),SUMIFS(Investors!$Q:$Q,Investors!$A:$A,$A11,Investors!$G:$G,$B11),0)</f>
        <v>0</v>
      </c>
      <c r="T11" s="4">
        <f>IF(AND(SUMIFS(Investors!$P:$P,Investors!$A:$A,$A11,Investors!$G:$G,$B11)-$B$2&lt;=T$4,SUMIFS(Investors!$P:$P,Investors!$A:$A,$A11,Investors!$G:$G,$B11)-$B$2&gt;S$4),SUMIFS(Investors!$Q:$Q,Investors!$A:$A,$A11,Investors!$G:$G,$B11),0)</f>
        <v>0</v>
      </c>
      <c r="U11" s="4">
        <f>IF(AND(SUMIFS(Investors!$P:$P,Investors!$A:$A,$A11,Investors!$G:$G,$B11)-$B$2&lt;=U$4,SUMIFS(Investors!$P:$P,Investors!$A:$A,$A11,Investors!$G:$G,$B11)-$B$2&gt;T$4),SUMIFS(Investors!$Q:$Q,Investors!$A:$A,$A11,Investors!$G:$G,$B11),0)</f>
        <v>0</v>
      </c>
      <c r="V11" s="4">
        <f>IF(AND(SUMIFS(Investors!$P:$P,Investors!$A:$A,$A11,Investors!$G:$G,$B11)-$B$2&lt;=V$4,SUMIFS(Investors!$P:$P,Investors!$A:$A,$A11,Investors!$G:$G,$B11)-$B$2&gt;U$4),SUMIFS(Investors!$Q:$Q,Investors!$A:$A,$A11,Investors!$G:$G,$B11),0)</f>
        <v>0</v>
      </c>
      <c r="W11" s="4">
        <f>IF(AND(SUMIFS(Investors!$P:$P,Investors!$A:$A,$A11,Investors!$G:$G,$B11)-$B$2&lt;=W$4,SUMIFS(Investors!$P:$P,Investors!$A:$A,$A11,Investors!$G:$G,$B11)-$B$2&gt;V$4),SUMIFS(Investors!$Q:$Q,Investors!$A:$A,$A11,Investors!$G:$G,$B11),0)</f>
        <v>0</v>
      </c>
      <c r="X11" s="4">
        <f>IF(AND(SUMIFS(Investors!$P:$P,Investors!$A:$A,$A11,Investors!$G:$G,$B11)-$B$2&lt;=X$4,SUMIFS(Investors!$P:$P,Investors!$A:$A,$A11,Investors!$G:$G,$B11)-$B$2&gt;W$4),SUMIFS(Investors!$Q:$Q,Investors!$A:$A,$A11,Investors!$G:$G,$B11),0)</f>
        <v>0</v>
      </c>
      <c r="Y11" s="4">
        <f>IF(AND(SUMIFS(Investors!$P:$P,Investors!$A:$A,$A11,Investors!$G:$G,$B11)-$B$2&lt;=Y$4,SUMIFS(Investors!$P:$P,Investors!$A:$A,$A11,Investors!$G:$G,$B11)-$B$2&gt;X$4),SUMIFS(Investors!$Q:$Q,Investors!$A:$A,$A11,Investors!$G:$G,$B11),0)</f>
        <v>0</v>
      </c>
      <c r="Z11" s="4">
        <f>IF(AND(SUMIFS(Investors!$P:$P,Investors!$A:$A,$A11,Investors!$G:$G,$B11)-$B$2&lt;=Z$4,SUMIFS(Investors!$P:$P,Investors!$A:$A,$A11,Investors!$G:$G,$B11)-$B$2&gt;Y$4),SUMIFS(Investors!$Q:$Q,Investors!$A:$A,$A11,Investors!$G:$G,$B11),0)</f>
        <v>0</v>
      </c>
      <c r="AA11" s="4">
        <f>IF(AND(SUMIFS(Investors!$P:$P,Investors!$A:$A,$A11,Investors!$G:$G,$B11)-$B$2&lt;=AA$4,SUMIFS(Investors!$P:$P,Investors!$A:$A,$A11,Investors!$G:$G,$B11)-$B$2&gt;Z$4),SUMIFS(Investors!$Q:$Q,Investors!$A:$A,$A11,Investors!$G:$G,$B11),0)</f>
        <v>0</v>
      </c>
      <c r="AB11" s="4">
        <f>IF(AND(SUMIFS(Investors!$P:$P,Investors!$A:$A,$A11,Investors!$G:$G,$B11)-$B$2&lt;=AB$4,SUMIFS(Investors!$P:$P,Investors!$A:$A,$A11,Investors!$G:$G,$B11)-$B$2&gt;AA$4),SUMIFS(Investors!$Q:$Q,Investors!$A:$A,$A11,Investors!$G:$G,$B11),0)</f>
        <v>0</v>
      </c>
      <c r="AC11" s="4">
        <f>IF(AND(SUMIFS(Investors!$P:$P,Investors!$A:$A,$A11,Investors!$G:$G,$B11)-$B$2&lt;=AC$4,SUMIFS(Investors!$P:$P,Investors!$A:$A,$A11,Investors!$G:$G,$B11)-$B$2&gt;AB$4),SUMIFS(Investors!$Q:$Q,Investors!$A:$A,$A11,Investors!$G:$G,$B11),0)</f>
        <v>0</v>
      </c>
    </row>
    <row r="12" spans="1:29">
      <c r="A12" t="s">
        <v>140</v>
      </c>
      <c r="B12" t="s">
        <v>105</v>
      </c>
      <c r="C12" s="4">
        <f t="shared" si="1"/>
        <v>627165.75342465751</v>
      </c>
      <c r="E12" s="4">
        <f>IF(AND(SUMIFS(Investors!$P:$P,Investors!$A:$A,$A12,Investors!$G:$G,$B12)-$B$2&lt;=E$4,SUMIFS(Investors!$P:$P,Investors!$A:$A,$A12,Investors!$G:$G,$B12)-$B$2&gt;D$4),SUMIFS(Investors!$Q:$Q,Investors!$A:$A,$A12,Investors!$G:$G,$B12),0)</f>
        <v>0</v>
      </c>
      <c r="F12" s="4">
        <f>IF(AND(SUMIFS(Investors!$P:$P,Investors!$A:$A,$A12,Investors!$G:$G,$B12)-$B$2&lt;=F$4,SUMIFS(Investors!$P:$P,Investors!$A:$A,$A12,Investors!$G:$G,$B12)-$B$2&gt;E$4),SUMIFS(Investors!$Q:$Q,Investors!$A:$A,$A12,Investors!$G:$G,$B12),0)</f>
        <v>0</v>
      </c>
      <c r="G12" s="4">
        <f>IF(AND(SUMIFS(Investors!$P:$P,Investors!$A:$A,$A12,Investors!$G:$G,$B12)-$B$2&lt;=G$4,SUMIFS(Investors!$P:$P,Investors!$A:$A,$A12,Investors!$G:$G,$B12)-$B$2&gt;F$4),SUMIFS(Investors!$Q:$Q,Investors!$A:$A,$A12,Investors!$G:$G,$B12),0)</f>
        <v>0</v>
      </c>
      <c r="H12" s="4">
        <f>IF(AND(SUMIFS(Investors!$P:$P,Investors!$A:$A,$A12,Investors!$G:$G,$B12)-$B$2&lt;=H$4,SUMIFS(Investors!$P:$P,Investors!$A:$A,$A12,Investors!$G:$G,$B12)-$B$2&gt;G$4),SUMIFS(Investors!$Q:$Q,Investors!$A:$A,$A12,Investors!$G:$G,$B12),0)</f>
        <v>627165.75342465751</v>
      </c>
      <c r="I12" s="4">
        <f>IF(AND(SUMIFS(Investors!$P:$P,Investors!$A:$A,$A12,Investors!$G:$G,$B12)-$B$2&lt;=I$4,SUMIFS(Investors!$P:$P,Investors!$A:$A,$A12,Investors!$G:$G,$B12)-$B$2&gt;H$4),SUMIFS(Investors!$Q:$Q,Investors!$A:$A,$A12,Investors!$G:$G,$B12),0)</f>
        <v>0</v>
      </c>
      <c r="J12" s="4">
        <f>IF(AND(SUMIFS(Investors!$P:$P,Investors!$A:$A,$A12,Investors!$G:$G,$B12)-$B$2&lt;=J$4,SUMIFS(Investors!$P:$P,Investors!$A:$A,$A12,Investors!$G:$G,$B12)-$B$2&gt;I$4),SUMIFS(Investors!$Q:$Q,Investors!$A:$A,$A12,Investors!$G:$G,$B12),0)</f>
        <v>0</v>
      </c>
      <c r="K12" s="4">
        <f>IF(AND(SUMIFS(Investors!$P:$P,Investors!$A:$A,$A12,Investors!$G:$G,$B12)-$B$2&lt;=K$4,SUMIFS(Investors!$P:$P,Investors!$A:$A,$A12,Investors!$G:$G,$B12)-$B$2&gt;J$4),SUMIFS(Investors!$Q:$Q,Investors!$A:$A,$A12,Investors!$G:$G,$B12),0)</f>
        <v>0</v>
      </c>
      <c r="L12" s="4">
        <f>IF(AND(SUMIFS(Investors!$P:$P,Investors!$A:$A,$A12,Investors!$G:$G,$B12)-$B$2&lt;=L$4,SUMIFS(Investors!$P:$P,Investors!$A:$A,$A12,Investors!$G:$G,$B12)-$B$2&gt;K$4),SUMIFS(Investors!$Q:$Q,Investors!$A:$A,$A12,Investors!$G:$G,$B12),0)</f>
        <v>0</v>
      </c>
      <c r="M12" s="4">
        <f>IF(AND(SUMIFS(Investors!$P:$P,Investors!$A:$A,$A12,Investors!$G:$G,$B12)-$B$2&lt;=M$4,SUMIFS(Investors!$P:$P,Investors!$A:$A,$A12,Investors!$G:$G,$B12)-$B$2&gt;L$4),SUMIFS(Investors!$Q:$Q,Investors!$A:$A,$A12,Investors!$G:$G,$B12),0)</f>
        <v>0</v>
      </c>
      <c r="N12" s="4">
        <f>IF(AND(SUMIFS(Investors!$P:$P,Investors!$A:$A,$A12,Investors!$G:$G,$B12)-$B$2&lt;=N$4,SUMIFS(Investors!$P:$P,Investors!$A:$A,$A12,Investors!$G:$G,$B12)-$B$2&gt;M$4),SUMIFS(Investors!$Q:$Q,Investors!$A:$A,$A12,Investors!$G:$G,$B12),0)</f>
        <v>0</v>
      </c>
      <c r="O12" s="4">
        <f>IF(AND(SUMIFS(Investors!$P:$P,Investors!$A:$A,$A12,Investors!$G:$G,$B12)-$B$2&lt;=O$4,SUMIFS(Investors!$P:$P,Investors!$A:$A,$A12,Investors!$G:$G,$B12)-$B$2&gt;N$4),SUMIFS(Investors!$Q:$Q,Investors!$A:$A,$A12,Investors!$G:$G,$B12),0)</f>
        <v>0</v>
      </c>
      <c r="P12" s="4">
        <f>IF(AND(SUMIFS(Investors!$P:$P,Investors!$A:$A,$A12,Investors!$G:$G,$B12)-$B$2&lt;=P$4,SUMIFS(Investors!$P:$P,Investors!$A:$A,$A12,Investors!$G:$G,$B12)-$B$2&gt;O$4),SUMIFS(Investors!$Q:$Q,Investors!$A:$A,$A12,Investors!$G:$G,$B12),0)</f>
        <v>0</v>
      </c>
      <c r="Q12" s="4">
        <f>IF(AND(SUMIFS(Investors!$P:$P,Investors!$A:$A,$A12,Investors!$G:$G,$B12)-$B$2&lt;=Q$4,SUMIFS(Investors!$P:$P,Investors!$A:$A,$A12,Investors!$G:$G,$B12)-$B$2&gt;P$4),SUMIFS(Investors!$Q:$Q,Investors!$A:$A,$A12,Investors!$G:$G,$B12),0)</f>
        <v>0</v>
      </c>
      <c r="R12" s="4">
        <f>IF(AND(SUMIFS(Investors!$P:$P,Investors!$A:$A,$A12,Investors!$G:$G,$B12)-$B$2&lt;=R$4,SUMIFS(Investors!$P:$P,Investors!$A:$A,$A12,Investors!$G:$G,$B12)-$B$2&gt;Q$4),SUMIFS(Investors!$Q:$Q,Investors!$A:$A,$A12,Investors!$G:$G,$B12),0)</f>
        <v>0</v>
      </c>
      <c r="S12" s="4">
        <f>IF(AND(SUMIFS(Investors!$P:$P,Investors!$A:$A,$A12,Investors!$G:$G,$B12)-$B$2&lt;=S$4,SUMIFS(Investors!$P:$P,Investors!$A:$A,$A12,Investors!$G:$G,$B12)-$B$2&gt;R$4),SUMIFS(Investors!$Q:$Q,Investors!$A:$A,$A12,Investors!$G:$G,$B12),0)</f>
        <v>0</v>
      </c>
      <c r="T12" s="4">
        <f>IF(AND(SUMIFS(Investors!$P:$P,Investors!$A:$A,$A12,Investors!$G:$G,$B12)-$B$2&lt;=T$4,SUMIFS(Investors!$P:$P,Investors!$A:$A,$A12,Investors!$G:$G,$B12)-$B$2&gt;S$4),SUMIFS(Investors!$Q:$Q,Investors!$A:$A,$A12,Investors!$G:$G,$B12),0)</f>
        <v>0</v>
      </c>
      <c r="U12" s="4">
        <f>IF(AND(SUMIFS(Investors!$P:$P,Investors!$A:$A,$A12,Investors!$G:$G,$B12)-$B$2&lt;=U$4,SUMIFS(Investors!$P:$P,Investors!$A:$A,$A12,Investors!$G:$G,$B12)-$B$2&gt;T$4),SUMIFS(Investors!$Q:$Q,Investors!$A:$A,$A12,Investors!$G:$G,$B12),0)</f>
        <v>0</v>
      </c>
      <c r="V12" s="4">
        <f>IF(AND(SUMIFS(Investors!$P:$P,Investors!$A:$A,$A12,Investors!$G:$G,$B12)-$B$2&lt;=V$4,SUMIFS(Investors!$P:$P,Investors!$A:$A,$A12,Investors!$G:$G,$B12)-$B$2&gt;U$4),SUMIFS(Investors!$Q:$Q,Investors!$A:$A,$A12,Investors!$G:$G,$B12),0)</f>
        <v>0</v>
      </c>
      <c r="W12" s="4">
        <f>IF(AND(SUMIFS(Investors!$P:$P,Investors!$A:$A,$A12,Investors!$G:$G,$B12)-$B$2&lt;=W$4,SUMIFS(Investors!$P:$P,Investors!$A:$A,$A12,Investors!$G:$G,$B12)-$B$2&gt;V$4),SUMIFS(Investors!$Q:$Q,Investors!$A:$A,$A12,Investors!$G:$G,$B12),0)</f>
        <v>0</v>
      </c>
      <c r="X12" s="4">
        <f>IF(AND(SUMIFS(Investors!$P:$P,Investors!$A:$A,$A12,Investors!$G:$G,$B12)-$B$2&lt;=X$4,SUMIFS(Investors!$P:$P,Investors!$A:$A,$A12,Investors!$G:$G,$B12)-$B$2&gt;W$4),SUMIFS(Investors!$Q:$Q,Investors!$A:$A,$A12,Investors!$G:$G,$B12),0)</f>
        <v>0</v>
      </c>
      <c r="Y12" s="4">
        <f>IF(AND(SUMIFS(Investors!$P:$P,Investors!$A:$A,$A12,Investors!$G:$G,$B12)-$B$2&lt;=Y$4,SUMIFS(Investors!$P:$P,Investors!$A:$A,$A12,Investors!$G:$G,$B12)-$B$2&gt;X$4),SUMIFS(Investors!$Q:$Q,Investors!$A:$A,$A12,Investors!$G:$G,$B12),0)</f>
        <v>0</v>
      </c>
      <c r="Z12" s="4">
        <f>IF(AND(SUMIFS(Investors!$P:$P,Investors!$A:$A,$A12,Investors!$G:$G,$B12)-$B$2&lt;=Z$4,SUMIFS(Investors!$P:$P,Investors!$A:$A,$A12,Investors!$G:$G,$B12)-$B$2&gt;Y$4),SUMIFS(Investors!$Q:$Q,Investors!$A:$A,$A12,Investors!$G:$G,$B12),0)</f>
        <v>0</v>
      </c>
      <c r="AA12" s="4">
        <f>IF(AND(SUMIFS(Investors!$P:$P,Investors!$A:$A,$A12,Investors!$G:$G,$B12)-$B$2&lt;=AA$4,SUMIFS(Investors!$P:$P,Investors!$A:$A,$A12,Investors!$G:$G,$B12)-$B$2&gt;Z$4),SUMIFS(Investors!$Q:$Q,Investors!$A:$A,$A12,Investors!$G:$G,$B12),0)</f>
        <v>0</v>
      </c>
      <c r="AB12" s="4">
        <f>IF(AND(SUMIFS(Investors!$P:$P,Investors!$A:$A,$A12,Investors!$G:$G,$B12)-$B$2&lt;=AB$4,SUMIFS(Investors!$P:$P,Investors!$A:$A,$A12,Investors!$G:$G,$B12)-$B$2&gt;AA$4),SUMIFS(Investors!$Q:$Q,Investors!$A:$A,$A12,Investors!$G:$G,$B12),0)</f>
        <v>0</v>
      </c>
      <c r="AC12" s="4">
        <f>IF(AND(SUMIFS(Investors!$P:$P,Investors!$A:$A,$A12,Investors!$G:$G,$B12)-$B$2&lt;=AC$4,SUMIFS(Investors!$P:$P,Investors!$A:$A,$A12,Investors!$G:$G,$B12)-$B$2&gt;AB$4),SUMIFS(Investors!$Q:$Q,Investors!$A:$A,$A12,Investors!$G:$G,$B12),0)</f>
        <v>0</v>
      </c>
    </row>
    <row r="13" spans="1:29">
      <c r="A13" t="s">
        <v>143</v>
      </c>
      <c r="B13" t="s">
        <v>43</v>
      </c>
      <c r="C13" s="4">
        <f t="shared" si="1"/>
        <v>262482.90845205478</v>
      </c>
      <c r="E13" s="4">
        <f>IF(AND(SUMIFS(Investors!$P:$P,Investors!$A:$A,$A13,Investors!$G:$G,$B13)-$B$2&lt;=E$4,SUMIFS(Investors!$P:$P,Investors!$A:$A,$A13,Investors!$G:$G,$B13)-$B$2&gt;D$4),SUMIFS(Investors!$Q:$Q,Investors!$A:$A,$A13,Investors!$G:$G,$B13),0)</f>
        <v>0</v>
      </c>
      <c r="F13" s="4">
        <f>IF(AND(SUMIFS(Investors!$P:$P,Investors!$A:$A,$A13,Investors!$G:$G,$B13)-$B$2&lt;=F$4,SUMIFS(Investors!$P:$P,Investors!$A:$A,$A13,Investors!$G:$G,$B13)-$B$2&gt;E$4),SUMIFS(Investors!$Q:$Q,Investors!$A:$A,$A13,Investors!$G:$G,$B13),0)</f>
        <v>0</v>
      </c>
      <c r="G13" s="4">
        <f>IF(AND(SUMIFS(Investors!$P:$P,Investors!$A:$A,$A13,Investors!$G:$G,$B13)-$B$2&lt;=G$4,SUMIFS(Investors!$P:$P,Investors!$A:$A,$A13,Investors!$G:$G,$B13)-$B$2&gt;F$4),SUMIFS(Investors!$Q:$Q,Investors!$A:$A,$A13,Investors!$G:$G,$B13),0)</f>
        <v>0</v>
      </c>
      <c r="H13" s="4">
        <f>IF(AND(SUMIFS(Investors!$P:$P,Investors!$A:$A,$A13,Investors!$G:$G,$B13)-$B$2&lt;=H$4,SUMIFS(Investors!$P:$P,Investors!$A:$A,$A13,Investors!$G:$G,$B13)-$B$2&gt;G$4),SUMIFS(Investors!$Q:$Q,Investors!$A:$A,$A13,Investors!$G:$G,$B13),0)</f>
        <v>0</v>
      </c>
      <c r="I13" s="4">
        <f>IF(AND(SUMIFS(Investors!$P:$P,Investors!$A:$A,$A13,Investors!$G:$G,$B13)-$B$2&lt;=I$4,SUMIFS(Investors!$P:$P,Investors!$A:$A,$A13,Investors!$G:$G,$B13)-$B$2&gt;H$4),SUMIFS(Investors!$Q:$Q,Investors!$A:$A,$A13,Investors!$G:$G,$B13),0)</f>
        <v>0</v>
      </c>
      <c r="J13" s="4">
        <f>IF(AND(SUMIFS(Investors!$P:$P,Investors!$A:$A,$A13,Investors!$G:$G,$B13)-$B$2&lt;=J$4,SUMIFS(Investors!$P:$P,Investors!$A:$A,$A13,Investors!$G:$G,$B13)-$B$2&gt;I$4),SUMIFS(Investors!$Q:$Q,Investors!$A:$A,$A13,Investors!$G:$G,$B13),0)</f>
        <v>0</v>
      </c>
      <c r="K13" s="4">
        <f>IF(AND(SUMIFS(Investors!$P:$P,Investors!$A:$A,$A13,Investors!$G:$G,$B13)-$B$2&lt;=K$4,SUMIFS(Investors!$P:$P,Investors!$A:$A,$A13,Investors!$G:$G,$B13)-$B$2&gt;J$4),SUMIFS(Investors!$Q:$Q,Investors!$A:$A,$A13,Investors!$G:$G,$B13),0)</f>
        <v>262482.90845205478</v>
      </c>
      <c r="L13" s="4">
        <f>IF(AND(SUMIFS(Investors!$P:$P,Investors!$A:$A,$A13,Investors!$G:$G,$B13)-$B$2&lt;=L$4,SUMIFS(Investors!$P:$P,Investors!$A:$A,$A13,Investors!$G:$G,$B13)-$B$2&gt;K$4),SUMIFS(Investors!$Q:$Q,Investors!$A:$A,$A13,Investors!$G:$G,$B13),0)</f>
        <v>0</v>
      </c>
      <c r="M13" s="4">
        <f>IF(AND(SUMIFS(Investors!$P:$P,Investors!$A:$A,$A13,Investors!$G:$G,$B13)-$B$2&lt;=M$4,SUMIFS(Investors!$P:$P,Investors!$A:$A,$A13,Investors!$G:$G,$B13)-$B$2&gt;L$4),SUMIFS(Investors!$Q:$Q,Investors!$A:$A,$A13,Investors!$G:$G,$B13),0)</f>
        <v>0</v>
      </c>
      <c r="N13" s="4">
        <f>IF(AND(SUMIFS(Investors!$P:$P,Investors!$A:$A,$A13,Investors!$G:$G,$B13)-$B$2&lt;=N$4,SUMIFS(Investors!$P:$P,Investors!$A:$A,$A13,Investors!$G:$G,$B13)-$B$2&gt;M$4),SUMIFS(Investors!$Q:$Q,Investors!$A:$A,$A13,Investors!$G:$G,$B13),0)</f>
        <v>0</v>
      </c>
      <c r="O13" s="4">
        <f>IF(AND(SUMIFS(Investors!$P:$P,Investors!$A:$A,$A13,Investors!$G:$G,$B13)-$B$2&lt;=O$4,SUMIFS(Investors!$P:$P,Investors!$A:$A,$A13,Investors!$G:$G,$B13)-$B$2&gt;N$4),SUMIFS(Investors!$Q:$Q,Investors!$A:$A,$A13,Investors!$G:$G,$B13),0)</f>
        <v>0</v>
      </c>
      <c r="P13" s="4">
        <f>IF(AND(SUMIFS(Investors!$P:$P,Investors!$A:$A,$A13,Investors!$G:$G,$B13)-$B$2&lt;=P$4,SUMIFS(Investors!$P:$P,Investors!$A:$A,$A13,Investors!$G:$G,$B13)-$B$2&gt;O$4),SUMIFS(Investors!$Q:$Q,Investors!$A:$A,$A13,Investors!$G:$G,$B13),0)</f>
        <v>0</v>
      </c>
      <c r="Q13" s="4">
        <f>IF(AND(SUMIFS(Investors!$P:$P,Investors!$A:$A,$A13,Investors!$G:$G,$B13)-$B$2&lt;=Q$4,SUMIFS(Investors!$P:$P,Investors!$A:$A,$A13,Investors!$G:$G,$B13)-$B$2&gt;P$4),SUMIFS(Investors!$Q:$Q,Investors!$A:$A,$A13,Investors!$G:$G,$B13),0)</f>
        <v>0</v>
      </c>
      <c r="R13" s="4">
        <f>IF(AND(SUMIFS(Investors!$P:$P,Investors!$A:$A,$A13,Investors!$G:$G,$B13)-$B$2&lt;=R$4,SUMIFS(Investors!$P:$P,Investors!$A:$A,$A13,Investors!$G:$G,$B13)-$B$2&gt;Q$4),SUMIFS(Investors!$Q:$Q,Investors!$A:$A,$A13,Investors!$G:$G,$B13),0)</f>
        <v>0</v>
      </c>
      <c r="S13" s="4">
        <f>IF(AND(SUMIFS(Investors!$P:$P,Investors!$A:$A,$A13,Investors!$G:$G,$B13)-$B$2&lt;=S$4,SUMIFS(Investors!$P:$P,Investors!$A:$A,$A13,Investors!$G:$G,$B13)-$B$2&gt;R$4),SUMIFS(Investors!$Q:$Q,Investors!$A:$A,$A13,Investors!$G:$G,$B13),0)</f>
        <v>0</v>
      </c>
      <c r="T13" s="4">
        <f>IF(AND(SUMIFS(Investors!$P:$P,Investors!$A:$A,$A13,Investors!$G:$G,$B13)-$B$2&lt;=T$4,SUMIFS(Investors!$P:$P,Investors!$A:$A,$A13,Investors!$G:$G,$B13)-$B$2&gt;S$4),SUMIFS(Investors!$Q:$Q,Investors!$A:$A,$A13,Investors!$G:$G,$B13),0)</f>
        <v>0</v>
      </c>
      <c r="U13" s="4">
        <f>IF(AND(SUMIFS(Investors!$P:$P,Investors!$A:$A,$A13,Investors!$G:$G,$B13)-$B$2&lt;=U$4,SUMIFS(Investors!$P:$P,Investors!$A:$A,$A13,Investors!$G:$G,$B13)-$B$2&gt;T$4),SUMIFS(Investors!$Q:$Q,Investors!$A:$A,$A13,Investors!$G:$G,$B13),0)</f>
        <v>0</v>
      </c>
      <c r="V13" s="4">
        <f>IF(AND(SUMIFS(Investors!$P:$P,Investors!$A:$A,$A13,Investors!$G:$G,$B13)-$B$2&lt;=V$4,SUMIFS(Investors!$P:$P,Investors!$A:$A,$A13,Investors!$G:$G,$B13)-$B$2&gt;U$4),SUMIFS(Investors!$Q:$Q,Investors!$A:$A,$A13,Investors!$G:$G,$B13),0)</f>
        <v>0</v>
      </c>
      <c r="W13" s="4">
        <f>IF(AND(SUMIFS(Investors!$P:$P,Investors!$A:$A,$A13,Investors!$G:$G,$B13)-$B$2&lt;=W$4,SUMIFS(Investors!$P:$P,Investors!$A:$A,$A13,Investors!$G:$G,$B13)-$B$2&gt;V$4),SUMIFS(Investors!$Q:$Q,Investors!$A:$A,$A13,Investors!$G:$G,$B13),0)</f>
        <v>0</v>
      </c>
      <c r="X13" s="4">
        <f>IF(AND(SUMIFS(Investors!$P:$P,Investors!$A:$A,$A13,Investors!$G:$G,$B13)-$B$2&lt;=X$4,SUMIFS(Investors!$P:$P,Investors!$A:$A,$A13,Investors!$G:$G,$B13)-$B$2&gt;W$4),SUMIFS(Investors!$Q:$Q,Investors!$A:$A,$A13,Investors!$G:$G,$B13),0)</f>
        <v>0</v>
      </c>
      <c r="Y13" s="4">
        <f>IF(AND(SUMIFS(Investors!$P:$P,Investors!$A:$A,$A13,Investors!$G:$G,$B13)-$B$2&lt;=Y$4,SUMIFS(Investors!$P:$P,Investors!$A:$A,$A13,Investors!$G:$G,$B13)-$B$2&gt;X$4),SUMIFS(Investors!$Q:$Q,Investors!$A:$A,$A13,Investors!$G:$G,$B13),0)</f>
        <v>0</v>
      </c>
      <c r="Z13" s="4">
        <f>IF(AND(SUMIFS(Investors!$P:$P,Investors!$A:$A,$A13,Investors!$G:$G,$B13)-$B$2&lt;=Z$4,SUMIFS(Investors!$P:$P,Investors!$A:$A,$A13,Investors!$G:$G,$B13)-$B$2&gt;Y$4),SUMIFS(Investors!$Q:$Q,Investors!$A:$A,$A13,Investors!$G:$G,$B13),0)</f>
        <v>0</v>
      </c>
      <c r="AA13" s="4">
        <f>IF(AND(SUMIFS(Investors!$P:$P,Investors!$A:$A,$A13,Investors!$G:$G,$B13)-$B$2&lt;=AA$4,SUMIFS(Investors!$P:$P,Investors!$A:$A,$A13,Investors!$G:$G,$B13)-$B$2&gt;Z$4),SUMIFS(Investors!$Q:$Q,Investors!$A:$A,$A13,Investors!$G:$G,$B13),0)</f>
        <v>0</v>
      </c>
      <c r="AB13" s="4">
        <f>IF(AND(SUMIFS(Investors!$P:$P,Investors!$A:$A,$A13,Investors!$G:$G,$B13)-$B$2&lt;=AB$4,SUMIFS(Investors!$P:$P,Investors!$A:$A,$A13,Investors!$G:$G,$B13)-$B$2&gt;AA$4),SUMIFS(Investors!$Q:$Q,Investors!$A:$A,$A13,Investors!$G:$G,$B13),0)</f>
        <v>0</v>
      </c>
      <c r="AC13" s="4">
        <f>IF(AND(SUMIFS(Investors!$P:$P,Investors!$A:$A,$A13,Investors!$G:$G,$B13)-$B$2&lt;=AC$4,SUMIFS(Investors!$P:$P,Investors!$A:$A,$A13,Investors!$G:$G,$B13)-$B$2&gt;AB$4),SUMIFS(Investors!$Q:$Q,Investors!$A:$A,$A13,Investors!$G:$G,$B13),0)</f>
        <v>0</v>
      </c>
    </row>
    <row r="14" spans="1:29">
      <c r="A14" t="s">
        <v>146</v>
      </c>
      <c r="B14" t="s">
        <v>62</v>
      </c>
      <c r="C14" s="4">
        <f t="shared" si="1"/>
        <v>206325.8272810959</v>
      </c>
      <c r="E14" s="4">
        <f>IF(AND(SUMIFS(Investors!$P:$P,Investors!$A:$A,$A14,Investors!$G:$G,$B14)-$B$2&lt;=E$4,SUMIFS(Investors!$P:$P,Investors!$A:$A,$A14,Investors!$G:$G,$B14)-$B$2&gt;D$4),SUMIFS(Investors!$Q:$Q,Investors!$A:$A,$A14,Investors!$G:$G,$B14),0)</f>
        <v>0</v>
      </c>
      <c r="F14" s="4">
        <f>IF(AND(SUMIFS(Investors!$P:$P,Investors!$A:$A,$A14,Investors!$G:$G,$B14)-$B$2&lt;=F$4,SUMIFS(Investors!$P:$P,Investors!$A:$A,$A14,Investors!$G:$G,$B14)-$B$2&gt;E$4),SUMIFS(Investors!$Q:$Q,Investors!$A:$A,$A14,Investors!$G:$G,$B14),0)</f>
        <v>0</v>
      </c>
      <c r="G14" s="4">
        <f>IF(AND(SUMIFS(Investors!$P:$P,Investors!$A:$A,$A14,Investors!$G:$G,$B14)-$B$2&lt;=G$4,SUMIFS(Investors!$P:$P,Investors!$A:$A,$A14,Investors!$G:$G,$B14)-$B$2&gt;F$4),SUMIFS(Investors!$Q:$Q,Investors!$A:$A,$A14,Investors!$G:$G,$B14),0)</f>
        <v>0</v>
      </c>
      <c r="H14" s="4">
        <f>IF(AND(SUMIFS(Investors!$P:$P,Investors!$A:$A,$A14,Investors!$G:$G,$B14)-$B$2&lt;=H$4,SUMIFS(Investors!$P:$P,Investors!$A:$A,$A14,Investors!$G:$G,$B14)-$B$2&gt;G$4),SUMIFS(Investors!$Q:$Q,Investors!$A:$A,$A14,Investors!$G:$G,$B14),0)</f>
        <v>206325.8272810959</v>
      </c>
      <c r="I14" s="4">
        <f>IF(AND(SUMIFS(Investors!$P:$P,Investors!$A:$A,$A14,Investors!$G:$G,$B14)-$B$2&lt;=I$4,SUMIFS(Investors!$P:$P,Investors!$A:$A,$A14,Investors!$G:$G,$B14)-$B$2&gt;H$4),SUMIFS(Investors!$Q:$Q,Investors!$A:$A,$A14,Investors!$G:$G,$B14),0)</f>
        <v>0</v>
      </c>
      <c r="J14" s="4">
        <f>IF(AND(SUMIFS(Investors!$P:$P,Investors!$A:$A,$A14,Investors!$G:$G,$B14)-$B$2&lt;=J$4,SUMIFS(Investors!$P:$P,Investors!$A:$A,$A14,Investors!$G:$G,$B14)-$B$2&gt;I$4),SUMIFS(Investors!$Q:$Q,Investors!$A:$A,$A14,Investors!$G:$G,$B14),0)</f>
        <v>0</v>
      </c>
      <c r="K14" s="4">
        <f>IF(AND(SUMIFS(Investors!$P:$P,Investors!$A:$A,$A14,Investors!$G:$G,$B14)-$B$2&lt;=K$4,SUMIFS(Investors!$P:$P,Investors!$A:$A,$A14,Investors!$G:$G,$B14)-$B$2&gt;J$4),SUMIFS(Investors!$Q:$Q,Investors!$A:$A,$A14,Investors!$G:$G,$B14),0)</f>
        <v>0</v>
      </c>
      <c r="L14" s="4">
        <f>IF(AND(SUMIFS(Investors!$P:$P,Investors!$A:$A,$A14,Investors!$G:$G,$B14)-$B$2&lt;=L$4,SUMIFS(Investors!$P:$P,Investors!$A:$A,$A14,Investors!$G:$G,$B14)-$B$2&gt;K$4),SUMIFS(Investors!$Q:$Q,Investors!$A:$A,$A14,Investors!$G:$G,$B14),0)</f>
        <v>0</v>
      </c>
      <c r="M14" s="4">
        <f>IF(AND(SUMIFS(Investors!$P:$P,Investors!$A:$A,$A14,Investors!$G:$G,$B14)-$B$2&lt;=M$4,SUMIFS(Investors!$P:$P,Investors!$A:$A,$A14,Investors!$G:$G,$B14)-$B$2&gt;L$4),SUMIFS(Investors!$Q:$Q,Investors!$A:$A,$A14,Investors!$G:$G,$B14),0)</f>
        <v>0</v>
      </c>
      <c r="N14" s="4">
        <f>IF(AND(SUMIFS(Investors!$P:$P,Investors!$A:$A,$A14,Investors!$G:$G,$B14)-$B$2&lt;=N$4,SUMIFS(Investors!$P:$P,Investors!$A:$A,$A14,Investors!$G:$G,$B14)-$B$2&gt;M$4),SUMIFS(Investors!$Q:$Q,Investors!$A:$A,$A14,Investors!$G:$G,$B14),0)</f>
        <v>0</v>
      </c>
      <c r="O14" s="4">
        <f>IF(AND(SUMIFS(Investors!$P:$P,Investors!$A:$A,$A14,Investors!$G:$G,$B14)-$B$2&lt;=O$4,SUMIFS(Investors!$P:$P,Investors!$A:$A,$A14,Investors!$G:$G,$B14)-$B$2&gt;N$4),SUMIFS(Investors!$Q:$Q,Investors!$A:$A,$A14,Investors!$G:$G,$B14),0)</f>
        <v>0</v>
      </c>
      <c r="P14" s="4">
        <f>IF(AND(SUMIFS(Investors!$P:$P,Investors!$A:$A,$A14,Investors!$G:$G,$B14)-$B$2&lt;=P$4,SUMIFS(Investors!$P:$P,Investors!$A:$A,$A14,Investors!$G:$G,$B14)-$B$2&gt;O$4),SUMIFS(Investors!$Q:$Q,Investors!$A:$A,$A14,Investors!$G:$G,$B14),0)</f>
        <v>0</v>
      </c>
      <c r="Q14" s="4">
        <f>IF(AND(SUMIFS(Investors!$P:$P,Investors!$A:$A,$A14,Investors!$G:$G,$B14)-$B$2&lt;=Q$4,SUMIFS(Investors!$P:$P,Investors!$A:$A,$A14,Investors!$G:$G,$B14)-$B$2&gt;P$4),SUMIFS(Investors!$Q:$Q,Investors!$A:$A,$A14,Investors!$G:$G,$B14),0)</f>
        <v>0</v>
      </c>
      <c r="R14" s="4">
        <f>IF(AND(SUMIFS(Investors!$P:$P,Investors!$A:$A,$A14,Investors!$G:$G,$B14)-$B$2&lt;=R$4,SUMIFS(Investors!$P:$P,Investors!$A:$A,$A14,Investors!$G:$G,$B14)-$B$2&gt;Q$4),SUMIFS(Investors!$Q:$Q,Investors!$A:$A,$A14,Investors!$G:$G,$B14),0)</f>
        <v>0</v>
      </c>
      <c r="S14" s="4">
        <f>IF(AND(SUMIFS(Investors!$P:$P,Investors!$A:$A,$A14,Investors!$G:$G,$B14)-$B$2&lt;=S$4,SUMIFS(Investors!$P:$P,Investors!$A:$A,$A14,Investors!$G:$G,$B14)-$B$2&gt;R$4),SUMIFS(Investors!$Q:$Q,Investors!$A:$A,$A14,Investors!$G:$G,$B14),0)</f>
        <v>0</v>
      </c>
      <c r="T14" s="4">
        <f>IF(AND(SUMIFS(Investors!$P:$P,Investors!$A:$A,$A14,Investors!$G:$G,$B14)-$B$2&lt;=T$4,SUMIFS(Investors!$P:$P,Investors!$A:$A,$A14,Investors!$G:$G,$B14)-$B$2&gt;S$4),SUMIFS(Investors!$Q:$Q,Investors!$A:$A,$A14,Investors!$G:$G,$B14),0)</f>
        <v>0</v>
      </c>
      <c r="U14" s="4">
        <f>IF(AND(SUMIFS(Investors!$P:$P,Investors!$A:$A,$A14,Investors!$G:$G,$B14)-$B$2&lt;=U$4,SUMIFS(Investors!$P:$P,Investors!$A:$A,$A14,Investors!$G:$G,$B14)-$B$2&gt;T$4),SUMIFS(Investors!$Q:$Q,Investors!$A:$A,$A14,Investors!$G:$G,$B14),0)</f>
        <v>0</v>
      </c>
      <c r="V14" s="4">
        <f>IF(AND(SUMIFS(Investors!$P:$P,Investors!$A:$A,$A14,Investors!$G:$G,$B14)-$B$2&lt;=V$4,SUMIFS(Investors!$P:$P,Investors!$A:$A,$A14,Investors!$G:$G,$B14)-$B$2&gt;U$4),SUMIFS(Investors!$Q:$Q,Investors!$A:$A,$A14,Investors!$G:$G,$B14),0)</f>
        <v>0</v>
      </c>
      <c r="W14" s="4">
        <f>IF(AND(SUMIFS(Investors!$P:$P,Investors!$A:$A,$A14,Investors!$G:$G,$B14)-$B$2&lt;=W$4,SUMIFS(Investors!$P:$P,Investors!$A:$A,$A14,Investors!$G:$G,$B14)-$B$2&gt;V$4),SUMIFS(Investors!$Q:$Q,Investors!$A:$A,$A14,Investors!$G:$G,$B14),0)</f>
        <v>0</v>
      </c>
      <c r="X14" s="4">
        <f>IF(AND(SUMIFS(Investors!$P:$P,Investors!$A:$A,$A14,Investors!$G:$G,$B14)-$B$2&lt;=X$4,SUMIFS(Investors!$P:$P,Investors!$A:$A,$A14,Investors!$G:$G,$B14)-$B$2&gt;W$4),SUMIFS(Investors!$Q:$Q,Investors!$A:$A,$A14,Investors!$G:$G,$B14),0)</f>
        <v>0</v>
      </c>
      <c r="Y14" s="4">
        <f>IF(AND(SUMIFS(Investors!$P:$P,Investors!$A:$A,$A14,Investors!$G:$G,$B14)-$B$2&lt;=Y$4,SUMIFS(Investors!$P:$P,Investors!$A:$A,$A14,Investors!$G:$G,$B14)-$B$2&gt;X$4),SUMIFS(Investors!$Q:$Q,Investors!$A:$A,$A14,Investors!$G:$G,$B14),0)</f>
        <v>0</v>
      </c>
      <c r="Z14" s="4">
        <f>IF(AND(SUMIFS(Investors!$P:$P,Investors!$A:$A,$A14,Investors!$G:$G,$B14)-$B$2&lt;=Z$4,SUMIFS(Investors!$P:$P,Investors!$A:$A,$A14,Investors!$G:$G,$B14)-$B$2&gt;Y$4),SUMIFS(Investors!$Q:$Q,Investors!$A:$A,$A14,Investors!$G:$G,$B14),0)</f>
        <v>0</v>
      </c>
      <c r="AA14" s="4">
        <f>IF(AND(SUMIFS(Investors!$P:$P,Investors!$A:$A,$A14,Investors!$G:$G,$B14)-$B$2&lt;=AA$4,SUMIFS(Investors!$P:$P,Investors!$A:$A,$A14,Investors!$G:$G,$B14)-$B$2&gt;Z$4),SUMIFS(Investors!$Q:$Q,Investors!$A:$A,$A14,Investors!$G:$G,$B14),0)</f>
        <v>0</v>
      </c>
      <c r="AB14" s="4">
        <f>IF(AND(SUMIFS(Investors!$P:$P,Investors!$A:$A,$A14,Investors!$G:$G,$B14)-$B$2&lt;=AB$4,SUMIFS(Investors!$P:$P,Investors!$A:$A,$A14,Investors!$G:$G,$B14)-$B$2&gt;AA$4),SUMIFS(Investors!$Q:$Q,Investors!$A:$A,$A14,Investors!$G:$G,$B14),0)</f>
        <v>0</v>
      </c>
      <c r="AC14" s="4">
        <f>IF(AND(SUMIFS(Investors!$P:$P,Investors!$A:$A,$A14,Investors!$G:$G,$B14)-$B$2&lt;=AC$4,SUMIFS(Investors!$P:$P,Investors!$A:$A,$A14,Investors!$G:$G,$B14)-$B$2&gt;AB$4),SUMIFS(Investors!$Q:$Q,Investors!$A:$A,$A14,Investors!$G:$G,$B14),0)</f>
        <v>0</v>
      </c>
    </row>
    <row r="15" spans="1:29">
      <c r="A15" t="s">
        <v>149</v>
      </c>
      <c r="B15" t="s">
        <v>38</v>
      </c>
      <c r="C15" s="4">
        <f t="shared" si="1"/>
        <v>349265.75342465751</v>
      </c>
      <c r="E15" s="4">
        <f>IF(AND(SUMIFS(Investors!$P:$P,Investors!$A:$A,$A15,Investors!$G:$G,$B15)-$B$2&lt;=E$4,SUMIFS(Investors!$P:$P,Investors!$A:$A,$A15,Investors!$G:$G,$B15)-$B$2&gt;D$4),SUMIFS(Investors!$Q:$Q,Investors!$A:$A,$A15,Investors!$G:$G,$B15),0)</f>
        <v>0</v>
      </c>
      <c r="F15" s="4">
        <f>IF(AND(SUMIFS(Investors!$P:$P,Investors!$A:$A,$A15,Investors!$G:$G,$B15)-$B$2&lt;=F$4,SUMIFS(Investors!$P:$P,Investors!$A:$A,$A15,Investors!$G:$G,$B15)-$B$2&gt;E$4),SUMIFS(Investors!$Q:$Q,Investors!$A:$A,$A15,Investors!$G:$G,$B15),0)</f>
        <v>0</v>
      </c>
      <c r="G15" s="4">
        <f>IF(AND(SUMIFS(Investors!$P:$P,Investors!$A:$A,$A15,Investors!$G:$G,$B15)-$B$2&lt;=G$4,SUMIFS(Investors!$P:$P,Investors!$A:$A,$A15,Investors!$G:$G,$B15)-$B$2&gt;F$4),SUMIFS(Investors!$Q:$Q,Investors!$A:$A,$A15,Investors!$G:$G,$B15),0)</f>
        <v>349265.75342465751</v>
      </c>
      <c r="H15" s="4">
        <f>IF(AND(SUMIFS(Investors!$P:$P,Investors!$A:$A,$A15,Investors!$G:$G,$B15)-$B$2&lt;=H$4,SUMIFS(Investors!$P:$P,Investors!$A:$A,$A15,Investors!$G:$G,$B15)-$B$2&gt;G$4),SUMIFS(Investors!$Q:$Q,Investors!$A:$A,$A15,Investors!$G:$G,$B15),0)</f>
        <v>0</v>
      </c>
      <c r="I15" s="4">
        <f>IF(AND(SUMIFS(Investors!$P:$P,Investors!$A:$A,$A15,Investors!$G:$G,$B15)-$B$2&lt;=I$4,SUMIFS(Investors!$P:$P,Investors!$A:$A,$A15,Investors!$G:$G,$B15)-$B$2&gt;H$4),SUMIFS(Investors!$Q:$Q,Investors!$A:$A,$A15,Investors!$G:$G,$B15),0)</f>
        <v>0</v>
      </c>
      <c r="J15" s="4">
        <f>IF(AND(SUMIFS(Investors!$P:$P,Investors!$A:$A,$A15,Investors!$G:$G,$B15)-$B$2&lt;=J$4,SUMIFS(Investors!$P:$P,Investors!$A:$A,$A15,Investors!$G:$G,$B15)-$B$2&gt;I$4),SUMIFS(Investors!$Q:$Q,Investors!$A:$A,$A15,Investors!$G:$G,$B15),0)</f>
        <v>0</v>
      </c>
      <c r="K15" s="4">
        <f>IF(AND(SUMIFS(Investors!$P:$P,Investors!$A:$A,$A15,Investors!$G:$G,$B15)-$B$2&lt;=K$4,SUMIFS(Investors!$P:$P,Investors!$A:$A,$A15,Investors!$G:$G,$B15)-$B$2&gt;J$4),SUMIFS(Investors!$Q:$Q,Investors!$A:$A,$A15,Investors!$G:$G,$B15),0)</f>
        <v>0</v>
      </c>
      <c r="L15" s="4">
        <f>IF(AND(SUMIFS(Investors!$P:$P,Investors!$A:$A,$A15,Investors!$G:$G,$B15)-$B$2&lt;=L$4,SUMIFS(Investors!$P:$P,Investors!$A:$A,$A15,Investors!$G:$G,$B15)-$B$2&gt;K$4),SUMIFS(Investors!$Q:$Q,Investors!$A:$A,$A15,Investors!$G:$G,$B15),0)</f>
        <v>0</v>
      </c>
      <c r="M15" s="4">
        <f>IF(AND(SUMIFS(Investors!$P:$P,Investors!$A:$A,$A15,Investors!$G:$G,$B15)-$B$2&lt;=M$4,SUMIFS(Investors!$P:$P,Investors!$A:$A,$A15,Investors!$G:$G,$B15)-$B$2&gt;L$4),SUMIFS(Investors!$Q:$Q,Investors!$A:$A,$A15,Investors!$G:$G,$B15),0)</f>
        <v>0</v>
      </c>
      <c r="N15" s="4">
        <f>IF(AND(SUMIFS(Investors!$P:$P,Investors!$A:$A,$A15,Investors!$G:$G,$B15)-$B$2&lt;=N$4,SUMIFS(Investors!$P:$P,Investors!$A:$A,$A15,Investors!$G:$G,$B15)-$B$2&gt;M$4),SUMIFS(Investors!$Q:$Q,Investors!$A:$A,$A15,Investors!$G:$G,$B15),0)</f>
        <v>0</v>
      </c>
      <c r="O15" s="4">
        <f>IF(AND(SUMIFS(Investors!$P:$P,Investors!$A:$A,$A15,Investors!$G:$G,$B15)-$B$2&lt;=O$4,SUMIFS(Investors!$P:$P,Investors!$A:$A,$A15,Investors!$G:$G,$B15)-$B$2&gt;N$4),SUMIFS(Investors!$Q:$Q,Investors!$A:$A,$A15,Investors!$G:$G,$B15),0)</f>
        <v>0</v>
      </c>
      <c r="P15" s="4">
        <f>IF(AND(SUMIFS(Investors!$P:$P,Investors!$A:$A,$A15,Investors!$G:$G,$B15)-$B$2&lt;=P$4,SUMIFS(Investors!$P:$P,Investors!$A:$A,$A15,Investors!$G:$G,$B15)-$B$2&gt;O$4),SUMIFS(Investors!$Q:$Q,Investors!$A:$A,$A15,Investors!$G:$G,$B15),0)</f>
        <v>0</v>
      </c>
      <c r="Q15" s="4">
        <f>IF(AND(SUMIFS(Investors!$P:$P,Investors!$A:$A,$A15,Investors!$G:$G,$B15)-$B$2&lt;=Q$4,SUMIFS(Investors!$P:$P,Investors!$A:$A,$A15,Investors!$G:$G,$B15)-$B$2&gt;P$4),SUMIFS(Investors!$Q:$Q,Investors!$A:$A,$A15,Investors!$G:$G,$B15),0)</f>
        <v>0</v>
      </c>
      <c r="R15" s="4">
        <f>IF(AND(SUMIFS(Investors!$P:$P,Investors!$A:$A,$A15,Investors!$G:$G,$B15)-$B$2&lt;=R$4,SUMIFS(Investors!$P:$P,Investors!$A:$A,$A15,Investors!$G:$G,$B15)-$B$2&gt;Q$4),SUMIFS(Investors!$Q:$Q,Investors!$A:$A,$A15,Investors!$G:$G,$B15),0)</f>
        <v>0</v>
      </c>
      <c r="S15" s="4">
        <f>IF(AND(SUMIFS(Investors!$P:$P,Investors!$A:$A,$A15,Investors!$G:$G,$B15)-$B$2&lt;=S$4,SUMIFS(Investors!$P:$P,Investors!$A:$A,$A15,Investors!$G:$G,$B15)-$B$2&gt;R$4),SUMIFS(Investors!$Q:$Q,Investors!$A:$A,$A15,Investors!$G:$G,$B15),0)</f>
        <v>0</v>
      </c>
      <c r="T15" s="4">
        <f>IF(AND(SUMIFS(Investors!$P:$P,Investors!$A:$A,$A15,Investors!$G:$G,$B15)-$B$2&lt;=T$4,SUMIFS(Investors!$P:$P,Investors!$A:$A,$A15,Investors!$G:$G,$B15)-$B$2&gt;S$4),SUMIFS(Investors!$Q:$Q,Investors!$A:$A,$A15,Investors!$G:$G,$B15),0)</f>
        <v>0</v>
      </c>
      <c r="U15" s="4">
        <f>IF(AND(SUMIFS(Investors!$P:$P,Investors!$A:$A,$A15,Investors!$G:$G,$B15)-$B$2&lt;=U$4,SUMIFS(Investors!$P:$P,Investors!$A:$A,$A15,Investors!$G:$G,$B15)-$B$2&gt;T$4),SUMIFS(Investors!$Q:$Q,Investors!$A:$A,$A15,Investors!$G:$G,$B15),0)</f>
        <v>0</v>
      </c>
      <c r="V15" s="4">
        <f>IF(AND(SUMIFS(Investors!$P:$P,Investors!$A:$A,$A15,Investors!$G:$G,$B15)-$B$2&lt;=V$4,SUMIFS(Investors!$P:$P,Investors!$A:$A,$A15,Investors!$G:$G,$B15)-$B$2&gt;U$4),SUMIFS(Investors!$Q:$Q,Investors!$A:$A,$A15,Investors!$G:$G,$B15),0)</f>
        <v>0</v>
      </c>
      <c r="W15" s="4">
        <f>IF(AND(SUMIFS(Investors!$P:$P,Investors!$A:$A,$A15,Investors!$G:$G,$B15)-$B$2&lt;=W$4,SUMIFS(Investors!$P:$P,Investors!$A:$A,$A15,Investors!$G:$G,$B15)-$B$2&gt;V$4),SUMIFS(Investors!$Q:$Q,Investors!$A:$A,$A15,Investors!$G:$G,$B15),0)</f>
        <v>0</v>
      </c>
      <c r="X15" s="4">
        <f>IF(AND(SUMIFS(Investors!$P:$P,Investors!$A:$A,$A15,Investors!$G:$G,$B15)-$B$2&lt;=X$4,SUMIFS(Investors!$P:$P,Investors!$A:$A,$A15,Investors!$G:$G,$B15)-$B$2&gt;W$4),SUMIFS(Investors!$Q:$Q,Investors!$A:$A,$A15,Investors!$G:$G,$B15),0)</f>
        <v>0</v>
      </c>
      <c r="Y15" s="4">
        <f>IF(AND(SUMIFS(Investors!$P:$P,Investors!$A:$A,$A15,Investors!$G:$G,$B15)-$B$2&lt;=Y$4,SUMIFS(Investors!$P:$P,Investors!$A:$A,$A15,Investors!$G:$G,$B15)-$B$2&gt;X$4),SUMIFS(Investors!$Q:$Q,Investors!$A:$A,$A15,Investors!$G:$G,$B15),0)</f>
        <v>0</v>
      </c>
      <c r="Z15" s="4">
        <f>IF(AND(SUMIFS(Investors!$P:$P,Investors!$A:$A,$A15,Investors!$G:$G,$B15)-$B$2&lt;=Z$4,SUMIFS(Investors!$P:$P,Investors!$A:$A,$A15,Investors!$G:$G,$B15)-$B$2&gt;Y$4),SUMIFS(Investors!$Q:$Q,Investors!$A:$A,$A15,Investors!$G:$G,$B15),0)</f>
        <v>0</v>
      </c>
      <c r="AA15" s="4">
        <f>IF(AND(SUMIFS(Investors!$P:$P,Investors!$A:$A,$A15,Investors!$G:$G,$B15)-$B$2&lt;=AA$4,SUMIFS(Investors!$P:$P,Investors!$A:$A,$A15,Investors!$G:$G,$B15)-$B$2&gt;Z$4),SUMIFS(Investors!$Q:$Q,Investors!$A:$A,$A15,Investors!$G:$G,$B15),0)</f>
        <v>0</v>
      </c>
      <c r="AB15" s="4">
        <f>IF(AND(SUMIFS(Investors!$P:$P,Investors!$A:$A,$A15,Investors!$G:$G,$B15)-$B$2&lt;=AB$4,SUMIFS(Investors!$P:$P,Investors!$A:$A,$A15,Investors!$G:$G,$B15)-$B$2&gt;AA$4),SUMIFS(Investors!$Q:$Q,Investors!$A:$A,$A15,Investors!$G:$G,$B15),0)</f>
        <v>0</v>
      </c>
      <c r="AC15" s="4">
        <f>IF(AND(SUMIFS(Investors!$P:$P,Investors!$A:$A,$A15,Investors!$G:$G,$B15)-$B$2&lt;=AC$4,SUMIFS(Investors!$P:$P,Investors!$A:$A,$A15,Investors!$G:$G,$B15)-$B$2&gt;AB$4),SUMIFS(Investors!$Q:$Q,Investors!$A:$A,$A15,Investors!$G:$G,$B15),0)</f>
        <v>0</v>
      </c>
    </row>
    <row r="16" spans="1:29">
      <c r="A16" t="s">
        <v>149</v>
      </c>
      <c r="B16" t="s">
        <v>28</v>
      </c>
      <c r="C16" s="4">
        <f t="shared" si="1"/>
        <v>351476.71232876711</v>
      </c>
      <c r="E16" s="4">
        <f>IF(AND(SUMIFS(Investors!$P:$P,Investors!$A:$A,$A16,Investors!$G:$G,$B16)-$B$2&lt;=E$4,SUMIFS(Investors!$P:$P,Investors!$A:$A,$A16,Investors!$G:$G,$B16)-$B$2&gt;D$4),SUMIFS(Investors!$Q:$Q,Investors!$A:$A,$A16,Investors!$G:$G,$B16),0)</f>
        <v>0</v>
      </c>
      <c r="F16" s="4">
        <f>IF(AND(SUMIFS(Investors!$P:$P,Investors!$A:$A,$A16,Investors!$G:$G,$B16)-$B$2&lt;=F$4,SUMIFS(Investors!$P:$P,Investors!$A:$A,$A16,Investors!$G:$G,$B16)-$B$2&gt;E$4),SUMIFS(Investors!$Q:$Q,Investors!$A:$A,$A16,Investors!$G:$G,$B16),0)</f>
        <v>0</v>
      </c>
      <c r="G16" s="4">
        <f>IF(AND(SUMIFS(Investors!$P:$P,Investors!$A:$A,$A16,Investors!$G:$G,$B16)-$B$2&lt;=G$4,SUMIFS(Investors!$P:$P,Investors!$A:$A,$A16,Investors!$G:$G,$B16)-$B$2&gt;F$4),SUMIFS(Investors!$Q:$Q,Investors!$A:$A,$A16,Investors!$G:$G,$B16),0)</f>
        <v>0</v>
      </c>
      <c r="H16" s="4">
        <f>IF(AND(SUMIFS(Investors!$P:$P,Investors!$A:$A,$A16,Investors!$G:$G,$B16)-$B$2&lt;=H$4,SUMIFS(Investors!$P:$P,Investors!$A:$A,$A16,Investors!$G:$G,$B16)-$B$2&gt;G$4),SUMIFS(Investors!$Q:$Q,Investors!$A:$A,$A16,Investors!$G:$G,$B16),0)</f>
        <v>0</v>
      </c>
      <c r="I16" s="4">
        <f>IF(AND(SUMIFS(Investors!$P:$P,Investors!$A:$A,$A16,Investors!$G:$G,$B16)-$B$2&lt;=I$4,SUMIFS(Investors!$P:$P,Investors!$A:$A,$A16,Investors!$G:$G,$B16)-$B$2&gt;H$4),SUMIFS(Investors!$Q:$Q,Investors!$A:$A,$A16,Investors!$G:$G,$B16),0)</f>
        <v>0</v>
      </c>
      <c r="J16" s="4">
        <f>IF(AND(SUMIFS(Investors!$P:$P,Investors!$A:$A,$A16,Investors!$G:$G,$B16)-$B$2&lt;=J$4,SUMIFS(Investors!$P:$P,Investors!$A:$A,$A16,Investors!$G:$G,$B16)-$B$2&gt;I$4),SUMIFS(Investors!$Q:$Q,Investors!$A:$A,$A16,Investors!$G:$G,$B16),0)</f>
        <v>0</v>
      </c>
      <c r="K16" s="4">
        <f>IF(AND(SUMIFS(Investors!$P:$P,Investors!$A:$A,$A16,Investors!$G:$G,$B16)-$B$2&lt;=K$4,SUMIFS(Investors!$P:$P,Investors!$A:$A,$A16,Investors!$G:$G,$B16)-$B$2&gt;J$4),SUMIFS(Investors!$Q:$Q,Investors!$A:$A,$A16,Investors!$G:$G,$B16),0)</f>
        <v>351476.71232876711</v>
      </c>
      <c r="L16" s="4">
        <f>IF(AND(SUMIFS(Investors!$P:$P,Investors!$A:$A,$A16,Investors!$G:$G,$B16)-$B$2&lt;=L$4,SUMIFS(Investors!$P:$P,Investors!$A:$A,$A16,Investors!$G:$G,$B16)-$B$2&gt;K$4),SUMIFS(Investors!$Q:$Q,Investors!$A:$A,$A16,Investors!$G:$G,$B16),0)</f>
        <v>0</v>
      </c>
      <c r="M16" s="4">
        <f>IF(AND(SUMIFS(Investors!$P:$P,Investors!$A:$A,$A16,Investors!$G:$G,$B16)-$B$2&lt;=M$4,SUMIFS(Investors!$P:$P,Investors!$A:$A,$A16,Investors!$G:$G,$B16)-$B$2&gt;L$4),SUMIFS(Investors!$Q:$Q,Investors!$A:$A,$A16,Investors!$G:$G,$B16),0)</f>
        <v>0</v>
      </c>
      <c r="N16" s="4">
        <f>IF(AND(SUMIFS(Investors!$P:$P,Investors!$A:$A,$A16,Investors!$G:$G,$B16)-$B$2&lt;=N$4,SUMIFS(Investors!$P:$P,Investors!$A:$A,$A16,Investors!$G:$G,$B16)-$B$2&gt;M$4),SUMIFS(Investors!$Q:$Q,Investors!$A:$A,$A16,Investors!$G:$G,$B16),0)</f>
        <v>0</v>
      </c>
      <c r="O16" s="4">
        <f>IF(AND(SUMIFS(Investors!$P:$P,Investors!$A:$A,$A16,Investors!$G:$G,$B16)-$B$2&lt;=O$4,SUMIFS(Investors!$P:$P,Investors!$A:$A,$A16,Investors!$G:$G,$B16)-$B$2&gt;N$4),SUMIFS(Investors!$Q:$Q,Investors!$A:$A,$A16,Investors!$G:$G,$B16),0)</f>
        <v>0</v>
      </c>
      <c r="P16" s="4">
        <f>IF(AND(SUMIFS(Investors!$P:$P,Investors!$A:$A,$A16,Investors!$G:$G,$B16)-$B$2&lt;=P$4,SUMIFS(Investors!$P:$P,Investors!$A:$A,$A16,Investors!$G:$G,$B16)-$B$2&gt;O$4),SUMIFS(Investors!$Q:$Q,Investors!$A:$A,$A16,Investors!$G:$G,$B16),0)</f>
        <v>0</v>
      </c>
      <c r="Q16" s="4">
        <f>IF(AND(SUMIFS(Investors!$P:$P,Investors!$A:$A,$A16,Investors!$G:$G,$B16)-$B$2&lt;=Q$4,SUMIFS(Investors!$P:$P,Investors!$A:$A,$A16,Investors!$G:$G,$B16)-$B$2&gt;P$4),SUMIFS(Investors!$Q:$Q,Investors!$A:$A,$A16,Investors!$G:$G,$B16),0)</f>
        <v>0</v>
      </c>
      <c r="R16" s="4">
        <f>IF(AND(SUMIFS(Investors!$P:$P,Investors!$A:$A,$A16,Investors!$G:$G,$B16)-$B$2&lt;=R$4,SUMIFS(Investors!$P:$P,Investors!$A:$A,$A16,Investors!$G:$G,$B16)-$B$2&gt;Q$4),SUMIFS(Investors!$Q:$Q,Investors!$A:$A,$A16,Investors!$G:$G,$B16),0)</f>
        <v>0</v>
      </c>
      <c r="S16" s="4">
        <f>IF(AND(SUMIFS(Investors!$P:$P,Investors!$A:$A,$A16,Investors!$G:$G,$B16)-$B$2&lt;=S$4,SUMIFS(Investors!$P:$P,Investors!$A:$A,$A16,Investors!$G:$G,$B16)-$B$2&gt;R$4),SUMIFS(Investors!$Q:$Q,Investors!$A:$A,$A16,Investors!$G:$G,$B16),0)</f>
        <v>0</v>
      </c>
      <c r="T16" s="4">
        <f>IF(AND(SUMIFS(Investors!$P:$P,Investors!$A:$A,$A16,Investors!$G:$G,$B16)-$B$2&lt;=T$4,SUMIFS(Investors!$P:$P,Investors!$A:$A,$A16,Investors!$G:$G,$B16)-$B$2&gt;S$4),SUMIFS(Investors!$Q:$Q,Investors!$A:$A,$A16,Investors!$G:$G,$B16),0)</f>
        <v>0</v>
      </c>
      <c r="U16" s="4">
        <f>IF(AND(SUMIFS(Investors!$P:$P,Investors!$A:$A,$A16,Investors!$G:$G,$B16)-$B$2&lt;=U$4,SUMIFS(Investors!$P:$P,Investors!$A:$A,$A16,Investors!$G:$G,$B16)-$B$2&gt;T$4),SUMIFS(Investors!$Q:$Q,Investors!$A:$A,$A16,Investors!$G:$G,$B16),0)</f>
        <v>0</v>
      </c>
      <c r="V16" s="4">
        <f>IF(AND(SUMIFS(Investors!$P:$P,Investors!$A:$A,$A16,Investors!$G:$G,$B16)-$B$2&lt;=V$4,SUMIFS(Investors!$P:$P,Investors!$A:$A,$A16,Investors!$G:$G,$B16)-$B$2&gt;U$4),SUMIFS(Investors!$Q:$Q,Investors!$A:$A,$A16,Investors!$G:$G,$B16),0)</f>
        <v>0</v>
      </c>
      <c r="W16" s="4">
        <f>IF(AND(SUMIFS(Investors!$P:$P,Investors!$A:$A,$A16,Investors!$G:$G,$B16)-$B$2&lt;=W$4,SUMIFS(Investors!$P:$P,Investors!$A:$A,$A16,Investors!$G:$G,$B16)-$B$2&gt;V$4),SUMIFS(Investors!$Q:$Q,Investors!$A:$A,$A16,Investors!$G:$G,$B16),0)</f>
        <v>0</v>
      </c>
      <c r="X16" s="4">
        <f>IF(AND(SUMIFS(Investors!$P:$P,Investors!$A:$A,$A16,Investors!$G:$G,$B16)-$B$2&lt;=X$4,SUMIFS(Investors!$P:$P,Investors!$A:$A,$A16,Investors!$G:$G,$B16)-$B$2&gt;W$4),SUMIFS(Investors!$Q:$Q,Investors!$A:$A,$A16,Investors!$G:$G,$B16),0)</f>
        <v>0</v>
      </c>
      <c r="Y16" s="4">
        <f>IF(AND(SUMIFS(Investors!$P:$P,Investors!$A:$A,$A16,Investors!$G:$G,$B16)-$B$2&lt;=Y$4,SUMIFS(Investors!$P:$P,Investors!$A:$A,$A16,Investors!$G:$G,$B16)-$B$2&gt;X$4),SUMIFS(Investors!$Q:$Q,Investors!$A:$A,$A16,Investors!$G:$G,$B16),0)</f>
        <v>0</v>
      </c>
      <c r="Z16" s="4">
        <f>IF(AND(SUMIFS(Investors!$P:$P,Investors!$A:$A,$A16,Investors!$G:$G,$B16)-$B$2&lt;=Z$4,SUMIFS(Investors!$P:$P,Investors!$A:$A,$A16,Investors!$G:$G,$B16)-$B$2&gt;Y$4),SUMIFS(Investors!$Q:$Q,Investors!$A:$A,$A16,Investors!$G:$G,$B16),0)</f>
        <v>0</v>
      </c>
      <c r="AA16" s="4">
        <f>IF(AND(SUMIFS(Investors!$P:$P,Investors!$A:$A,$A16,Investors!$G:$G,$B16)-$B$2&lt;=AA$4,SUMIFS(Investors!$P:$P,Investors!$A:$A,$A16,Investors!$G:$G,$B16)-$B$2&gt;Z$4),SUMIFS(Investors!$Q:$Q,Investors!$A:$A,$A16,Investors!$G:$G,$B16),0)</f>
        <v>0</v>
      </c>
      <c r="AB16" s="4">
        <f>IF(AND(SUMIFS(Investors!$P:$P,Investors!$A:$A,$A16,Investors!$G:$G,$B16)-$B$2&lt;=AB$4,SUMIFS(Investors!$P:$P,Investors!$A:$A,$A16,Investors!$G:$G,$B16)-$B$2&gt;AA$4),SUMIFS(Investors!$Q:$Q,Investors!$A:$A,$A16,Investors!$G:$G,$B16),0)</f>
        <v>0</v>
      </c>
      <c r="AC16" s="4">
        <f>IF(AND(SUMIFS(Investors!$P:$P,Investors!$A:$A,$A16,Investors!$G:$G,$B16)-$B$2&lt;=AC$4,SUMIFS(Investors!$P:$P,Investors!$A:$A,$A16,Investors!$G:$G,$B16)-$B$2&gt;AB$4),SUMIFS(Investors!$Q:$Q,Investors!$A:$A,$A16,Investors!$G:$G,$B16),0)</f>
        <v>0</v>
      </c>
    </row>
    <row r="17" spans="1:29">
      <c r="A17" t="s">
        <v>152</v>
      </c>
      <c r="B17" t="s">
        <v>31</v>
      </c>
      <c r="C17" s="4">
        <f t="shared" si="1"/>
        <v>210020.32076273975</v>
      </c>
      <c r="E17" s="4">
        <f>IF(AND(SUMIFS(Investors!$P:$P,Investors!$A:$A,$A17,Investors!$G:$G,$B17)-$B$2&lt;=E$4,SUMIFS(Investors!$P:$P,Investors!$A:$A,$A17,Investors!$G:$G,$B17)-$B$2&gt;D$4),SUMIFS(Investors!$Q:$Q,Investors!$A:$A,$A17,Investors!$G:$G,$B17),0)</f>
        <v>0</v>
      </c>
      <c r="F17" s="4">
        <f>IF(AND(SUMIFS(Investors!$P:$P,Investors!$A:$A,$A17,Investors!$G:$G,$B17)-$B$2&lt;=F$4,SUMIFS(Investors!$P:$P,Investors!$A:$A,$A17,Investors!$G:$G,$B17)-$B$2&gt;E$4),SUMIFS(Investors!$Q:$Q,Investors!$A:$A,$A17,Investors!$G:$G,$B17),0)</f>
        <v>0</v>
      </c>
      <c r="G17" s="4">
        <f>IF(AND(SUMIFS(Investors!$P:$P,Investors!$A:$A,$A17,Investors!$G:$G,$B17)-$B$2&lt;=G$4,SUMIFS(Investors!$P:$P,Investors!$A:$A,$A17,Investors!$G:$G,$B17)-$B$2&gt;F$4),SUMIFS(Investors!$Q:$Q,Investors!$A:$A,$A17,Investors!$G:$G,$B17),0)</f>
        <v>210020.32076273975</v>
      </c>
      <c r="H17" s="4">
        <f>IF(AND(SUMIFS(Investors!$P:$P,Investors!$A:$A,$A17,Investors!$G:$G,$B17)-$B$2&lt;=H$4,SUMIFS(Investors!$P:$P,Investors!$A:$A,$A17,Investors!$G:$G,$B17)-$B$2&gt;G$4),SUMIFS(Investors!$Q:$Q,Investors!$A:$A,$A17,Investors!$G:$G,$B17),0)</f>
        <v>0</v>
      </c>
      <c r="I17" s="4">
        <f>IF(AND(SUMIFS(Investors!$P:$P,Investors!$A:$A,$A17,Investors!$G:$G,$B17)-$B$2&lt;=I$4,SUMIFS(Investors!$P:$P,Investors!$A:$A,$A17,Investors!$G:$G,$B17)-$B$2&gt;H$4),SUMIFS(Investors!$Q:$Q,Investors!$A:$A,$A17,Investors!$G:$G,$B17),0)</f>
        <v>0</v>
      </c>
      <c r="J17" s="4">
        <f>IF(AND(SUMIFS(Investors!$P:$P,Investors!$A:$A,$A17,Investors!$G:$G,$B17)-$B$2&lt;=J$4,SUMIFS(Investors!$P:$P,Investors!$A:$A,$A17,Investors!$G:$G,$B17)-$B$2&gt;I$4),SUMIFS(Investors!$Q:$Q,Investors!$A:$A,$A17,Investors!$G:$G,$B17),0)</f>
        <v>0</v>
      </c>
      <c r="K17" s="4">
        <f>IF(AND(SUMIFS(Investors!$P:$P,Investors!$A:$A,$A17,Investors!$G:$G,$B17)-$B$2&lt;=K$4,SUMIFS(Investors!$P:$P,Investors!$A:$A,$A17,Investors!$G:$G,$B17)-$B$2&gt;J$4),SUMIFS(Investors!$Q:$Q,Investors!$A:$A,$A17,Investors!$G:$G,$B17),0)</f>
        <v>0</v>
      </c>
      <c r="L17" s="4">
        <f>IF(AND(SUMIFS(Investors!$P:$P,Investors!$A:$A,$A17,Investors!$G:$G,$B17)-$B$2&lt;=L$4,SUMIFS(Investors!$P:$P,Investors!$A:$A,$A17,Investors!$G:$G,$B17)-$B$2&gt;K$4),SUMIFS(Investors!$Q:$Q,Investors!$A:$A,$A17,Investors!$G:$G,$B17),0)</f>
        <v>0</v>
      </c>
      <c r="M17" s="4">
        <f>IF(AND(SUMIFS(Investors!$P:$P,Investors!$A:$A,$A17,Investors!$G:$G,$B17)-$B$2&lt;=M$4,SUMIFS(Investors!$P:$P,Investors!$A:$A,$A17,Investors!$G:$G,$B17)-$B$2&gt;L$4),SUMIFS(Investors!$Q:$Q,Investors!$A:$A,$A17,Investors!$G:$G,$B17),0)</f>
        <v>0</v>
      </c>
      <c r="N17" s="4">
        <f>IF(AND(SUMIFS(Investors!$P:$P,Investors!$A:$A,$A17,Investors!$G:$G,$B17)-$B$2&lt;=N$4,SUMIFS(Investors!$P:$P,Investors!$A:$A,$A17,Investors!$G:$G,$B17)-$B$2&gt;M$4),SUMIFS(Investors!$Q:$Q,Investors!$A:$A,$A17,Investors!$G:$G,$B17),0)</f>
        <v>0</v>
      </c>
      <c r="O17" s="4">
        <f>IF(AND(SUMIFS(Investors!$P:$P,Investors!$A:$A,$A17,Investors!$G:$G,$B17)-$B$2&lt;=O$4,SUMIFS(Investors!$P:$P,Investors!$A:$A,$A17,Investors!$G:$G,$B17)-$B$2&gt;N$4),SUMIFS(Investors!$Q:$Q,Investors!$A:$A,$A17,Investors!$G:$G,$B17),0)</f>
        <v>0</v>
      </c>
      <c r="P17" s="4">
        <f>IF(AND(SUMIFS(Investors!$P:$P,Investors!$A:$A,$A17,Investors!$G:$G,$B17)-$B$2&lt;=P$4,SUMIFS(Investors!$P:$P,Investors!$A:$A,$A17,Investors!$G:$G,$B17)-$B$2&gt;O$4),SUMIFS(Investors!$Q:$Q,Investors!$A:$A,$A17,Investors!$G:$G,$B17),0)</f>
        <v>0</v>
      </c>
      <c r="Q17" s="4">
        <f>IF(AND(SUMIFS(Investors!$P:$P,Investors!$A:$A,$A17,Investors!$G:$G,$B17)-$B$2&lt;=Q$4,SUMIFS(Investors!$P:$P,Investors!$A:$A,$A17,Investors!$G:$G,$B17)-$B$2&gt;P$4),SUMIFS(Investors!$Q:$Q,Investors!$A:$A,$A17,Investors!$G:$G,$B17),0)</f>
        <v>0</v>
      </c>
      <c r="R17" s="4">
        <f>IF(AND(SUMIFS(Investors!$P:$P,Investors!$A:$A,$A17,Investors!$G:$G,$B17)-$B$2&lt;=R$4,SUMIFS(Investors!$P:$P,Investors!$A:$A,$A17,Investors!$G:$G,$B17)-$B$2&gt;Q$4),SUMIFS(Investors!$Q:$Q,Investors!$A:$A,$A17,Investors!$G:$G,$B17),0)</f>
        <v>0</v>
      </c>
      <c r="S17" s="4">
        <f>IF(AND(SUMIFS(Investors!$P:$P,Investors!$A:$A,$A17,Investors!$G:$G,$B17)-$B$2&lt;=S$4,SUMIFS(Investors!$P:$P,Investors!$A:$A,$A17,Investors!$G:$G,$B17)-$B$2&gt;R$4),SUMIFS(Investors!$Q:$Q,Investors!$A:$A,$A17,Investors!$G:$G,$B17),0)</f>
        <v>0</v>
      </c>
      <c r="T17" s="4">
        <f>IF(AND(SUMIFS(Investors!$P:$P,Investors!$A:$A,$A17,Investors!$G:$G,$B17)-$B$2&lt;=T$4,SUMIFS(Investors!$P:$P,Investors!$A:$A,$A17,Investors!$G:$G,$B17)-$B$2&gt;S$4),SUMIFS(Investors!$Q:$Q,Investors!$A:$A,$A17,Investors!$G:$G,$B17),0)</f>
        <v>0</v>
      </c>
      <c r="U17" s="4">
        <f>IF(AND(SUMIFS(Investors!$P:$P,Investors!$A:$A,$A17,Investors!$G:$G,$B17)-$B$2&lt;=U$4,SUMIFS(Investors!$P:$P,Investors!$A:$A,$A17,Investors!$G:$G,$B17)-$B$2&gt;T$4),SUMIFS(Investors!$Q:$Q,Investors!$A:$A,$A17,Investors!$G:$G,$B17),0)</f>
        <v>0</v>
      </c>
      <c r="V17" s="4">
        <f>IF(AND(SUMIFS(Investors!$P:$P,Investors!$A:$A,$A17,Investors!$G:$G,$B17)-$B$2&lt;=V$4,SUMIFS(Investors!$P:$P,Investors!$A:$A,$A17,Investors!$G:$G,$B17)-$B$2&gt;U$4),SUMIFS(Investors!$Q:$Q,Investors!$A:$A,$A17,Investors!$G:$G,$B17),0)</f>
        <v>0</v>
      </c>
      <c r="W17" s="4">
        <f>IF(AND(SUMIFS(Investors!$P:$P,Investors!$A:$A,$A17,Investors!$G:$G,$B17)-$B$2&lt;=W$4,SUMIFS(Investors!$P:$P,Investors!$A:$A,$A17,Investors!$G:$G,$B17)-$B$2&gt;V$4),SUMIFS(Investors!$Q:$Q,Investors!$A:$A,$A17,Investors!$G:$G,$B17),0)</f>
        <v>0</v>
      </c>
      <c r="X17" s="4">
        <f>IF(AND(SUMIFS(Investors!$P:$P,Investors!$A:$A,$A17,Investors!$G:$G,$B17)-$B$2&lt;=X$4,SUMIFS(Investors!$P:$P,Investors!$A:$A,$A17,Investors!$G:$G,$B17)-$B$2&gt;W$4),SUMIFS(Investors!$Q:$Q,Investors!$A:$A,$A17,Investors!$G:$G,$B17),0)</f>
        <v>0</v>
      </c>
      <c r="Y17" s="4">
        <f>IF(AND(SUMIFS(Investors!$P:$P,Investors!$A:$A,$A17,Investors!$G:$G,$B17)-$B$2&lt;=Y$4,SUMIFS(Investors!$P:$P,Investors!$A:$A,$A17,Investors!$G:$G,$B17)-$B$2&gt;X$4),SUMIFS(Investors!$Q:$Q,Investors!$A:$A,$A17,Investors!$G:$G,$B17),0)</f>
        <v>0</v>
      </c>
      <c r="Z17" s="4">
        <f>IF(AND(SUMIFS(Investors!$P:$P,Investors!$A:$A,$A17,Investors!$G:$G,$B17)-$B$2&lt;=Z$4,SUMIFS(Investors!$P:$P,Investors!$A:$A,$A17,Investors!$G:$G,$B17)-$B$2&gt;Y$4),SUMIFS(Investors!$Q:$Q,Investors!$A:$A,$A17,Investors!$G:$G,$B17),0)</f>
        <v>0</v>
      </c>
      <c r="AA17" s="4">
        <f>IF(AND(SUMIFS(Investors!$P:$P,Investors!$A:$A,$A17,Investors!$G:$G,$B17)-$B$2&lt;=AA$4,SUMIFS(Investors!$P:$P,Investors!$A:$A,$A17,Investors!$G:$G,$B17)-$B$2&gt;Z$4),SUMIFS(Investors!$Q:$Q,Investors!$A:$A,$A17,Investors!$G:$G,$B17),0)</f>
        <v>0</v>
      </c>
      <c r="AB17" s="4">
        <f>IF(AND(SUMIFS(Investors!$P:$P,Investors!$A:$A,$A17,Investors!$G:$G,$B17)-$B$2&lt;=AB$4,SUMIFS(Investors!$P:$P,Investors!$A:$A,$A17,Investors!$G:$G,$B17)-$B$2&gt;AA$4),SUMIFS(Investors!$Q:$Q,Investors!$A:$A,$A17,Investors!$G:$G,$B17),0)</f>
        <v>0</v>
      </c>
      <c r="AC17" s="4">
        <f>IF(AND(SUMIFS(Investors!$P:$P,Investors!$A:$A,$A17,Investors!$G:$G,$B17)-$B$2&lt;=AC$4,SUMIFS(Investors!$P:$P,Investors!$A:$A,$A17,Investors!$G:$G,$B17)-$B$2&gt;AB$4),SUMIFS(Investors!$Q:$Q,Investors!$A:$A,$A17,Investors!$G:$G,$B17),0)</f>
        <v>0</v>
      </c>
    </row>
    <row r="18" spans="1:29">
      <c r="A18" t="s">
        <v>152</v>
      </c>
      <c r="B18" t="s">
        <v>57</v>
      </c>
      <c r="C18" s="4">
        <f t="shared" si="1"/>
        <v>627030.1369863014</v>
      </c>
      <c r="E18" s="4">
        <f>IF(AND(SUMIFS(Investors!$P:$P,Investors!$A:$A,$A18,Investors!$G:$G,$B18)-$B$2&lt;=E$4,SUMIFS(Investors!$P:$P,Investors!$A:$A,$A18,Investors!$G:$G,$B18)-$B$2&gt;D$4),SUMIFS(Investors!$Q:$Q,Investors!$A:$A,$A18,Investors!$G:$G,$B18),0)</f>
        <v>0</v>
      </c>
      <c r="F18" s="4">
        <f>IF(AND(SUMIFS(Investors!$P:$P,Investors!$A:$A,$A18,Investors!$G:$G,$B18)-$B$2&lt;=F$4,SUMIFS(Investors!$P:$P,Investors!$A:$A,$A18,Investors!$G:$G,$B18)-$B$2&gt;E$4),SUMIFS(Investors!$Q:$Q,Investors!$A:$A,$A18,Investors!$G:$G,$B18),0)</f>
        <v>0</v>
      </c>
      <c r="G18" s="4">
        <f>IF(AND(SUMIFS(Investors!$P:$P,Investors!$A:$A,$A18,Investors!$G:$G,$B18)-$B$2&lt;=G$4,SUMIFS(Investors!$P:$P,Investors!$A:$A,$A18,Investors!$G:$G,$B18)-$B$2&gt;F$4),SUMIFS(Investors!$Q:$Q,Investors!$A:$A,$A18,Investors!$G:$G,$B18),0)</f>
        <v>627030.1369863014</v>
      </c>
      <c r="H18" s="4">
        <f>IF(AND(SUMIFS(Investors!$P:$P,Investors!$A:$A,$A18,Investors!$G:$G,$B18)-$B$2&lt;=H$4,SUMIFS(Investors!$P:$P,Investors!$A:$A,$A18,Investors!$G:$G,$B18)-$B$2&gt;G$4),SUMIFS(Investors!$Q:$Q,Investors!$A:$A,$A18,Investors!$G:$G,$B18),0)</f>
        <v>0</v>
      </c>
      <c r="I18" s="4">
        <f>IF(AND(SUMIFS(Investors!$P:$P,Investors!$A:$A,$A18,Investors!$G:$G,$B18)-$B$2&lt;=I$4,SUMIFS(Investors!$P:$P,Investors!$A:$A,$A18,Investors!$G:$G,$B18)-$B$2&gt;H$4),SUMIFS(Investors!$Q:$Q,Investors!$A:$A,$A18,Investors!$G:$G,$B18),0)</f>
        <v>0</v>
      </c>
      <c r="J18" s="4">
        <f>IF(AND(SUMIFS(Investors!$P:$P,Investors!$A:$A,$A18,Investors!$G:$G,$B18)-$B$2&lt;=J$4,SUMIFS(Investors!$P:$P,Investors!$A:$A,$A18,Investors!$G:$G,$B18)-$B$2&gt;I$4),SUMIFS(Investors!$Q:$Q,Investors!$A:$A,$A18,Investors!$G:$G,$B18),0)</f>
        <v>0</v>
      </c>
      <c r="K18" s="4">
        <f>IF(AND(SUMIFS(Investors!$P:$P,Investors!$A:$A,$A18,Investors!$G:$G,$B18)-$B$2&lt;=K$4,SUMIFS(Investors!$P:$P,Investors!$A:$A,$A18,Investors!$G:$G,$B18)-$B$2&gt;J$4),SUMIFS(Investors!$Q:$Q,Investors!$A:$A,$A18,Investors!$G:$G,$B18),0)</f>
        <v>0</v>
      </c>
      <c r="L18" s="4">
        <f>IF(AND(SUMIFS(Investors!$P:$P,Investors!$A:$A,$A18,Investors!$G:$G,$B18)-$B$2&lt;=L$4,SUMIFS(Investors!$P:$P,Investors!$A:$A,$A18,Investors!$G:$G,$B18)-$B$2&gt;K$4),SUMIFS(Investors!$Q:$Q,Investors!$A:$A,$A18,Investors!$G:$G,$B18),0)</f>
        <v>0</v>
      </c>
      <c r="M18" s="4">
        <f>IF(AND(SUMIFS(Investors!$P:$P,Investors!$A:$A,$A18,Investors!$G:$G,$B18)-$B$2&lt;=M$4,SUMIFS(Investors!$P:$P,Investors!$A:$A,$A18,Investors!$G:$G,$B18)-$B$2&gt;L$4),SUMIFS(Investors!$Q:$Q,Investors!$A:$A,$A18,Investors!$G:$G,$B18),0)</f>
        <v>0</v>
      </c>
      <c r="N18" s="4">
        <f>IF(AND(SUMIFS(Investors!$P:$P,Investors!$A:$A,$A18,Investors!$G:$G,$B18)-$B$2&lt;=N$4,SUMIFS(Investors!$P:$P,Investors!$A:$A,$A18,Investors!$G:$G,$B18)-$B$2&gt;M$4),SUMIFS(Investors!$Q:$Q,Investors!$A:$A,$A18,Investors!$G:$G,$B18),0)</f>
        <v>0</v>
      </c>
      <c r="O18" s="4">
        <f>IF(AND(SUMIFS(Investors!$P:$P,Investors!$A:$A,$A18,Investors!$G:$G,$B18)-$B$2&lt;=O$4,SUMIFS(Investors!$P:$P,Investors!$A:$A,$A18,Investors!$G:$G,$B18)-$B$2&gt;N$4),SUMIFS(Investors!$Q:$Q,Investors!$A:$A,$A18,Investors!$G:$G,$B18),0)</f>
        <v>0</v>
      </c>
      <c r="P18" s="4">
        <f>IF(AND(SUMIFS(Investors!$P:$P,Investors!$A:$A,$A18,Investors!$G:$G,$B18)-$B$2&lt;=P$4,SUMIFS(Investors!$P:$P,Investors!$A:$A,$A18,Investors!$G:$G,$B18)-$B$2&gt;O$4),SUMIFS(Investors!$Q:$Q,Investors!$A:$A,$A18,Investors!$G:$G,$B18),0)</f>
        <v>0</v>
      </c>
      <c r="Q18" s="4">
        <f>IF(AND(SUMIFS(Investors!$P:$P,Investors!$A:$A,$A18,Investors!$G:$G,$B18)-$B$2&lt;=Q$4,SUMIFS(Investors!$P:$P,Investors!$A:$A,$A18,Investors!$G:$G,$B18)-$B$2&gt;P$4),SUMIFS(Investors!$Q:$Q,Investors!$A:$A,$A18,Investors!$G:$G,$B18),0)</f>
        <v>0</v>
      </c>
      <c r="R18" s="4">
        <f>IF(AND(SUMIFS(Investors!$P:$P,Investors!$A:$A,$A18,Investors!$G:$G,$B18)-$B$2&lt;=R$4,SUMIFS(Investors!$P:$P,Investors!$A:$A,$A18,Investors!$G:$G,$B18)-$B$2&gt;Q$4),SUMIFS(Investors!$Q:$Q,Investors!$A:$A,$A18,Investors!$G:$G,$B18),0)</f>
        <v>0</v>
      </c>
      <c r="S18" s="4">
        <f>IF(AND(SUMIFS(Investors!$P:$P,Investors!$A:$A,$A18,Investors!$G:$G,$B18)-$B$2&lt;=S$4,SUMIFS(Investors!$P:$P,Investors!$A:$A,$A18,Investors!$G:$G,$B18)-$B$2&gt;R$4),SUMIFS(Investors!$Q:$Q,Investors!$A:$A,$A18,Investors!$G:$G,$B18),0)</f>
        <v>0</v>
      </c>
      <c r="T18" s="4">
        <f>IF(AND(SUMIFS(Investors!$P:$P,Investors!$A:$A,$A18,Investors!$G:$G,$B18)-$B$2&lt;=T$4,SUMIFS(Investors!$P:$P,Investors!$A:$A,$A18,Investors!$G:$G,$B18)-$B$2&gt;S$4),SUMIFS(Investors!$Q:$Q,Investors!$A:$A,$A18,Investors!$G:$G,$B18),0)</f>
        <v>0</v>
      </c>
      <c r="U18" s="4">
        <f>IF(AND(SUMIFS(Investors!$P:$P,Investors!$A:$A,$A18,Investors!$G:$G,$B18)-$B$2&lt;=U$4,SUMIFS(Investors!$P:$P,Investors!$A:$A,$A18,Investors!$G:$G,$B18)-$B$2&gt;T$4),SUMIFS(Investors!$Q:$Q,Investors!$A:$A,$A18,Investors!$G:$G,$B18),0)</f>
        <v>0</v>
      </c>
      <c r="V18" s="4">
        <f>IF(AND(SUMIFS(Investors!$P:$P,Investors!$A:$A,$A18,Investors!$G:$G,$B18)-$B$2&lt;=V$4,SUMIFS(Investors!$P:$P,Investors!$A:$A,$A18,Investors!$G:$G,$B18)-$B$2&gt;U$4),SUMIFS(Investors!$Q:$Q,Investors!$A:$A,$A18,Investors!$G:$G,$B18),0)</f>
        <v>0</v>
      </c>
      <c r="W18" s="4">
        <f>IF(AND(SUMIFS(Investors!$P:$P,Investors!$A:$A,$A18,Investors!$G:$G,$B18)-$B$2&lt;=W$4,SUMIFS(Investors!$P:$P,Investors!$A:$A,$A18,Investors!$G:$G,$B18)-$B$2&gt;V$4),SUMIFS(Investors!$Q:$Q,Investors!$A:$A,$A18,Investors!$G:$G,$B18),0)</f>
        <v>0</v>
      </c>
      <c r="X18" s="4">
        <f>IF(AND(SUMIFS(Investors!$P:$P,Investors!$A:$A,$A18,Investors!$G:$G,$B18)-$B$2&lt;=X$4,SUMIFS(Investors!$P:$P,Investors!$A:$A,$A18,Investors!$G:$G,$B18)-$B$2&gt;W$4),SUMIFS(Investors!$Q:$Q,Investors!$A:$A,$A18,Investors!$G:$G,$B18),0)</f>
        <v>0</v>
      </c>
      <c r="Y18" s="4">
        <f>IF(AND(SUMIFS(Investors!$P:$P,Investors!$A:$A,$A18,Investors!$G:$G,$B18)-$B$2&lt;=Y$4,SUMIFS(Investors!$P:$P,Investors!$A:$A,$A18,Investors!$G:$G,$B18)-$B$2&gt;X$4),SUMIFS(Investors!$Q:$Q,Investors!$A:$A,$A18,Investors!$G:$G,$B18),0)</f>
        <v>0</v>
      </c>
      <c r="Z18" s="4">
        <f>IF(AND(SUMIFS(Investors!$P:$P,Investors!$A:$A,$A18,Investors!$G:$G,$B18)-$B$2&lt;=Z$4,SUMIFS(Investors!$P:$P,Investors!$A:$A,$A18,Investors!$G:$G,$B18)-$B$2&gt;Y$4),SUMIFS(Investors!$Q:$Q,Investors!$A:$A,$A18,Investors!$G:$G,$B18),0)</f>
        <v>0</v>
      </c>
      <c r="AA18" s="4">
        <f>IF(AND(SUMIFS(Investors!$P:$P,Investors!$A:$A,$A18,Investors!$G:$G,$B18)-$B$2&lt;=AA$4,SUMIFS(Investors!$P:$P,Investors!$A:$A,$A18,Investors!$G:$G,$B18)-$B$2&gt;Z$4),SUMIFS(Investors!$Q:$Q,Investors!$A:$A,$A18,Investors!$G:$G,$B18),0)</f>
        <v>0</v>
      </c>
      <c r="AB18" s="4">
        <f>IF(AND(SUMIFS(Investors!$P:$P,Investors!$A:$A,$A18,Investors!$G:$G,$B18)-$B$2&lt;=AB$4,SUMIFS(Investors!$P:$P,Investors!$A:$A,$A18,Investors!$G:$G,$B18)-$B$2&gt;AA$4),SUMIFS(Investors!$Q:$Q,Investors!$A:$A,$A18,Investors!$G:$G,$B18),0)</f>
        <v>0</v>
      </c>
      <c r="AC18" s="4">
        <f>IF(AND(SUMIFS(Investors!$P:$P,Investors!$A:$A,$A18,Investors!$G:$G,$B18)-$B$2&lt;=AC$4,SUMIFS(Investors!$P:$P,Investors!$A:$A,$A18,Investors!$G:$G,$B18)-$B$2&gt;AB$4),SUMIFS(Investors!$Q:$Q,Investors!$A:$A,$A18,Investors!$G:$G,$B18),0)</f>
        <v>0</v>
      </c>
    </row>
    <row r="19" spans="1:29">
      <c r="A19" t="s">
        <v>152</v>
      </c>
      <c r="B19" t="s">
        <v>93</v>
      </c>
      <c r="C19" s="4">
        <f t="shared" si="1"/>
        <v>656865.75342465751</v>
      </c>
      <c r="E19" s="4">
        <f>IF(AND(SUMIFS(Investors!$P:$P,Investors!$A:$A,$A19,Investors!$G:$G,$B19)-$B$2&lt;=E$4,SUMIFS(Investors!$P:$P,Investors!$A:$A,$A19,Investors!$G:$G,$B19)-$B$2&gt;D$4),SUMIFS(Investors!$Q:$Q,Investors!$A:$A,$A19,Investors!$G:$G,$B19),0)</f>
        <v>0</v>
      </c>
      <c r="F19" s="4">
        <f>IF(AND(SUMIFS(Investors!$P:$P,Investors!$A:$A,$A19,Investors!$G:$G,$B19)-$B$2&lt;=F$4,SUMIFS(Investors!$P:$P,Investors!$A:$A,$A19,Investors!$G:$G,$B19)-$B$2&gt;E$4),SUMIFS(Investors!$Q:$Q,Investors!$A:$A,$A19,Investors!$G:$G,$B19),0)</f>
        <v>0</v>
      </c>
      <c r="G19" s="4">
        <f>IF(AND(SUMIFS(Investors!$P:$P,Investors!$A:$A,$A19,Investors!$G:$G,$B19)-$B$2&lt;=G$4,SUMIFS(Investors!$P:$P,Investors!$A:$A,$A19,Investors!$G:$G,$B19)-$B$2&gt;F$4),SUMIFS(Investors!$Q:$Q,Investors!$A:$A,$A19,Investors!$G:$G,$B19),0)</f>
        <v>0</v>
      </c>
      <c r="H19" s="4">
        <f>IF(AND(SUMIFS(Investors!$P:$P,Investors!$A:$A,$A19,Investors!$G:$G,$B19)-$B$2&lt;=H$4,SUMIFS(Investors!$P:$P,Investors!$A:$A,$A19,Investors!$G:$G,$B19)-$B$2&gt;G$4),SUMIFS(Investors!$Q:$Q,Investors!$A:$A,$A19,Investors!$G:$G,$B19),0)</f>
        <v>0</v>
      </c>
      <c r="I19" s="4">
        <f>IF(AND(SUMIFS(Investors!$P:$P,Investors!$A:$A,$A19,Investors!$G:$G,$B19)-$B$2&lt;=I$4,SUMIFS(Investors!$P:$P,Investors!$A:$A,$A19,Investors!$G:$G,$B19)-$B$2&gt;H$4),SUMIFS(Investors!$Q:$Q,Investors!$A:$A,$A19,Investors!$G:$G,$B19),0)</f>
        <v>0</v>
      </c>
      <c r="J19" s="4">
        <f>IF(AND(SUMIFS(Investors!$P:$P,Investors!$A:$A,$A19,Investors!$G:$G,$B19)-$B$2&lt;=J$4,SUMIFS(Investors!$P:$P,Investors!$A:$A,$A19,Investors!$G:$G,$B19)-$B$2&gt;I$4),SUMIFS(Investors!$Q:$Q,Investors!$A:$A,$A19,Investors!$G:$G,$B19),0)</f>
        <v>0</v>
      </c>
      <c r="K19" s="4">
        <f>IF(AND(SUMIFS(Investors!$P:$P,Investors!$A:$A,$A19,Investors!$G:$G,$B19)-$B$2&lt;=K$4,SUMIFS(Investors!$P:$P,Investors!$A:$A,$A19,Investors!$G:$G,$B19)-$B$2&gt;J$4),SUMIFS(Investors!$Q:$Q,Investors!$A:$A,$A19,Investors!$G:$G,$B19),0)</f>
        <v>656865.75342465751</v>
      </c>
      <c r="L19" s="4">
        <f>IF(AND(SUMIFS(Investors!$P:$P,Investors!$A:$A,$A19,Investors!$G:$G,$B19)-$B$2&lt;=L$4,SUMIFS(Investors!$P:$P,Investors!$A:$A,$A19,Investors!$G:$G,$B19)-$B$2&gt;K$4),SUMIFS(Investors!$Q:$Q,Investors!$A:$A,$A19,Investors!$G:$G,$B19),0)</f>
        <v>0</v>
      </c>
      <c r="M19" s="4">
        <f>IF(AND(SUMIFS(Investors!$P:$P,Investors!$A:$A,$A19,Investors!$G:$G,$B19)-$B$2&lt;=M$4,SUMIFS(Investors!$P:$P,Investors!$A:$A,$A19,Investors!$G:$G,$B19)-$B$2&gt;L$4),SUMIFS(Investors!$Q:$Q,Investors!$A:$A,$A19,Investors!$G:$G,$B19),0)</f>
        <v>0</v>
      </c>
      <c r="N19" s="4">
        <f>IF(AND(SUMIFS(Investors!$P:$P,Investors!$A:$A,$A19,Investors!$G:$G,$B19)-$B$2&lt;=N$4,SUMIFS(Investors!$P:$P,Investors!$A:$A,$A19,Investors!$G:$G,$B19)-$B$2&gt;M$4),SUMIFS(Investors!$Q:$Q,Investors!$A:$A,$A19,Investors!$G:$G,$B19),0)</f>
        <v>0</v>
      </c>
      <c r="O19" s="4">
        <f>IF(AND(SUMIFS(Investors!$P:$P,Investors!$A:$A,$A19,Investors!$G:$G,$B19)-$B$2&lt;=O$4,SUMIFS(Investors!$P:$P,Investors!$A:$A,$A19,Investors!$G:$G,$B19)-$B$2&gt;N$4),SUMIFS(Investors!$Q:$Q,Investors!$A:$A,$A19,Investors!$G:$G,$B19),0)</f>
        <v>0</v>
      </c>
      <c r="P19" s="4">
        <f>IF(AND(SUMIFS(Investors!$P:$P,Investors!$A:$A,$A19,Investors!$G:$G,$B19)-$B$2&lt;=P$4,SUMIFS(Investors!$P:$P,Investors!$A:$A,$A19,Investors!$G:$G,$B19)-$B$2&gt;O$4),SUMIFS(Investors!$Q:$Q,Investors!$A:$A,$A19,Investors!$G:$G,$B19),0)</f>
        <v>0</v>
      </c>
      <c r="Q19" s="4">
        <f>IF(AND(SUMIFS(Investors!$P:$P,Investors!$A:$A,$A19,Investors!$G:$G,$B19)-$B$2&lt;=Q$4,SUMIFS(Investors!$P:$P,Investors!$A:$A,$A19,Investors!$G:$G,$B19)-$B$2&gt;P$4),SUMIFS(Investors!$Q:$Q,Investors!$A:$A,$A19,Investors!$G:$G,$B19),0)</f>
        <v>0</v>
      </c>
      <c r="R19" s="4">
        <f>IF(AND(SUMIFS(Investors!$P:$P,Investors!$A:$A,$A19,Investors!$G:$G,$B19)-$B$2&lt;=R$4,SUMIFS(Investors!$P:$P,Investors!$A:$A,$A19,Investors!$G:$G,$B19)-$B$2&gt;Q$4),SUMIFS(Investors!$Q:$Q,Investors!$A:$A,$A19,Investors!$G:$G,$B19),0)</f>
        <v>0</v>
      </c>
      <c r="S19" s="4">
        <f>IF(AND(SUMIFS(Investors!$P:$P,Investors!$A:$A,$A19,Investors!$G:$G,$B19)-$B$2&lt;=S$4,SUMIFS(Investors!$P:$P,Investors!$A:$A,$A19,Investors!$G:$G,$B19)-$B$2&gt;R$4),SUMIFS(Investors!$Q:$Q,Investors!$A:$A,$A19,Investors!$G:$G,$B19),0)</f>
        <v>0</v>
      </c>
      <c r="T19" s="4">
        <f>IF(AND(SUMIFS(Investors!$P:$P,Investors!$A:$A,$A19,Investors!$G:$G,$B19)-$B$2&lt;=T$4,SUMIFS(Investors!$P:$P,Investors!$A:$A,$A19,Investors!$G:$G,$B19)-$B$2&gt;S$4),SUMIFS(Investors!$Q:$Q,Investors!$A:$A,$A19,Investors!$G:$G,$B19),0)</f>
        <v>0</v>
      </c>
      <c r="U19" s="4">
        <f>IF(AND(SUMIFS(Investors!$P:$P,Investors!$A:$A,$A19,Investors!$G:$G,$B19)-$B$2&lt;=U$4,SUMIFS(Investors!$P:$P,Investors!$A:$A,$A19,Investors!$G:$G,$B19)-$B$2&gt;T$4),SUMIFS(Investors!$Q:$Q,Investors!$A:$A,$A19,Investors!$G:$G,$B19),0)</f>
        <v>0</v>
      </c>
      <c r="V19" s="4">
        <f>IF(AND(SUMIFS(Investors!$P:$P,Investors!$A:$A,$A19,Investors!$G:$G,$B19)-$B$2&lt;=V$4,SUMIFS(Investors!$P:$P,Investors!$A:$A,$A19,Investors!$G:$G,$B19)-$B$2&gt;U$4),SUMIFS(Investors!$Q:$Q,Investors!$A:$A,$A19,Investors!$G:$G,$B19),0)</f>
        <v>0</v>
      </c>
      <c r="W19" s="4">
        <f>IF(AND(SUMIFS(Investors!$P:$P,Investors!$A:$A,$A19,Investors!$G:$G,$B19)-$B$2&lt;=W$4,SUMIFS(Investors!$P:$P,Investors!$A:$A,$A19,Investors!$G:$G,$B19)-$B$2&gt;V$4),SUMIFS(Investors!$Q:$Q,Investors!$A:$A,$A19,Investors!$G:$G,$B19),0)</f>
        <v>0</v>
      </c>
      <c r="X19" s="4">
        <f>IF(AND(SUMIFS(Investors!$P:$P,Investors!$A:$A,$A19,Investors!$G:$G,$B19)-$B$2&lt;=X$4,SUMIFS(Investors!$P:$P,Investors!$A:$A,$A19,Investors!$G:$G,$B19)-$B$2&gt;W$4),SUMIFS(Investors!$Q:$Q,Investors!$A:$A,$A19,Investors!$G:$G,$B19),0)</f>
        <v>0</v>
      </c>
      <c r="Y19" s="4">
        <f>IF(AND(SUMIFS(Investors!$P:$P,Investors!$A:$A,$A19,Investors!$G:$G,$B19)-$B$2&lt;=Y$4,SUMIFS(Investors!$P:$P,Investors!$A:$A,$A19,Investors!$G:$G,$B19)-$B$2&gt;X$4),SUMIFS(Investors!$Q:$Q,Investors!$A:$A,$A19,Investors!$G:$G,$B19),0)</f>
        <v>0</v>
      </c>
      <c r="Z19" s="4">
        <f>IF(AND(SUMIFS(Investors!$P:$P,Investors!$A:$A,$A19,Investors!$G:$G,$B19)-$B$2&lt;=Z$4,SUMIFS(Investors!$P:$P,Investors!$A:$A,$A19,Investors!$G:$G,$B19)-$B$2&gt;Y$4),SUMIFS(Investors!$Q:$Q,Investors!$A:$A,$A19,Investors!$G:$G,$B19),0)</f>
        <v>0</v>
      </c>
      <c r="AA19" s="4">
        <f>IF(AND(SUMIFS(Investors!$P:$P,Investors!$A:$A,$A19,Investors!$G:$G,$B19)-$B$2&lt;=AA$4,SUMIFS(Investors!$P:$P,Investors!$A:$A,$A19,Investors!$G:$G,$B19)-$B$2&gt;Z$4),SUMIFS(Investors!$Q:$Q,Investors!$A:$A,$A19,Investors!$G:$G,$B19),0)</f>
        <v>0</v>
      </c>
      <c r="AB19" s="4">
        <f>IF(AND(SUMIFS(Investors!$P:$P,Investors!$A:$A,$A19,Investors!$G:$G,$B19)-$B$2&lt;=AB$4,SUMIFS(Investors!$P:$P,Investors!$A:$A,$A19,Investors!$G:$G,$B19)-$B$2&gt;AA$4),SUMIFS(Investors!$Q:$Q,Investors!$A:$A,$A19,Investors!$G:$G,$B19),0)</f>
        <v>0</v>
      </c>
      <c r="AC19" s="4">
        <f>IF(AND(SUMIFS(Investors!$P:$P,Investors!$A:$A,$A19,Investors!$G:$G,$B19)-$B$2&lt;=AC$4,SUMIFS(Investors!$P:$P,Investors!$A:$A,$A19,Investors!$G:$G,$B19)-$B$2&gt;AB$4),SUMIFS(Investors!$Q:$Q,Investors!$A:$A,$A19,Investors!$G:$G,$B19),0)</f>
        <v>0</v>
      </c>
    </row>
    <row r="20" spans="1:29">
      <c r="A20" t="s">
        <v>155</v>
      </c>
      <c r="B20" t="s">
        <v>85</v>
      </c>
      <c r="C20" s="4">
        <f t="shared" si="1"/>
        <v>698531.50684931502</v>
      </c>
      <c r="E20" s="4">
        <f>IF(AND(SUMIFS(Investors!$P:$P,Investors!$A:$A,$A20,Investors!$G:$G,$B20)-$B$2&lt;=E$4,SUMIFS(Investors!$P:$P,Investors!$A:$A,$A20,Investors!$G:$G,$B20)-$B$2&gt;D$4),SUMIFS(Investors!$Q:$Q,Investors!$A:$A,$A20,Investors!$G:$G,$B20),0)</f>
        <v>0</v>
      </c>
      <c r="F20" s="4">
        <f>IF(AND(SUMIFS(Investors!$P:$P,Investors!$A:$A,$A20,Investors!$G:$G,$B20)-$B$2&lt;=F$4,SUMIFS(Investors!$P:$P,Investors!$A:$A,$A20,Investors!$G:$G,$B20)-$B$2&gt;E$4),SUMIFS(Investors!$Q:$Q,Investors!$A:$A,$A20,Investors!$G:$G,$B20),0)</f>
        <v>0</v>
      </c>
      <c r="G20" s="4">
        <f>IF(AND(SUMIFS(Investors!$P:$P,Investors!$A:$A,$A20,Investors!$G:$G,$B20)-$B$2&lt;=G$4,SUMIFS(Investors!$P:$P,Investors!$A:$A,$A20,Investors!$G:$G,$B20)-$B$2&gt;F$4),SUMIFS(Investors!$Q:$Q,Investors!$A:$A,$A20,Investors!$G:$G,$B20),0)</f>
        <v>698531.50684931502</v>
      </c>
      <c r="H20" s="4">
        <f>IF(AND(SUMIFS(Investors!$P:$P,Investors!$A:$A,$A20,Investors!$G:$G,$B20)-$B$2&lt;=H$4,SUMIFS(Investors!$P:$P,Investors!$A:$A,$A20,Investors!$G:$G,$B20)-$B$2&gt;G$4),SUMIFS(Investors!$Q:$Q,Investors!$A:$A,$A20,Investors!$G:$G,$B20),0)</f>
        <v>0</v>
      </c>
      <c r="I20" s="4">
        <f>IF(AND(SUMIFS(Investors!$P:$P,Investors!$A:$A,$A20,Investors!$G:$G,$B20)-$B$2&lt;=I$4,SUMIFS(Investors!$P:$P,Investors!$A:$A,$A20,Investors!$G:$G,$B20)-$B$2&gt;H$4),SUMIFS(Investors!$Q:$Q,Investors!$A:$A,$A20,Investors!$G:$G,$B20),0)</f>
        <v>0</v>
      </c>
      <c r="J20" s="4">
        <f>IF(AND(SUMIFS(Investors!$P:$P,Investors!$A:$A,$A20,Investors!$G:$G,$B20)-$B$2&lt;=J$4,SUMIFS(Investors!$P:$P,Investors!$A:$A,$A20,Investors!$G:$G,$B20)-$B$2&gt;I$4),SUMIFS(Investors!$Q:$Q,Investors!$A:$A,$A20,Investors!$G:$G,$B20),0)</f>
        <v>0</v>
      </c>
      <c r="K20" s="4">
        <f>IF(AND(SUMIFS(Investors!$P:$P,Investors!$A:$A,$A20,Investors!$G:$G,$B20)-$B$2&lt;=K$4,SUMIFS(Investors!$P:$P,Investors!$A:$A,$A20,Investors!$G:$G,$B20)-$B$2&gt;J$4),SUMIFS(Investors!$Q:$Q,Investors!$A:$A,$A20,Investors!$G:$G,$B20),0)</f>
        <v>0</v>
      </c>
      <c r="L20" s="4">
        <f>IF(AND(SUMIFS(Investors!$P:$P,Investors!$A:$A,$A20,Investors!$G:$G,$B20)-$B$2&lt;=L$4,SUMIFS(Investors!$P:$P,Investors!$A:$A,$A20,Investors!$G:$G,$B20)-$B$2&gt;K$4),SUMIFS(Investors!$Q:$Q,Investors!$A:$A,$A20,Investors!$G:$G,$B20),0)</f>
        <v>0</v>
      </c>
      <c r="M20" s="4">
        <f>IF(AND(SUMIFS(Investors!$P:$P,Investors!$A:$A,$A20,Investors!$G:$G,$B20)-$B$2&lt;=M$4,SUMIFS(Investors!$P:$P,Investors!$A:$A,$A20,Investors!$G:$G,$B20)-$B$2&gt;L$4),SUMIFS(Investors!$Q:$Q,Investors!$A:$A,$A20,Investors!$G:$G,$B20),0)</f>
        <v>0</v>
      </c>
      <c r="N20" s="4">
        <f>IF(AND(SUMIFS(Investors!$P:$P,Investors!$A:$A,$A20,Investors!$G:$G,$B20)-$B$2&lt;=N$4,SUMIFS(Investors!$P:$P,Investors!$A:$A,$A20,Investors!$G:$G,$B20)-$B$2&gt;M$4),SUMIFS(Investors!$Q:$Q,Investors!$A:$A,$A20,Investors!$G:$G,$B20),0)</f>
        <v>0</v>
      </c>
      <c r="O20" s="4">
        <f>IF(AND(SUMIFS(Investors!$P:$P,Investors!$A:$A,$A20,Investors!$G:$G,$B20)-$B$2&lt;=O$4,SUMIFS(Investors!$P:$P,Investors!$A:$A,$A20,Investors!$G:$G,$B20)-$B$2&gt;N$4),SUMIFS(Investors!$Q:$Q,Investors!$A:$A,$A20,Investors!$G:$G,$B20),0)</f>
        <v>0</v>
      </c>
      <c r="P20" s="4">
        <f>IF(AND(SUMIFS(Investors!$P:$P,Investors!$A:$A,$A20,Investors!$G:$G,$B20)-$B$2&lt;=P$4,SUMIFS(Investors!$P:$P,Investors!$A:$A,$A20,Investors!$G:$G,$B20)-$B$2&gt;O$4),SUMIFS(Investors!$Q:$Q,Investors!$A:$A,$A20,Investors!$G:$G,$B20),0)</f>
        <v>0</v>
      </c>
      <c r="Q20" s="4">
        <f>IF(AND(SUMIFS(Investors!$P:$P,Investors!$A:$A,$A20,Investors!$G:$G,$B20)-$B$2&lt;=Q$4,SUMIFS(Investors!$P:$P,Investors!$A:$A,$A20,Investors!$G:$G,$B20)-$B$2&gt;P$4),SUMIFS(Investors!$Q:$Q,Investors!$A:$A,$A20,Investors!$G:$G,$B20),0)</f>
        <v>0</v>
      </c>
      <c r="R20" s="4">
        <f>IF(AND(SUMIFS(Investors!$P:$P,Investors!$A:$A,$A20,Investors!$G:$G,$B20)-$B$2&lt;=R$4,SUMIFS(Investors!$P:$P,Investors!$A:$A,$A20,Investors!$G:$G,$B20)-$B$2&gt;Q$4),SUMIFS(Investors!$Q:$Q,Investors!$A:$A,$A20,Investors!$G:$G,$B20),0)</f>
        <v>0</v>
      </c>
      <c r="S20" s="4">
        <f>IF(AND(SUMIFS(Investors!$P:$P,Investors!$A:$A,$A20,Investors!$G:$G,$B20)-$B$2&lt;=S$4,SUMIFS(Investors!$P:$P,Investors!$A:$A,$A20,Investors!$G:$G,$B20)-$B$2&gt;R$4),SUMIFS(Investors!$Q:$Q,Investors!$A:$A,$A20,Investors!$G:$G,$B20),0)</f>
        <v>0</v>
      </c>
      <c r="T20" s="4">
        <f>IF(AND(SUMIFS(Investors!$P:$P,Investors!$A:$A,$A20,Investors!$G:$G,$B20)-$B$2&lt;=T$4,SUMIFS(Investors!$P:$P,Investors!$A:$A,$A20,Investors!$G:$G,$B20)-$B$2&gt;S$4),SUMIFS(Investors!$Q:$Q,Investors!$A:$A,$A20,Investors!$G:$G,$B20),0)</f>
        <v>0</v>
      </c>
      <c r="U20" s="4">
        <f>IF(AND(SUMIFS(Investors!$P:$P,Investors!$A:$A,$A20,Investors!$G:$G,$B20)-$B$2&lt;=U$4,SUMIFS(Investors!$P:$P,Investors!$A:$A,$A20,Investors!$G:$G,$B20)-$B$2&gt;T$4),SUMIFS(Investors!$Q:$Q,Investors!$A:$A,$A20,Investors!$G:$G,$B20),0)</f>
        <v>0</v>
      </c>
      <c r="V20" s="4">
        <f>IF(AND(SUMIFS(Investors!$P:$P,Investors!$A:$A,$A20,Investors!$G:$G,$B20)-$B$2&lt;=V$4,SUMIFS(Investors!$P:$P,Investors!$A:$A,$A20,Investors!$G:$G,$B20)-$B$2&gt;U$4),SUMIFS(Investors!$Q:$Q,Investors!$A:$A,$A20,Investors!$G:$G,$B20),0)</f>
        <v>0</v>
      </c>
      <c r="W20" s="4">
        <f>IF(AND(SUMIFS(Investors!$P:$P,Investors!$A:$A,$A20,Investors!$G:$G,$B20)-$B$2&lt;=W$4,SUMIFS(Investors!$P:$P,Investors!$A:$A,$A20,Investors!$G:$G,$B20)-$B$2&gt;V$4),SUMIFS(Investors!$Q:$Q,Investors!$A:$A,$A20,Investors!$G:$G,$B20),0)</f>
        <v>0</v>
      </c>
      <c r="X20" s="4">
        <f>IF(AND(SUMIFS(Investors!$P:$P,Investors!$A:$A,$A20,Investors!$G:$G,$B20)-$B$2&lt;=X$4,SUMIFS(Investors!$P:$P,Investors!$A:$A,$A20,Investors!$G:$G,$B20)-$B$2&gt;W$4),SUMIFS(Investors!$Q:$Q,Investors!$A:$A,$A20,Investors!$G:$G,$B20),0)</f>
        <v>0</v>
      </c>
      <c r="Y20" s="4">
        <f>IF(AND(SUMIFS(Investors!$P:$P,Investors!$A:$A,$A20,Investors!$G:$G,$B20)-$B$2&lt;=Y$4,SUMIFS(Investors!$P:$P,Investors!$A:$A,$A20,Investors!$G:$G,$B20)-$B$2&gt;X$4),SUMIFS(Investors!$Q:$Q,Investors!$A:$A,$A20,Investors!$G:$G,$B20),0)</f>
        <v>0</v>
      </c>
      <c r="Z20" s="4">
        <f>IF(AND(SUMIFS(Investors!$P:$P,Investors!$A:$A,$A20,Investors!$G:$G,$B20)-$B$2&lt;=Z$4,SUMIFS(Investors!$P:$P,Investors!$A:$A,$A20,Investors!$G:$G,$B20)-$B$2&gt;Y$4),SUMIFS(Investors!$Q:$Q,Investors!$A:$A,$A20,Investors!$G:$G,$B20),0)</f>
        <v>0</v>
      </c>
      <c r="AA20" s="4">
        <f>IF(AND(SUMIFS(Investors!$P:$P,Investors!$A:$A,$A20,Investors!$G:$G,$B20)-$B$2&lt;=AA$4,SUMIFS(Investors!$P:$P,Investors!$A:$A,$A20,Investors!$G:$G,$B20)-$B$2&gt;Z$4),SUMIFS(Investors!$Q:$Q,Investors!$A:$A,$A20,Investors!$G:$G,$B20),0)</f>
        <v>0</v>
      </c>
      <c r="AB20" s="4">
        <f>IF(AND(SUMIFS(Investors!$P:$P,Investors!$A:$A,$A20,Investors!$G:$G,$B20)-$B$2&lt;=AB$4,SUMIFS(Investors!$P:$P,Investors!$A:$A,$A20,Investors!$G:$G,$B20)-$B$2&gt;AA$4),SUMIFS(Investors!$Q:$Q,Investors!$A:$A,$A20,Investors!$G:$G,$B20),0)</f>
        <v>0</v>
      </c>
      <c r="AC20" s="4">
        <f>IF(AND(SUMIFS(Investors!$P:$P,Investors!$A:$A,$A20,Investors!$G:$G,$B20)-$B$2&lt;=AC$4,SUMIFS(Investors!$P:$P,Investors!$A:$A,$A20,Investors!$G:$G,$B20)-$B$2&gt;AB$4),SUMIFS(Investors!$Q:$Q,Investors!$A:$A,$A20,Investors!$G:$G,$B20),0)</f>
        <v>0</v>
      </c>
    </row>
    <row r="21" spans="1:29">
      <c r="A21" t="s">
        <v>158</v>
      </c>
      <c r="B21" t="s">
        <v>102</v>
      </c>
      <c r="C21" s="4">
        <f t="shared" si="1"/>
        <v>172332.31933150685</v>
      </c>
      <c r="E21" s="4">
        <f>IF(AND(SUMIFS(Investors!$P:$P,Investors!$A:$A,$A21,Investors!$G:$G,$B21)-$B$2&lt;=E$4,SUMIFS(Investors!$P:$P,Investors!$A:$A,$A21,Investors!$G:$G,$B21)-$B$2&gt;D$4),SUMIFS(Investors!$Q:$Q,Investors!$A:$A,$A21,Investors!$G:$G,$B21),0)</f>
        <v>0</v>
      </c>
      <c r="F21" s="4">
        <f>IF(AND(SUMIFS(Investors!$P:$P,Investors!$A:$A,$A21,Investors!$G:$G,$B21)-$B$2&lt;=F$4,SUMIFS(Investors!$P:$P,Investors!$A:$A,$A21,Investors!$G:$G,$B21)-$B$2&gt;E$4),SUMIFS(Investors!$Q:$Q,Investors!$A:$A,$A21,Investors!$G:$G,$B21),0)</f>
        <v>0</v>
      </c>
      <c r="G21" s="4">
        <f>IF(AND(SUMIFS(Investors!$P:$P,Investors!$A:$A,$A21,Investors!$G:$G,$B21)-$B$2&lt;=G$4,SUMIFS(Investors!$P:$P,Investors!$A:$A,$A21,Investors!$G:$G,$B21)-$B$2&gt;F$4),SUMIFS(Investors!$Q:$Q,Investors!$A:$A,$A21,Investors!$G:$G,$B21),0)</f>
        <v>0</v>
      </c>
      <c r="H21" s="4">
        <f>IF(AND(SUMIFS(Investors!$P:$P,Investors!$A:$A,$A21,Investors!$G:$G,$B21)-$B$2&lt;=H$4,SUMIFS(Investors!$P:$P,Investors!$A:$A,$A21,Investors!$G:$G,$B21)-$B$2&gt;G$4),SUMIFS(Investors!$Q:$Q,Investors!$A:$A,$A21,Investors!$G:$G,$B21),0)</f>
        <v>172332.31933150685</v>
      </c>
      <c r="I21" s="4">
        <f>IF(AND(SUMIFS(Investors!$P:$P,Investors!$A:$A,$A21,Investors!$G:$G,$B21)-$B$2&lt;=I$4,SUMIFS(Investors!$P:$P,Investors!$A:$A,$A21,Investors!$G:$G,$B21)-$B$2&gt;H$4),SUMIFS(Investors!$Q:$Q,Investors!$A:$A,$A21,Investors!$G:$G,$B21),0)</f>
        <v>0</v>
      </c>
      <c r="J21" s="4">
        <f>IF(AND(SUMIFS(Investors!$P:$P,Investors!$A:$A,$A21,Investors!$G:$G,$B21)-$B$2&lt;=J$4,SUMIFS(Investors!$P:$P,Investors!$A:$A,$A21,Investors!$G:$G,$B21)-$B$2&gt;I$4),SUMIFS(Investors!$Q:$Q,Investors!$A:$A,$A21,Investors!$G:$G,$B21),0)</f>
        <v>0</v>
      </c>
      <c r="K21" s="4">
        <f>IF(AND(SUMIFS(Investors!$P:$P,Investors!$A:$A,$A21,Investors!$G:$G,$B21)-$B$2&lt;=K$4,SUMIFS(Investors!$P:$P,Investors!$A:$A,$A21,Investors!$G:$G,$B21)-$B$2&gt;J$4),SUMIFS(Investors!$Q:$Q,Investors!$A:$A,$A21,Investors!$G:$G,$B21),0)</f>
        <v>0</v>
      </c>
      <c r="L21" s="4">
        <f>IF(AND(SUMIFS(Investors!$P:$P,Investors!$A:$A,$A21,Investors!$G:$G,$B21)-$B$2&lt;=L$4,SUMIFS(Investors!$P:$P,Investors!$A:$A,$A21,Investors!$G:$G,$B21)-$B$2&gt;K$4),SUMIFS(Investors!$Q:$Q,Investors!$A:$A,$A21,Investors!$G:$G,$B21),0)</f>
        <v>0</v>
      </c>
      <c r="M21" s="4">
        <f>IF(AND(SUMIFS(Investors!$P:$P,Investors!$A:$A,$A21,Investors!$G:$G,$B21)-$B$2&lt;=M$4,SUMIFS(Investors!$P:$P,Investors!$A:$A,$A21,Investors!$G:$G,$B21)-$B$2&gt;L$4),SUMIFS(Investors!$Q:$Q,Investors!$A:$A,$A21,Investors!$G:$G,$B21),0)</f>
        <v>0</v>
      </c>
      <c r="N21" s="4">
        <f>IF(AND(SUMIFS(Investors!$P:$P,Investors!$A:$A,$A21,Investors!$G:$G,$B21)-$B$2&lt;=N$4,SUMIFS(Investors!$P:$P,Investors!$A:$A,$A21,Investors!$G:$G,$B21)-$B$2&gt;M$4),SUMIFS(Investors!$Q:$Q,Investors!$A:$A,$A21,Investors!$G:$G,$B21),0)</f>
        <v>0</v>
      </c>
      <c r="O21" s="4">
        <f>IF(AND(SUMIFS(Investors!$P:$P,Investors!$A:$A,$A21,Investors!$G:$G,$B21)-$B$2&lt;=O$4,SUMIFS(Investors!$P:$P,Investors!$A:$A,$A21,Investors!$G:$G,$B21)-$B$2&gt;N$4),SUMIFS(Investors!$Q:$Q,Investors!$A:$A,$A21,Investors!$G:$G,$B21),0)</f>
        <v>0</v>
      </c>
      <c r="P21" s="4">
        <f>IF(AND(SUMIFS(Investors!$P:$P,Investors!$A:$A,$A21,Investors!$G:$G,$B21)-$B$2&lt;=P$4,SUMIFS(Investors!$P:$P,Investors!$A:$A,$A21,Investors!$G:$G,$B21)-$B$2&gt;O$4),SUMIFS(Investors!$Q:$Q,Investors!$A:$A,$A21,Investors!$G:$G,$B21),0)</f>
        <v>0</v>
      </c>
      <c r="Q21" s="4">
        <f>IF(AND(SUMIFS(Investors!$P:$P,Investors!$A:$A,$A21,Investors!$G:$G,$B21)-$B$2&lt;=Q$4,SUMIFS(Investors!$P:$P,Investors!$A:$A,$A21,Investors!$G:$G,$B21)-$B$2&gt;P$4),SUMIFS(Investors!$Q:$Q,Investors!$A:$A,$A21,Investors!$G:$G,$B21),0)</f>
        <v>0</v>
      </c>
      <c r="R21" s="4">
        <f>IF(AND(SUMIFS(Investors!$P:$P,Investors!$A:$A,$A21,Investors!$G:$G,$B21)-$B$2&lt;=R$4,SUMIFS(Investors!$P:$P,Investors!$A:$A,$A21,Investors!$G:$G,$B21)-$B$2&gt;Q$4),SUMIFS(Investors!$Q:$Q,Investors!$A:$A,$A21,Investors!$G:$G,$B21),0)</f>
        <v>0</v>
      </c>
      <c r="S21" s="4">
        <f>IF(AND(SUMIFS(Investors!$P:$P,Investors!$A:$A,$A21,Investors!$G:$G,$B21)-$B$2&lt;=S$4,SUMIFS(Investors!$P:$P,Investors!$A:$A,$A21,Investors!$G:$G,$B21)-$B$2&gt;R$4),SUMIFS(Investors!$Q:$Q,Investors!$A:$A,$A21,Investors!$G:$G,$B21),0)</f>
        <v>0</v>
      </c>
      <c r="T21" s="4">
        <f>IF(AND(SUMIFS(Investors!$P:$P,Investors!$A:$A,$A21,Investors!$G:$G,$B21)-$B$2&lt;=T$4,SUMIFS(Investors!$P:$P,Investors!$A:$A,$A21,Investors!$G:$G,$B21)-$B$2&gt;S$4),SUMIFS(Investors!$Q:$Q,Investors!$A:$A,$A21,Investors!$G:$G,$B21),0)</f>
        <v>0</v>
      </c>
      <c r="U21" s="4">
        <f>IF(AND(SUMIFS(Investors!$P:$P,Investors!$A:$A,$A21,Investors!$G:$G,$B21)-$B$2&lt;=U$4,SUMIFS(Investors!$P:$P,Investors!$A:$A,$A21,Investors!$G:$G,$B21)-$B$2&gt;T$4),SUMIFS(Investors!$Q:$Q,Investors!$A:$A,$A21,Investors!$G:$G,$B21),0)</f>
        <v>0</v>
      </c>
      <c r="V21" s="4">
        <f>IF(AND(SUMIFS(Investors!$P:$P,Investors!$A:$A,$A21,Investors!$G:$G,$B21)-$B$2&lt;=V$4,SUMIFS(Investors!$P:$P,Investors!$A:$A,$A21,Investors!$G:$G,$B21)-$B$2&gt;U$4),SUMIFS(Investors!$Q:$Q,Investors!$A:$A,$A21,Investors!$G:$G,$B21),0)</f>
        <v>0</v>
      </c>
      <c r="W21" s="4">
        <f>IF(AND(SUMIFS(Investors!$P:$P,Investors!$A:$A,$A21,Investors!$G:$G,$B21)-$B$2&lt;=W$4,SUMIFS(Investors!$P:$P,Investors!$A:$A,$A21,Investors!$G:$G,$B21)-$B$2&gt;V$4),SUMIFS(Investors!$Q:$Q,Investors!$A:$A,$A21,Investors!$G:$G,$B21),0)</f>
        <v>0</v>
      </c>
      <c r="X21" s="4">
        <f>IF(AND(SUMIFS(Investors!$P:$P,Investors!$A:$A,$A21,Investors!$G:$G,$B21)-$B$2&lt;=X$4,SUMIFS(Investors!$P:$P,Investors!$A:$A,$A21,Investors!$G:$G,$B21)-$B$2&gt;W$4),SUMIFS(Investors!$Q:$Q,Investors!$A:$A,$A21,Investors!$G:$G,$B21),0)</f>
        <v>0</v>
      </c>
      <c r="Y21" s="4">
        <f>IF(AND(SUMIFS(Investors!$P:$P,Investors!$A:$A,$A21,Investors!$G:$G,$B21)-$B$2&lt;=Y$4,SUMIFS(Investors!$P:$P,Investors!$A:$A,$A21,Investors!$G:$G,$B21)-$B$2&gt;X$4),SUMIFS(Investors!$Q:$Q,Investors!$A:$A,$A21,Investors!$G:$G,$B21),0)</f>
        <v>0</v>
      </c>
      <c r="Z21" s="4">
        <f>IF(AND(SUMIFS(Investors!$P:$P,Investors!$A:$A,$A21,Investors!$G:$G,$B21)-$B$2&lt;=Z$4,SUMIFS(Investors!$P:$P,Investors!$A:$A,$A21,Investors!$G:$G,$B21)-$B$2&gt;Y$4),SUMIFS(Investors!$Q:$Q,Investors!$A:$A,$A21,Investors!$G:$G,$B21),0)</f>
        <v>0</v>
      </c>
      <c r="AA21" s="4">
        <f>IF(AND(SUMIFS(Investors!$P:$P,Investors!$A:$A,$A21,Investors!$G:$G,$B21)-$B$2&lt;=AA$4,SUMIFS(Investors!$P:$P,Investors!$A:$A,$A21,Investors!$G:$G,$B21)-$B$2&gt;Z$4),SUMIFS(Investors!$Q:$Q,Investors!$A:$A,$A21,Investors!$G:$G,$B21),0)</f>
        <v>0</v>
      </c>
      <c r="AB21" s="4">
        <f>IF(AND(SUMIFS(Investors!$P:$P,Investors!$A:$A,$A21,Investors!$G:$G,$B21)-$B$2&lt;=AB$4,SUMIFS(Investors!$P:$P,Investors!$A:$A,$A21,Investors!$G:$G,$B21)-$B$2&gt;AA$4),SUMIFS(Investors!$Q:$Q,Investors!$A:$A,$A21,Investors!$G:$G,$B21),0)</f>
        <v>0</v>
      </c>
      <c r="AC21" s="4">
        <f>IF(AND(SUMIFS(Investors!$P:$P,Investors!$A:$A,$A21,Investors!$G:$G,$B21)-$B$2&lt;=AC$4,SUMIFS(Investors!$P:$P,Investors!$A:$A,$A21,Investors!$G:$G,$B21)-$B$2&gt;AB$4),SUMIFS(Investors!$Q:$Q,Investors!$A:$A,$A21,Investors!$G:$G,$B21),0)</f>
        <v>0</v>
      </c>
    </row>
    <row r="22" spans="1:29">
      <c r="A22" t="s">
        <v>161</v>
      </c>
      <c r="B22" t="s">
        <v>45</v>
      </c>
      <c r="C22" s="4">
        <f t="shared" si="1"/>
        <v>192169.13874520548</v>
      </c>
      <c r="E22" s="4">
        <f>IF(AND(SUMIFS(Investors!$P:$P,Investors!$A:$A,$A22,Investors!$G:$G,$B22)-$B$2&lt;=E$4,SUMIFS(Investors!$P:$P,Investors!$A:$A,$A22,Investors!$G:$G,$B22)-$B$2&gt;D$4),SUMIFS(Investors!$Q:$Q,Investors!$A:$A,$A22,Investors!$G:$G,$B22),0)</f>
        <v>0</v>
      </c>
      <c r="F22" s="4">
        <f>IF(AND(SUMIFS(Investors!$P:$P,Investors!$A:$A,$A22,Investors!$G:$G,$B22)-$B$2&lt;=F$4,SUMIFS(Investors!$P:$P,Investors!$A:$A,$A22,Investors!$G:$G,$B22)-$B$2&gt;E$4),SUMIFS(Investors!$Q:$Q,Investors!$A:$A,$A22,Investors!$G:$G,$B22),0)</f>
        <v>0</v>
      </c>
      <c r="G22" s="4">
        <f>IF(AND(SUMIFS(Investors!$P:$P,Investors!$A:$A,$A22,Investors!$G:$G,$B22)-$B$2&lt;=G$4,SUMIFS(Investors!$P:$P,Investors!$A:$A,$A22,Investors!$G:$G,$B22)-$B$2&gt;F$4),SUMIFS(Investors!$Q:$Q,Investors!$A:$A,$A22,Investors!$G:$G,$B22),0)</f>
        <v>192169.13874520548</v>
      </c>
      <c r="H22" s="4">
        <f>IF(AND(SUMIFS(Investors!$P:$P,Investors!$A:$A,$A22,Investors!$G:$G,$B22)-$B$2&lt;=H$4,SUMIFS(Investors!$P:$P,Investors!$A:$A,$A22,Investors!$G:$G,$B22)-$B$2&gt;G$4),SUMIFS(Investors!$Q:$Q,Investors!$A:$A,$A22,Investors!$G:$G,$B22),0)</f>
        <v>0</v>
      </c>
      <c r="I22" s="4">
        <f>IF(AND(SUMIFS(Investors!$P:$P,Investors!$A:$A,$A22,Investors!$G:$G,$B22)-$B$2&lt;=I$4,SUMIFS(Investors!$P:$P,Investors!$A:$A,$A22,Investors!$G:$G,$B22)-$B$2&gt;H$4),SUMIFS(Investors!$Q:$Q,Investors!$A:$A,$A22,Investors!$G:$G,$B22),0)</f>
        <v>0</v>
      </c>
      <c r="J22" s="4">
        <f>IF(AND(SUMIFS(Investors!$P:$P,Investors!$A:$A,$A22,Investors!$G:$G,$B22)-$B$2&lt;=J$4,SUMIFS(Investors!$P:$P,Investors!$A:$A,$A22,Investors!$G:$G,$B22)-$B$2&gt;I$4),SUMIFS(Investors!$Q:$Q,Investors!$A:$A,$A22,Investors!$G:$G,$B22),0)</f>
        <v>0</v>
      </c>
      <c r="K22" s="4">
        <f>IF(AND(SUMIFS(Investors!$P:$P,Investors!$A:$A,$A22,Investors!$G:$G,$B22)-$B$2&lt;=K$4,SUMIFS(Investors!$P:$P,Investors!$A:$A,$A22,Investors!$G:$G,$B22)-$B$2&gt;J$4),SUMIFS(Investors!$Q:$Q,Investors!$A:$A,$A22,Investors!$G:$G,$B22),0)</f>
        <v>0</v>
      </c>
      <c r="L22" s="4">
        <f>IF(AND(SUMIFS(Investors!$P:$P,Investors!$A:$A,$A22,Investors!$G:$G,$B22)-$B$2&lt;=L$4,SUMIFS(Investors!$P:$P,Investors!$A:$A,$A22,Investors!$G:$G,$B22)-$B$2&gt;K$4),SUMIFS(Investors!$Q:$Q,Investors!$A:$A,$A22,Investors!$G:$G,$B22),0)</f>
        <v>0</v>
      </c>
      <c r="M22" s="4">
        <f>IF(AND(SUMIFS(Investors!$P:$P,Investors!$A:$A,$A22,Investors!$G:$G,$B22)-$B$2&lt;=M$4,SUMIFS(Investors!$P:$P,Investors!$A:$A,$A22,Investors!$G:$G,$B22)-$B$2&gt;L$4),SUMIFS(Investors!$Q:$Q,Investors!$A:$A,$A22,Investors!$G:$G,$B22),0)</f>
        <v>0</v>
      </c>
      <c r="N22" s="4">
        <f>IF(AND(SUMIFS(Investors!$P:$P,Investors!$A:$A,$A22,Investors!$G:$G,$B22)-$B$2&lt;=N$4,SUMIFS(Investors!$P:$P,Investors!$A:$A,$A22,Investors!$G:$G,$B22)-$B$2&gt;M$4),SUMIFS(Investors!$Q:$Q,Investors!$A:$A,$A22,Investors!$G:$G,$B22),0)</f>
        <v>0</v>
      </c>
      <c r="O22" s="4">
        <f>IF(AND(SUMIFS(Investors!$P:$P,Investors!$A:$A,$A22,Investors!$G:$G,$B22)-$B$2&lt;=O$4,SUMIFS(Investors!$P:$P,Investors!$A:$A,$A22,Investors!$G:$G,$B22)-$B$2&gt;N$4),SUMIFS(Investors!$Q:$Q,Investors!$A:$A,$A22,Investors!$G:$G,$B22),0)</f>
        <v>0</v>
      </c>
      <c r="P22" s="4">
        <f>IF(AND(SUMIFS(Investors!$P:$P,Investors!$A:$A,$A22,Investors!$G:$G,$B22)-$B$2&lt;=P$4,SUMIFS(Investors!$P:$P,Investors!$A:$A,$A22,Investors!$G:$G,$B22)-$B$2&gt;O$4),SUMIFS(Investors!$Q:$Q,Investors!$A:$A,$A22,Investors!$G:$G,$B22),0)</f>
        <v>0</v>
      </c>
      <c r="Q22" s="4">
        <f>IF(AND(SUMIFS(Investors!$P:$P,Investors!$A:$A,$A22,Investors!$G:$G,$B22)-$B$2&lt;=Q$4,SUMIFS(Investors!$P:$P,Investors!$A:$A,$A22,Investors!$G:$G,$B22)-$B$2&gt;P$4),SUMIFS(Investors!$Q:$Q,Investors!$A:$A,$A22,Investors!$G:$G,$B22),0)</f>
        <v>0</v>
      </c>
      <c r="R22" s="4">
        <f>IF(AND(SUMIFS(Investors!$P:$P,Investors!$A:$A,$A22,Investors!$G:$G,$B22)-$B$2&lt;=R$4,SUMIFS(Investors!$P:$P,Investors!$A:$A,$A22,Investors!$G:$G,$B22)-$B$2&gt;Q$4),SUMIFS(Investors!$Q:$Q,Investors!$A:$A,$A22,Investors!$G:$G,$B22),0)</f>
        <v>0</v>
      </c>
      <c r="S22" s="4">
        <f>IF(AND(SUMIFS(Investors!$P:$P,Investors!$A:$A,$A22,Investors!$G:$G,$B22)-$B$2&lt;=S$4,SUMIFS(Investors!$P:$P,Investors!$A:$A,$A22,Investors!$G:$G,$B22)-$B$2&gt;R$4),SUMIFS(Investors!$Q:$Q,Investors!$A:$A,$A22,Investors!$G:$G,$B22),0)</f>
        <v>0</v>
      </c>
      <c r="T22" s="4">
        <f>IF(AND(SUMIFS(Investors!$P:$P,Investors!$A:$A,$A22,Investors!$G:$G,$B22)-$B$2&lt;=T$4,SUMIFS(Investors!$P:$P,Investors!$A:$A,$A22,Investors!$G:$G,$B22)-$B$2&gt;S$4),SUMIFS(Investors!$Q:$Q,Investors!$A:$A,$A22,Investors!$G:$G,$B22),0)</f>
        <v>0</v>
      </c>
      <c r="U22" s="4">
        <f>IF(AND(SUMIFS(Investors!$P:$P,Investors!$A:$A,$A22,Investors!$G:$G,$B22)-$B$2&lt;=U$4,SUMIFS(Investors!$P:$P,Investors!$A:$A,$A22,Investors!$G:$G,$B22)-$B$2&gt;T$4),SUMIFS(Investors!$Q:$Q,Investors!$A:$A,$A22,Investors!$G:$G,$B22),0)</f>
        <v>0</v>
      </c>
      <c r="V22" s="4">
        <f>IF(AND(SUMIFS(Investors!$P:$P,Investors!$A:$A,$A22,Investors!$G:$G,$B22)-$B$2&lt;=V$4,SUMIFS(Investors!$P:$P,Investors!$A:$A,$A22,Investors!$G:$G,$B22)-$B$2&gt;U$4),SUMIFS(Investors!$Q:$Q,Investors!$A:$A,$A22,Investors!$G:$G,$B22),0)</f>
        <v>0</v>
      </c>
      <c r="W22" s="4">
        <f>IF(AND(SUMIFS(Investors!$P:$P,Investors!$A:$A,$A22,Investors!$G:$G,$B22)-$B$2&lt;=W$4,SUMIFS(Investors!$P:$P,Investors!$A:$A,$A22,Investors!$G:$G,$B22)-$B$2&gt;V$4),SUMIFS(Investors!$Q:$Q,Investors!$A:$A,$A22,Investors!$G:$G,$B22),0)</f>
        <v>0</v>
      </c>
      <c r="X22" s="4">
        <f>IF(AND(SUMIFS(Investors!$P:$P,Investors!$A:$A,$A22,Investors!$G:$G,$B22)-$B$2&lt;=X$4,SUMIFS(Investors!$P:$P,Investors!$A:$A,$A22,Investors!$G:$G,$B22)-$B$2&gt;W$4),SUMIFS(Investors!$Q:$Q,Investors!$A:$A,$A22,Investors!$G:$G,$B22),0)</f>
        <v>0</v>
      </c>
      <c r="Y22" s="4">
        <f>IF(AND(SUMIFS(Investors!$P:$P,Investors!$A:$A,$A22,Investors!$G:$G,$B22)-$B$2&lt;=Y$4,SUMIFS(Investors!$P:$P,Investors!$A:$A,$A22,Investors!$G:$G,$B22)-$B$2&gt;X$4),SUMIFS(Investors!$Q:$Q,Investors!$A:$A,$A22,Investors!$G:$G,$B22),0)</f>
        <v>0</v>
      </c>
      <c r="Z22" s="4">
        <f>IF(AND(SUMIFS(Investors!$P:$P,Investors!$A:$A,$A22,Investors!$G:$G,$B22)-$B$2&lt;=Z$4,SUMIFS(Investors!$P:$P,Investors!$A:$A,$A22,Investors!$G:$G,$B22)-$B$2&gt;Y$4),SUMIFS(Investors!$Q:$Q,Investors!$A:$A,$A22,Investors!$G:$G,$B22),0)</f>
        <v>0</v>
      </c>
      <c r="AA22" s="4">
        <f>IF(AND(SUMIFS(Investors!$P:$P,Investors!$A:$A,$A22,Investors!$G:$G,$B22)-$B$2&lt;=AA$4,SUMIFS(Investors!$P:$P,Investors!$A:$A,$A22,Investors!$G:$G,$B22)-$B$2&gt;Z$4),SUMIFS(Investors!$Q:$Q,Investors!$A:$A,$A22,Investors!$G:$G,$B22),0)</f>
        <v>0</v>
      </c>
      <c r="AB22" s="4">
        <f>IF(AND(SUMIFS(Investors!$P:$P,Investors!$A:$A,$A22,Investors!$G:$G,$B22)-$B$2&lt;=AB$4,SUMIFS(Investors!$P:$P,Investors!$A:$A,$A22,Investors!$G:$G,$B22)-$B$2&gt;AA$4),SUMIFS(Investors!$Q:$Q,Investors!$A:$A,$A22,Investors!$G:$G,$B22),0)</f>
        <v>0</v>
      </c>
      <c r="AC22" s="4">
        <f>IF(AND(SUMIFS(Investors!$P:$P,Investors!$A:$A,$A22,Investors!$G:$G,$B22)-$B$2&lt;=AC$4,SUMIFS(Investors!$P:$P,Investors!$A:$A,$A22,Investors!$G:$G,$B22)-$B$2&gt;AB$4),SUMIFS(Investors!$Q:$Q,Investors!$A:$A,$A22,Investors!$G:$G,$B22),0)</f>
        <v>0</v>
      </c>
    </row>
    <row r="23" spans="1:29">
      <c r="A23" t="s">
        <v>164</v>
      </c>
      <c r="B23" t="s">
        <v>78</v>
      </c>
      <c r="C23" s="4">
        <f t="shared" si="1"/>
        <v>685044.69567123288</v>
      </c>
      <c r="E23" s="4">
        <f>IF(AND(SUMIFS(Investors!$P:$P,Investors!$A:$A,$A23,Investors!$G:$G,$B23)-$B$2&lt;=E$4,SUMIFS(Investors!$P:$P,Investors!$A:$A,$A23,Investors!$G:$G,$B23)-$B$2&gt;D$4),SUMIFS(Investors!$Q:$Q,Investors!$A:$A,$A23,Investors!$G:$G,$B23),0)</f>
        <v>0</v>
      </c>
      <c r="F23" s="4">
        <f>IF(AND(SUMIFS(Investors!$P:$P,Investors!$A:$A,$A23,Investors!$G:$G,$B23)-$B$2&lt;=F$4,SUMIFS(Investors!$P:$P,Investors!$A:$A,$A23,Investors!$G:$G,$B23)-$B$2&gt;E$4),SUMIFS(Investors!$Q:$Q,Investors!$A:$A,$A23,Investors!$G:$G,$B23),0)</f>
        <v>0</v>
      </c>
      <c r="G23" s="4">
        <f>IF(AND(SUMIFS(Investors!$P:$P,Investors!$A:$A,$A23,Investors!$G:$G,$B23)-$B$2&lt;=G$4,SUMIFS(Investors!$P:$P,Investors!$A:$A,$A23,Investors!$G:$G,$B23)-$B$2&gt;F$4),SUMIFS(Investors!$Q:$Q,Investors!$A:$A,$A23,Investors!$G:$G,$B23),0)</f>
        <v>685044.69567123288</v>
      </c>
      <c r="H23" s="4">
        <f>IF(AND(SUMIFS(Investors!$P:$P,Investors!$A:$A,$A23,Investors!$G:$G,$B23)-$B$2&lt;=H$4,SUMIFS(Investors!$P:$P,Investors!$A:$A,$A23,Investors!$G:$G,$B23)-$B$2&gt;G$4),SUMIFS(Investors!$Q:$Q,Investors!$A:$A,$A23,Investors!$G:$G,$B23),0)</f>
        <v>0</v>
      </c>
      <c r="I23" s="4">
        <f>IF(AND(SUMIFS(Investors!$P:$P,Investors!$A:$A,$A23,Investors!$G:$G,$B23)-$B$2&lt;=I$4,SUMIFS(Investors!$P:$P,Investors!$A:$A,$A23,Investors!$G:$G,$B23)-$B$2&gt;H$4),SUMIFS(Investors!$Q:$Q,Investors!$A:$A,$A23,Investors!$G:$G,$B23),0)</f>
        <v>0</v>
      </c>
      <c r="J23" s="4">
        <f>IF(AND(SUMIFS(Investors!$P:$P,Investors!$A:$A,$A23,Investors!$G:$G,$B23)-$B$2&lt;=J$4,SUMIFS(Investors!$P:$P,Investors!$A:$A,$A23,Investors!$G:$G,$B23)-$B$2&gt;I$4),SUMIFS(Investors!$Q:$Q,Investors!$A:$A,$A23,Investors!$G:$G,$B23),0)</f>
        <v>0</v>
      </c>
      <c r="K23" s="4">
        <f>IF(AND(SUMIFS(Investors!$P:$P,Investors!$A:$A,$A23,Investors!$G:$G,$B23)-$B$2&lt;=K$4,SUMIFS(Investors!$P:$P,Investors!$A:$A,$A23,Investors!$G:$G,$B23)-$B$2&gt;J$4),SUMIFS(Investors!$Q:$Q,Investors!$A:$A,$A23,Investors!$G:$G,$B23),0)</f>
        <v>0</v>
      </c>
      <c r="L23" s="4">
        <f>IF(AND(SUMIFS(Investors!$P:$P,Investors!$A:$A,$A23,Investors!$G:$G,$B23)-$B$2&lt;=L$4,SUMIFS(Investors!$P:$P,Investors!$A:$A,$A23,Investors!$G:$G,$B23)-$B$2&gt;K$4),SUMIFS(Investors!$Q:$Q,Investors!$A:$A,$A23,Investors!$G:$G,$B23),0)</f>
        <v>0</v>
      </c>
      <c r="M23" s="4">
        <f>IF(AND(SUMIFS(Investors!$P:$P,Investors!$A:$A,$A23,Investors!$G:$G,$B23)-$B$2&lt;=M$4,SUMIFS(Investors!$P:$P,Investors!$A:$A,$A23,Investors!$G:$G,$B23)-$B$2&gt;L$4),SUMIFS(Investors!$Q:$Q,Investors!$A:$A,$A23,Investors!$G:$G,$B23),0)</f>
        <v>0</v>
      </c>
      <c r="N23" s="4">
        <f>IF(AND(SUMIFS(Investors!$P:$P,Investors!$A:$A,$A23,Investors!$G:$G,$B23)-$B$2&lt;=N$4,SUMIFS(Investors!$P:$P,Investors!$A:$A,$A23,Investors!$G:$G,$B23)-$B$2&gt;M$4),SUMIFS(Investors!$Q:$Q,Investors!$A:$A,$A23,Investors!$G:$G,$B23),0)</f>
        <v>0</v>
      </c>
      <c r="O23" s="4">
        <f>IF(AND(SUMIFS(Investors!$P:$P,Investors!$A:$A,$A23,Investors!$G:$G,$B23)-$B$2&lt;=O$4,SUMIFS(Investors!$P:$P,Investors!$A:$A,$A23,Investors!$G:$G,$B23)-$B$2&gt;N$4),SUMIFS(Investors!$Q:$Q,Investors!$A:$A,$A23,Investors!$G:$G,$B23),0)</f>
        <v>0</v>
      </c>
      <c r="P23" s="4">
        <f>IF(AND(SUMIFS(Investors!$P:$P,Investors!$A:$A,$A23,Investors!$G:$G,$B23)-$B$2&lt;=P$4,SUMIFS(Investors!$P:$P,Investors!$A:$A,$A23,Investors!$G:$G,$B23)-$B$2&gt;O$4),SUMIFS(Investors!$Q:$Q,Investors!$A:$A,$A23,Investors!$G:$G,$B23),0)</f>
        <v>0</v>
      </c>
      <c r="Q23" s="4">
        <f>IF(AND(SUMIFS(Investors!$P:$P,Investors!$A:$A,$A23,Investors!$G:$G,$B23)-$B$2&lt;=Q$4,SUMIFS(Investors!$P:$P,Investors!$A:$A,$A23,Investors!$G:$G,$B23)-$B$2&gt;P$4),SUMIFS(Investors!$Q:$Q,Investors!$A:$A,$A23,Investors!$G:$G,$B23),0)</f>
        <v>0</v>
      </c>
      <c r="R23" s="4">
        <f>IF(AND(SUMIFS(Investors!$P:$P,Investors!$A:$A,$A23,Investors!$G:$G,$B23)-$B$2&lt;=R$4,SUMIFS(Investors!$P:$P,Investors!$A:$A,$A23,Investors!$G:$G,$B23)-$B$2&gt;Q$4),SUMIFS(Investors!$Q:$Q,Investors!$A:$A,$A23,Investors!$G:$G,$B23),0)</f>
        <v>0</v>
      </c>
      <c r="S23" s="4">
        <f>IF(AND(SUMIFS(Investors!$P:$P,Investors!$A:$A,$A23,Investors!$G:$G,$B23)-$B$2&lt;=S$4,SUMIFS(Investors!$P:$P,Investors!$A:$A,$A23,Investors!$G:$G,$B23)-$B$2&gt;R$4),SUMIFS(Investors!$Q:$Q,Investors!$A:$A,$A23,Investors!$G:$G,$B23),0)</f>
        <v>0</v>
      </c>
      <c r="T23" s="4">
        <f>IF(AND(SUMIFS(Investors!$P:$P,Investors!$A:$A,$A23,Investors!$G:$G,$B23)-$B$2&lt;=T$4,SUMIFS(Investors!$P:$P,Investors!$A:$A,$A23,Investors!$G:$G,$B23)-$B$2&gt;S$4),SUMIFS(Investors!$Q:$Q,Investors!$A:$A,$A23,Investors!$G:$G,$B23),0)</f>
        <v>0</v>
      </c>
      <c r="U23" s="4">
        <f>IF(AND(SUMIFS(Investors!$P:$P,Investors!$A:$A,$A23,Investors!$G:$G,$B23)-$B$2&lt;=U$4,SUMIFS(Investors!$P:$P,Investors!$A:$A,$A23,Investors!$G:$G,$B23)-$B$2&gt;T$4),SUMIFS(Investors!$Q:$Q,Investors!$A:$A,$A23,Investors!$G:$G,$B23),0)</f>
        <v>0</v>
      </c>
      <c r="V23" s="4">
        <f>IF(AND(SUMIFS(Investors!$P:$P,Investors!$A:$A,$A23,Investors!$G:$G,$B23)-$B$2&lt;=V$4,SUMIFS(Investors!$P:$P,Investors!$A:$A,$A23,Investors!$G:$G,$B23)-$B$2&gt;U$4),SUMIFS(Investors!$Q:$Q,Investors!$A:$A,$A23,Investors!$G:$G,$B23),0)</f>
        <v>0</v>
      </c>
      <c r="W23" s="4">
        <f>IF(AND(SUMIFS(Investors!$P:$P,Investors!$A:$A,$A23,Investors!$G:$G,$B23)-$B$2&lt;=W$4,SUMIFS(Investors!$P:$P,Investors!$A:$A,$A23,Investors!$G:$G,$B23)-$B$2&gt;V$4),SUMIFS(Investors!$Q:$Q,Investors!$A:$A,$A23,Investors!$G:$G,$B23),0)</f>
        <v>0</v>
      </c>
      <c r="X23" s="4">
        <f>IF(AND(SUMIFS(Investors!$P:$P,Investors!$A:$A,$A23,Investors!$G:$G,$B23)-$B$2&lt;=X$4,SUMIFS(Investors!$P:$P,Investors!$A:$A,$A23,Investors!$G:$G,$B23)-$B$2&gt;W$4),SUMIFS(Investors!$Q:$Q,Investors!$A:$A,$A23,Investors!$G:$G,$B23),0)</f>
        <v>0</v>
      </c>
      <c r="Y23" s="4">
        <f>IF(AND(SUMIFS(Investors!$P:$P,Investors!$A:$A,$A23,Investors!$G:$G,$B23)-$B$2&lt;=Y$4,SUMIFS(Investors!$P:$P,Investors!$A:$A,$A23,Investors!$G:$G,$B23)-$B$2&gt;X$4),SUMIFS(Investors!$Q:$Q,Investors!$A:$A,$A23,Investors!$G:$G,$B23),0)</f>
        <v>0</v>
      </c>
      <c r="Z23" s="4">
        <f>IF(AND(SUMIFS(Investors!$P:$P,Investors!$A:$A,$A23,Investors!$G:$G,$B23)-$B$2&lt;=Z$4,SUMIFS(Investors!$P:$P,Investors!$A:$A,$A23,Investors!$G:$G,$B23)-$B$2&gt;Y$4),SUMIFS(Investors!$Q:$Q,Investors!$A:$A,$A23,Investors!$G:$G,$B23),0)</f>
        <v>0</v>
      </c>
      <c r="AA23" s="4">
        <f>IF(AND(SUMIFS(Investors!$P:$P,Investors!$A:$A,$A23,Investors!$G:$G,$B23)-$B$2&lt;=AA$4,SUMIFS(Investors!$P:$P,Investors!$A:$A,$A23,Investors!$G:$G,$B23)-$B$2&gt;Z$4),SUMIFS(Investors!$Q:$Q,Investors!$A:$A,$A23,Investors!$G:$G,$B23),0)</f>
        <v>0</v>
      </c>
      <c r="AB23" s="4">
        <f>IF(AND(SUMIFS(Investors!$P:$P,Investors!$A:$A,$A23,Investors!$G:$G,$B23)-$B$2&lt;=AB$4,SUMIFS(Investors!$P:$P,Investors!$A:$A,$A23,Investors!$G:$G,$B23)-$B$2&gt;AA$4),SUMIFS(Investors!$Q:$Q,Investors!$A:$A,$A23,Investors!$G:$G,$B23),0)</f>
        <v>0</v>
      </c>
      <c r="AC23" s="4">
        <f>IF(AND(SUMIFS(Investors!$P:$P,Investors!$A:$A,$A23,Investors!$G:$G,$B23)-$B$2&lt;=AC$4,SUMIFS(Investors!$P:$P,Investors!$A:$A,$A23,Investors!$G:$G,$B23)-$B$2&gt;AB$4),SUMIFS(Investors!$Q:$Q,Investors!$A:$A,$A23,Investors!$G:$G,$B23),0)</f>
        <v>0</v>
      </c>
    </row>
    <row r="24" spans="1:29">
      <c r="A24" t="s">
        <v>167</v>
      </c>
      <c r="B24" t="s">
        <v>51</v>
      </c>
      <c r="C24" s="4">
        <f t="shared" si="1"/>
        <v>594095.89041095891</v>
      </c>
      <c r="E24" s="4">
        <f>IF(AND(SUMIFS(Investors!$P:$P,Investors!$A:$A,$A24,Investors!$G:$G,$B24)-$B$2&lt;=E$4,SUMIFS(Investors!$P:$P,Investors!$A:$A,$A24,Investors!$G:$G,$B24)-$B$2&gt;D$4),SUMIFS(Investors!$Q:$Q,Investors!$A:$A,$A24,Investors!$G:$G,$B24),0)</f>
        <v>0</v>
      </c>
      <c r="F24" s="4">
        <f>IF(AND(SUMIFS(Investors!$P:$P,Investors!$A:$A,$A24,Investors!$G:$G,$B24)-$B$2&lt;=F$4,SUMIFS(Investors!$P:$P,Investors!$A:$A,$A24,Investors!$G:$G,$B24)-$B$2&gt;E$4),SUMIFS(Investors!$Q:$Q,Investors!$A:$A,$A24,Investors!$G:$G,$B24),0)</f>
        <v>0</v>
      </c>
      <c r="G24" s="4">
        <f>IF(AND(SUMIFS(Investors!$P:$P,Investors!$A:$A,$A24,Investors!$G:$G,$B24)-$B$2&lt;=G$4,SUMIFS(Investors!$P:$P,Investors!$A:$A,$A24,Investors!$G:$G,$B24)-$B$2&gt;F$4),SUMIFS(Investors!$Q:$Q,Investors!$A:$A,$A24,Investors!$G:$G,$B24),0)</f>
        <v>0</v>
      </c>
      <c r="H24" s="4">
        <f>IF(AND(SUMIFS(Investors!$P:$P,Investors!$A:$A,$A24,Investors!$G:$G,$B24)-$B$2&lt;=H$4,SUMIFS(Investors!$P:$P,Investors!$A:$A,$A24,Investors!$G:$G,$B24)-$B$2&gt;G$4),SUMIFS(Investors!$Q:$Q,Investors!$A:$A,$A24,Investors!$G:$G,$B24),0)</f>
        <v>594095.89041095891</v>
      </c>
      <c r="I24" s="4">
        <f>IF(AND(SUMIFS(Investors!$P:$P,Investors!$A:$A,$A24,Investors!$G:$G,$B24)-$B$2&lt;=I$4,SUMIFS(Investors!$P:$P,Investors!$A:$A,$A24,Investors!$G:$G,$B24)-$B$2&gt;H$4),SUMIFS(Investors!$Q:$Q,Investors!$A:$A,$A24,Investors!$G:$G,$B24),0)</f>
        <v>0</v>
      </c>
      <c r="J24" s="4">
        <f>IF(AND(SUMIFS(Investors!$P:$P,Investors!$A:$A,$A24,Investors!$G:$G,$B24)-$B$2&lt;=J$4,SUMIFS(Investors!$P:$P,Investors!$A:$A,$A24,Investors!$G:$G,$B24)-$B$2&gt;I$4),SUMIFS(Investors!$Q:$Q,Investors!$A:$A,$A24,Investors!$G:$G,$B24),0)</f>
        <v>0</v>
      </c>
      <c r="K24" s="4">
        <f>IF(AND(SUMIFS(Investors!$P:$P,Investors!$A:$A,$A24,Investors!$G:$G,$B24)-$B$2&lt;=K$4,SUMIFS(Investors!$P:$P,Investors!$A:$A,$A24,Investors!$G:$G,$B24)-$B$2&gt;J$4),SUMIFS(Investors!$Q:$Q,Investors!$A:$A,$A24,Investors!$G:$G,$B24),0)</f>
        <v>0</v>
      </c>
      <c r="L24" s="4">
        <f>IF(AND(SUMIFS(Investors!$P:$P,Investors!$A:$A,$A24,Investors!$G:$G,$B24)-$B$2&lt;=L$4,SUMIFS(Investors!$P:$P,Investors!$A:$A,$A24,Investors!$G:$G,$B24)-$B$2&gt;K$4),SUMIFS(Investors!$Q:$Q,Investors!$A:$A,$A24,Investors!$G:$G,$B24),0)</f>
        <v>0</v>
      </c>
      <c r="M24" s="4">
        <f>IF(AND(SUMIFS(Investors!$P:$P,Investors!$A:$A,$A24,Investors!$G:$G,$B24)-$B$2&lt;=M$4,SUMIFS(Investors!$P:$P,Investors!$A:$A,$A24,Investors!$G:$G,$B24)-$B$2&gt;L$4),SUMIFS(Investors!$Q:$Q,Investors!$A:$A,$A24,Investors!$G:$G,$B24),0)</f>
        <v>0</v>
      </c>
      <c r="N24" s="4">
        <f>IF(AND(SUMIFS(Investors!$P:$P,Investors!$A:$A,$A24,Investors!$G:$G,$B24)-$B$2&lt;=N$4,SUMIFS(Investors!$P:$P,Investors!$A:$A,$A24,Investors!$G:$G,$B24)-$B$2&gt;M$4),SUMIFS(Investors!$Q:$Q,Investors!$A:$A,$A24,Investors!$G:$G,$B24),0)</f>
        <v>0</v>
      </c>
      <c r="O24" s="4">
        <f>IF(AND(SUMIFS(Investors!$P:$P,Investors!$A:$A,$A24,Investors!$G:$G,$B24)-$B$2&lt;=O$4,SUMIFS(Investors!$P:$P,Investors!$A:$A,$A24,Investors!$G:$G,$B24)-$B$2&gt;N$4),SUMIFS(Investors!$Q:$Q,Investors!$A:$A,$A24,Investors!$G:$G,$B24),0)</f>
        <v>0</v>
      </c>
      <c r="P24" s="4">
        <f>IF(AND(SUMIFS(Investors!$P:$P,Investors!$A:$A,$A24,Investors!$G:$G,$B24)-$B$2&lt;=P$4,SUMIFS(Investors!$P:$P,Investors!$A:$A,$A24,Investors!$G:$G,$B24)-$B$2&gt;O$4),SUMIFS(Investors!$Q:$Q,Investors!$A:$A,$A24,Investors!$G:$G,$B24),0)</f>
        <v>0</v>
      </c>
      <c r="Q24" s="4">
        <f>IF(AND(SUMIFS(Investors!$P:$P,Investors!$A:$A,$A24,Investors!$G:$G,$B24)-$B$2&lt;=Q$4,SUMIFS(Investors!$P:$P,Investors!$A:$A,$A24,Investors!$G:$G,$B24)-$B$2&gt;P$4),SUMIFS(Investors!$Q:$Q,Investors!$A:$A,$A24,Investors!$G:$G,$B24),0)</f>
        <v>0</v>
      </c>
      <c r="R24" s="4">
        <f>IF(AND(SUMIFS(Investors!$P:$P,Investors!$A:$A,$A24,Investors!$G:$G,$B24)-$B$2&lt;=R$4,SUMIFS(Investors!$P:$P,Investors!$A:$A,$A24,Investors!$G:$G,$B24)-$B$2&gt;Q$4),SUMIFS(Investors!$Q:$Q,Investors!$A:$A,$A24,Investors!$G:$G,$B24),0)</f>
        <v>0</v>
      </c>
      <c r="S24" s="4">
        <f>IF(AND(SUMIFS(Investors!$P:$P,Investors!$A:$A,$A24,Investors!$G:$G,$B24)-$B$2&lt;=S$4,SUMIFS(Investors!$P:$P,Investors!$A:$A,$A24,Investors!$G:$G,$B24)-$B$2&gt;R$4),SUMIFS(Investors!$Q:$Q,Investors!$A:$A,$A24,Investors!$G:$G,$B24),0)</f>
        <v>0</v>
      </c>
      <c r="T24" s="4">
        <f>IF(AND(SUMIFS(Investors!$P:$P,Investors!$A:$A,$A24,Investors!$G:$G,$B24)-$B$2&lt;=T$4,SUMIFS(Investors!$P:$P,Investors!$A:$A,$A24,Investors!$G:$G,$B24)-$B$2&gt;S$4),SUMIFS(Investors!$Q:$Q,Investors!$A:$A,$A24,Investors!$G:$G,$B24),0)</f>
        <v>0</v>
      </c>
      <c r="U24" s="4">
        <f>IF(AND(SUMIFS(Investors!$P:$P,Investors!$A:$A,$A24,Investors!$G:$G,$B24)-$B$2&lt;=U$4,SUMIFS(Investors!$P:$P,Investors!$A:$A,$A24,Investors!$G:$G,$B24)-$B$2&gt;T$4),SUMIFS(Investors!$Q:$Q,Investors!$A:$A,$A24,Investors!$G:$G,$B24),0)</f>
        <v>0</v>
      </c>
      <c r="V24" s="4">
        <f>IF(AND(SUMIFS(Investors!$P:$P,Investors!$A:$A,$A24,Investors!$G:$G,$B24)-$B$2&lt;=V$4,SUMIFS(Investors!$P:$P,Investors!$A:$A,$A24,Investors!$G:$G,$B24)-$B$2&gt;U$4),SUMIFS(Investors!$Q:$Q,Investors!$A:$A,$A24,Investors!$G:$G,$B24),0)</f>
        <v>0</v>
      </c>
      <c r="W24" s="4">
        <f>IF(AND(SUMIFS(Investors!$P:$P,Investors!$A:$A,$A24,Investors!$G:$G,$B24)-$B$2&lt;=W$4,SUMIFS(Investors!$P:$P,Investors!$A:$A,$A24,Investors!$G:$G,$B24)-$B$2&gt;V$4),SUMIFS(Investors!$Q:$Q,Investors!$A:$A,$A24,Investors!$G:$G,$B24),0)</f>
        <v>0</v>
      </c>
      <c r="X24" s="4">
        <f>IF(AND(SUMIFS(Investors!$P:$P,Investors!$A:$A,$A24,Investors!$G:$G,$B24)-$B$2&lt;=X$4,SUMIFS(Investors!$P:$P,Investors!$A:$A,$A24,Investors!$G:$G,$B24)-$B$2&gt;W$4),SUMIFS(Investors!$Q:$Q,Investors!$A:$A,$A24,Investors!$G:$G,$B24),0)</f>
        <v>0</v>
      </c>
      <c r="Y24" s="4">
        <f>IF(AND(SUMIFS(Investors!$P:$P,Investors!$A:$A,$A24,Investors!$G:$G,$B24)-$B$2&lt;=Y$4,SUMIFS(Investors!$P:$P,Investors!$A:$A,$A24,Investors!$G:$G,$B24)-$B$2&gt;X$4),SUMIFS(Investors!$Q:$Q,Investors!$A:$A,$A24,Investors!$G:$G,$B24),0)</f>
        <v>0</v>
      </c>
      <c r="Z24" s="4">
        <f>IF(AND(SUMIFS(Investors!$P:$P,Investors!$A:$A,$A24,Investors!$G:$G,$B24)-$B$2&lt;=Z$4,SUMIFS(Investors!$P:$P,Investors!$A:$A,$A24,Investors!$G:$G,$B24)-$B$2&gt;Y$4),SUMIFS(Investors!$Q:$Q,Investors!$A:$A,$A24,Investors!$G:$G,$B24),0)</f>
        <v>0</v>
      </c>
      <c r="AA24" s="4">
        <f>IF(AND(SUMIFS(Investors!$P:$P,Investors!$A:$A,$A24,Investors!$G:$G,$B24)-$B$2&lt;=AA$4,SUMIFS(Investors!$P:$P,Investors!$A:$A,$A24,Investors!$G:$G,$B24)-$B$2&gt;Z$4),SUMIFS(Investors!$Q:$Q,Investors!$A:$A,$A24,Investors!$G:$G,$B24),0)</f>
        <v>0</v>
      </c>
      <c r="AB24" s="4">
        <f>IF(AND(SUMIFS(Investors!$P:$P,Investors!$A:$A,$A24,Investors!$G:$G,$B24)-$B$2&lt;=AB$4,SUMIFS(Investors!$P:$P,Investors!$A:$A,$A24,Investors!$G:$G,$B24)-$B$2&gt;AA$4),SUMIFS(Investors!$Q:$Q,Investors!$A:$A,$A24,Investors!$G:$G,$B24),0)</f>
        <v>0</v>
      </c>
      <c r="AC24" s="4">
        <f>IF(AND(SUMIFS(Investors!$P:$P,Investors!$A:$A,$A24,Investors!$G:$G,$B24)-$B$2&lt;=AC$4,SUMIFS(Investors!$P:$P,Investors!$A:$A,$A24,Investors!$G:$G,$B24)-$B$2&gt;AB$4),SUMIFS(Investors!$Q:$Q,Investors!$A:$A,$A24,Investors!$G:$G,$B24),0)</f>
        <v>0</v>
      </c>
    </row>
    <row r="25" spans="1:29">
      <c r="A25" t="s">
        <v>170</v>
      </c>
      <c r="B25" t="s">
        <v>38</v>
      </c>
      <c r="C25" s="4">
        <f t="shared" si="1"/>
        <v>286493.15068493149</v>
      </c>
      <c r="E25" s="4">
        <f>IF(AND(SUMIFS(Investors!$P:$P,Investors!$A:$A,$A25,Investors!$G:$G,$B25)-$B$2&lt;=E$4,SUMIFS(Investors!$P:$P,Investors!$A:$A,$A25,Investors!$G:$G,$B25)-$B$2&gt;D$4),SUMIFS(Investors!$Q:$Q,Investors!$A:$A,$A25,Investors!$G:$G,$B25),0)</f>
        <v>0</v>
      </c>
      <c r="F25" s="4">
        <f>IF(AND(SUMIFS(Investors!$P:$P,Investors!$A:$A,$A25,Investors!$G:$G,$B25)-$B$2&lt;=F$4,SUMIFS(Investors!$P:$P,Investors!$A:$A,$A25,Investors!$G:$G,$B25)-$B$2&gt;E$4),SUMIFS(Investors!$Q:$Q,Investors!$A:$A,$A25,Investors!$G:$G,$B25),0)</f>
        <v>0</v>
      </c>
      <c r="G25" s="4">
        <f>IF(AND(SUMIFS(Investors!$P:$P,Investors!$A:$A,$A25,Investors!$G:$G,$B25)-$B$2&lt;=G$4,SUMIFS(Investors!$P:$P,Investors!$A:$A,$A25,Investors!$G:$G,$B25)-$B$2&gt;F$4),SUMIFS(Investors!$Q:$Q,Investors!$A:$A,$A25,Investors!$G:$G,$B25),0)</f>
        <v>286493.15068493149</v>
      </c>
      <c r="H25" s="4">
        <f>IF(AND(SUMIFS(Investors!$P:$P,Investors!$A:$A,$A25,Investors!$G:$G,$B25)-$B$2&lt;=H$4,SUMIFS(Investors!$P:$P,Investors!$A:$A,$A25,Investors!$G:$G,$B25)-$B$2&gt;G$4),SUMIFS(Investors!$Q:$Q,Investors!$A:$A,$A25,Investors!$G:$G,$B25),0)</f>
        <v>0</v>
      </c>
      <c r="I25" s="4">
        <f>IF(AND(SUMIFS(Investors!$P:$P,Investors!$A:$A,$A25,Investors!$G:$G,$B25)-$B$2&lt;=I$4,SUMIFS(Investors!$P:$P,Investors!$A:$A,$A25,Investors!$G:$G,$B25)-$B$2&gt;H$4),SUMIFS(Investors!$Q:$Q,Investors!$A:$A,$A25,Investors!$G:$G,$B25),0)</f>
        <v>0</v>
      </c>
      <c r="J25" s="4">
        <f>IF(AND(SUMIFS(Investors!$P:$P,Investors!$A:$A,$A25,Investors!$G:$G,$B25)-$B$2&lt;=J$4,SUMIFS(Investors!$P:$P,Investors!$A:$A,$A25,Investors!$G:$G,$B25)-$B$2&gt;I$4),SUMIFS(Investors!$Q:$Q,Investors!$A:$A,$A25,Investors!$G:$G,$B25),0)</f>
        <v>0</v>
      </c>
      <c r="K25" s="4">
        <f>IF(AND(SUMIFS(Investors!$P:$P,Investors!$A:$A,$A25,Investors!$G:$G,$B25)-$B$2&lt;=K$4,SUMIFS(Investors!$P:$P,Investors!$A:$A,$A25,Investors!$G:$G,$B25)-$B$2&gt;J$4),SUMIFS(Investors!$Q:$Q,Investors!$A:$A,$A25,Investors!$G:$G,$B25),0)</f>
        <v>0</v>
      </c>
      <c r="L25" s="4">
        <f>IF(AND(SUMIFS(Investors!$P:$P,Investors!$A:$A,$A25,Investors!$G:$G,$B25)-$B$2&lt;=L$4,SUMIFS(Investors!$P:$P,Investors!$A:$A,$A25,Investors!$G:$G,$B25)-$B$2&gt;K$4),SUMIFS(Investors!$Q:$Q,Investors!$A:$A,$A25,Investors!$G:$G,$B25),0)</f>
        <v>0</v>
      </c>
      <c r="M25" s="4">
        <f>IF(AND(SUMIFS(Investors!$P:$P,Investors!$A:$A,$A25,Investors!$G:$G,$B25)-$B$2&lt;=M$4,SUMIFS(Investors!$P:$P,Investors!$A:$A,$A25,Investors!$G:$G,$B25)-$B$2&gt;L$4),SUMIFS(Investors!$Q:$Q,Investors!$A:$A,$A25,Investors!$G:$G,$B25),0)</f>
        <v>0</v>
      </c>
      <c r="N25" s="4">
        <f>IF(AND(SUMIFS(Investors!$P:$P,Investors!$A:$A,$A25,Investors!$G:$G,$B25)-$B$2&lt;=N$4,SUMIFS(Investors!$P:$P,Investors!$A:$A,$A25,Investors!$G:$G,$B25)-$B$2&gt;M$4),SUMIFS(Investors!$Q:$Q,Investors!$A:$A,$A25,Investors!$G:$G,$B25),0)</f>
        <v>0</v>
      </c>
      <c r="O25" s="4">
        <f>IF(AND(SUMIFS(Investors!$P:$P,Investors!$A:$A,$A25,Investors!$G:$G,$B25)-$B$2&lt;=O$4,SUMIFS(Investors!$P:$P,Investors!$A:$A,$A25,Investors!$G:$G,$B25)-$B$2&gt;N$4),SUMIFS(Investors!$Q:$Q,Investors!$A:$A,$A25,Investors!$G:$G,$B25),0)</f>
        <v>0</v>
      </c>
      <c r="P25" s="4">
        <f>IF(AND(SUMIFS(Investors!$P:$P,Investors!$A:$A,$A25,Investors!$G:$G,$B25)-$B$2&lt;=P$4,SUMIFS(Investors!$P:$P,Investors!$A:$A,$A25,Investors!$G:$G,$B25)-$B$2&gt;O$4),SUMIFS(Investors!$Q:$Q,Investors!$A:$A,$A25,Investors!$G:$G,$B25),0)</f>
        <v>0</v>
      </c>
      <c r="Q25" s="4">
        <f>IF(AND(SUMIFS(Investors!$P:$P,Investors!$A:$A,$A25,Investors!$G:$G,$B25)-$B$2&lt;=Q$4,SUMIFS(Investors!$P:$P,Investors!$A:$A,$A25,Investors!$G:$G,$B25)-$B$2&gt;P$4),SUMIFS(Investors!$Q:$Q,Investors!$A:$A,$A25,Investors!$G:$G,$B25),0)</f>
        <v>0</v>
      </c>
      <c r="R25" s="4">
        <f>IF(AND(SUMIFS(Investors!$P:$P,Investors!$A:$A,$A25,Investors!$G:$G,$B25)-$B$2&lt;=R$4,SUMIFS(Investors!$P:$P,Investors!$A:$A,$A25,Investors!$G:$G,$B25)-$B$2&gt;Q$4),SUMIFS(Investors!$Q:$Q,Investors!$A:$A,$A25,Investors!$G:$G,$B25),0)</f>
        <v>0</v>
      </c>
      <c r="S25" s="4">
        <f>IF(AND(SUMIFS(Investors!$P:$P,Investors!$A:$A,$A25,Investors!$G:$G,$B25)-$B$2&lt;=S$4,SUMIFS(Investors!$P:$P,Investors!$A:$A,$A25,Investors!$G:$G,$B25)-$B$2&gt;R$4),SUMIFS(Investors!$Q:$Q,Investors!$A:$A,$A25,Investors!$G:$G,$B25),0)</f>
        <v>0</v>
      </c>
      <c r="T25" s="4">
        <f>IF(AND(SUMIFS(Investors!$P:$P,Investors!$A:$A,$A25,Investors!$G:$G,$B25)-$B$2&lt;=T$4,SUMIFS(Investors!$P:$P,Investors!$A:$A,$A25,Investors!$G:$G,$B25)-$B$2&gt;S$4),SUMIFS(Investors!$Q:$Q,Investors!$A:$A,$A25,Investors!$G:$G,$B25),0)</f>
        <v>0</v>
      </c>
      <c r="U25" s="4">
        <f>IF(AND(SUMIFS(Investors!$P:$P,Investors!$A:$A,$A25,Investors!$G:$G,$B25)-$B$2&lt;=U$4,SUMIFS(Investors!$P:$P,Investors!$A:$A,$A25,Investors!$G:$G,$B25)-$B$2&gt;T$4),SUMIFS(Investors!$Q:$Q,Investors!$A:$A,$A25,Investors!$G:$G,$B25),0)</f>
        <v>0</v>
      </c>
      <c r="V25" s="4">
        <f>IF(AND(SUMIFS(Investors!$P:$P,Investors!$A:$A,$A25,Investors!$G:$G,$B25)-$B$2&lt;=V$4,SUMIFS(Investors!$P:$P,Investors!$A:$A,$A25,Investors!$G:$G,$B25)-$B$2&gt;U$4),SUMIFS(Investors!$Q:$Q,Investors!$A:$A,$A25,Investors!$G:$G,$B25),0)</f>
        <v>0</v>
      </c>
      <c r="W25" s="4">
        <f>IF(AND(SUMIFS(Investors!$P:$P,Investors!$A:$A,$A25,Investors!$G:$G,$B25)-$B$2&lt;=W$4,SUMIFS(Investors!$P:$P,Investors!$A:$A,$A25,Investors!$G:$G,$B25)-$B$2&gt;V$4),SUMIFS(Investors!$Q:$Q,Investors!$A:$A,$A25,Investors!$G:$G,$B25),0)</f>
        <v>0</v>
      </c>
      <c r="X25" s="4">
        <f>IF(AND(SUMIFS(Investors!$P:$P,Investors!$A:$A,$A25,Investors!$G:$G,$B25)-$B$2&lt;=X$4,SUMIFS(Investors!$P:$P,Investors!$A:$A,$A25,Investors!$G:$G,$B25)-$B$2&gt;W$4),SUMIFS(Investors!$Q:$Q,Investors!$A:$A,$A25,Investors!$G:$G,$B25),0)</f>
        <v>0</v>
      </c>
      <c r="Y25" s="4">
        <f>IF(AND(SUMIFS(Investors!$P:$P,Investors!$A:$A,$A25,Investors!$G:$G,$B25)-$B$2&lt;=Y$4,SUMIFS(Investors!$P:$P,Investors!$A:$A,$A25,Investors!$G:$G,$B25)-$B$2&gt;X$4),SUMIFS(Investors!$Q:$Q,Investors!$A:$A,$A25,Investors!$G:$G,$B25),0)</f>
        <v>0</v>
      </c>
      <c r="Z25" s="4">
        <f>IF(AND(SUMIFS(Investors!$P:$P,Investors!$A:$A,$A25,Investors!$G:$G,$B25)-$B$2&lt;=Z$4,SUMIFS(Investors!$P:$P,Investors!$A:$A,$A25,Investors!$G:$G,$B25)-$B$2&gt;Y$4),SUMIFS(Investors!$Q:$Q,Investors!$A:$A,$A25,Investors!$G:$G,$B25),0)</f>
        <v>0</v>
      </c>
      <c r="AA25" s="4">
        <f>IF(AND(SUMIFS(Investors!$P:$P,Investors!$A:$A,$A25,Investors!$G:$G,$B25)-$B$2&lt;=AA$4,SUMIFS(Investors!$P:$P,Investors!$A:$A,$A25,Investors!$G:$G,$B25)-$B$2&gt;Z$4),SUMIFS(Investors!$Q:$Q,Investors!$A:$A,$A25,Investors!$G:$G,$B25),0)</f>
        <v>0</v>
      </c>
      <c r="AB25" s="4">
        <f>IF(AND(SUMIFS(Investors!$P:$P,Investors!$A:$A,$A25,Investors!$G:$G,$B25)-$B$2&lt;=AB$4,SUMIFS(Investors!$P:$P,Investors!$A:$A,$A25,Investors!$G:$G,$B25)-$B$2&gt;AA$4),SUMIFS(Investors!$Q:$Q,Investors!$A:$A,$A25,Investors!$G:$G,$B25),0)</f>
        <v>0</v>
      </c>
      <c r="AC25" s="4">
        <f>IF(AND(SUMIFS(Investors!$P:$P,Investors!$A:$A,$A25,Investors!$G:$G,$B25)-$B$2&lt;=AC$4,SUMIFS(Investors!$P:$P,Investors!$A:$A,$A25,Investors!$G:$G,$B25)-$B$2&gt;AB$4),SUMIFS(Investors!$Q:$Q,Investors!$A:$A,$A25,Investors!$G:$G,$B25),0)</f>
        <v>0</v>
      </c>
    </row>
    <row r="26" spans="1:29">
      <c r="A26" t="s">
        <v>173</v>
      </c>
      <c r="B26" t="s">
        <v>88</v>
      </c>
      <c r="C26" s="4">
        <f t="shared" si="1"/>
        <v>594972.60273972608</v>
      </c>
      <c r="E26" s="4">
        <f>IF(AND(SUMIFS(Investors!$P:$P,Investors!$A:$A,$A26,Investors!$G:$G,$B26)-$B$2&lt;=E$4,SUMIFS(Investors!$P:$P,Investors!$A:$A,$A26,Investors!$G:$G,$B26)-$B$2&gt;D$4),SUMIFS(Investors!$Q:$Q,Investors!$A:$A,$A26,Investors!$G:$G,$B26),0)</f>
        <v>0</v>
      </c>
      <c r="F26" s="4">
        <f>IF(AND(SUMIFS(Investors!$P:$P,Investors!$A:$A,$A26,Investors!$G:$G,$B26)-$B$2&lt;=F$4,SUMIFS(Investors!$P:$P,Investors!$A:$A,$A26,Investors!$G:$G,$B26)-$B$2&gt;E$4),SUMIFS(Investors!$Q:$Q,Investors!$A:$A,$A26,Investors!$G:$G,$B26),0)</f>
        <v>594972.60273972608</v>
      </c>
      <c r="G26" s="4">
        <f>IF(AND(SUMIFS(Investors!$P:$P,Investors!$A:$A,$A26,Investors!$G:$G,$B26)-$B$2&lt;=G$4,SUMIFS(Investors!$P:$P,Investors!$A:$A,$A26,Investors!$G:$G,$B26)-$B$2&gt;F$4),SUMIFS(Investors!$Q:$Q,Investors!$A:$A,$A26,Investors!$G:$G,$B26),0)</f>
        <v>0</v>
      </c>
      <c r="H26" s="4">
        <f>IF(AND(SUMIFS(Investors!$P:$P,Investors!$A:$A,$A26,Investors!$G:$G,$B26)-$B$2&lt;=H$4,SUMIFS(Investors!$P:$P,Investors!$A:$A,$A26,Investors!$G:$G,$B26)-$B$2&gt;G$4),SUMIFS(Investors!$Q:$Q,Investors!$A:$A,$A26,Investors!$G:$G,$B26),0)</f>
        <v>0</v>
      </c>
      <c r="I26" s="4">
        <f>IF(AND(SUMIFS(Investors!$P:$P,Investors!$A:$A,$A26,Investors!$G:$G,$B26)-$B$2&lt;=I$4,SUMIFS(Investors!$P:$P,Investors!$A:$A,$A26,Investors!$G:$G,$B26)-$B$2&gt;H$4),SUMIFS(Investors!$Q:$Q,Investors!$A:$A,$A26,Investors!$G:$G,$B26),0)</f>
        <v>0</v>
      </c>
      <c r="J26" s="4">
        <f>IF(AND(SUMIFS(Investors!$P:$P,Investors!$A:$A,$A26,Investors!$G:$G,$B26)-$B$2&lt;=J$4,SUMIFS(Investors!$P:$P,Investors!$A:$A,$A26,Investors!$G:$G,$B26)-$B$2&gt;I$4),SUMIFS(Investors!$Q:$Q,Investors!$A:$A,$A26,Investors!$G:$G,$B26),0)</f>
        <v>0</v>
      </c>
      <c r="K26" s="4">
        <f>IF(AND(SUMIFS(Investors!$P:$P,Investors!$A:$A,$A26,Investors!$G:$G,$B26)-$B$2&lt;=K$4,SUMIFS(Investors!$P:$P,Investors!$A:$A,$A26,Investors!$G:$G,$B26)-$B$2&gt;J$4),SUMIFS(Investors!$Q:$Q,Investors!$A:$A,$A26,Investors!$G:$G,$B26),0)</f>
        <v>0</v>
      </c>
      <c r="L26" s="4">
        <f>IF(AND(SUMIFS(Investors!$P:$P,Investors!$A:$A,$A26,Investors!$G:$G,$B26)-$B$2&lt;=L$4,SUMIFS(Investors!$P:$P,Investors!$A:$A,$A26,Investors!$G:$G,$B26)-$B$2&gt;K$4),SUMIFS(Investors!$Q:$Q,Investors!$A:$A,$A26,Investors!$G:$G,$B26),0)</f>
        <v>0</v>
      </c>
      <c r="M26" s="4">
        <f>IF(AND(SUMIFS(Investors!$P:$P,Investors!$A:$A,$A26,Investors!$G:$G,$B26)-$B$2&lt;=M$4,SUMIFS(Investors!$P:$P,Investors!$A:$A,$A26,Investors!$G:$G,$B26)-$B$2&gt;L$4),SUMIFS(Investors!$Q:$Q,Investors!$A:$A,$A26,Investors!$G:$G,$B26),0)</f>
        <v>0</v>
      </c>
      <c r="N26" s="4">
        <f>IF(AND(SUMIFS(Investors!$P:$P,Investors!$A:$A,$A26,Investors!$G:$G,$B26)-$B$2&lt;=N$4,SUMIFS(Investors!$P:$P,Investors!$A:$A,$A26,Investors!$G:$G,$B26)-$B$2&gt;M$4),SUMIFS(Investors!$Q:$Q,Investors!$A:$A,$A26,Investors!$G:$G,$B26),0)</f>
        <v>0</v>
      </c>
      <c r="O26" s="4">
        <f>IF(AND(SUMIFS(Investors!$P:$P,Investors!$A:$A,$A26,Investors!$G:$G,$B26)-$B$2&lt;=O$4,SUMIFS(Investors!$P:$P,Investors!$A:$A,$A26,Investors!$G:$G,$B26)-$B$2&gt;N$4),SUMIFS(Investors!$Q:$Q,Investors!$A:$A,$A26,Investors!$G:$G,$B26),0)</f>
        <v>0</v>
      </c>
      <c r="P26" s="4">
        <f>IF(AND(SUMIFS(Investors!$P:$P,Investors!$A:$A,$A26,Investors!$G:$G,$B26)-$B$2&lt;=P$4,SUMIFS(Investors!$P:$P,Investors!$A:$A,$A26,Investors!$G:$G,$B26)-$B$2&gt;O$4),SUMIFS(Investors!$Q:$Q,Investors!$A:$A,$A26,Investors!$G:$G,$B26),0)</f>
        <v>0</v>
      </c>
      <c r="Q26" s="4">
        <f>IF(AND(SUMIFS(Investors!$P:$P,Investors!$A:$A,$A26,Investors!$G:$G,$B26)-$B$2&lt;=Q$4,SUMIFS(Investors!$P:$P,Investors!$A:$A,$A26,Investors!$G:$G,$B26)-$B$2&gt;P$4),SUMIFS(Investors!$Q:$Q,Investors!$A:$A,$A26,Investors!$G:$G,$B26),0)</f>
        <v>0</v>
      </c>
      <c r="R26" s="4">
        <f>IF(AND(SUMIFS(Investors!$P:$P,Investors!$A:$A,$A26,Investors!$G:$G,$B26)-$B$2&lt;=R$4,SUMIFS(Investors!$P:$P,Investors!$A:$A,$A26,Investors!$G:$G,$B26)-$B$2&gt;Q$4),SUMIFS(Investors!$Q:$Q,Investors!$A:$A,$A26,Investors!$G:$G,$B26),0)</f>
        <v>0</v>
      </c>
      <c r="S26" s="4">
        <f>IF(AND(SUMIFS(Investors!$P:$P,Investors!$A:$A,$A26,Investors!$G:$G,$B26)-$B$2&lt;=S$4,SUMIFS(Investors!$P:$P,Investors!$A:$A,$A26,Investors!$G:$G,$B26)-$B$2&gt;R$4),SUMIFS(Investors!$Q:$Q,Investors!$A:$A,$A26,Investors!$G:$G,$B26),0)</f>
        <v>0</v>
      </c>
      <c r="T26" s="4">
        <f>IF(AND(SUMIFS(Investors!$P:$P,Investors!$A:$A,$A26,Investors!$G:$G,$B26)-$B$2&lt;=T$4,SUMIFS(Investors!$P:$P,Investors!$A:$A,$A26,Investors!$G:$G,$B26)-$B$2&gt;S$4),SUMIFS(Investors!$Q:$Q,Investors!$A:$A,$A26,Investors!$G:$G,$B26),0)</f>
        <v>0</v>
      </c>
      <c r="U26" s="4">
        <f>IF(AND(SUMIFS(Investors!$P:$P,Investors!$A:$A,$A26,Investors!$G:$G,$B26)-$B$2&lt;=U$4,SUMIFS(Investors!$P:$P,Investors!$A:$A,$A26,Investors!$G:$G,$B26)-$B$2&gt;T$4),SUMIFS(Investors!$Q:$Q,Investors!$A:$A,$A26,Investors!$G:$G,$B26),0)</f>
        <v>0</v>
      </c>
      <c r="V26" s="4">
        <f>IF(AND(SUMIFS(Investors!$P:$P,Investors!$A:$A,$A26,Investors!$G:$G,$B26)-$B$2&lt;=V$4,SUMIFS(Investors!$P:$P,Investors!$A:$A,$A26,Investors!$G:$G,$B26)-$B$2&gt;U$4),SUMIFS(Investors!$Q:$Q,Investors!$A:$A,$A26,Investors!$G:$G,$B26),0)</f>
        <v>0</v>
      </c>
      <c r="W26" s="4">
        <f>IF(AND(SUMIFS(Investors!$P:$P,Investors!$A:$A,$A26,Investors!$G:$G,$B26)-$B$2&lt;=W$4,SUMIFS(Investors!$P:$P,Investors!$A:$A,$A26,Investors!$G:$G,$B26)-$B$2&gt;V$4),SUMIFS(Investors!$Q:$Q,Investors!$A:$A,$A26,Investors!$G:$G,$B26),0)</f>
        <v>0</v>
      </c>
      <c r="X26" s="4">
        <f>IF(AND(SUMIFS(Investors!$P:$P,Investors!$A:$A,$A26,Investors!$G:$G,$B26)-$B$2&lt;=X$4,SUMIFS(Investors!$P:$P,Investors!$A:$A,$A26,Investors!$G:$G,$B26)-$B$2&gt;W$4),SUMIFS(Investors!$Q:$Q,Investors!$A:$A,$A26,Investors!$G:$G,$B26),0)</f>
        <v>0</v>
      </c>
      <c r="Y26" s="4">
        <f>IF(AND(SUMIFS(Investors!$P:$P,Investors!$A:$A,$A26,Investors!$G:$G,$B26)-$B$2&lt;=Y$4,SUMIFS(Investors!$P:$P,Investors!$A:$A,$A26,Investors!$G:$G,$B26)-$B$2&gt;X$4),SUMIFS(Investors!$Q:$Q,Investors!$A:$A,$A26,Investors!$G:$G,$B26),0)</f>
        <v>0</v>
      </c>
      <c r="Z26" s="4">
        <f>IF(AND(SUMIFS(Investors!$P:$P,Investors!$A:$A,$A26,Investors!$G:$G,$B26)-$B$2&lt;=Z$4,SUMIFS(Investors!$P:$P,Investors!$A:$A,$A26,Investors!$G:$G,$B26)-$B$2&gt;Y$4),SUMIFS(Investors!$Q:$Q,Investors!$A:$A,$A26,Investors!$G:$G,$B26),0)</f>
        <v>0</v>
      </c>
      <c r="AA26" s="4">
        <f>IF(AND(SUMIFS(Investors!$P:$P,Investors!$A:$A,$A26,Investors!$G:$G,$B26)-$B$2&lt;=AA$4,SUMIFS(Investors!$P:$P,Investors!$A:$A,$A26,Investors!$G:$G,$B26)-$B$2&gt;Z$4),SUMIFS(Investors!$Q:$Q,Investors!$A:$A,$A26,Investors!$G:$G,$B26),0)</f>
        <v>0</v>
      </c>
      <c r="AB26" s="4">
        <f>IF(AND(SUMIFS(Investors!$P:$P,Investors!$A:$A,$A26,Investors!$G:$G,$B26)-$B$2&lt;=AB$4,SUMIFS(Investors!$P:$P,Investors!$A:$A,$A26,Investors!$G:$G,$B26)-$B$2&gt;AA$4),SUMIFS(Investors!$Q:$Q,Investors!$A:$A,$A26,Investors!$G:$G,$B26),0)</f>
        <v>0</v>
      </c>
      <c r="AC26" s="4">
        <f>IF(AND(SUMIFS(Investors!$P:$P,Investors!$A:$A,$A26,Investors!$G:$G,$B26)-$B$2&lt;=AC$4,SUMIFS(Investors!$P:$P,Investors!$A:$A,$A26,Investors!$G:$G,$B26)-$B$2&gt;AB$4),SUMIFS(Investors!$Q:$Q,Investors!$A:$A,$A26,Investors!$G:$G,$B26),0)</f>
        <v>0</v>
      </c>
    </row>
    <row r="27" spans="1:29">
      <c r="A27" t="s">
        <v>176</v>
      </c>
      <c r="B27" t="s">
        <v>44</v>
      </c>
      <c r="C27" s="4">
        <f t="shared" si="1"/>
        <v>643876.71232876717</v>
      </c>
      <c r="E27" s="4">
        <f>IF(AND(SUMIFS(Investors!$P:$P,Investors!$A:$A,$A27,Investors!$G:$G,$B27)-$B$2&lt;=E$4,SUMIFS(Investors!$P:$P,Investors!$A:$A,$A27,Investors!$G:$G,$B27)-$B$2&gt;D$4),SUMIFS(Investors!$Q:$Q,Investors!$A:$A,$A27,Investors!$G:$G,$B27),0)</f>
        <v>0</v>
      </c>
      <c r="F27" s="4">
        <f>IF(AND(SUMIFS(Investors!$P:$P,Investors!$A:$A,$A27,Investors!$G:$G,$B27)-$B$2&lt;=F$4,SUMIFS(Investors!$P:$P,Investors!$A:$A,$A27,Investors!$G:$G,$B27)-$B$2&gt;E$4),SUMIFS(Investors!$Q:$Q,Investors!$A:$A,$A27,Investors!$G:$G,$B27),0)</f>
        <v>0</v>
      </c>
      <c r="G27" s="4">
        <f>IF(AND(SUMIFS(Investors!$P:$P,Investors!$A:$A,$A27,Investors!$G:$G,$B27)-$B$2&lt;=G$4,SUMIFS(Investors!$P:$P,Investors!$A:$A,$A27,Investors!$G:$G,$B27)-$B$2&gt;F$4),SUMIFS(Investors!$Q:$Q,Investors!$A:$A,$A27,Investors!$G:$G,$B27),0)</f>
        <v>0</v>
      </c>
      <c r="H27" s="4">
        <f>IF(AND(SUMIFS(Investors!$P:$P,Investors!$A:$A,$A27,Investors!$G:$G,$B27)-$B$2&lt;=H$4,SUMIFS(Investors!$P:$P,Investors!$A:$A,$A27,Investors!$G:$G,$B27)-$B$2&gt;G$4),SUMIFS(Investors!$Q:$Q,Investors!$A:$A,$A27,Investors!$G:$G,$B27),0)</f>
        <v>0</v>
      </c>
      <c r="I27" s="4">
        <f>IF(AND(SUMIFS(Investors!$P:$P,Investors!$A:$A,$A27,Investors!$G:$G,$B27)-$B$2&lt;=I$4,SUMIFS(Investors!$P:$P,Investors!$A:$A,$A27,Investors!$G:$G,$B27)-$B$2&gt;H$4),SUMIFS(Investors!$Q:$Q,Investors!$A:$A,$A27,Investors!$G:$G,$B27),0)</f>
        <v>0</v>
      </c>
      <c r="J27" s="4">
        <f>IF(AND(SUMIFS(Investors!$P:$P,Investors!$A:$A,$A27,Investors!$G:$G,$B27)-$B$2&lt;=J$4,SUMIFS(Investors!$P:$P,Investors!$A:$A,$A27,Investors!$G:$G,$B27)-$B$2&gt;I$4),SUMIFS(Investors!$Q:$Q,Investors!$A:$A,$A27,Investors!$G:$G,$B27),0)</f>
        <v>0</v>
      </c>
      <c r="K27" s="4">
        <f>IF(AND(SUMIFS(Investors!$P:$P,Investors!$A:$A,$A27,Investors!$G:$G,$B27)-$B$2&lt;=K$4,SUMIFS(Investors!$P:$P,Investors!$A:$A,$A27,Investors!$G:$G,$B27)-$B$2&gt;J$4),SUMIFS(Investors!$Q:$Q,Investors!$A:$A,$A27,Investors!$G:$G,$B27),0)</f>
        <v>643876.71232876717</v>
      </c>
      <c r="L27" s="4">
        <f>IF(AND(SUMIFS(Investors!$P:$P,Investors!$A:$A,$A27,Investors!$G:$G,$B27)-$B$2&lt;=L$4,SUMIFS(Investors!$P:$P,Investors!$A:$A,$A27,Investors!$G:$G,$B27)-$B$2&gt;K$4),SUMIFS(Investors!$Q:$Q,Investors!$A:$A,$A27,Investors!$G:$G,$B27),0)</f>
        <v>0</v>
      </c>
      <c r="M27" s="4">
        <f>IF(AND(SUMIFS(Investors!$P:$P,Investors!$A:$A,$A27,Investors!$G:$G,$B27)-$B$2&lt;=M$4,SUMIFS(Investors!$P:$P,Investors!$A:$A,$A27,Investors!$G:$G,$B27)-$B$2&gt;L$4),SUMIFS(Investors!$Q:$Q,Investors!$A:$A,$A27,Investors!$G:$G,$B27),0)</f>
        <v>0</v>
      </c>
      <c r="N27" s="4">
        <f>IF(AND(SUMIFS(Investors!$P:$P,Investors!$A:$A,$A27,Investors!$G:$G,$B27)-$B$2&lt;=N$4,SUMIFS(Investors!$P:$P,Investors!$A:$A,$A27,Investors!$G:$G,$B27)-$B$2&gt;M$4),SUMIFS(Investors!$Q:$Q,Investors!$A:$A,$A27,Investors!$G:$G,$B27),0)</f>
        <v>0</v>
      </c>
      <c r="O27" s="4">
        <f>IF(AND(SUMIFS(Investors!$P:$P,Investors!$A:$A,$A27,Investors!$G:$G,$B27)-$B$2&lt;=O$4,SUMIFS(Investors!$P:$P,Investors!$A:$A,$A27,Investors!$G:$G,$B27)-$B$2&gt;N$4),SUMIFS(Investors!$Q:$Q,Investors!$A:$A,$A27,Investors!$G:$G,$B27),0)</f>
        <v>0</v>
      </c>
      <c r="P27" s="4">
        <f>IF(AND(SUMIFS(Investors!$P:$P,Investors!$A:$A,$A27,Investors!$G:$G,$B27)-$B$2&lt;=P$4,SUMIFS(Investors!$P:$P,Investors!$A:$A,$A27,Investors!$G:$G,$B27)-$B$2&gt;O$4),SUMIFS(Investors!$Q:$Q,Investors!$A:$A,$A27,Investors!$G:$G,$B27),0)</f>
        <v>0</v>
      </c>
      <c r="Q27" s="4">
        <f>IF(AND(SUMIFS(Investors!$P:$P,Investors!$A:$A,$A27,Investors!$G:$G,$B27)-$B$2&lt;=Q$4,SUMIFS(Investors!$P:$P,Investors!$A:$A,$A27,Investors!$G:$G,$B27)-$B$2&gt;P$4),SUMIFS(Investors!$Q:$Q,Investors!$A:$A,$A27,Investors!$G:$G,$B27),0)</f>
        <v>0</v>
      </c>
      <c r="R27" s="4">
        <f>IF(AND(SUMIFS(Investors!$P:$P,Investors!$A:$A,$A27,Investors!$G:$G,$B27)-$B$2&lt;=R$4,SUMIFS(Investors!$P:$P,Investors!$A:$A,$A27,Investors!$G:$G,$B27)-$B$2&gt;Q$4),SUMIFS(Investors!$Q:$Q,Investors!$A:$A,$A27,Investors!$G:$G,$B27),0)</f>
        <v>0</v>
      </c>
      <c r="S27" s="4">
        <f>IF(AND(SUMIFS(Investors!$P:$P,Investors!$A:$A,$A27,Investors!$G:$G,$B27)-$B$2&lt;=S$4,SUMIFS(Investors!$P:$P,Investors!$A:$A,$A27,Investors!$G:$G,$B27)-$B$2&gt;R$4),SUMIFS(Investors!$Q:$Q,Investors!$A:$A,$A27,Investors!$G:$G,$B27),0)</f>
        <v>0</v>
      </c>
      <c r="T27" s="4">
        <f>IF(AND(SUMIFS(Investors!$P:$P,Investors!$A:$A,$A27,Investors!$G:$G,$B27)-$B$2&lt;=T$4,SUMIFS(Investors!$P:$P,Investors!$A:$A,$A27,Investors!$G:$G,$B27)-$B$2&gt;S$4),SUMIFS(Investors!$Q:$Q,Investors!$A:$A,$A27,Investors!$G:$G,$B27),0)</f>
        <v>0</v>
      </c>
      <c r="U27" s="4">
        <f>IF(AND(SUMIFS(Investors!$P:$P,Investors!$A:$A,$A27,Investors!$G:$G,$B27)-$B$2&lt;=U$4,SUMIFS(Investors!$P:$P,Investors!$A:$A,$A27,Investors!$G:$G,$B27)-$B$2&gt;T$4),SUMIFS(Investors!$Q:$Q,Investors!$A:$A,$A27,Investors!$G:$G,$B27),0)</f>
        <v>0</v>
      </c>
      <c r="V27" s="4">
        <f>IF(AND(SUMIFS(Investors!$P:$P,Investors!$A:$A,$A27,Investors!$G:$G,$B27)-$B$2&lt;=V$4,SUMIFS(Investors!$P:$P,Investors!$A:$A,$A27,Investors!$G:$G,$B27)-$B$2&gt;U$4),SUMIFS(Investors!$Q:$Q,Investors!$A:$A,$A27,Investors!$G:$G,$B27),0)</f>
        <v>0</v>
      </c>
      <c r="W27" s="4">
        <f>IF(AND(SUMIFS(Investors!$P:$P,Investors!$A:$A,$A27,Investors!$G:$G,$B27)-$B$2&lt;=W$4,SUMIFS(Investors!$P:$P,Investors!$A:$A,$A27,Investors!$G:$G,$B27)-$B$2&gt;V$4),SUMIFS(Investors!$Q:$Q,Investors!$A:$A,$A27,Investors!$G:$G,$B27),0)</f>
        <v>0</v>
      </c>
      <c r="X27" s="4">
        <f>IF(AND(SUMIFS(Investors!$P:$P,Investors!$A:$A,$A27,Investors!$G:$G,$B27)-$B$2&lt;=X$4,SUMIFS(Investors!$P:$P,Investors!$A:$A,$A27,Investors!$G:$G,$B27)-$B$2&gt;W$4),SUMIFS(Investors!$Q:$Q,Investors!$A:$A,$A27,Investors!$G:$G,$B27),0)</f>
        <v>0</v>
      </c>
      <c r="Y27" s="4">
        <f>IF(AND(SUMIFS(Investors!$P:$P,Investors!$A:$A,$A27,Investors!$G:$G,$B27)-$B$2&lt;=Y$4,SUMIFS(Investors!$P:$P,Investors!$A:$A,$A27,Investors!$G:$G,$B27)-$B$2&gt;X$4),SUMIFS(Investors!$Q:$Q,Investors!$A:$A,$A27,Investors!$G:$G,$B27),0)</f>
        <v>0</v>
      </c>
      <c r="Z27" s="4">
        <f>IF(AND(SUMIFS(Investors!$P:$P,Investors!$A:$A,$A27,Investors!$G:$G,$B27)-$B$2&lt;=Z$4,SUMIFS(Investors!$P:$P,Investors!$A:$A,$A27,Investors!$G:$G,$B27)-$B$2&gt;Y$4),SUMIFS(Investors!$Q:$Q,Investors!$A:$A,$A27,Investors!$G:$G,$B27),0)</f>
        <v>0</v>
      </c>
      <c r="AA27" s="4">
        <f>IF(AND(SUMIFS(Investors!$P:$P,Investors!$A:$A,$A27,Investors!$G:$G,$B27)-$B$2&lt;=AA$4,SUMIFS(Investors!$P:$P,Investors!$A:$A,$A27,Investors!$G:$G,$B27)-$B$2&gt;Z$4),SUMIFS(Investors!$Q:$Q,Investors!$A:$A,$A27,Investors!$G:$G,$B27),0)</f>
        <v>0</v>
      </c>
      <c r="AB27" s="4">
        <f>IF(AND(SUMIFS(Investors!$P:$P,Investors!$A:$A,$A27,Investors!$G:$G,$B27)-$B$2&lt;=AB$4,SUMIFS(Investors!$P:$P,Investors!$A:$A,$A27,Investors!$G:$G,$B27)-$B$2&gt;AA$4),SUMIFS(Investors!$Q:$Q,Investors!$A:$A,$A27,Investors!$G:$G,$B27),0)</f>
        <v>0</v>
      </c>
      <c r="AC27" s="4">
        <f>IF(AND(SUMIFS(Investors!$P:$P,Investors!$A:$A,$A27,Investors!$G:$G,$B27)-$B$2&lt;=AC$4,SUMIFS(Investors!$P:$P,Investors!$A:$A,$A27,Investors!$G:$G,$B27)-$B$2&gt;AB$4),SUMIFS(Investors!$Q:$Q,Investors!$A:$A,$A27,Investors!$G:$G,$B27),0)</f>
        <v>0</v>
      </c>
    </row>
    <row r="28" spans="1:29">
      <c r="A28" t="s">
        <v>176</v>
      </c>
      <c r="B28" t="s">
        <v>30</v>
      </c>
      <c r="C28" s="4">
        <f t="shared" si="1"/>
        <v>610063.01369863015</v>
      </c>
      <c r="E28" s="4">
        <f>IF(AND(SUMIFS(Investors!$P:$P,Investors!$A:$A,$A28,Investors!$G:$G,$B28)-$B$2&lt;=E$4,SUMIFS(Investors!$P:$P,Investors!$A:$A,$A28,Investors!$G:$G,$B28)-$B$2&gt;D$4),SUMIFS(Investors!$Q:$Q,Investors!$A:$A,$A28,Investors!$G:$G,$B28),0)</f>
        <v>0</v>
      </c>
      <c r="F28" s="4">
        <f>IF(AND(SUMIFS(Investors!$P:$P,Investors!$A:$A,$A28,Investors!$G:$G,$B28)-$B$2&lt;=F$4,SUMIFS(Investors!$P:$P,Investors!$A:$A,$A28,Investors!$G:$G,$B28)-$B$2&gt;E$4),SUMIFS(Investors!$Q:$Q,Investors!$A:$A,$A28,Investors!$G:$G,$B28),0)</f>
        <v>0</v>
      </c>
      <c r="G28" s="4">
        <f>IF(AND(SUMIFS(Investors!$P:$P,Investors!$A:$A,$A28,Investors!$G:$G,$B28)-$B$2&lt;=G$4,SUMIFS(Investors!$P:$P,Investors!$A:$A,$A28,Investors!$G:$G,$B28)-$B$2&gt;F$4),SUMIFS(Investors!$Q:$Q,Investors!$A:$A,$A28,Investors!$G:$G,$B28),0)</f>
        <v>0</v>
      </c>
      <c r="H28" s="4">
        <f>IF(AND(SUMIFS(Investors!$P:$P,Investors!$A:$A,$A28,Investors!$G:$G,$B28)-$B$2&lt;=H$4,SUMIFS(Investors!$P:$P,Investors!$A:$A,$A28,Investors!$G:$G,$B28)-$B$2&gt;G$4),SUMIFS(Investors!$Q:$Q,Investors!$A:$A,$A28,Investors!$G:$G,$B28),0)</f>
        <v>610063.01369863015</v>
      </c>
      <c r="I28" s="4">
        <f>IF(AND(SUMIFS(Investors!$P:$P,Investors!$A:$A,$A28,Investors!$G:$G,$B28)-$B$2&lt;=I$4,SUMIFS(Investors!$P:$P,Investors!$A:$A,$A28,Investors!$G:$G,$B28)-$B$2&gt;H$4),SUMIFS(Investors!$Q:$Q,Investors!$A:$A,$A28,Investors!$G:$G,$B28),0)</f>
        <v>0</v>
      </c>
      <c r="J28" s="4">
        <f>IF(AND(SUMIFS(Investors!$P:$P,Investors!$A:$A,$A28,Investors!$G:$G,$B28)-$B$2&lt;=J$4,SUMIFS(Investors!$P:$P,Investors!$A:$A,$A28,Investors!$G:$G,$B28)-$B$2&gt;I$4),SUMIFS(Investors!$Q:$Q,Investors!$A:$A,$A28,Investors!$G:$G,$B28),0)</f>
        <v>0</v>
      </c>
      <c r="K28" s="4">
        <f>IF(AND(SUMIFS(Investors!$P:$P,Investors!$A:$A,$A28,Investors!$G:$G,$B28)-$B$2&lt;=K$4,SUMIFS(Investors!$P:$P,Investors!$A:$A,$A28,Investors!$G:$G,$B28)-$B$2&gt;J$4),SUMIFS(Investors!$Q:$Q,Investors!$A:$A,$A28,Investors!$G:$G,$B28),0)</f>
        <v>0</v>
      </c>
      <c r="L28" s="4">
        <f>IF(AND(SUMIFS(Investors!$P:$P,Investors!$A:$A,$A28,Investors!$G:$G,$B28)-$B$2&lt;=L$4,SUMIFS(Investors!$P:$P,Investors!$A:$A,$A28,Investors!$G:$G,$B28)-$B$2&gt;K$4),SUMIFS(Investors!$Q:$Q,Investors!$A:$A,$A28,Investors!$G:$G,$B28),0)</f>
        <v>0</v>
      </c>
      <c r="M28" s="4">
        <f>IF(AND(SUMIFS(Investors!$P:$P,Investors!$A:$A,$A28,Investors!$G:$G,$B28)-$B$2&lt;=M$4,SUMIFS(Investors!$P:$P,Investors!$A:$A,$A28,Investors!$G:$G,$B28)-$B$2&gt;L$4),SUMIFS(Investors!$Q:$Q,Investors!$A:$A,$A28,Investors!$G:$G,$B28),0)</f>
        <v>0</v>
      </c>
      <c r="N28" s="4">
        <f>IF(AND(SUMIFS(Investors!$P:$P,Investors!$A:$A,$A28,Investors!$G:$G,$B28)-$B$2&lt;=N$4,SUMIFS(Investors!$P:$P,Investors!$A:$A,$A28,Investors!$G:$G,$B28)-$B$2&gt;M$4),SUMIFS(Investors!$Q:$Q,Investors!$A:$A,$A28,Investors!$G:$G,$B28),0)</f>
        <v>0</v>
      </c>
      <c r="O28" s="4">
        <f>IF(AND(SUMIFS(Investors!$P:$P,Investors!$A:$A,$A28,Investors!$G:$G,$B28)-$B$2&lt;=O$4,SUMIFS(Investors!$P:$P,Investors!$A:$A,$A28,Investors!$G:$G,$B28)-$B$2&gt;N$4),SUMIFS(Investors!$Q:$Q,Investors!$A:$A,$A28,Investors!$G:$G,$B28),0)</f>
        <v>0</v>
      </c>
      <c r="P28" s="4">
        <f>IF(AND(SUMIFS(Investors!$P:$P,Investors!$A:$A,$A28,Investors!$G:$G,$B28)-$B$2&lt;=P$4,SUMIFS(Investors!$P:$P,Investors!$A:$A,$A28,Investors!$G:$G,$B28)-$B$2&gt;O$4),SUMIFS(Investors!$Q:$Q,Investors!$A:$A,$A28,Investors!$G:$G,$B28),0)</f>
        <v>0</v>
      </c>
      <c r="Q28" s="4">
        <f>IF(AND(SUMIFS(Investors!$P:$P,Investors!$A:$A,$A28,Investors!$G:$G,$B28)-$B$2&lt;=Q$4,SUMIFS(Investors!$P:$P,Investors!$A:$A,$A28,Investors!$G:$G,$B28)-$B$2&gt;P$4),SUMIFS(Investors!$Q:$Q,Investors!$A:$A,$A28,Investors!$G:$G,$B28),0)</f>
        <v>0</v>
      </c>
      <c r="R28" s="4">
        <f>IF(AND(SUMIFS(Investors!$P:$P,Investors!$A:$A,$A28,Investors!$G:$G,$B28)-$B$2&lt;=R$4,SUMIFS(Investors!$P:$P,Investors!$A:$A,$A28,Investors!$G:$G,$B28)-$B$2&gt;Q$4),SUMIFS(Investors!$Q:$Q,Investors!$A:$A,$A28,Investors!$G:$G,$B28),0)</f>
        <v>0</v>
      </c>
      <c r="S28" s="4">
        <f>IF(AND(SUMIFS(Investors!$P:$P,Investors!$A:$A,$A28,Investors!$G:$G,$B28)-$B$2&lt;=S$4,SUMIFS(Investors!$P:$P,Investors!$A:$A,$A28,Investors!$G:$G,$B28)-$B$2&gt;R$4),SUMIFS(Investors!$Q:$Q,Investors!$A:$A,$A28,Investors!$G:$G,$B28),0)</f>
        <v>0</v>
      </c>
      <c r="T28" s="4">
        <f>IF(AND(SUMIFS(Investors!$P:$P,Investors!$A:$A,$A28,Investors!$G:$G,$B28)-$B$2&lt;=T$4,SUMIFS(Investors!$P:$P,Investors!$A:$A,$A28,Investors!$G:$G,$B28)-$B$2&gt;S$4),SUMIFS(Investors!$Q:$Q,Investors!$A:$A,$A28,Investors!$G:$G,$B28),0)</f>
        <v>0</v>
      </c>
      <c r="U28" s="4">
        <f>IF(AND(SUMIFS(Investors!$P:$P,Investors!$A:$A,$A28,Investors!$G:$G,$B28)-$B$2&lt;=U$4,SUMIFS(Investors!$P:$P,Investors!$A:$A,$A28,Investors!$G:$G,$B28)-$B$2&gt;T$4),SUMIFS(Investors!$Q:$Q,Investors!$A:$A,$A28,Investors!$G:$G,$B28),0)</f>
        <v>0</v>
      </c>
      <c r="V28" s="4">
        <f>IF(AND(SUMIFS(Investors!$P:$P,Investors!$A:$A,$A28,Investors!$G:$G,$B28)-$B$2&lt;=V$4,SUMIFS(Investors!$P:$P,Investors!$A:$A,$A28,Investors!$G:$G,$B28)-$B$2&gt;U$4),SUMIFS(Investors!$Q:$Q,Investors!$A:$A,$A28,Investors!$G:$G,$B28),0)</f>
        <v>0</v>
      </c>
      <c r="W28" s="4">
        <f>IF(AND(SUMIFS(Investors!$P:$P,Investors!$A:$A,$A28,Investors!$G:$G,$B28)-$B$2&lt;=W$4,SUMIFS(Investors!$P:$P,Investors!$A:$A,$A28,Investors!$G:$G,$B28)-$B$2&gt;V$4),SUMIFS(Investors!$Q:$Q,Investors!$A:$A,$A28,Investors!$G:$G,$B28),0)</f>
        <v>0</v>
      </c>
      <c r="X28" s="4">
        <f>IF(AND(SUMIFS(Investors!$P:$P,Investors!$A:$A,$A28,Investors!$G:$G,$B28)-$B$2&lt;=X$4,SUMIFS(Investors!$P:$P,Investors!$A:$A,$A28,Investors!$G:$G,$B28)-$B$2&gt;W$4),SUMIFS(Investors!$Q:$Q,Investors!$A:$A,$A28,Investors!$G:$G,$B28),0)</f>
        <v>0</v>
      </c>
      <c r="Y28" s="4">
        <f>IF(AND(SUMIFS(Investors!$P:$P,Investors!$A:$A,$A28,Investors!$G:$G,$B28)-$B$2&lt;=Y$4,SUMIFS(Investors!$P:$P,Investors!$A:$A,$A28,Investors!$G:$G,$B28)-$B$2&gt;X$4),SUMIFS(Investors!$Q:$Q,Investors!$A:$A,$A28,Investors!$G:$G,$B28),0)</f>
        <v>0</v>
      </c>
      <c r="Z28" s="4">
        <f>IF(AND(SUMIFS(Investors!$P:$P,Investors!$A:$A,$A28,Investors!$G:$G,$B28)-$B$2&lt;=Z$4,SUMIFS(Investors!$P:$P,Investors!$A:$A,$A28,Investors!$G:$G,$B28)-$B$2&gt;Y$4),SUMIFS(Investors!$Q:$Q,Investors!$A:$A,$A28,Investors!$G:$G,$B28),0)</f>
        <v>0</v>
      </c>
      <c r="AA28" s="4">
        <f>IF(AND(SUMIFS(Investors!$P:$P,Investors!$A:$A,$A28,Investors!$G:$G,$B28)-$B$2&lt;=AA$4,SUMIFS(Investors!$P:$P,Investors!$A:$A,$A28,Investors!$G:$G,$B28)-$B$2&gt;Z$4),SUMIFS(Investors!$Q:$Q,Investors!$A:$A,$A28,Investors!$G:$G,$B28),0)</f>
        <v>0</v>
      </c>
      <c r="AB28" s="4">
        <f>IF(AND(SUMIFS(Investors!$P:$P,Investors!$A:$A,$A28,Investors!$G:$G,$B28)-$B$2&lt;=AB$4,SUMIFS(Investors!$P:$P,Investors!$A:$A,$A28,Investors!$G:$G,$B28)-$B$2&gt;AA$4),SUMIFS(Investors!$Q:$Q,Investors!$A:$A,$A28,Investors!$G:$G,$B28),0)</f>
        <v>0</v>
      </c>
      <c r="AC28" s="4">
        <f>IF(AND(SUMIFS(Investors!$P:$P,Investors!$A:$A,$A28,Investors!$G:$G,$B28)-$B$2&lt;=AC$4,SUMIFS(Investors!$P:$P,Investors!$A:$A,$A28,Investors!$G:$G,$B28)-$B$2&gt;AB$4),SUMIFS(Investors!$Q:$Q,Investors!$A:$A,$A28,Investors!$G:$G,$B28),0)</f>
        <v>0</v>
      </c>
    </row>
    <row r="29" spans="1:29">
      <c r="A29" t="s">
        <v>179</v>
      </c>
      <c r="B29" t="s">
        <v>75</v>
      </c>
      <c r="C29" s="4">
        <f t="shared" si="1"/>
        <v>652541.0082460274</v>
      </c>
      <c r="E29" s="4">
        <f>IF(AND(SUMIFS(Investors!$P:$P,Investors!$A:$A,$A29,Investors!$G:$G,$B29)-$B$2&lt;=E$4,SUMIFS(Investors!$P:$P,Investors!$A:$A,$A29,Investors!$G:$G,$B29)-$B$2&gt;D$4),SUMIFS(Investors!$Q:$Q,Investors!$A:$A,$A29,Investors!$G:$G,$B29),0)</f>
        <v>0</v>
      </c>
      <c r="F29" s="4">
        <f>IF(AND(SUMIFS(Investors!$P:$P,Investors!$A:$A,$A29,Investors!$G:$G,$B29)-$B$2&lt;=F$4,SUMIFS(Investors!$P:$P,Investors!$A:$A,$A29,Investors!$G:$G,$B29)-$B$2&gt;E$4),SUMIFS(Investors!$Q:$Q,Investors!$A:$A,$A29,Investors!$G:$G,$B29),0)</f>
        <v>652541.0082460274</v>
      </c>
      <c r="G29" s="4">
        <f>IF(AND(SUMIFS(Investors!$P:$P,Investors!$A:$A,$A29,Investors!$G:$G,$B29)-$B$2&lt;=G$4,SUMIFS(Investors!$P:$P,Investors!$A:$A,$A29,Investors!$G:$G,$B29)-$B$2&gt;F$4),SUMIFS(Investors!$Q:$Q,Investors!$A:$A,$A29,Investors!$G:$G,$B29),0)</f>
        <v>0</v>
      </c>
      <c r="H29" s="4">
        <f>IF(AND(SUMIFS(Investors!$P:$P,Investors!$A:$A,$A29,Investors!$G:$G,$B29)-$B$2&lt;=H$4,SUMIFS(Investors!$P:$P,Investors!$A:$A,$A29,Investors!$G:$G,$B29)-$B$2&gt;G$4),SUMIFS(Investors!$Q:$Q,Investors!$A:$A,$A29,Investors!$G:$G,$B29),0)</f>
        <v>0</v>
      </c>
      <c r="I29" s="4">
        <f>IF(AND(SUMIFS(Investors!$P:$P,Investors!$A:$A,$A29,Investors!$G:$G,$B29)-$B$2&lt;=I$4,SUMIFS(Investors!$P:$P,Investors!$A:$A,$A29,Investors!$G:$G,$B29)-$B$2&gt;H$4),SUMIFS(Investors!$Q:$Q,Investors!$A:$A,$A29,Investors!$G:$G,$B29),0)</f>
        <v>0</v>
      </c>
      <c r="J29" s="4">
        <f>IF(AND(SUMIFS(Investors!$P:$P,Investors!$A:$A,$A29,Investors!$G:$G,$B29)-$B$2&lt;=J$4,SUMIFS(Investors!$P:$P,Investors!$A:$A,$A29,Investors!$G:$G,$B29)-$B$2&gt;I$4),SUMIFS(Investors!$Q:$Q,Investors!$A:$A,$A29,Investors!$G:$G,$B29),0)</f>
        <v>0</v>
      </c>
      <c r="K29" s="4">
        <f>IF(AND(SUMIFS(Investors!$P:$P,Investors!$A:$A,$A29,Investors!$G:$G,$B29)-$B$2&lt;=K$4,SUMIFS(Investors!$P:$P,Investors!$A:$A,$A29,Investors!$G:$G,$B29)-$B$2&gt;J$4),SUMIFS(Investors!$Q:$Q,Investors!$A:$A,$A29,Investors!$G:$G,$B29),0)</f>
        <v>0</v>
      </c>
      <c r="L29" s="4">
        <f>IF(AND(SUMIFS(Investors!$P:$P,Investors!$A:$A,$A29,Investors!$G:$G,$B29)-$B$2&lt;=L$4,SUMIFS(Investors!$P:$P,Investors!$A:$A,$A29,Investors!$G:$G,$B29)-$B$2&gt;K$4),SUMIFS(Investors!$Q:$Q,Investors!$A:$A,$A29,Investors!$G:$G,$B29),0)</f>
        <v>0</v>
      </c>
      <c r="M29" s="4">
        <f>IF(AND(SUMIFS(Investors!$P:$P,Investors!$A:$A,$A29,Investors!$G:$G,$B29)-$B$2&lt;=M$4,SUMIFS(Investors!$P:$P,Investors!$A:$A,$A29,Investors!$G:$G,$B29)-$B$2&gt;L$4),SUMIFS(Investors!$Q:$Q,Investors!$A:$A,$A29,Investors!$G:$G,$B29),0)</f>
        <v>0</v>
      </c>
      <c r="N29" s="4">
        <f>IF(AND(SUMIFS(Investors!$P:$P,Investors!$A:$A,$A29,Investors!$G:$G,$B29)-$B$2&lt;=N$4,SUMIFS(Investors!$P:$P,Investors!$A:$A,$A29,Investors!$G:$G,$B29)-$B$2&gt;M$4),SUMIFS(Investors!$Q:$Q,Investors!$A:$A,$A29,Investors!$G:$G,$B29),0)</f>
        <v>0</v>
      </c>
      <c r="O29" s="4">
        <f>IF(AND(SUMIFS(Investors!$P:$P,Investors!$A:$A,$A29,Investors!$G:$G,$B29)-$B$2&lt;=O$4,SUMIFS(Investors!$P:$P,Investors!$A:$A,$A29,Investors!$G:$G,$B29)-$B$2&gt;N$4),SUMIFS(Investors!$Q:$Q,Investors!$A:$A,$A29,Investors!$G:$G,$B29),0)</f>
        <v>0</v>
      </c>
      <c r="P29" s="4">
        <f>IF(AND(SUMIFS(Investors!$P:$P,Investors!$A:$A,$A29,Investors!$G:$G,$B29)-$B$2&lt;=P$4,SUMIFS(Investors!$P:$P,Investors!$A:$A,$A29,Investors!$G:$G,$B29)-$B$2&gt;O$4),SUMIFS(Investors!$Q:$Q,Investors!$A:$A,$A29,Investors!$G:$G,$B29),0)</f>
        <v>0</v>
      </c>
      <c r="Q29" s="4">
        <f>IF(AND(SUMIFS(Investors!$P:$P,Investors!$A:$A,$A29,Investors!$G:$G,$B29)-$B$2&lt;=Q$4,SUMIFS(Investors!$P:$P,Investors!$A:$A,$A29,Investors!$G:$G,$B29)-$B$2&gt;P$4),SUMIFS(Investors!$Q:$Q,Investors!$A:$A,$A29,Investors!$G:$G,$B29),0)</f>
        <v>0</v>
      </c>
      <c r="R29" s="4">
        <f>IF(AND(SUMIFS(Investors!$P:$P,Investors!$A:$A,$A29,Investors!$G:$G,$B29)-$B$2&lt;=R$4,SUMIFS(Investors!$P:$P,Investors!$A:$A,$A29,Investors!$G:$G,$B29)-$B$2&gt;Q$4),SUMIFS(Investors!$Q:$Q,Investors!$A:$A,$A29,Investors!$G:$G,$B29),0)</f>
        <v>0</v>
      </c>
      <c r="S29" s="4">
        <f>IF(AND(SUMIFS(Investors!$P:$P,Investors!$A:$A,$A29,Investors!$G:$G,$B29)-$B$2&lt;=S$4,SUMIFS(Investors!$P:$P,Investors!$A:$A,$A29,Investors!$G:$G,$B29)-$B$2&gt;R$4),SUMIFS(Investors!$Q:$Q,Investors!$A:$A,$A29,Investors!$G:$G,$B29),0)</f>
        <v>0</v>
      </c>
      <c r="T29" s="4">
        <f>IF(AND(SUMIFS(Investors!$P:$P,Investors!$A:$A,$A29,Investors!$G:$G,$B29)-$B$2&lt;=T$4,SUMIFS(Investors!$P:$P,Investors!$A:$A,$A29,Investors!$G:$G,$B29)-$B$2&gt;S$4),SUMIFS(Investors!$Q:$Q,Investors!$A:$A,$A29,Investors!$G:$G,$B29),0)</f>
        <v>0</v>
      </c>
      <c r="U29" s="4">
        <f>IF(AND(SUMIFS(Investors!$P:$P,Investors!$A:$A,$A29,Investors!$G:$G,$B29)-$B$2&lt;=U$4,SUMIFS(Investors!$P:$P,Investors!$A:$A,$A29,Investors!$G:$G,$B29)-$B$2&gt;T$4),SUMIFS(Investors!$Q:$Q,Investors!$A:$A,$A29,Investors!$G:$G,$B29),0)</f>
        <v>0</v>
      </c>
      <c r="V29" s="4">
        <f>IF(AND(SUMIFS(Investors!$P:$P,Investors!$A:$A,$A29,Investors!$G:$G,$B29)-$B$2&lt;=V$4,SUMIFS(Investors!$P:$P,Investors!$A:$A,$A29,Investors!$G:$G,$B29)-$B$2&gt;U$4),SUMIFS(Investors!$Q:$Q,Investors!$A:$A,$A29,Investors!$G:$G,$B29),0)</f>
        <v>0</v>
      </c>
      <c r="W29" s="4">
        <f>IF(AND(SUMIFS(Investors!$P:$P,Investors!$A:$A,$A29,Investors!$G:$G,$B29)-$B$2&lt;=W$4,SUMIFS(Investors!$P:$P,Investors!$A:$A,$A29,Investors!$G:$G,$B29)-$B$2&gt;V$4),SUMIFS(Investors!$Q:$Q,Investors!$A:$A,$A29,Investors!$G:$G,$B29),0)</f>
        <v>0</v>
      </c>
      <c r="X29" s="4">
        <f>IF(AND(SUMIFS(Investors!$P:$P,Investors!$A:$A,$A29,Investors!$G:$G,$B29)-$B$2&lt;=X$4,SUMIFS(Investors!$P:$P,Investors!$A:$A,$A29,Investors!$G:$G,$B29)-$B$2&gt;W$4),SUMIFS(Investors!$Q:$Q,Investors!$A:$A,$A29,Investors!$G:$G,$B29),0)</f>
        <v>0</v>
      </c>
      <c r="Y29" s="4">
        <f>IF(AND(SUMIFS(Investors!$P:$P,Investors!$A:$A,$A29,Investors!$G:$G,$B29)-$B$2&lt;=Y$4,SUMIFS(Investors!$P:$P,Investors!$A:$A,$A29,Investors!$G:$G,$B29)-$B$2&gt;X$4),SUMIFS(Investors!$Q:$Q,Investors!$A:$A,$A29,Investors!$G:$G,$B29),0)</f>
        <v>0</v>
      </c>
      <c r="Z29" s="4">
        <f>IF(AND(SUMIFS(Investors!$P:$P,Investors!$A:$A,$A29,Investors!$G:$G,$B29)-$B$2&lt;=Z$4,SUMIFS(Investors!$P:$P,Investors!$A:$A,$A29,Investors!$G:$G,$B29)-$B$2&gt;Y$4),SUMIFS(Investors!$Q:$Q,Investors!$A:$A,$A29,Investors!$G:$G,$B29),0)</f>
        <v>0</v>
      </c>
      <c r="AA29" s="4">
        <f>IF(AND(SUMIFS(Investors!$P:$P,Investors!$A:$A,$A29,Investors!$G:$G,$B29)-$B$2&lt;=AA$4,SUMIFS(Investors!$P:$P,Investors!$A:$A,$A29,Investors!$G:$G,$B29)-$B$2&gt;Z$4),SUMIFS(Investors!$Q:$Q,Investors!$A:$A,$A29,Investors!$G:$G,$B29),0)</f>
        <v>0</v>
      </c>
      <c r="AB29" s="4">
        <f>IF(AND(SUMIFS(Investors!$P:$P,Investors!$A:$A,$A29,Investors!$G:$G,$B29)-$B$2&lt;=AB$4,SUMIFS(Investors!$P:$P,Investors!$A:$A,$A29,Investors!$G:$G,$B29)-$B$2&gt;AA$4),SUMIFS(Investors!$Q:$Q,Investors!$A:$A,$A29,Investors!$G:$G,$B29),0)</f>
        <v>0</v>
      </c>
      <c r="AC29" s="4">
        <f>IF(AND(SUMIFS(Investors!$P:$P,Investors!$A:$A,$A29,Investors!$G:$G,$B29)-$B$2&lt;=AC$4,SUMIFS(Investors!$P:$P,Investors!$A:$A,$A29,Investors!$G:$G,$B29)-$B$2&gt;AB$4),SUMIFS(Investors!$Q:$Q,Investors!$A:$A,$A29,Investors!$G:$G,$B29),0)</f>
        <v>0</v>
      </c>
    </row>
    <row r="30" spans="1:29">
      <c r="A30" t="s">
        <v>182</v>
      </c>
      <c r="B30" t="s">
        <v>82</v>
      </c>
      <c r="C30" s="4">
        <f t="shared" si="1"/>
        <v>595821.91780821921</v>
      </c>
      <c r="E30" s="4">
        <f>IF(AND(SUMIFS(Investors!$P:$P,Investors!$A:$A,$A30,Investors!$G:$G,$B30)-$B$2&lt;=E$4,SUMIFS(Investors!$P:$P,Investors!$A:$A,$A30,Investors!$G:$G,$B30)-$B$2&gt;D$4),SUMIFS(Investors!$Q:$Q,Investors!$A:$A,$A30,Investors!$G:$G,$B30),0)</f>
        <v>0</v>
      </c>
      <c r="F30" s="4">
        <f>IF(AND(SUMIFS(Investors!$P:$P,Investors!$A:$A,$A30,Investors!$G:$G,$B30)-$B$2&lt;=F$4,SUMIFS(Investors!$P:$P,Investors!$A:$A,$A30,Investors!$G:$G,$B30)-$B$2&gt;E$4),SUMIFS(Investors!$Q:$Q,Investors!$A:$A,$A30,Investors!$G:$G,$B30),0)</f>
        <v>0</v>
      </c>
      <c r="G30" s="4">
        <f>IF(AND(SUMIFS(Investors!$P:$P,Investors!$A:$A,$A30,Investors!$G:$G,$B30)-$B$2&lt;=G$4,SUMIFS(Investors!$P:$P,Investors!$A:$A,$A30,Investors!$G:$G,$B30)-$B$2&gt;F$4),SUMIFS(Investors!$Q:$Q,Investors!$A:$A,$A30,Investors!$G:$G,$B30),0)</f>
        <v>595821.91780821921</v>
      </c>
      <c r="H30" s="4">
        <f>IF(AND(SUMIFS(Investors!$P:$P,Investors!$A:$A,$A30,Investors!$G:$G,$B30)-$B$2&lt;=H$4,SUMIFS(Investors!$P:$P,Investors!$A:$A,$A30,Investors!$G:$G,$B30)-$B$2&gt;G$4),SUMIFS(Investors!$Q:$Q,Investors!$A:$A,$A30,Investors!$G:$G,$B30),0)</f>
        <v>0</v>
      </c>
      <c r="I30" s="4">
        <f>IF(AND(SUMIFS(Investors!$P:$P,Investors!$A:$A,$A30,Investors!$G:$G,$B30)-$B$2&lt;=I$4,SUMIFS(Investors!$P:$P,Investors!$A:$A,$A30,Investors!$G:$G,$B30)-$B$2&gt;H$4),SUMIFS(Investors!$Q:$Q,Investors!$A:$A,$A30,Investors!$G:$G,$B30),0)</f>
        <v>0</v>
      </c>
      <c r="J30" s="4">
        <f>IF(AND(SUMIFS(Investors!$P:$P,Investors!$A:$A,$A30,Investors!$G:$G,$B30)-$B$2&lt;=J$4,SUMIFS(Investors!$P:$P,Investors!$A:$A,$A30,Investors!$G:$G,$B30)-$B$2&gt;I$4),SUMIFS(Investors!$Q:$Q,Investors!$A:$A,$A30,Investors!$G:$G,$B30),0)</f>
        <v>0</v>
      </c>
      <c r="K30" s="4">
        <f>IF(AND(SUMIFS(Investors!$P:$P,Investors!$A:$A,$A30,Investors!$G:$G,$B30)-$B$2&lt;=K$4,SUMIFS(Investors!$P:$P,Investors!$A:$A,$A30,Investors!$G:$G,$B30)-$B$2&gt;J$4),SUMIFS(Investors!$Q:$Q,Investors!$A:$A,$A30,Investors!$G:$G,$B30),0)</f>
        <v>0</v>
      </c>
      <c r="L30" s="4">
        <f>IF(AND(SUMIFS(Investors!$P:$P,Investors!$A:$A,$A30,Investors!$G:$G,$B30)-$B$2&lt;=L$4,SUMIFS(Investors!$P:$P,Investors!$A:$A,$A30,Investors!$G:$G,$B30)-$B$2&gt;K$4),SUMIFS(Investors!$Q:$Q,Investors!$A:$A,$A30,Investors!$G:$G,$B30),0)</f>
        <v>0</v>
      </c>
      <c r="M30" s="4">
        <f>IF(AND(SUMIFS(Investors!$P:$P,Investors!$A:$A,$A30,Investors!$G:$G,$B30)-$B$2&lt;=M$4,SUMIFS(Investors!$P:$P,Investors!$A:$A,$A30,Investors!$G:$G,$B30)-$B$2&gt;L$4),SUMIFS(Investors!$Q:$Q,Investors!$A:$A,$A30,Investors!$G:$G,$B30),0)</f>
        <v>0</v>
      </c>
      <c r="N30" s="4">
        <f>IF(AND(SUMIFS(Investors!$P:$P,Investors!$A:$A,$A30,Investors!$G:$G,$B30)-$B$2&lt;=N$4,SUMIFS(Investors!$P:$P,Investors!$A:$A,$A30,Investors!$G:$G,$B30)-$B$2&gt;M$4),SUMIFS(Investors!$Q:$Q,Investors!$A:$A,$A30,Investors!$G:$G,$B30),0)</f>
        <v>0</v>
      </c>
      <c r="O30" s="4">
        <f>IF(AND(SUMIFS(Investors!$P:$P,Investors!$A:$A,$A30,Investors!$G:$G,$B30)-$B$2&lt;=O$4,SUMIFS(Investors!$P:$P,Investors!$A:$A,$A30,Investors!$G:$G,$B30)-$B$2&gt;N$4),SUMIFS(Investors!$Q:$Q,Investors!$A:$A,$A30,Investors!$G:$G,$B30),0)</f>
        <v>0</v>
      </c>
      <c r="P30" s="4">
        <f>IF(AND(SUMIFS(Investors!$P:$P,Investors!$A:$A,$A30,Investors!$G:$G,$B30)-$B$2&lt;=P$4,SUMIFS(Investors!$P:$P,Investors!$A:$A,$A30,Investors!$G:$G,$B30)-$B$2&gt;O$4),SUMIFS(Investors!$Q:$Q,Investors!$A:$A,$A30,Investors!$G:$G,$B30),0)</f>
        <v>0</v>
      </c>
      <c r="Q30" s="4">
        <f>IF(AND(SUMIFS(Investors!$P:$P,Investors!$A:$A,$A30,Investors!$G:$G,$B30)-$B$2&lt;=Q$4,SUMIFS(Investors!$P:$P,Investors!$A:$A,$A30,Investors!$G:$G,$B30)-$B$2&gt;P$4),SUMIFS(Investors!$Q:$Q,Investors!$A:$A,$A30,Investors!$G:$G,$B30),0)</f>
        <v>0</v>
      </c>
      <c r="R30" s="4">
        <f>IF(AND(SUMIFS(Investors!$P:$P,Investors!$A:$A,$A30,Investors!$G:$G,$B30)-$B$2&lt;=R$4,SUMIFS(Investors!$P:$P,Investors!$A:$A,$A30,Investors!$G:$G,$B30)-$B$2&gt;Q$4),SUMIFS(Investors!$Q:$Q,Investors!$A:$A,$A30,Investors!$G:$G,$B30),0)</f>
        <v>0</v>
      </c>
      <c r="S30" s="4">
        <f>IF(AND(SUMIFS(Investors!$P:$P,Investors!$A:$A,$A30,Investors!$G:$G,$B30)-$B$2&lt;=S$4,SUMIFS(Investors!$P:$P,Investors!$A:$A,$A30,Investors!$G:$G,$B30)-$B$2&gt;R$4),SUMIFS(Investors!$Q:$Q,Investors!$A:$A,$A30,Investors!$G:$G,$B30),0)</f>
        <v>0</v>
      </c>
      <c r="T30" s="4">
        <f>IF(AND(SUMIFS(Investors!$P:$P,Investors!$A:$A,$A30,Investors!$G:$G,$B30)-$B$2&lt;=T$4,SUMIFS(Investors!$P:$P,Investors!$A:$A,$A30,Investors!$G:$G,$B30)-$B$2&gt;S$4),SUMIFS(Investors!$Q:$Q,Investors!$A:$A,$A30,Investors!$G:$G,$B30),0)</f>
        <v>0</v>
      </c>
      <c r="U30" s="4">
        <f>IF(AND(SUMIFS(Investors!$P:$P,Investors!$A:$A,$A30,Investors!$G:$G,$B30)-$B$2&lt;=U$4,SUMIFS(Investors!$P:$P,Investors!$A:$A,$A30,Investors!$G:$G,$B30)-$B$2&gt;T$4),SUMIFS(Investors!$Q:$Q,Investors!$A:$A,$A30,Investors!$G:$G,$B30),0)</f>
        <v>0</v>
      </c>
      <c r="V30" s="4">
        <f>IF(AND(SUMIFS(Investors!$P:$P,Investors!$A:$A,$A30,Investors!$G:$G,$B30)-$B$2&lt;=V$4,SUMIFS(Investors!$P:$P,Investors!$A:$A,$A30,Investors!$G:$G,$B30)-$B$2&gt;U$4),SUMIFS(Investors!$Q:$Q,Investors!$A:$A,$A30,Investors!$G:$G,$B30),0)</f>
        <v>0</v>
      </c>
      <c r="W30" s="4">
        <f>IF(AND(SUMIFS(Investors!$P:$P,Investors!$A:$A,$A30,Investors!$G:$G,$B30)-$B$2&lt;=W$4,SUMIFS(Investors!$P:$P,Investors!$A:$A,$A30,Investors!$G:$G,$B30)-$B$2&gt;V$4),SUMIFS(Investors!$Q:$Q,Investors!$A:$A,$A30,Investors!$G:$G,$B30),0)</f>
        <v>0</v>
      </c>
      <c r="X30" s="4">
        <f>IF(AND(SUMIFS(Investors!$P:$P,Investors!$A:$A,$A30,Investors!$G:$G,$B30)-$B$2&lt;=X$4,SUMIFS(Investors!$P:$P,Investors!$A:$A,$A30,Investors!$G:$G,$B30)-$B$2&gt;W$4),SUMIFS(Investors!$Q:$Q,Investors!$A:$A,$A30,Investors!$G:$G,$B30),0)</f>
        <v>0</v>
      </c>
      <c r="Y30" s="4">
        <f>IF(AND(SUMIFS(Investors!$P:$P,Investors!$A:$A,$A30,Investors!$G:$G,$B30)-$B$2&lt;=Y$4,SUMIFS(Investors!$P:$P,Investors!$A:$A,$A30,Investors!$G:$G,$B30)-$B$2&gt;X$4),SUMIFS(Investors!$Q:$Q,Investors!$A:$A,$A30,Investors!$G:$G,$B30),0)</f>
        <v>0</v>
      </c>
      <c r="Z30" s="4">
        <f>IF(AND(SUMIFS(Investors!$P:$P,Investors!$A:$A,$A30,Investors!$G:$G,$B30)-$B$2&lt;=Z$4,SUMIFS(Investors!$P:$P,Investors!$A:$A,$A30,Investors!$G:$G,$B30)-$B$2&gt;Y$4),SUMIFS(Investors!$Q:$Q,Investors!$A:$A,$A30,Investors!$G:$G,$B30),0)</f>
        <v>0</v>
      </c>
      <c r="AA30" s="4">
        <f>IF(AND(SUMIFS(Investors!$P:$P,Investors!$A:$A,$A30,Investors!$G:$G,$B30)-$B$2&lt;=AA$4,SUMIFS(Investors!$P:$P,Investors!$A:$A,$A30,Investors!$G:$G,$B30)-$B$2&gt;Z$4),SUMIFS(Investors!$Q:$Q,Investors!$A:$A,$A30,Investors!$G:$G,$B30),0)</f>
        <v>0</v>
      </c>
      <c r="AB30" s="4">
        <f>IF(AND(SUMIFS(Investors!$P:$P,Investors!$A:$A,$A30,Investors!$G:$G,$B30)-$B$2&lt;=AB$4,SUMIFS(Investors!$P:$P,Investors!$A:$A,$A30,Investors!$G:$G,$B30)-$B$2&gt;AA$4),SUMIFS(Investors!$Q:$Q,Investors!$A:$A,$A30,Investors!$G:$G,$B30),0)</f>
        <v>0</v>
      </c>
      <c r="AC30" s="4">
        <f>IF(AND(SUMIFS(Investors!$P:$P,Investors!$A:$A,$A30,Investors!$G:$G,$B30)-$B$2&lt;=AC$4,SUMIFS(Investors!$P:$P,Investors!$A:$A,$A30,Investors!$G:$G,$B30)-$B$2&gt;AB$4),SUMIFS(Investors!$Q:$Q,Investors!$A:$A,$A30,Investors!$G:$G,$B30),0)</f>
        <v>0</v>
      </c>
    </row>
    <row r="31" spans="1:29">
      <c r="A31" t="s">
        <v>182</v>
      </c>
      <c r="B31" t="s">
        <v>34</v>
      </c>
      <c r="C31" s="4">
        <f t="shared" si="1"/>
        <v>685808.21917808219</v>
      </c>
      <c r="E31" s="4">
        <f>IF(AND(SUMIFS(Investors!$P:$P,Investors!$A:$A,$A31,Investors!$G:$G,$B31)-$B$2&lt;=E$4,SUMIFS(Investors!$P:$P,Investors!$A:$A,$A31,Investors!$G:$G,$B31)-$B$2&gt;D$4),SUMIFS(Investors!$Q:$Q,Investors!$A:$A,$A31,Investors!$G:$G,$B31),0)</f>
        <v>0</v>
      </c>
      <c r="F31" s="4">
        <f>IF(AND(SUMIFS(Investors!$P:$P,Investors!$A:$A,$A31,Investors!$G:$G,$B31)-$B$2&lt;=F$4,SUMIFS(Investors!$P:$P,Investors!$A:$A,$A31,Investors!$G:$G,$B31)-$B$2&gt;E$4),SUMIFS(Investors!$Q:$Q,Investors!$A:$A,$A31,Investors!$G:$G,$B31),0)</f>
        <v>685808.21917808219</v>
      </c>
      <c r="G31" s="4">
        <f>IF(AND(SUMIFS(Investors!$P:$P,Investors!$A:$A,$A31,Investors!$G:$G,$B31)-$B$2&lt;=G$4,SUMIFS(Investors!$P:$P,Investors!$A:$A,$A31,Investors!$G:$G,$B31)-$B$2&gt;F$4),SUMIFS(Investors!$Q:$Q,Investors!$A:$A,$A31,Investors!$G:$G,$B31),0)</f>
        <v>0</v>
      </c>
      <c r="H31" s="4">
        <f>IF(AND(SUMIFS(Investors!$P:$P,Investors!$A:$A,$A31,Investors!$G:$G,$B31)-$B$2&lt;=H$4,SUMIFS(Investors!$P:$P,Investors!$A:$A,$A31,Investors!$G:$G,$B31)-$B$2&gt;G$4),SUMIFS(Investors!$Q:$Q,Investors!$A:$A,$A31,Investors!$G:$G,$B31),0)</f>
        <v>0</v>
      </c>
      <c r="I31" s="4">
        <f>IF(AND(SUMIFS(Investors!$P:$P,Investors!$A:$A,$A31,Investors!$G:$G,$B31)-$B$2&lt;=I$4,SUMIFS(Investors!$P:$P,Investors!$A:$A,$A31,Investors!$G:$G,$B31)-$B$2&gt;H$4),SUMIFS(Investors!$Q:$Q,Investors!$A:$A,$A31,Investors!$G:$G,$B31),0)</f>
        <v>0</v>
      </c>
      <c r="J31" s="4">
        <f>IF(AND(SUMIFS(Investors!$P:$P,Investors!$A:$A,$A31,Investors!$G:$G,$B31)-$B$2&lt;=J$4,SUMIFS(Investors!$P:$P,Investors!$A:$A,$A31,Investors!$G:$G,$B31)-$B$2&gt;I$4),SUMIFS(Investors!$Q:$Q,Investors!$A:$A,$A31,Investors!$G:$G,$B31),0)</f>
        <v>0</v>
      </c>
      <c r="K31" s="4">
        <f>IF(AND(SUMIFS(Investors!$P:$P,Investors!$A:$A,$A31,Investors!$G:$G,$B31)-$B$2&lt;=K$4,SUMIFS(Investors!$P:$P,Investors!$A:$A,$A31,Investors!$G:$G,$B31)-$B$2&gt;J$4),SUMIFS(Investors!$Q:$Q,Investors!$A:$A,$A31,Investors!$G:$G,$B31),0)</f>
        <v>0</v>
      </c>
      <c r="L31" s="4">
        <f>IF(AND(SUMIFS(Investors!$P:$P,Investors!$A:$A,$A31,Investors!$G:$G,$B31)-$B$2&lt;=L$4,SUMIFS(Investors!$P:$P,Investors!$A:$A,$A31,Investors!$G:$G,$B31)-$B$2&gt;K$4),SUMIFS(Investors!$Q:$Q,Investors!$A:$A,$A31,Investors!$G:$G,$B31),0)</f>
        <v>0</v>
      </c>
      <c r="M31" s="4">
        <f>IF(AND(SUMIFS(Investors!$P:$P,Investors!$A:$A,$A31,Investors!$G:$G,$B31)-$B$2&lt;=M$4,SUMIFS(Investors!$P:$P,Investors!$A:$A,$A31,Investors!$G:$G,$B31)-$B$2&gt;L$4),SUMIFS(Investors!$Q:$Q,Investors!$A:$A,$A31,Investors!$G:$G,$B31),0)</f>
        <v>0</v>
      </c>
      <c r="N31" s="4">
        <f>IF(AND(SUMIFS(Investors!$P:$P,Investors!$A:$A,$A31,Investors!$G:$G,$B31)-$B$2&lt;=N$4,SUMIFS(Investors!$P:$P,Investors!$A:$A,$A31,Investors!$G:$G,$B31)-$B$2&gt;M$4),SUMIFS(Investors!$Q:$Q,Investors!$A:$A,$A31,Investors!$G:$G,$B31),0)</f>
        <v>0</v>
      </c>
      <c r="O31" s="4">
        <f>IF(AND(SUMIFS(Investors!$P:$P,Investors!$A:$A,$A31,Investors!$G:$G,$B31)-$B$2&lt;=O$4,SUMIFS(Investors!$P:$P,Investors!$A:$A,$A31,Investors!$G:$G,$B31)-$B$2&gt;N$4),SUMIFS(Investors!$Q:$Q,Investors!$A:$A,$A31,Investors!$G:$G,$B31),0)</f>
        <v>0</v>
      </c>
      <c r="P31" s="4">
        <f>IF(AND(SUMIFS(Investors!$P:$P,Investors!$A:$A,$A31,Investors!$G:$G,$B31)-$B$2&lt;=P$4,SUMIFS(Investors!$P:$P,Investors!$A:$A,$A31,Investors!$G:$G,$B31)-$B$2&gt;O$4),SUMIFS(Investors!$Q:$Q,Investors!$A:$A,$A31,Investors!$G:$G,$B31),0)</f>
        <v>0</v>
      </c>
      <c r="Q31" s="4">
        <f>IF(AND(SUMIFS(Investors!$P:$P,Investors!$A:$A,$A31,Investors!$G:$G,$B31)-$B$2&lt;=Q$4,SUMIFS(Investors!$P:$P,Investors!$A:$A,$A31,Investors!$G:$G,$B31)-$B$2&gt;P$4),SUMIFS(Investors!$Q:$Q,Investors!$A:$A,$A31,Investors!$G:$G,$B31),0)</f>
        <v>0</v>
      </c>
      <c r="R31" s="4">
        <f>IF(AND(SUMIFS(Investors!$P:$P,Investors!$A:$A,$A31,Investors!$G:$G,$B31)-$B$2&lt;=R$4,SUMIFS(Investors!$P:$P,Investors!$A:$A,$A31,Investors!$G:$G,$B31)-$B$2&gt;Q$4),SUMIFS(Investors!$Q:$Q,Investors!$A:$A,$A31,Investors!$G:$G,$B31),0)</f>
        <v>0</v>
      </c>
      <c r="S31" s="4">
        <f>IF(AND(SUMIFS(Investors!$P:$P,Investors!$A:$A,$A31,Investors!$G:$G,$B31)-$B$2&lt;=S$4,SUMIFS(Investors!$P:$P,Investors!$A:$A,$A31,Investors!$G:$G,$B31)-$B$2&gt;R$4),SUMIFS(Investors!$Q:$Q,Investors!$A:$A,$A31,Investors!$G:$G,$B31),0)</f>
        <v>0</v>
      </c>
      <c r="T31" s="4">
        <f>IF(AND(SUMIFS(Investors!$P:$P,Investors!$A:$A,$A31,Investors!$G:$G,$B31)-$B$2&lt;=T$4,SUMIFS(Investors!$P:$P,Investors!$A:$A,$A31,Investors!$G:$G,$B31)-$B$2&gt;S$4),SUMIFS(Investors!$Q:$Q,Investors!$A:$A,$A31,Investors!$G:$G,$B31),0)</f>
        <v>0</v>
      </c>
      <c r="U31" s="4">
        <f>IF(AND(SUMIFS(Investors!$P:$P,Investors!$A:$A,$A31,Investors!$G:$G,$B31)-$B$2&lt;=U$4,SUMIFS(Investors!$P:$P,Investors!$A:$A,$A31,Investors!$G:$G,$B31)-$B$2&gt;T$4),SUMIFS(Investors!$Q:$Q,Investors!$A:$A,$A31,Investors!$G:$G,$B31),0)</f>
        <v>0</v>
      </c>
      <c r="V31" s="4">
        <f>IF(AND(SUMIFS(Investors!$P:$P,Investors!$A:$A,$A31,Investors!$G:$G,$B31)-$B$2&lt;=V$4,SUMIFS(Investors!$P:$P,Investors!$A:$A,$A31,Investors!$G:$G,$B31)-$B$2&gt;U$4),SUMIFS(Investors!$Q:$Q,Investors!$A:$A,$A31,Investors!$G:$G,$B31),0)</f>
        <v>0</v>
      </c>
      <c r="W31" s="4">
        <f>IF(AND(SUMIFS(Investors!$P:$P,Investors!$A:$A,$A31,Investors!$G:$G,$B31)-$B$2&lt;=W$4,SUMIFS(Investors!$P:$P,Investors!$A:$A,$A31,Investors!$G:$G,$B31)-$B$2&gt;V$4),SUMIFS(Investors!$Q:$Q,Investors!$A:$A,$A31,Investors!$G:$G,$B31),0)</f>
        <v>0</v>
      </c>
      <c r="X31" s="4">
        <f>IF(AND(SUMIFS(Investors!$P:$P,Investors!$A:$A,$A31,Investors!$G:$G,$B31)-$B$2&lt;=X$4,SUMIFS(Investors!$P:$P,Investors!$A:$A,$A31,Investors!$G:$G,$B31)-$B$2&gt;W$4),SUMIFS(Investors!$Q:$Q,Investors!$A:$A,$A31,Investors!$G:$G,$B31),0)</f>
        <v>0</v>
      </c>
      <c r="Y31" s="4">
        <f>IF(AND(SUMIFS(Investors!$P:$P,Investors!$A:$A,$A31,Investors!$G:$G,$B31)-$B$2&lt;=Y$4,SUMIFS(Investors!$P:$P,Investors!$A:$A,$A31,Investors!$G:$G,$B31)-$B$2&gt;X$4),SUMIFS(Investors!$Q:$Q,Investors!$A:$A,$A31,Investors!$G:$G,$B31),0)</f>
        <v>0</v>
      </c>
      <c r="Z31" s="4">
        <f>IF(AND(SUMIFS(Investors!$P:$P,Investors!$A:$A,$A31,Investors!$G:$G,$B31)-$B$2&lt;=Z$4,SUMIFS(Investors!$P:$P,Investors!$A:$A,$A31,Investors!$G:$G,$B31)-$B$2&gt;Y$4),SUMIFS(Investors!$Q:$Q,Investors!$A:$A,$A31,Investors!$G:$G,$B31),0)</f>
        <v>0</v>
      </c>
      <c r="AA31" s="4">
        <f>IF(AND(SUMIFS(Investors!$P:$P,Investors!$A:$A,$A31,Investors!$G:$G,$B31)-$B$2&lt;=AA$4,SUMIFS(Investors!$P:$P,Investors!$A:$A,$A31,Investors!$G:$G,$B31)-$B$2&gt;Z$4),SUMIFS(Investors!$Q:$Q,Investors!$A:$A,$A31,Investors!$G:$G,$B31),0)</f>
        <v>0</v>
      </c>
      <c r="AB31" s="4">
        <f>IF(AND(SUMIFS(Investors!$P:$P,Investors!$A:$A,$A31,Investors!$G:$G,$B31)-$B$2&lt;=AB$4,SUMIFS(Investors!$P:$P,Investors!$A:$A,$A31,Investors!$G:$G,$B31)-$B$2&gt;AA$4),SUMIFS(Investors!$Q:$Q,Investors!$A:$A,$A31,Investors!$G:$G,$B31),0)</f>
        <v>0</v>
      </c>
      <c r="AC31" s="4">
        <f>IF(AND(SUMIFS(Investors!$P:$P,Investors!$A:$A,$A31,Investors!$G:$G,$B31)-$B$2&lt;=AC$4,SUMIFS(Investors!$P:$P,Investors!$A:$A,$A31,Investors!$G:$G,$B31)-$B$2&gt;AB$4),SUMIFS(Investors!$Q:$Q,Investors!$A:$A,$A31,Investors!$G:$G,$B31),0)</f>
        <v>0</v>
      </c>
    </row>
    <row r="32" spans="1:29">
      <c r="A32" t="s">
        <v>182</v>
      </c>
      <c r="B32" t="s">
        <v>83</v>
      </c>
      <c r="C32" s="4">
        <f t="shared" si="1"/>
        <v>0</v>
      </c>
      <c r="E32" s="4">
        <f>IF(AND(SUMIFS(Investors!$P:$P,Investors!$A:$A,$A32,Investors!$G:$G,$B32)-$B$2&lt;=E$4,SUMIFS(Investors!$P:$P,Investors!$A:$A,$A32,Investors!$G:$G,$B32)-$B$2&gt;D$4),SUMIFS(Investors!$Q:$Q,Investors!$A:$A,$A32,Investors!$G:$G,$B32),0)</f>
        <v>0</v>
      </c>
      <c r="F32" s="4">
        <f>IF(AND(SUMIFS(Investors!$P:$P,Investors!$A:$A,$A32,Investors!$G:$G,$B32)-$B$2&lt;=F$4,SUMIFS(Investors!$P:$P,Investors!$A:$A,$A32,Investors!$G:$G,$B32)-$B$2&gt;E$4),SUMIFS(Investors!$Q:$Q,Investors!$A:$A,$A32,Investors!$G:$G,$B32),0)</f>
        <v>0</v>
      </c>
      <c r="G32" s="4">
        <f>IF(AND(SUMIFS(Investors!$P:$P,Investors!$A:$A,$A32,Investors!$G:$G,$B32)-$B$2&lt;=G$4,SUMIFS(Investors!$P:$P,Investors!$A:$A,$A32,Investors!$G:$G,$B32)-$B$2&gt;F$4),SUMIFS(Investors!$Q:$Q,Investors!$A:$A,$A32,Investors!$G:$G,$B32),0)</f>
        <v>0</v>
      </c>
      <c r="H32" s="4">
        <f>IF(AND(SUMIFS(Investors!$P:$P,Investors!$A:$A,$A32,Investors!$G:$G,$B32)-$B$2&lt;=H$4,SUMIFS(Investors!$P:$P,Investors!$A:$A,$A32,Investors!$G:$G,$B32)-$B$2&gt;G$4),SUMIFS(Investors!$Q:$Q,Investors!$A:$A,$A32,Investors!$G:$G,$B32),0)</f>
        <v>0</v>
      </c>
      <c r="I32" s="4">
        <f>IF(AND(SUMIFS(Investors!$P:$P,Investors!$A:$A,$A32,Investors!$G:$G,$B32)-$B$2&lt;=I$4,SUMIFS(Investors!$P:$P,Investors!$A:$A,$A32,Investors!$G:$G,$B32)-$B$2&gt;H$4),SUMIFS(Investors!$Q:$Q,Investors!$A:$A,$A32,Investors!$G:$G,$B32),0)</f>
        <v>0</v>
      </c>
      <c r="J32" s="4">
        <f>IF(AND(SUMIFS(Investors!$P:$P,Investors!$A:$A,$A32,Investors!$G:$G,$B32)-$B$2&lt;=J$4,SUMIFS(Investors!$P:$P,Investors!$A:$A,$A32,Investors!$G:$G,$B32)-$B$2&gt;I$4),SUMIFS(Investors!$Q:$Q,Investors!$A:$A,$A32,Investors!$G:$G,$B32),0)</f>
        <v>0</v>
      </c>
      <c r="K32" s="4">
        <f>IF(AND(SUMIFS(Investors!$P:$P,Investors!$A:$A,$A32,Investors!$G:$G,$B32)-$B$2&lt;=K$4,SUMIFS(Investors!$P:$P,Investors!$A:$A,$A32,Investors!$G:$G,$B32)-$B$2&gt;J$4),SUMIFS(Investors!$Q:$Q,Investors!$A:$A,$A32,Investors!$G:$G,$B32),0)</f>
        <v>0</v>
      </c>
      <c r="L32" s="4">
        <f>IF(AND(SUMIFS(Investors!$P:$P,Investors!$A:$A,$A32,Investors!$G:$G,$B32)-$B$2&lt;=L$4,SUMIFS(Investors!$P:$P,Investors!$A:$A,$A32,Investors!$G:$G,$B32)-$B$2&gt;K$4),SUMIFS(Investors!$Q:$Q,Investors!$A:$A,$A32,Investors!$G:$G,$B32),0)</f>
        <v>0</v>
      </c>
      <c r="M32" s="4">
        <f>IF(AND(SUMIFS(Investors!$P:$P,Investors!$A:$A,$A32,Investors!$G:$G,$B32)-$B$2&lt;=M$4,SUMIFS(Investors!$P:$P,Investors!$A:$A,$A32,Investors!$G:$G,$B32)-$B$2&gt;L$4),SUMIFS(Investors!$Q:$Q,Investors!$A:$A,$A32,Investors!$G:$G,$B32),0)</f>
        <v>0</v>
      </c>
      <c r="N32" s="4">
        <f>IF(AND(SUMIFS(Investors!$P:$P,Investors!$A:$A,$A32,Investors!$G:$G,$B32)-$B$2&lt;=N$4,SUMIFS(Investors!$P:$P,Investors!$A:$A,$A32,Investors!$G:$G,$B32)-$B$2&gt;M$4),SUMIFS(Investors!$Q:$Q,Investors!$A:$A,$A32,Investors!$G:$G,$B32),0)</f>
        <v>0</v>
      </c>
      <c r="O32" s="4">
        <f>IF(AND(SUMIFS(Investors!$P:$P,Investors!$A:$A,$A32,Investors!$G:$G,$B32)-$B$2&lt;=O$4,SUMIFS(Investors!$P:$P,Investors!$A:$A,$A32,Investors!$G:$G,$B32)-$B$2&gt;N$4),SUMIFS(Investors!$Q:$Q,Investors!$A:$A,$A32,Investors!$G:$G,$B32),0)</f>
        <v>0</v>
      </c>
      <c r="P32" s="4">
        <f>IF(AND(SUMIFS(Investors!$P:$P,Investors!$A:$A,$A32,Investors!$G:$G,$B32)-$B$2&lt;=P$4,SUMIFS(Investors!$P:$P,Investors!$A:$A,$A32,Investors!$G:$G,$B32)-$B$2&gt;O$4),SUMIFS(Investors!$Q:$Q,Investors!$A:$A,$A32,Investors!$G:$G,$B32),0)</f>
        <v>0</v>
      </c>
      <c r="Q32" s="4">
        <f>IF(AND(SUMIFS(Investors!$P:$P,Investors!$A:$A,$A32,Investors!$G:$G,$B32)-$B$2&lt;=Q$4,SUMIFS(Investors!$P:$P,Investors!$A:$A,$A32,Investors!$G:$G,$B32)-$B$2&gt;P$4),SUMIFS(Investors!$Q:$Q,Investors!$A:$A,$A32,Investors!$G:$G,$B32),0)</f>
        <v>0</v>
      </c>
      <c r="R32" s="4">
        <f>IF(AND(SUMIFS(Investors!$P:$P,Investors!$A:$A,$A32,Investors!$G:$G,$B32)-$B$2&lt;=R$4,SUMIFS(Investors!$P:$P,Investors!$A:$A,$A32,Investors!$G:$G,$B32)-$B$2&gt;Q$4),SUMIFS(Investors!$Q:$Q,Investors!$A:$A,$A32,Investors!$G:$G,$B32),0)</f>
        <v>0</v>
      </c>
      <c r="S32" s="4">
        <f>IF(AND(SUMIFS(Investors!$P:$P,Investors!$A:$A,$A32,Investors!$G:$G,$B32)-$B$2&lt;=S$4,SUMIFS(Investors!$P:$P,Investors!$A:$A,$A32,Investors!$G:$G,$B32)-$B$2&gt;R$4),SUMIFS(Investors!$Q:$Q,Investors!$A:$A,$A32,Investors!$G:$G,$B32),0)</f>
        <v>0</v>
      </c>
      <c r="T32" s="4">
        <f>IF(AND(SUMIFS(Investors!$P:$P,Investors!$A:$A,$A32,Investors!$G:$G,$B32)-$B$2&lt;=T$4,SUMIFS(Investors!$P:$P,Investors!$A:$A,$A32,Investors!$G:$G,$B32)-$B$2&gt;S$4),SUMIFS(Investors!$Q:$Q,Investors!$A:$A,$A32,Investors!$G:$G,$B32),0)</f>
        <v>0</v>
      </c>
      <c r="U32" s="4">
        <f>IF(AND(SUMIFS(Investors!$P:$P,Investors!$A:$A,$A32,Investors!$G:$G,$B32)-$B$2&lt;=U$4,SUMIFS(Investors!$P:$P,Investors!$A:$A,$A32,Investors!$G:$G,$B32)-$B$2&gt;T$4),SUMIFS(Investors!$Q:$Q,Investors!$A:$A,$A32,Investors!$G:$G,$B32),0)</f>
        <v>0</v>
      </c>
      <c r="V32" s="4">
        <f>IF(AND(SUMIFS(Investors!$P:$P,Investors!$A:$A,$A32,Investors!$G:$G,$B32)-$B$2&lt;=V$4,SUMIFS(Investors!$P:$P,Investors!$A:$A,$A32,Investors!$G:$G,$B32)-$B$2&gt;U$4),SUMIFS(Investors!$Q:$Q,Investors!$A:$A,$A32,Investors!$G:$G,$B32),0)</f>
        <v>0</v>
      </c>
      <c r="W32" s="4">
        <f>IF(AND(SUMIFS(Investors!$P:$P,Investors!$A:$A,$A32,Investors!$G:$G,$B32)-$B$2&lt;=W$4,SUMIFS(Investors!$P:$P,Investors!$A:$A,$A32,Investors!$G:$G,$B32)-$B$2&gt;V$4),SUMIFS(Investors!$Q:$Q,Investors!$A:$A,$A32,Investors!$G:$G,$B32),0)</f>
        <v>0</v>
      </c>
      <c r="X32" s="4">
        <f>IF(AND(SUMIFS(Investors!$P:$P,Investors!$A:$A,$A32,Investors!$G:$G,$B32)-$B$2&lt;=X$4,SUMIFS(Investors!$P:$P,Investors!$A:$A,$A32,Investors!$G:$G,$B32)-$B$2&gt;W$4),SUMIFS(Investors!$Q:$Q,Investors!$A:$A,$A32,Investors!$G:$G,$B32),0)</f>
        <v>0</v>
      </c>
      <c r="Y32" s="4">
        <f>IF(AND(SUMIFS(Investors!$P:$P,Investors!$A:$A,$A32,Investors!$G:$G,$B32)-$B$2&lt;=Y$4,SUMIFS(Investors!$P:$P,Investors!$A:$A,$A32,Investors!$G:$G,$B32)-$B$2&gt;X$4),SUMIFS(Investors!$Q:$Q,Investors!$A:$A,$A32,Investors!$G:$G,$B32),0)</f>
        <v>0</v>
      </c>
      <c r="Z32" s="4">
        <f>IF(AND(SUMIFS(Investors!$P:$P,Investors!$A:$A,$A32,Investors!$G:$G,$B32)-$B$2&lt;=Z$4,SUMIFS(Investors!$P:$P,Investors!$A:$A,$A32,Investors!$G:$G,$B32)-$B$2&gt;Y$4),SUMIFS(Investors!$Q:$Q,Investors!$A:$A,$A32,Investors!$G:$G,$B32),0)</f>
        <v>0</v>
      </c>
      <c r="AA32" s="4">
        <f>IF(AND(SUMIFS(Investors!$P:$P,Investors!$A:$A,$A32,Investors!$G:$G,$B32)-$B$2&lt;=AA$4,SUMIFS(Investors!$P:$P,Investors!$A:$A,$A32,Investors!$G:$G,$B32)-$B$2&gt;Z$4),SUMIFS(Investors!$Q:$Q,Investors!$A:$A,$A32,Investors!$G:$G,$B32),0)</f>
        <v>0</v>
      </c>
      <c r="AB32" s="4">
        <f>IF(AND(SUMIFS(Investors!$P:$P,Investors!$A:$A,$A32,Investors!$G:$G,$B32)-$B$2&lt;=AB$4,SUMIFS(Investors!$P:$P,Investors!$A:$A,$A32,Investors!$G:$G,$B32)-$B$2&gt;AA$4),SUMIFS(Investors!$Q:$Q,Investors!$A:$A,$A32,Investors!$G:$G,$B32),0)</f>
        <v>0</v>
      </c>
      <c r="AC32" s="4">
        <f>IF(AND(SUMIFS(Investors!$P:$P,Investors!$A:$A,$A32,Investors!$G:$G,$B32)-$B$2&lt;=AC$4,SUMIFS(Investors!$P:$P,Investors!$A:$A,$A32,Investors!$G:$G,$B32)-$B$2&gt;AB$4),SUMIFS(Investors!$Q:$Q,Investors!$A:$A,$A32,Investors!$G:$G,$B32),0)</f>
        <v>0</v>
      </c>
    </row>
    <row r="33" spans="1:29">
      <c r="A33" t="s">
        <v>182</v>
      </c>
      <c r="B33" t="s">
        <v>29</v>
      </c>
      <c r="C33" s="4">
        <f t="shared" si="1"/>
        <v>0</v>
      </c>
      <c r="E33" s="4">
        <f>IF(AND(SUMIFS(Investors!$P:$P,Investors!$A:$A,$A33,Investors!$G:$G,$B33)-$B$2&lt;=E$4,SUMIFS(Investors!$P:$P,Investors!$A:$A,$A33,Investors!$G:$G,$B33)-$B$2&gt;D$4),SUMIFS(Investors!$Q:$Q,Investors!$A:$A,$A33,Investors!$G:$G,$B33),0)</f>
        <v>0</v>
      </c>
      <c r="F33" s="4">
        <f>IF(AND(SUMIFS(Investors!$P:$P,Investors!$A:$A,$A33,Investors!$G:$G,$B33)-$B$2&lt;=F$4,SUMIFS(Investors!$P:$P,Investors!$A:$A,$A33,Investors!$G:$G,$B33)-$B$2&gt;E$4),SUMIFS(Investors!$Q:$Q,Investors!$A:$A,$A33,Investors!$G:$G,$B33),0)</f>
        <v>0</v>
      </c>
      <c r="G33" s="4">
        <f>IF(AND(SUMIFS(Investors!$P:$P,Investors!$A:$A,$A33,Investors!$G:$G,$B33)-$B$2&lt;=G$4,SUMIFS(Investors!$P:$P,Investors!$A:$A,$A33,Investors!$G:$G,$B33)-$B$2&gt;F$4),SUMIFS(Investors!$Q:$Q,Investors!$A:$A,$A33,Investors!$G:$G,$B33),0)</f>
        <v>0</v>
      </c>
      <c r="H33" s="4">
        <f>IF(AND(SUMIFS(Investors!$P:$P,Investors!$A:$A,$A33,Investors!$G:$G,$B33)-$B$2&lt;=H$4,SUMIFS(Investors!$P:$P,Investors!$A:$A,$A33,Investors!$G:$G,$B33)-$B$2&gt;G$4),SUMIFS(Investors!$Q:$Q,Investors!$A:$A,$A33,Investors!$G:$G,$B33),0)</f>
        <v>0</v>
      </c>
      <c r="I33" s="4">
        <f>IF(AND(SUMIFS(Investors!$P:$P,Investors!$A:$A,$A33,Investors!$G:$G,$B33)-$B$2&lt;=I$4,SUMIFS(Investors!$P:$P,Investors!$A:$A,$A33,Investors!$G:$G,$B33)-$B$2&gt;H$4),SUMIFS(Investors!$Q:$Q,Investors!$A:$A,$A33,Investors!$G:$G,$B33),0)</f>
        <v>0</v>
      </c>
      <c r="J33" s="4">
        <f>IF(AND(SUMIFS(Investors!$P:$P,Investors!$A:$A,$A33,Investors!$G:$G,$B33)-$B$2&lt;=J$4,SUMIFS(Investors!$P:$P,Investors!$A:$A,$A33,Investors!$G:$G,$B33)-$B$2&gt;I$4),SUMIFS(Investors!$Q:$Q,Investors!$A:$A,$A33,Investors!$G:$G,$B33),0)</f>
        <v>0</v>
      </c>
      <c r="K33" s="4">
        <f>IF(AND(SUMIFS(Investors!$P:$P,Investors!$A:$A,$A33,Investors!$G:$G,$B33)-$B$2&lt;=K$4,SUMIFS(Investors!$P:$P,Investors!$A:$A,$A33,Investors!$G:$G,$B33)-$B$2&gt;J$4),SUMIFS(Investors!$Q:$Q,Investors!$A:$A,$A33,Investors!$G:$G,$B33),0)</f>
        <v>0</v>
      </c>
      <c r="L33" s="4">
        <f>IF(AND(SUMIFS(Investors!$P:$P,Investors!$A:$A,$A33,Investors!$G:$G,$B33)-$B$2&lt;=L$4,SUMIFS(Investors!$P:$P,Investors!$A:$A,$A33,Investors!$G:$G,$B33)-$B$2&gt;K$4),SUMIFS(Investors!$Q:$Q,Investors!$A:$A,$A33,Investors!$G:$G,$B33),0)</f>
        <v>0</v>
      </c>
      <c r="M33" s="4">
        <f>IF(AND(SUMIFS(Investors!$P:$P,Investors!$A:$A,$A33,Investors!$G:$G,$B33)-$B$2&lt;=M$4,SUMIFS(Investors!$P:$P,Investors!$A:$A,$A33,Investors!$G:$G,$B33)-$B$2&gt;L$4),SUMIFS(Investors!$Q:$Q,Investors!$A:$A,$A33,Investors!$G:$G,$B33),0)</f>
        <v>0</v>
      </c>
      <c r="N33" s="4">
        <f>IF(AND(SUMIFS(Investors!$P:$P,Investors!$A:$A,$A33,Investors!$G:$G,$B33)-$B$2&lt;=N$4,SUMIFS(Investors!$P:$P,Investors!$A:$A,$A33,Investors!$G:$G,$B33)-$B$2&gt;M$4),SUMIFS(Investors!$Q:$Q,Investors!$A:$A,$A33,Investors!$G:$G,$B33),0)</f>
        <v>0</v>
      </c>
      <c r="O33" s="4">
        <f>IF(AND(SUMIFS(Investors!$P:$P,Investors!$A:$A,$A33,Investors!$G:$G,$B33)-$B$2&lt;=O$4,SUMIFS(Investors!$P:$P,Investors!$A:$A,$A33,Investors!$G:$G,$B33)-$B$2&gt;N$4),SUMIFS(Investors!$Q:$Q,Investors!$A:$A,$A33,Investors!$G:$G,$B33),0)</f>
        <v>0</v>
      </c>
      <c r="P33" s="4">
        <f>IF(AND(SUMIFS(Investors!$P:$P,Investors!$A:$A,$A33,Investors!$G:$G,$B33)-$B$2&lt;=P$4,SUMIFS(Investors!$P:$P,Investors!$A:$A,$A33,Investors!$G:$G,$B33)-$B$2&gt;O$4),SUMIFS(Investors!$Q:$Q,Investors!$A:$A,$A33,Investors!$G:$G,$B33),0)</f>
        <v>0</v>
      </c>
      <c r="Q33" s="4">
        <f>IF(AND(SUMIFS(Investors!$P:$P,Investors!$A:$A,$A33,Investors!$G:$G,$B33)-$B$2&lt;=Q$4,SUMIFS(Investors!$P:$P,Investors!$A:$A,$A33,Investors!$G:$G,$B33)-$B$2&gt;P$4),SUMIFS(Investors!$Q:$Q,Investors!$A:$A,$A33,Investors!$G:$G,$B33),0)</f>
        <v>0</v>
      </c>
      <c r="R33" s="4">
        <f>IF(AND(SUMIFS(Investors!$P:$P,Investors!$A:$A,$A33,Investors!$G:$G,$B33)-$B$2&lt;=R$4,SUMIFS(Investors!$P:$P,Investors!$A:$A,$A33,Investors!$G:$G,$B33)-$B$2&gt;Q$4),SUMIFS(Investors!$Q:$Q,Investors!$A:$A,$A33,Investors!$G:$G,$B33),0)</f>
        <v>0</v>
      </c>
      <c r="S33" s="4">
        <f>IF(AND(SUMIFS(Investors!$P:$P,Investors!$A:$A,$A33,Investors!$G:$G,$B33)-$B$2&lt;=S$4,SUMIFS(Investors!$P:$P,Investors!$A:$A,$A33,Investors!$G:$G,$B33)-$B$2&gt;R$4),SUMIFS(Investors!$Q:$Q,Investors!$A:$A,$A33,Investors!$G:$G,$B33),0)</f>
        <v>0</v>
      </c>
      <c r="T33" s="4">
        <f>IF(AND(SUMIFS(Investors!$P:$P,Investors!$A:$A,$A33,Investors!$G:$G,$B33)-$B$2&lt;=T$4,SUMIFS(Investors!$P:$P,Investors!$A:$A,$A33,Investors!$G:$G,$B33)-$B$2&gt;S$4),SUMIFS(Investors!$Q:$Q,Investors!$A:$A,$A33,Investors!$G:$G,$B33),0)</f>
        <v>0</v>
      </c>
      <c r="U33" s="4">
        <f>IF(AND(SUMIFS(Investors!$P:$P,Investors!$A:$A,$A33,Investors!$G:$G,$B33)-$B$2&lt;=U$4,SUMIFS(Investors!$P:$P,Investors!$A:$A,$A33,Investors!$G:$G,$B33)-$B$2&gt;T$4),SUMIFS(Investors!$Q:$Q,Investors!$A:$A,$A33,Investors!$G:$G,$B33),0)</f>
        <v>0</v>
      </c>
      <c r="V33" s="4">
        <f>IF(AND(SUMIFS(Investors!$P:$P,Investors!$A:$A,$A33,Investors!$G:$G,$B33)-$B$2&lt;=V$4,SUMIFS(Investors!$P:$P,Investors!$A:$A,$A33,Investors!$G:$G,$B33)-$B$2&gt;U$4),SUMIFS(Investors!$Q:$Q,Investors!$A:$A,$A33,Investors!$G:$G,$B33),0)</f>
        <v>0</v>
      </c>
      <c r="W33" s="4">
        <f>IF(AND(SUMIFS(Investors!$P:$P,Investors!$A:$A,$A33,Investors!$G:$G,$B33)-$B$2&lt;=W$4,SUMIFS(Investors!$P:$P,Investors!$A:$A,$A33,Investors!$G:$G,$B33)-$B$2&gt;V$4),SUMIFS(Investors!$Q:$Q,Investors!$A:$A,$A33,Investors!$G:$G,$B33),0)</f>
        <v>0</v>
      </c>
      <c r="X33" s="4">
        <f>IF(AND(SUMIFS(Investors!$P:$P,Investors!$A:$A,$A33,Investors!$G:$G,$B33)-$B$2&lt;=X$4,SUMIFS(Investors!$P:$P,Investors!$A:$A,$A33,Investors!$G:$G,$B33)-$B$2&gt;W$4),SUMIFS(Investors!$Q:$Q,Investors!$A:$A,$A33,Investors!$G:$G,$B33),0)</f>
        <v>0</v>
      </c>
      <c r="Y33" s="4">
        <f>IF(AND(SUMIFS(Investors!$P:$P,Investors!$A:$A,$A33,Investors!$G:$G,$B33)-$B$2&lt;=Y$4,SUMIFS(Investors!$P:$P,Investors!$A:$A,$A33,Investors!$G:$G,$B33)-$B$2&gt;X$4),SUMIFS(Investors!$Q:$Q,Investors!$A:$A,$A33,Investors!$G:$G,$B33),0)</f>
        <v>0</v>
      </c>
      <c r="Z33" s="4">
        <f>IF(AND(SUMIFS(Investors!$P:$P,Investors!$A:$A,$A33,Investors!$G:$G,$B33)-$B$2&lt;=Z$4,SUMIFS(Investors!$P:$P,Investors!$A:$A,$A33,Investors!$G:$G,$B33)-$B$2&gt;Y$4),SUMIFS(Investors!$Q:$Q,Investors!$A:$A,$A33,Investors!$G:$G,$B33),0)</f>
        <v>0</v>
      </c>
      <c r="AA33" s="4">
        <f>IF(AND(SUMIFS(Investors!$P:$P,Investors!$A:$A,$A33,Investors!$G:$G,$B33)-$B$2&lt;=AA$4,SUMIFS(Investors!$P:$P,Investors!$A:$A,$A33,Investors!$G:$G,$B33)-$B$2&gt;Z$4),SUMIFS(Investors!$Q:$Q,Investors!$A:$A,$A33,Investors!$G:$G,$B33),0)</f>
        <v>0</v>
      </c>
      <c r="AB33" s="4">
        <f>IF(AND(SUMIFS(Investors!$P:$P,Investors!$A:$A,$A33,Investors!$G:$G,$B33)-$B$2&lt;=AB$4,SUMIFS(Investors!$P:$P,Investors!$A:$A,$A33,Investors!$G:$G,$B33)-$B$2&gt;AA$4),SUMIFS(Investors!$Q:$Q,Investors!$A:$A,$A33,Investors!$G:$G,$B33),0)</f>
        <v>0</v>
      </c>
      <c r="AC33" s="4">
        <f>IF(AND(SUMIFS(Investors!$P:$P,Investors!$A:$A,$A33,Investors!$G:$G,$B33)-$B$2&lt;=AC$4,SUMIFS(Investors!$P:$P,Investors!$A:$A,$A33,Investors!$G:$G,$B33)-$B$2&gt;AB$4),SUMIFS(Investors!$Q:$Q,Investors!$A:$A,$A33,Investors!$G:$G,$B33),0)</f>
        <v>0</v>
      </c>
    </row>
    <row r="34" spans="1:29">
      <c r="A34" t="s">
        <v>185</v>
      </c>
      <c r="B34" t="s">
        <v>66</v>
      </c>
      <c r="C34" s="4">
        <f t="shared" si="1"/>
        <v>669342.46575342468</v>
      </c>
      <c r="E34" s="4">
        <f>IF(AND(SUMIFS(Investors!$P:$P,Investors!$A:$A,$A34,Investors!$G:$G,$B34)-$B$2&lt;=E$4,SUMIFS(Investors!$P:$P,Investors!$A:$A,$A34,Investors!$G:$G,$B34)-$B$2&gt;D$4),SUMIFS(Investors!$Q:$Q,Investors!$A:$A,$A34,Investors!$G:$G,$B34),0)</f>
        <v>0</v>
      </c>
      <c r="F34" s="4">
        <f>IF(AND(SUMIFS(Investors!$P:$P,Investors!$A:$A,$A34,Investors!$G:$G,$B34)-$B$2&lt;=F$4,SUMIFS(Investors!$P:$P,Investors!$A:$A,$A34,Investors!$G:$G,$B34)-$B$2&gt;E$4),SUMIFS(Investors!$Q:$Q,Investors!$A:$A,$A34,Investors!$G:$G,$B34),0)</f>
        <v>0</v>
      </c>
      <c r="G34" s="4">
        <f>IF(AND(SUMIFS(Investors!$P:$P,Investors!$A:$A,$A34,Investors!$G:$G,$B34)-$B$2&lt;=G$4,SUMIFS(Investors!$P:$P,Investors!$A:$A,$A34,Investors!$G:$G,$B34)-$B$2&gt;F$4),SUMIFS(Investors!$Q:$Q,Investors!$A:$A,$A34,Investors!$G:$G,$B34),0)</f>
        <v>0</v>
      </c>
      <c r="H34" s="4">
        <f>IF(AND(SUMIFS(Investors!$P:$P,Investors!$A:$A,$A34,Investors!$G:$G,$B34)-$B$2&lt;=H$4,SUMIFS(Investors!$P:$P,Investors!$A:$A,$A34,Investors!$G:$G,$B34)-$B$2&gt;G$4),SUMIFS(Investors!$Q:$Q,Investors!$A:$A,$A34,Investors!$G:$G,$B34),0)</f>
        <v>669342.46575342468</v>
      </c>
      <c r="I34" s="4">
        <f>IF(AND(SUMIFS(Investors!$P:$P,Investors!$A:$A,$A34,Investors!$G:$G,$B34)-$B$2&lt;=I$4,SUMIFS(Investors!$P:$P,Investors!$A:$A,$A34,Investors!$G:$G,$B34)-$B$2&gt;H$4),SUMIFS(Investors!$Q:$Q,Investors!$A:$A,$A34,Investors!$G:$G,$B34),0)</f>
        <v>0</v>
      </c>
      <c r="J34" s="4">
        <f>IF(AND(SUMIFS(Investors!$P:$P,Investors!$A:$A,$A34,Investors!$G:$G,$B34)-$B$2&lt;=J$4,SUMIFS(Investors!$P:$P,Investors!$A:$A,$A34,Investors!$G:$G,$B34)-$B$2&gt;I$4),SUMIFS(Investors!$Q:$Q,Investors!$A:$A,$A34,Investors!$G:$G,$B34),0)</f>
        <v>0</v>
      </c>
      <c r="K34" s="4">
        <f>IF(AND(SUMIFS(Investors!$P:$P,Investors!$A:$A,$A34,Investors!$G:$G,$B34)-$B$2&lt;=K$4,SUMIFS(Investors!$P:$P,Investors!$A:$A,$A34,Investors!$G:$G,$B34)-$B$2&gt;J$4),SUMIFS(Investors!$Q:$Q,Investors!$A:$A,$A34,Investors!$G:$G,$B34),0)</f>
        <v>0</v>
      </c>
      <c r="L34" s="4">
        <f>IF(AND(SUMIFS(Investors!$P:$P,Investors!$A:$A,$A34,Investors!$G:$G,$B34)-$B$2&lt;=L$4,SUMIFS(Investors!$P:$P,Investors!$A:$A,$A34,Investors!$G:$G,$B34)-$B$2&gt;K$4),SUMIFS(Investors!$Q:$Q,Investors!$A:$A,$A34,Investors!$G:$G,$B34),0)</f>
        <v>0</v>
      </c>
      <c r="M34" s="4">
        <f>IF(AND(SUMIFS(Investors!$P:$P,Investors!$A:$A,$A34,Investors!$G:$G,$B34)-$B$2&lt;=M$4,SUMIFS(Investors!$P:$P,Investors!$A:$A,$A34,Investors!$G:$G,$B34)-$B$2&gt;L$4),SUMIFS(Investors!$Q:$Q,Investors!$A:$A,$A34,Investors!$G:$G,$B34),0)</f>
        <v>0</v>
      </c>
      <c r="N34" s="4">
        <f>IF(AND(SUMIFS(Investors!$P:$P,Investors!$A:$A,$A34,Investors!$G:$G,$B34)-$B$2&lt;=N$4,SUMIFS(Investors!$P:$P,Investors!$A:$A,$A34,Investors!$G:$G,$B34)-$B$2&gt;M$4),SUMIFS(Investors!$Q:$Q,Investors!$A:$A,$A34,Investors!$G:$G,$B34),0)</f>
        <v>0</v>
      </c>
      <c r="O34" s="4">
        <f>IF(AND(SUMIFS(Investors!$P:$P,Investors!$A:$A,$A34,Investors!$G:$G,$B34)-$B$2&lt;=O$4,SUMIFS(Investors!$P:$P,Investors!$A:$A,$A34,Investors!$G:$G,$B34)-$B$2&gt;N$4),SUMIFS(Investors!$Q:$Q,Investors!$A:$A,$A34,Investors!$G:$G,$B34),0)</f>
        <v>0</v>
      </c>
      <c r="P34" s="4">
        <f>IF(AND(SUMIFS(Investors!$P:$P,Investors!$A:$A,$A34,Investors!$G:$G,$B34)-$B$2&lt;=P$4,SUMIFS(Investors!$P:$P,Investors!$A:$A,$A34,Investors!$G:$G,$B34)-$B$2&gt;O$4),SUMIFS(Investors!$Q:$Q,Investors!$A:$A,$A34,Investors!$G:$G,$B34),0)</f>
        <v>0</v>
      </c>
      <c r="Q34" s="4">
        <f>IF(AND(SUMIFS(Investors!$P:$P,Investors!$A:$A,$A34,Investors!$G:$G,$B34)-$B$2&lt;=Q$4,SUMIFS(Investors!$P:$P,Investors!$A:$A,$A34,Investors!$G:$G,$B34)-$B$2&gt;P$4),SUMIFS(Investors!$Q:$Q,Investors!$A:$A,$A34,Investors!$G:$G,$B34),0)</f>
        <v>0</v>
      </c>
      <c r="R34" s="4">
        <f>IF(AND(SUMIFS(Investors!$P:$P,Investors!$A:$A,$A34,Investors!$G:$G,$B34)-$B$2&lt;=R$4,SUMIFS(Investors!$P:$P,Investors!$A:$A,$A34,Investors!$G:$G,$B34)-$B$2&gt;Q$4),SUMIFS(Investors!$Q:$Q,Investors!$A:$A,$A34,Investors!$G:$G,$B34),0)</f>
        <v>0</v>
      </c>
      <c r="S34" s="4">
        <f>IF(AND(SUMIFS(Investors!$P:$P,Investors!$A:$A,$A34,Investors!$G:$G,$B34)-$B$2&lt;=S$4,SUMIFS(Investors!$P:$P,Investors!$A:$A,$A34,Investors!$G:$G,$B34)-$B$2&gt;R$4),SUMIFS(Investors!$Q:$Q,Investors!$A:$A,$A34,Investors!$G:$G,$B34),0)</f>
        <v>0</v>
      </c>
      <c r="T34" s="4">
        <f>IF(AND(SUMIFS(Investors!$P:$P,Investors!$A:$A,$A34,Investors!$G:$G,$B34)-$B$2&lt;=T$4,SUMIFS(Investors!$P:$P,Investors!$A:$A,$A34,Investors!$G:$G,$B34)-$B$2&gt;S$4),SUMIFS(Investors!$Q:$Q,Investors!$A:$A,$A34,Investors!$G:$G,$B34),0)</f>
        <v>0</v>
      </c>
      <c r="U34" s="4">
        <f>IF(AND(SUMIFS(Investors!$P:$P,Investors!$A:$A,$A34,Investors!$G:$G,$B34)-$B$2&lt;=U$4,SUMIFS(Investors!$P:$P,Investors!$A:$A,$A34,Investors!$G:$G,$B34)-$B$2&gt;T$4),SUMIFS(Investors!$Q:$Q,Investors!$A:$A,$A34,Investors!$G:$G,$B34),0)</f>
        <v>0</v>
      </c>
      <c r="V34" s="4">
        <f>IF(AND(SUMIFS(Investors!$P:$P,Investors!$A:$A,$A34,Investors!$G:$G,$B34)-$B$2&lt;=V$4,SUMIFS(Investors!$P:$P,Investors!$A:$A,$A34,Investors!$G:$G,$B34)-$B$2&gt;U$4),SUMIFS(Investors!$Q:$Q,Investors!$A:$A,$A34,Investors!$G:$G,$B34),0)</f>
        <v>0</v>
      </c>
      <c r="W34" s="4">
        <f>IF(AND(SUMIFS(Investors!$P:$P,Investors!$A:$A,$A34,Investors!$G:$G,$B34)-$B$2&lt;=W$4,SUMIFS(Investors!$P:$P,Investors!$A:$A,$A34,Investors!$G:$G,$B34)-$B$2&gt;V$4),SUMIFS(Investors!$Q:$Q,Investors!$A:$A,$A34,Investors!$G:$G,$B34),0)</f>
        <v>0</v>
      </c>
      <c r="X34" s="4">
        <f>IF(AND(SUMIFS(Investors!$P:$P,Investors!$A:$A,$A34,Investors!$G:$G,$B34)-$B$2&lt;=X$4,SUMIFS(Investors!$P:$P,Investors!$A:$A,$A34,Investors!$G:$G,$B34)-$B$2&gt;W$4),SUMIFS(Investors!$Q:$Q,Investors!$A:$A,$A34,Investors!$G:$G,$B34),0)</f>
        <v>0</v>
      </c>
      <c r="Y34" s="4">
        <f>IF(AND(SUMIFS(Investors!$P:$P,Investors!$A:$A,$A34,Investors!$G:$G,$B34)-$B$2&lt;=Y$4,SUMIFS(Investors!$P:$P,Investors!$A:$A,$A34,Investors!$G:$G,$B34)-$B$2&gt;X$4),SUMIFS(Investors!$Q:$Q,Investors!$A:$A,$A34,Investors!$G:$G,$B34),0)</f>
        <v>0</v>
      </c>
      <c r="Z34" s="4">
        <f>IF(AND(SUMIFS(Investors!$P:$P,Investors!$A:$A,$A34,Investors!$G:$G,$B34)-$B$2&lt;=Z$4,SUMIFS(Investors!$P:$P,Investors!$A:$A,$A34,Investors!$G:$G,$B34)-$B$2&gt;Y$4),SUMIFS(Investors!$Q:$Q,Investors!$A:$A,$A34,Investors!$G:$G,$B34),0)</f>
        <v>0</v>
      </c>
      <c r="AA34" s="4">
        <f>IF(AND(SUMIFS(Investors!$P:$P,Investors!$A:$A,$A34,Investors!$G:$G,$B34)-$B$2&lt;=AA$4,SUMIFS(Investors!$P:$P,Investors!$A:$A,$A34,Investors!$G:$G,$B34)-$B$2&gt;Z$4),SUMIFS(Investors!$Q:$Q,Investors!$A:$A,$A34,Investors!$G:$G,$B34),0)</f>
        <v>0</v>
      </c>
      <c r="AB34" s="4">
        <f>IF(AND(SUMIFS(Investors!$P:$P,Investors!$A:$A,$A34,Investors!$G:$G,$B34)-$B$2&lt;=AB$4,SUMIFS(Investors!$P:$P,Investors!$A:$A,$A34,Investors!$G:$G,$B34)-$B$2&gt;AA$4),SUMIFS(Investors!$Q:$Q,Investors!$A:$A,$A34,Investors!$G:$G,$B34),0)</f>
        <v>0</v>
      </c>
      <c r="AC34" s="4">
        <f>IF(AND(SUMIFS(Investors!$P:$P,Investors!$A:$A,$A34,Investors!$G:$G,$B34)-$B$2&lt;=AC$4,SUMIFS(Investors!$P:$P,Investors!$A:$A,$A34,Investors!$G:$G,$B34)-$B$2&gt;AB$4),SUMIFS(Investors!$Q:$Q,Investors!$A:$A,$A34,Investors!$G:$G,$B34),0)</f>
        <v>0</v>
      </c>
    </row>
    <row r="35" spans="1:29">
      <c r="A35" t="s">
        <v>185</v>
      </c>
      <c r="B35" t="s">
        <v>86</v>
      </c>
      <c r="C35" s="4">
        <f t="shared" si="1"/>
        <v>117857.53424657535</v>
      </c>
      <c r="E35" s="4">
        <f>IF(AND(SUMIFS(Investors!$P:$P,Investors!$A:$A,$A35,Investors!$G:$G,$B35)-$B$2&lt;=E$4,SUMIFS(Investors!$P:$P,Investors!$A:$A,$A35,Investors!$G:$G,$B35)-$B$2&gt;D$4),SUMIFS(Investors!$Q:$Q,Investors!$A:$A,$A35,Investors!$G:$G,$B35),0)</f>
        <v>0</v>
      </c>
      <c r="F35" s="4">
        <f>IF(AND(SUMIFS(Investors!$P:$P,Investors!$A:$A,$A35,Investors!$G:$G,$B35)-$B$2&lt;=F$4,SUMIFS(Investors!$P:$P,Investors!$A:$A,$A35,Investors!$G:$G,$B35)-$B$2&gt;E$4),SUMIFS(Investors!$Q:$Q,Investors!$A:$A,$A35,Investors!$G:$G,$B35),0)</f>
        <v>117857.53424657535</v>
      </c>
      <c r="G35" s="4">
        <f>IF(AND(SUMIFS(Investors!$P:$P,Investors!$A:$A,$A35,Investors!$G:$G,$B35)-$B$2&lt;=G$4,SUMIFS(Investors!$P:$P,Investors!$A:$A,$A35,Investors!$G:$G,$B35)-$B$2&gt;F$4),SUMIFS(Investors!$Q:$Q,Investors!$A:$A,$A35,Investors!$G:$G,$B35),0)</f>
        <v>0</v>
      </c>
      <c r="H35" s="4">
        <f>IF(AND(SUMIFS(Investors!$P:$P,Investors!$A:$A,$A35,Investors!$G:$G,$B35)-$B$2&lt;=H$4,SUMIFS(Investors!$P:$P,Investors!$A:$A,$A35,Investors!$G:$G,$B35)-$B$2&gt;G$4),SUMIFS(Investors!$Q:$Q,Investors!$A:$A,$A35,Investors!$G:$G,$B35),0)</f>
        <v>0</v>
      </c>
      <c r="I35" s="4">
        <f>IF(AND(SUMIFS(Investors!$P:$P,Investors!$A:$A,$A35,Investors!$G:$G,$B35)-$B$2&lt;=I$4,SUMIFS(Investors!$P:$P,Investors!$A:$A,$A35,Investors!$G:$G,$B35)-$B$2&gt;H$4),SUMIFS(Investors!$Q:$Q,Investors!$A:$A,$A35,Investors!$G:$G,$B35),0)</f>
        <v>0</v>
      </c>
      <c r="J35" s="4">
        <f>IF(AND(SUMIFS(Investors!$P:$P,Investors!$A:$A,$A35,Investors!$G:$G,$B35)-$B$2&lt;=J$4,SUMIFS(Investors!$P:$P,Investors!$A:$A,$A35,Investors!$G:$G,$B35)-$B$2&gt;I$4),SUMIFS(Investors!$Q:$Q,Investors!$A:$A,$A35,Investors!$G:$G,$B35),0)</f>
        <v>0</v>
      </c>
      <c r="K35" s="4">
        <f>IF(AND(SUMIFS(Investors!$P:$P,Investors!$A:$A,$A35,Investors!$G:$G,$B35)-$B$2&lt;=K$4,SUMIFS(Investors!$P:$P,Investors!$A:$A,$A35,Investors!$G:$G,$B35)-$B$2&gt;J$4),SUMIFS(Investors!$Q:$Q,Investors!$A:$A,$A35,Investors!$G:$G,$B35),0)</f>
        <v>0</v>
      </c>
      <c r="L35" s="4">
        <f>IF(AND(SUMIFS(Investors!$P:$P,Investors!$A:$A,$A35,Investors!$G:$G,$B35)-$B$2&lt;=L$4,SUMIFS(Investors!$P:$P,Investors!$A:$A,$A35,Investors!$G:$G,$B35)-$B$2&gt;K$4),SUMIFS(Investors!$Q:$Q,Investors!$A:$A,$A35,Investors!$G:$G,$B35),0)</f>
        <v>0</v>
      </c>
      <c r="M35" s="4">
        <f>IF(AND(SUMIFS(Investors!$P:$P,Investors!$A:$A,$A35,Investors!$G:$G,$B35)-$B$2&lt;=M$4,SUMIFS(Investors!$P:$P,Investors!$A:$A,$A35,Investors!$G:$G,$B35)-$B$2&gt;L$4),SUMIFS(Investors!$Q:$Q,Investors!$A:$A,$A35,Investors!$G:$G,$B35),0)</f>
        <v>0</v>
      </c>
      <c r="N35" s="4">
        <f>IF(AND(SUMIFS(Investors!$P:$P,Investors!$A:$A,$A35,Investors!$G:$G,$B35)-$B$2&lt;=N$4,SUMIFS(Investors!$P:$P,Investors!$A:$A,$A35,Investors!$G:$G,$B35)-$B$2&gt;M$4),SUMIFS(Investors!$Q:$Q,Investors!$A:$A,$A35,Investors!$G:$G,$B35),0)</f>
        <v>0</v>
      </c>
      <c r="O35" s="4">
        <f>IF(AND(SUMIFS(Investors!$P:$P,Investors!$A:$A,$A35,Investors!$G:$G,$B35)-$B$2&lt;=O$4,SUMIFS(Investors!$P:$P,Investors!$A:$A,$A35,Investors!$G:$G,$B35)-$B$2&gt;N$4),SUMIFS(Investors!$Q:$Q,Investors!$A:$A,$A35,Investors!$G:$G,$B35),0)</f>
        <v>0</v>
      </c>
      <c r="P35" s="4">
        <f>IF(AND(SUMIFS(Investors!$P:$P,Investors!$A:$A,$A35,Investors!$G:$G,$B35)-$B$2&lt;=P$4,SUMIFS(Investors!$P:$P,Investors!$A:$A,$A35,Investors!$G:$G,$B35)-$B$2&gt;O$4),SUMIFS(Investors!$Q:$Q,Investors!$A:$A,$A35,Investors!$G:$G,$B35),0)</f>
        <v>0</v>
      </c>
      <c r="Q35" s="4">
        <f>IF(AND(SUMIFS(Investors!$P:$P,Investors!$A:$A,$A35,Investors!$G:$G,$B35)-$B$2&lt;=Q$4,SUMIFS(Investors!$P:$P,Investors!$A:$A,$A35,Investors!$G:$G,$B35)-$B$2&gt;P$4),SUMIFS(Investors!$Q:$Q,Investors!$A:$A,$A35,Investors!$G:$G,$B35),0)</f>
        <v>0</v>
      </c>
      <c r="R35" s="4">
        <f>IF(AND(SUMIFS(Investors!$P:$P,Investors!$A:$A,$A35,Investors!$G:$G,$B35)-$B$2&lt;=R$4,SUMIFS(Investors!$P:$P,Investors!$A:$A,$A35,Investors!$G:$G,$B35)-$B$2&gt;Q$4),SUMIFS(Investors!$Q:$Q,Investors!$A:$A,$A35,Investors!$G:$G,$B35),0)</f>
        <v>0</v>
      </c>
      <c r="S35" s="4">
        <f>IF(AND(SUMIFS(Investors!$P:$P,Investors!$A:$A,$A35,Investors!$G:$G,$B35)-$B$2&lt;=S$4,SUMIFS(Investors!$P:$P,Investors!$A:$A,$A35,Investors!$G:$G,$B35)-$B$2&gt;R$4),SUMIFS(Investors!$Q:$Q,Investors!$A:$A,$A35,Investors!$G:$G,$B35),0)</f>
        <v>0</v>
      </c>
      <c r="T35" s="4">
        <f>IF(AND(SUMIFS(Investors!$P:$P,Investors!$A:$A,$A35,Investors!$G:$G,$B35)-$B$2&lt;=T$4,SUMIFS(Investors!$P:$P,Investors!$A:$A,$A35,Investors!$G:$G,$B35)-$B$2&gt;S$4),SUMIFS(Investors!$Q:$Q,Investors!$A:$A,$A35,Investors!$G:$G,$B35),0)</f>
        <v>0</v>
      </c>
      <c r="U35" s="4">
        <f>IF(AND(SUMIFS(Investors!$P:$P,Investors!$A:$A,$A35,Investors!$G:$G,$B35)-$B$2&lt;=U$4,SUMIFS(Investors!$P:$P,Investors!$A:$A,$A35,Investors!$G:$G,$B35)-$B$2&gt;T$4),SUMIFS(Investors!$Q:$Q,Investors!$A:$A,$A35,Investors!$G:$G,$B35),0)</f>
        <v>0</v>
      </c>
      <c r="V35" s="4">
        <f>IF(AND(SUMIFS(Investors!$P:$P,Investors!$A:$A,$A35,Investors!$G:$G,$B35)-$B$2&lt;=V$4,SUMIFS(Investors!$P:$P,Investors!$A:$A,$A35,Investors!$G:$G,$B35)-$B$2&gt;U$4),SUMIFS(Investors!$Q:$Q,Investors!$A:$A,$A35,Investors!$G:$G,$B35),0)</f>
        <v>0</v>
      </c>
      <c r="W35" s="4">
        <f>IF(AND(SUMIFS(Investors!$P:$P,Investors!$A:$A,$A35,Investors!$G:$G,$B35)-$B$2&lt;=W$4,SUMIFS(Investors!$P:$P,Investors!$A:$A,$A35,Investors!$G:$G,$B35)-$B$2&gt;V$4),SUMIFS(Investors!$Q:$Q,Investors!$A:$A,$A35,Investors!$G:$G,$B35),0)</f>
        <v>0</v>
      </c>
      <c r="X35" s="4">
        <f>IF(AND(SUMIFS(Investors!$P:$P,Investors!$A:$A,$A35,Investors!$G:$G,$B35)-$B$2&lt;=X$4,SUMIFS(Investors!$P:$P,Investors!$A:$A,$A35,Investors!$G:$G,$B35)-$B$2&gt;W$4),SUMIFS(Investors!$Q:$Q,Investors!$A:$A,$A35,Investors!$G:$G,$B35),0)</f>
        <v>0</v>
      </c>
      <c r="Y35" s="4">
        <f>IF(AND(SUMIFS(Investors!$P:$P,Investors!$A:$A,$A35,Investors!$G:$G,$B35)-$B$2&lt;=Y$4,SUMIFS(Investors!$P:$P,Investors!$A:$A,$A35,Investors!$G:$G,$B35)-$B$2&gt;X$4),SUMIFS(Investors!$Q:$Q,Investors!$A:$A,$A35,Investors!$G:$G,$B35),0)</f>
        <v>0</v>
      </c>
      <c r="Z35" s="4">
        <f>IF(AND(SUMIFS(Investors!$P:$P,Investors!$A:$A,$A35,Investors!$G:$G,$B35)-$B$2&lt;=Z$4,SUMIFS(Investors!$P:$P,Investors!$A:$A,$A35,Investors!$G:$G,$B35)-$B$2&gt;Y$4),SUMIFS(Investors!$Q:$Q,Investors!$A:$A,$A35,Investors!$G:$G,$B35),0)</f>
        <v>0</v>
      </c>
      <c r="AA35" s="4">
        <f>IF(AND(SUMIFS(Investors!$P:$P,Investors!$A:$A,$A35,Investors!$G:$G,$B35)-$B$2&lt;=AA$4,SUMIFS(Investors!$P:$P,Investors!$A:$A,$A35,Investors!$G:$G,$B35)-$B$2&gt;Z$4),SUMIFS(Investors!$Q:$Q,Investors!$A:$A,$A35,Investors!$G:$G,$B35),0)</f>
        <v>0</v>
      </c>
      <c r="AB35" s="4">
        <f>IF(AND(SUMIFS(Investors!$P:$P,Investors!$A:$A,$A35,Investors!$G:$G,$B35)-$B$2&lt;=AB$4,SUMIFS(Investors!$P:$P,Investors!$A:$A,$A35,Investors!$G:$G,$B35)-$B$2&gt;AA$4),SUMIFS(Investors!$Q:$Q,Investors!$A:$A,$A35,Investors!$G:$G,$B35),0)</f>
        <v>0</v>
      </c>
      <c r="AC35" s="4">
        <f>IF(AND(SUMIFS(Investors!$P:$P,Investors!$A:$A,$A35,Investors!$G:$G,$B35)-$B$2&lt;=AC$4,SUMIFS(Investors!$P:$P,Investors!$A:$A,$A35,Investors!$G:$G,$B35)-$B$2&gt;AB$4),SUMIFS(Investors!$Q:$Q,Investors!$A:$A,$A35,Investors!$G:$G,$B35),0)</f>
        <v>0</v>
      </c>
    </row>
    <row r="36" spans="1:29">
      <c r="A36" t="s">
        <v>185</v>
      </c>
      <c r="B36" t="s">
        <v>100</v>
      </c>
      <c r="C36" s="4">
        <f t="shared" si="1"/>
        <v>0</v>
      </c>
      <c r="E36" s="4">
        <f>IF(AND(SUMIFS(Investors!$P:$P,Investors!$A:$A,$A36,Investors!$G:$G,$B36)-$B$2&lt;=E$4,SUMIFS(Investors!$P:$P,Investors!$A:$A,$A36,Investors!$G:$G,$B36)-$B$2&gt;D$4),SUMIFS(Investors!$Q:$Q,Investors!$A:$A,$A36,Investors!$G:$G,$B36),0)</f>
        <v>0</v>
      </c>
      <c r="F36" s="4">
        <f>IF(AND(SUMIFS(Investors!$P:$P,Investors!$A:$A,$A36,Investors!$G:$G,$B36)-$B$2&lt;=F$4,SUMIFS(Investors!$P:$P,Investors!$A:$A,$A36,Investors!$G:$G,$B36)-$B$2&gt;E$4),SUMIFS(Investors!$Q:$Q,Investors!$A:$A,$A36,Investors!$G:$G,$B36),0)</f>
        <v>0</v>
      </c>
      <c r="G36" s="4">
        <f>IF(AND(SUMIFS(Investors!$P:$P,Investors!$A:$A,$A36,Investors!$G:$G,$B36)-$B$2&lt;=G$4,SUMIFS(Investors!$P:$P,Investors!$A:$A,$A36,Investors!$G:$G,$B36)-$B$2&gt;F$4),SUMIFS(Investors!$Q:$Q,Investors!$A:$A,$A36,Investors!$G:$G,$B36),0)</f>
        <v>0</v>
      </c>
      <c r="H36" s="4">
        <f>IF(AND(SUMIFS(Investors!$P:$P,Investors!$A:$A,$A36,Investors!$G:$G,$B36)-$B$2&lt;=H$4,SUMIFS(Investors!$P:$P,Investors!$A:$A,$A36,Investors!$G:$G,$B36)-$B$2&gt;G$4),SUMIFS(Investors!$Q:$Q,Investors!$A:$A,$A36,Investors!$G:$G,$B36),0)</f>
        <v>0</v>
      </c>
      <c r="I36" s="4">
        <f>IF(AND(SUMIFS(Investors!$P:$P,Investors!$A:$A,$A36,Investors!$G:$G,$B36)-$B$2&lt;=I$4,SUMIFS(Investors!$P:$P,Investors!$A:$A,$A36,Investors!$G:$G,$B36)-$B$2&gt;H$4),SUMIFS(Investors!$Q:$Q,Investors!$A:$A,$A36,Investors!$G:$G,$B36),0)</f>
        <v>0</v>
      </c>
      <c r="J36" s="4">
        <f>IF(AND(SUMIFS(Investors!$P:$P,Investors!$A:$A,$A36,Investors!$G:$G,$B36)-$B$2&lt;=J$4,SUMIFS(Investors!$P:$P,Investors!$A:$A,$A36,Investors!$G:$G,$B36)-$B$2&gt;I$4),SUMIFS(Investors!$Q:$Q,Investors!$A:$A,$A36,Investors!$G:$G,$B36),0)</f>
        <v>0</v>
      </c>
      <c r="K36" s="4">
        <f>IF(AND(SUMIFS(Investors!$P:$P,Investors!$A:$A,$A36,Investors!$G:$G,$B36)-$B$2&lt;=K$4,SUMIFS(Investors!$P:$P,Investors!$A:$A,$A36,Investors!$G:$G,$B36)-$B$2&gt;J$4),SUMIFS(Investors!$Q:$Q,Investors!$A:$A,$A36,Investors!$G:$G,$B36),0)</f>
        <v>0</v>
      </c>
      <c r="L36" s="4">
        <f>IF(AND(SUMIFS(Investors!$P:$P,Investors!$A:$A,$A36,Investors!$G:$G,$B36)-$B$2&lt;=L$4,SUMIFS(Investors!$P:$P,Investors!$A:$A,$A36,Investors!$G:$G,$B36)-$B$2&gt;K$4),SUMIFS(Investors!$Q:$Q,Investors!$A:$A,$A36,Investors!$G:$G,$B36),0)</f>
        <v>0</v>
      </c>
      <c r="M36" s="4">
        <f>IF(AND(SUMIFS(Investors!$P:$P,Investors!$A:$A,$A36,Investors!$G:$G,$B36)-$B$2&lt;=M$4,SUMIFS(Investors!$P:$P,Investors!$A:$A,$A36,Investors!$G:$G,$B36)-$B$2&gt;L$4),SUMIFS(Investors!$Q:$Q,Investors!$A:$A,$A36,Investors!$G:$G,$B36),0)</f>
        <v>0</v>
      </c>
      <c r="N36" s="4">
        <f>IF(AND(SUMIFS(Investors!$P:$P,Investors!$A:$A,$A36,Investors!$G:$G,$B36)-$B$2&lt;=N$4,SUMIFS(Investors!$P:$P,Investors!$A:$A,$A36,Investors!$G:$G,$B36)-$B$2&gt;M$4),SUMIFS(Investors!$Q:$Q,Investors!$A:$A,$A36,Investors!$G:$G,$B36),0)</f>
        <v>0</v>
      </c>
      <c r="O36" s="4">
        <f>IF(AND(SUMIFS(Investors!$P:$P,Investors!$A:$A,$A36,Investors!$G:$G,$B36)-$B$2&lt;=O$4,SUMIFS(Investors!$P:$P,Investors!$A:$A,$A36,Investors!$G:$G,$B36)-$B$2&gt;N$4),SUMIFS(Investors!$Q:$Q,Investors!$A:$A,$A36,Investors!$G:$G,$B36),0)</f>
        <v>0</v>
      </c>
      <c r="P36" s="4">
        <f>IF(AND(SUMIFS(Investors!$P:$P,Investors!$A:$A,$A36,Investors!$G:$G,$B36)-$B$2&lt;=P$4,SUMIFS(Investors!$P:$P,Investors!$A:$A,$A36,Investors!$G:$G,$B36)-$B$2&gt;O$4),SUMIFS(Investors!$Q:$Q,Investors!$A:$A,$A36,Investors!$G:$G,$B36),0)</f>
        <v>0</v>
      </c>
      <c r="Q36" s="4">
        <f>IF(AND(SUMIFS(Investors!$P:$P,Investors!$A:$A,$A36,Investors!$G:$G,$B36)-$B$2&lt;=Q$4,SUMIFS(Investors!$P:$P,Investors!$A:$A,$A36,Investors!$G:$G,$B36)-$B$2&gt;P$4),SUMIFS(Investors!$Q:$Q,Investors!$A:$A,$A36,Investors!$G:$G,$B36),0)</f>
        <v>0</v>
      </c>
      <c r="R36" s="4">
        <f>IF(AND(SUMIFS(Investors!$P:$P,Investors!$A:$A,$A36,Investors!$G:$G,$B36)-$B$2&lt;=R$4,SUMIFS(Investors!$P:$P,Investors!$A:$A,$A36,Investors!$G:$G,$B36)-$B$2&gt;Q$4),SUMIFS(Investors!$Q:$Q,Investors!$A:$A,$A36,Investors!$G:$G,$B36),0)</f>
        <v>0</v>
      </c>
      <c r="S36" s="4">
        <f>IF(AND(SUMIFS(Investors!$P:$P,Investors!$A:$A,$A36,Investors!$G:$G,$B36)-$B$2&lt;=S$4,SUMIFS(Investors!$P:$P,Investors!$A:$A,$A36,Investors!$G:$G,$B36)-$B$2&gt;R$4),SUMIFS(Investors!$Q:$Q,Investors!$A:$A,$A36,Investors!$G:$G,$B36),0)</f>
        <v>0</v>
      </c>
      <c r="T36" s="4">
        <f>IF(AND(SUMIFS(Investors!$P:$P,Investors!$A:$A,$A36,Investors!$G:$G,$B36)-$B$2&lt;=T$4,SUMIFS(Investors!$P:$P,Investors!$A:$A,$A36,Investors!$G:$G,$B36)-$B$2&gt;S$4),SUMIFS(Investors!$Q:$Q,Investors!$A:$A,$A36,Investors!$G:$G,$B36),0)</f>
        <v>0</v>
      </c>
      <c r="U36" s="4">
        <f>IF(AND(SUMIFS(Investors!$P:$P,Investors!$A:$A,$A36,Investors!$G:$G,$B36)-$B$2&lt;=U$4,SUMIFS(Investors!$P:$P,Investors!$A:$A,$A36,Investors!$G:$G,$B36)-$B$2&gt;T$4),SUMIFS(Investors!$Q:$Q,Investors!$A:$A,$A36,Investors!$G:$G,$B36),0)</f>
        <v>0</v>
      </c>
      <c r="V36" s="4">
        <f>IF(AND(SUMIFS(Investors!$P:$P,Investors!$A:$A,$A36,Investors!$G:$G,$B36)-$B$2&lt;=V$4,SUMIFS(Investors!$P:$P,Investors!$A:$A,$A36,Investors!$G:$G,$B36)-$B$2&gt;U$4),SUMIFS(Investors!$Q:$Q,Investors!$A:$A,$A36,Investors!$G:$G,$B36),0)</f>
        <v>0</v>
      </c>
      <c r="W36" s="4">
        <f>IF(AND(SUMIFS(Investors!$P:$P,Investors!$A:$A,$A36,Investors!$G:$G,$B36)-$B$2&lt;=W$4,SUMIFS(Investors!$P:$P,Investors!$A:$A,$A36,Investors!$G:$G,$B36)-$B$2&gt;V$4),SUMIFS(Investors!$Q:$Q,Investors!$A:$A,$A36,Investors!$G:$G,$B36),0)</f>
        <v>0</v>
      </c>
      <c r="X36" s="4">
        <f>IF(AND(SUMIFS(Investors!$P:$P,Investors!$A:$A,$A36,Investors!$G:$G,$B36)-$B$2&lt;=X$4,SUMIFS(Investors!$P:$P,Investors!$A:$A,$A36,Investors!$G:$G,$B36)-$B$2&gt;W$4),SUMIFS(Investors!$Q:$Q,Investors!$A:$A,$A36,Investors!$G:$G,$B36),0)</f>
        <v>0</v>
      </c>
      <c r="Y36" s="4">
        <f>IF(AND(SUMIFS(Investors!$P:$P,Investors!$A:$A,$A36,Investors!$G:$G,$B36)-$B$2&lt;=Y$4,SUMIFS(Investors!$P:$P,Investors!$A:$A,$A36,Investors!$G:$G,$B36)-$B$2&gt;X$4),SUMIFS(Investors!$Q:$Q,Investors!$A:$A,$A36,Investors!$G:$G,$B36),0)</f>
        <v>0</v>
      </c>
      <c r="Z36" s="4">
        <f>IF(AND(SUMIFS(Investors!$P:$P,Investors!$A:$A,$A36,Investors!$G:$G,$B36)-$B$2&lt;=Z$4,SUMIFS(Investors!$P:$P,Investors!$A:$A,$A36,Investors!$G:$G,$B36)-$B$2&gt;Y$4),SUMIFS(Investors!$Q:$Q,Investors!$A:$A,$A36,Investors!$G:$G,$B36),0)</f>
        <v>0</v>
      </c>
      <c r="AA36" s="4">
        <f>IF(AND(SUMIFS(Investors!$P:$P,Investors!$A:$A,$A36,Investors!$G:$G,$B36)-$B$2&lt;=AA$4,SUMIFS(Investors!$P:$P,Investors!$A:$A,$A36,Investors!$G:$G,$B36)-$B$2&gt;Z$4),SUMIFS(Investors!$Q:$Q,Investors!$A:$A,$A36,Investors!$G:$G,$B36),0)</f>
        <v>0</v>
      </c>
      <c r="AB36" s="4">
        <f>IF(AND(SUMIFS(Investors!$P:$P,Investors!$A:$A,$A36,Investors!$G:$G,$B36)-$B$2&lt;=AB$4,SUMIFS(Investors!$P:$P,Investors!$A:$A,$A36,Investors!$G:$G,$B36)-$B$2&gt;AA$4),SUMIFS(Investors!$Q:$Q,Investors!$A:$A,$A36,Investors!$G:$G,$B36),0)</f>
        <v>0</v>
      </c>
      <c r="AC36" s="4">
        <f>IF(AND(SUMIFS(Investors!$P:$P,Investors!$A:$A,$A36,Investors!$G:$G,$B36)-$B$2&lt;=AC$4,SUMIFS(Investors!$P:$P,Investors!$A:$A,$A36,Investors!$G:$G,$B36)-$B$2&gt;AB$4),SUMIFS(Investors!$Q:$Q,Investors!$A:$A,$A36,Investors!$G:$G,$B36),0)</f>
        <v>0</v>
      </c>
    </row>
    <row r="37" spans="1:29">
      <c r="A37" t="s">
        <v>188</v>
      </c>
      <c r="B37" t="s">
        <v>26</v>
      </c>
      <c r="C37" s="4">
        <f t="shared" ref="C37:C68" si="2">SUM(E37:AC37)</f>
        <v>333369.86301369866</v>
      </c>
      <c r="E37" s="4">
        <f>IF(AND(SUMIFS(Investors!$P:$P,Investors!$A:$A,$A37,Investors!$G:$G,$B37)-$B$2&lt;=E$4,SUMIFS(Investors!$P:$P,Investors!$A:$A,$A37,Investors!$G:$G,$B37)-$B$2&gt;D$4),SUMIFS(Investors!$Q:$Q,Investors!$A:$A,$A37,Investors!$G:$G,$B37),0)</f>
        <v>0</v>
      </c>
      <c r="F37" s="4">
        <f>IF(AND(SUMIFS(Investors!$P:$P,Investors!$A:$A,$A37,Investors!$G:$G,$B37)-$B$2&lt;=F$4,SUMIFS(Investors!$P:$P,Investors!$A:$A,$A37,Investors!$G:$G,$B37)-$B$2&gt;E$4),SUMIFS(Investors!$Q:$Q,Investors!$A:$A,$A37,Investors!$G:$G,$B37),0)</f>
        <v>333369.86301369866</v>
      </c>
      <c r="G37" s="4">
        <f>IF(AND(SUMIFS(Investors!$P:$P,Investors!$A:$A,$A37,Investors!$G:$G,$B37)-$B$2&lt;=G$4,SUMIFS(Investors!$P:$P,Investors!$A:$A,$A37,Investors!$G:$G,$B37)-$B$2&gt;F$4),SUMIFS(Investors!$Q:$Q,Investors!$A:$A,$A37,Investors!$G:$G,$B37),0)</f>
        <v>0</v>
      </c>
      <c r="H37" s="4">
        <f>IF(AND(SUMIFS(Investors!$P:$P,Investors!$A:$A,$A37,Investors!$G:$G,$B37)-$B$2&lt;=H$4,SUMIFS(Investors!$P:$P,Investors!$A:$A,$A37,Investors!$G:$G,$B37)-$B$2&gt;G$4),SUMIFS(Investors!$Q:$Q,Investors!$A:$A,$A37,Investors!$G:$G,$B37),0)</f>
        <v>0</v>
      </c>
      <c r="I37" s="4">
        <f>IF(AND(SUMIFS(Investors!$P:$P,Investors!$A:$A,$A37,Investors!$G:$G,$B37)-$B$2&lt;=I$4,SUMIFS(Investors!$P:$P,Investors!$A:$A,$A37,Investors!$G:$G,$B37)-$B$2&gt;H$4),SUMIFS(Investors!$Q:$Q,Investors!$A:$A,$A37,Investors!$G:$G,$B37),0)</f>
        <v>0</v>
      </c>
      <c r="J37" s="4">
        <f>IF(AND(SUMIFS(Investors!$P:$P,Investors!$A:$A,$A37,Investors!$G:$G,$B37)-$B$2&lt;=J$4,SUMIFS(Investors!$P:$P,Investors!$A:$A,$A37,Investors!$G:$G,$B37)-$B$2&gt;I$4),SUMIFS(Investors!$Q:$Q,Investors!$A:$A,$A37,Investors!$G:$G,$B37),0)</f>
        <v>0</v>
      </c>
      <c r="K37" s="4">
        <f>IF(AND(SUMIFS(Investors!$P:$P,Investors!$A:$A,$A37,Investors!$G:$G,$B37)-$B$2&lt;=K$4,SUMIFS(Investors!$P:$P,Investors!$A:$A,$A37,Investors!$G:$G,$B37)-$B$2&gt;J$4),SUMIFS(Investors!$Q:$Q,Investors!$A:$A,$A37,Investors!$G:$G,$B37),0)</f>
        <v>0</v>
      </c>
      <c r="L37" s="4">
        <f>IF(AND(SUMIFS(Investors!$P:$P,Investors!$A:$A,$A37,Investors!$G:$G,$B37)-$B$2&lt;=L$4,SUMIFS(Investors!$P:$P,Investors!$A:$A,$A37,Investors!$G:$G,$B37)-$B$2&gt;K$4),SUMIFS(Investors!$Q:$Q,Investors!$A:$A,$A37,Investors!$G:$G,$B37),0)</f>
        <v>0</v>
      </c>
      <c r="M37" s="4">
        <f>IF(AND(SUMIFS(Investors!$P:$P,Investors!$A:$A,$A37,Investors!$G:$G,$B37)-$B$2&lt;=M$4,SUMIFS(Investors!$P:$P,Investors!$A:$A,$A37,Investors!$G:$G,$B37)-$B$2&gt;L$4),SUMIFS(Investors!$Q:$Q,Investors!$A:$A,$A37,Investors!$G:$G,$B37),0)</f>
        <v>0</v>
      </c>
      <c r="N37" s="4">
        <f>IF(AND(SUMIFS(Investors!$P:$P,Investors!$A:$A,$A37,Investors!$G:$G,$B37)-$B$2&lt;=N$4,SUMIFS(Investors!$P:$P,Investors!$A:$A,$A37,Investors!$G:$G,$B37)-$B$2&gt;M$4),SUMIFS(Investors!$Q:$Q,Investors!$A:$A,$A37,Investors!$G:$G,$B37),0)</f>
        <v>0</v>
      </c>
      <c r="O37" s="4">
        <f>IF(AND(SUMIFS(Investors!$P:$P,Investors!$A:$A,$A37,Investors!$G:$G,$B37)-$B$2&lt;=O$4,SUMIFS(Investors!$P:$P,Investors!$A:$A,$A37,Investors!$G:$G,$B37)-$B$2&gt;N$4),SUMIFS(Investors!$Q:$Q,Investors!$A:$A,$A37,Investors!$G:$G,$B37),0)</f>
        <v>0</v>
      </c>
      <c r="P37" s="4">
        <f>IF(AND(SUMIFS(Investors!$P:$P,Investors!$A:$A,$A37,Investors!$G:$G,$B37)-$B$2&lt;=P$4,SUMIFS(Investors!$P:$P,Investors!$A:$A,$A37,Investors!$G:$G,$B37)-$B$2&gt;O$4),SUMIFS(Investors!$Q:$Q,Investors!$A:$A,$A37,Investors!$G:$G,$B37),0)</f>
        <v>0</v>
      </c>
      <c r="Q37" s="4">
        <f>IF(AND(SUMIFS(Investors!$P:$P,Investors!$A:$A,$A37,Investors!$G:$G,$B37)-$B$2&lt;=Q$4,SUMIFS(Investors!$P:$P,Investors!$A:$A,$A37,Investors!$G:$G,$B37)-$B$2&gt;P$4),SUMIFS(Investors!$Q:$Q,Investors!$A:$A,$A37,Investors!$G:$G,$B37),0)</f>
        <v>0</v>
      </c>
      <c r="R37" s="4">
        <f>IF(AND(SUMIFS(Investors!$P:$P,Investors!$A:$A,$A37,Investors!$G:$G,$B37)-$B$2&lt;=R$4,SUMIFS(Investors!$P:$P,Investors!$A:$A,$A37,Investors!$G:$G,$B37)-$B$2&gt;Q$4),SUMIFS(Investors!$Q:$Q,Investors!$A:$A,$A37,Investors!$G:$G,$B37),0)</f>
        <v>0</v>
      </c>
      <c r="S37" s="4">
        <f>IF(AND(SUMIFS(Investors!$P:$P,Investors!$A:$A,$A37,Investors!$G:$G,$B37)-$B$2&lt;=S$4,SUMIFS(Investors!$P:$P,Investors!$A:$A,$A37,Investors!$G:$G,$B37)-$B$2&gt;R$4),SUMIFS(Investors!$Q:$Q,Investors!$A:$A,$A37,Investors!$G:$G,$B37),0)</f>
        <v>0</v>
      </c>
      <c r="T37" s="4">
        <f>IF(AND(SUMIFS(Investors!$P:$P,Investors!$A:$A,$A37,Investors!$G:$G,$B37)-$B$2&lt;=T$4,SUMIFS(Investors!$P:$P,Investors!$A:$A,$A37,Investors!$G:$G,$B37)-$B$2&gt;S$4),SUMIFS(Investors!$Q:$Q,Investors!$A:$A,$A37,Investors!$G:$G,$B37),0)</f>
        <v>0</v>
      </c>
      <c r="U37" s="4">
        <f>IF(AND(SUMIFS(Investors!$P:$P,Investors!$A:$A,$A37,Investors!$G:$G,$B37)-$B$2&lt;=U$4,SUMIFS(Investors!$P:$P,Investors!$A:$A,$A37,Investors!$G:$G,$B37)-$B$2&gt;T$4),SUMIFS(Investors!$Q:$Q,Investors!$A:$A,$A37,Investors!$G:$G,$B37),0)</f>
        <v>0</v>
      </c>
      <c r="V37" s="4">
        <f>IF(AND(SUMIFS(Investors!$P:$P,Investors!$A:$A,$A37,Investors!$G:$G,$B37)-$B$2&lt;=V$4,SUMIFS(Investors!$P:$P,Investors!$A:$A,$A37,Investors!$G:$G,$B37)-$B$2&gt;U$4),SUMIFS(Investors!$Q:$Q,Investors!$A:$A,$A37,Investors!$G:$G,$B37),0)</f>
        <v>0</v>
      </c>
      <c r="W37" s="4">
        <f>IF(AND(SUMIFS(Investors!$P:$P,Investors!$A:$A,$A37,Investors!$G:$G,$B37)-$B$2&lt;=W$4,SUMIFS(Investors!$P:$P,Investors!$A:$A,$A37,Investors!$G:$G,$B37)-$B$2&gt;V$4),SUMIFS(Investors!$Q:$Q,Investors!$A:$A,$A37,Investors!$G:$G,$B37),0)</f>
        <v>0</v>
      </c>
      <c r="X37" s="4">
        <f>IF(AND(SUMIFS(Investors!$P:$P,Investors!$A:$A,$A37,Investors!$G:$G,$B37)-$B$2&lt;=X$4,SUMIFS(Investors!$P:$P,Investors!$A:$A,$A37,Investors!$G:$G,$B37)-$B$2&gt;W$4),SUMIFS(Investors!$Q:$Q,Investors!$A:$A,$A37,Investors!$G:$G,$B37),0)</f>
        <v>0</v>
      </c>
      <c r="Y37" s="4">
        <f>IF(AND(SUMIFS(Investors!$P:$P,Investors!$A:$A,$A37,Investors!$G:$G,$B37)-$B$2&lt;=Y$4,SUMIFS(Investors!$P:$P,Investors!$A:$A,$A37,Investors!$G:$G,$B37)-$B$2&gt;X$4),SUMIFS(Investors!$Q:$Q,Investors!$A:$A,$A37,Investors!$G:$G,$B37),0)</f>
        <v>0</v>
      </c>
      <c r="Z37" s="4">
        <f>IF(AND(SUMIFS(Investors!$P:$P,Investors!$A:$A,$A37,Investors!$G:$G,$B37)-$B$2&lt;=Z$4,SUMIFS(Investors!$P:$P,Investors!$A:$A,$A37,Investors!$G:$G,$B37)-$B$2&gt;Y$4),SUMIFS(Investors!$Q:$Q,Investors!$A:$A,$A37,Investors!$G:$G,$B37),0)</f>
        <v>0</v>
      </c>
      <c r="AA37" s="4">
        <f>IF(AND(SUMIFS(Investors!$P:$P,Investors!$A:$A,$A37,Investors!$G:$G,$B37)-$B$2&lt;=AA$4,SUMIFS(Investors!$P:$P,Investors!$A:$A,$A37,Investors!$G:$G,$B37)-$B$2&gt;Z$4),SUMIFS(Investors!$Q:$Q,Investors!$A:$A,$A37,Investors!$G:$G,$B37),0)</f>
        <v>0</v>
      </c>
      <c r="AB37" s="4">
        <f>IF(AND(SUMIFS(Investors!$P:$P,Investors!$A:$A,$A37,Investors!$G:$G,$B37)-$B$2&lt;=AB$4,SUMIFS(Investors!$P:$P,Investors!$A:$A,$A37,Investors!$G:$G,$B37)-$B$2&gt;AA$4),SUMIFS(Investors!$Q:$Q,Investors!$A:$A,$A37,Investors!$G:$G,$B37),0)</f>
        <v>0</v>
      </c>
      <c r="AC37" s="4">
        <f>IF(AND(SUMIFS(Investors!$P:$P,Investors!$A:$A,$A37,Investors!$G:$G,$B37)-$B$2&lt;=AC$4,SUMIFS(Investors!$P:$P,Investors!$A:$A,$A37,Investors!$G:$G,$B37)-$B$2&gt;AB$4),SUMIFS(Investors!$Q:$Q,Investors!$A:$A,$A37,Investors!$G:$G,$B37),0)</f>
        <v>0</v>
      </c>
    </row>
    <row r="38" spans="1:29">
      <c r="A38" t="s">
        <v>191</v>
      </c>
      <c r="B38" t="s">
        <v>61</v>
      </c>
      <c r="C38" s="4">
        <f t="shared" si="2"/>
        <v>587301.36986301374</v>
      </c>
      <c r="E38" s="4">
        <f>IF(AND(SUMIFS(Investors!$P:$P,Investors!$A:$A,$A38,Investors!$G:$G,$B38)-$B$2&lt;=E$4,SUMIFS(Investors!$P:$P,Investors!$A:$A,$A38,Investors!$G:$G,$B38)-$B$2&gt;D$4),SUMIFS(Investors!$Q:$Q,Investors!$A:$A,$A38,Investors!$G:$G,$B38),0)</f>
        <v>0</v>
      </c>
      <c r="F38" s="4">
        <f>IF(AND(SUMIFS(Investors!$P:$P,Investors!$A:$A,$A38,Investors!$G:$G,$B38)-$B$2&lt;=F$4,SUMIFS(Investors!$P:$P,Investors!$A:$A,$A38,Investors!$G:$G,$B38)-$B$2&gt;E$4),SUMIFS(Investors!$Q:$Q,Investors!$A:$A,$A38,Investors!$G:$G,$B38),0)</f>
        <v>0</v>
      </c>
      <c r="G38" s="4">
        <f>IF(AND(SUMIFS(Investors!$P:$P,Investors!$A:$A,$A38,Investors!$G:$G,$B38)-$B$2&lt;=G$4,SUMIFS(Investors!$P:$P,Investors!$A:$A,$A38,Investors!$G:$G,$B38)-$B$2&gt;F$4),SUMIFS(Investors!$Q:$Q,Investors!$A:$A,$A38,Investors!$G:$G,$B38),0)</f>
        <v>587301.36986301374</v>
      </c>
      <c r="H38" s="4">
        <f>IF(AND(SUMIFS(Investors!$P:$P,Investors!$A:$A,$A38,Investors!$G:$G,$B38)-$B$2&lt;=H$4,SUMIFS(Investors!$P:$P,Investors!$A:$A,$A38,Investors!$G:$G,$B38)-$B$2&gt;G$4),SUMIFS(Investors!$Q:$Q,Investors!$A:$A,$A38,Investors!$G:$G,$B38),0)</f>
        <v>0</v>
      </c>
      <c r="I38" s="4">
        <f>IF(AND(SUMIFS(Investors!$P:$P,Investors!$A:$A,$A38,Investors!$G:$G,$B38)-$B$2&lt;=I$4,SUMIFS(Investors!$P:$P,Investors!$A:$A,$A38,Investors!$G:$G,$B38)-$B$2&gt;H$4),SUMIFS(Investors!$Q:$Q,Investors!$A:$A,$A38,Investors!$G:$G,$B38),0)</f>
        <v>0</v>
      </c>
      <c r="J38" s="4">
        <f>IF(AND(SUMIFS(Investors!$P:$P,Investors!$A:$A,$A38,Investors!$G:$G,$B38)-$B$2&lt;=J$4,SUMIFS(Investors!$P:$P,Investors!$A:$A,$A38,Investors!$G:$G,$B38)-$B$2&gt;I$4),SUMIFS(Investors!$Q:$Q,Investors!$A:$A,$A38,Investors!$G:$G,$B38),0)</f>
        <v>0</v>
      </c>
      <c r="K38" s="4">
        <f>IF(AND(SUMIFS(Investors!$P:$P,Investors!$A:$A,$A38,Investors!$G:$G,$B38)-$B$2&lt;=K$4,SUMIFS(Investors!$P:$P,Investors!$A:$A,$A38,Investors!$G:$G,$B38)-$B$2&gt;J$4),SUMIFS(Investors!$Q:$Q,Investors!$A:$A,$A38,Investors!$G:$G,$B38),0)</f>
        <v>0</v>
      </c>
      <c r="L38" s="4">
        <f>IF(AND(SUMIFS(Investors!$P:$P,Investors!$A:$A,$A38,Investors!$G:$G,$B38)-$B$2&lt;=L$4,SUMIFS(Investors!$P:$P,Investors!$A:$A,$A38,Investors!$G:$G,$B38)-$B$2&gt;K$4),SUMIFS(Investors!$Q:$Q,Investors!$A:$A,$A38,Investors!$G:$G,$B38),0)</f>
        <v>0</v>
      </c>
      <c r="M38" s="4">
        <f>IF(AND(SUMIFS(Investors!$P:$P,Investors!$A:$A,$A38,Investors!$G:$G,$B38)-$B$2&lt;=M$4,SUMIFS(Investors!$P:$P,Investors!$A:$A,$A38,Investors!$G:$G,$B38)-$B$2&gt;L$4),SUMIFS(Investors!$Q:$Q,Investors!$A:$A,$A38,Investors!$G:$G,$B38),0)</f>
        <v>0</v>
      </c>
      <c r="N38" s="4">
        <f>IF(AND(SUMIFS(Investors!$P:$P,Investors!$A:$A,$A38,Investors!$G:$G,$B38)-$B$2&lt;=N$4,SUMIFS(Investors!$P:$P,Investors!$A:$A,$A38,Investors!$G:$G,$B38)-$B$2&gt;M$4),SUMIFS(Investors!$Q:$Q,Investors!$A:$A,$A38,Investors!$G:$G,$B38),0)</f>
        <v>0</v>
      </c>
      <c r="O38" s="4">
        <f>IF(AND(SUMIFS(Investors!$P:$P,Investors!$A:$A,$A38,Investors!$G:$G,$B38)-$B$2&lt;=O$4,SUMIFS(Investors!$P:$P,Investors!$A:$A,$A38,Investors!$G:$G,$B38)-$B$2&gt;N$4),SUMIFS(Investors!$Q:$Q,Investors!$A:$A,$A38,Investors!$G:$G,$B38),0)</f>
        <v>0</v>
      </c>
      <c r="P38" s="4">
        <f>IF(AND(SUMIFS(Investors!$P:$P,Investors!$A:$A,$A38,Investors!$G:$G,$B38)-$B$2&lt;=P$4,SUMIFS(Investors!$P:$P,Investors!$A:$A,$A38,Investors!$G:$G,$B38)-$B$2&gt;O$4),SUMIFS(Investors!$Q:$Q,Investors!$A:$A,$A38,Investors!$G:$G,$B38),0)</f>
        <v>0</v>
      </c>
      <c r="Q38" s="4">
        <f>IF(AND(SUMIFS(Investors!$P:$P,Investors!$A:$A,$A38,Investors!$G:$G,$B38)-$B$2&lt;=Q$4,SUMIFS(Investors!$P:$P,Investors!$A:$A,$A38,Investors!$G:$G,$B38)-$B$2&gt;P$4),SUMIFS(Investors!$Q:$Q,Investors!$A:$A,$A38,Investors!$G:$G,$B38),0)</f>
        <v>0</v>
      </c>
      <c r="R38" s="4">
        <f>IF(AND(SUMIFS(Investors!$P:$P,Investors!$A:$A,$A38,Investors!$G:$G,$B38)-$B$2&lt;=R$4,SUMIFS(Investors!$P:$P,Investors!$A:$A,$A38,Investors!$G:$G,$B38)-$B$2&gt;Q$4),SUMIFS(Investors!$Q:$Q,Investors!$A:$A,$A38,Investors!$G:$G,$B38),0)</f>
        <v>0</v>
      </c>
      <c r="S38" s="4">
        <f>IF(AND(SUMIFS(Investors!$P:$P,Investors!$A:$A,$A38,Investors!$G:$G,$B38)-$B$2&lt;=S$4,SUMIFS(Investors!$P:$P,Investors!$A:$A,$A38,Investors!$G:$G,$B38)-$B$2&gt;R$4),SUMIFS(Investors!$Q:$Q,Investors!$A:$A,$A38,Investors!$G:$G,$B38),0)</f>
        <v>0</v>
      </c>
      <c r="T38" s="4">
        <f>IF(AND(SUMIFS(Investors!$P:$P,Investors!$A:$A,$A38,Investors!$G:$G,$B38)-$B$2&lt;=T$4,SUMIFS(Investors!$P:$P,Investors!$A:$A,$A38,Investors!$G:$G,$B38)-$B$2&gt;S$4),SUMIFS(Investors!$Q:$Q,Investors!$A:$A,$A38,Investors!$G:$G,$B38),0)</f>
        <v>0</v>
      </c>
      <c r="U38" s="4">
        <f>IF(AND(SUMIFS(Investors!$P:$P,Investors!$A:$A,$A38,Investors!$G:$G,$B38)-$B$2&lt;=U$4,SUMIFS(Investors!$P:$P,Investors!$A:$A,$A38,Investors!$G:$G,$B38)-$B$2&gt;T$4),SUMIFS(Investors!$Q:$Q,Investors!$A:$A,$A38,Investors!$G:$G,$B38),0)</f>
        <v>0</v>
      </c>
      <c r="V38" s="4">
        <f>IF(AND(SUMIFS(Investors!$P:$P,Investors!$A:$A,$A38,Investors!$G:$G,$B38)-$B$2&lt;=V$4,SUMIFS(Investors!$P:$P,Investors!$A:$A,$A38,Investors!$G:$G,$B38)-$B$2&gt;U$4),SUMIFS(Investors!$Q:$Q,Investors!$A:$A,$A38,Investors!$G:$G,$B38),0)</f>
        <v>0</v>
      </c>
      <c r="W38" s="4">
        <f>IF(AND(SUMIFS(Investors!$P:$P,Investors!$A:$A,$A38,Investors!$G:$G,$B38)-$B$2&lt;=W$4,SUMIFS(Investors!$P:$P,Investors!$A:$A,$A38,Investors!$G:$G,$B38)-$B$2&gt;V$4),SUMIFS(Investors!$Q:$Q,Investors!$A:$A,$A38,Investors!$G:$G,$B38),0)</f>
        <v>0</v>
      </c>
      <c r="X38" s="4">
        <f>IF(AND(SUMIFS(Investors!$P:$P,Investors!$A:$A,$A38,Investors!$G:$G,$B38)-$B$2&lt;=X$4,SUMIFS(Investors!$P:$P,Investors!$A:$A,$A38,Investors!$G:$G,$B38)-$B$2&gt;W$4),SUMIFS(Investors!$Q:$Q,Investors!$A:$A,$A38,Investors!$G:$G,$B38),0)</f>
        <v>0</v>
      </c>
      <c r="Y38" s="4">
        <f>IF(AND(SUMIFS(Investors!$P:$P,Investors!$A:$A,$A38,Investors!$G:$G,$B38)-$B$2&lt;=Y$4,SUMIFS(Investors!$P:$P,Investors!$A:$A,$A38,Investors!$G:$G,$B38)-$B$2&gt;X$4),SUMIFS(Investors!$Q:$Q,Investors!$A:$A,$A38,Investors!$G:$G,$B38),0)</f>
        <v>0</v>
      </c>
      <c r="Z38" s="4">
        <f>IF(AND(SUMIFS(Investors!$P:$P,Investors!$A:$A,$A38,Investors!$G:$G,$B38)-$B$2&lt;=Z$4,SUMIFS(Investors!$P:$P,Investors!$A:$A,$A38,Investors!$G:$G,$B38)-$B$2&gt;Y$4),SUMIFS(Investors!$Q:$Q,Investors!$A:$A,$A38,Investors!$G:$G,$B38),0)</f>
        <v>0</v>
      </c>
      <c r="AA38" s="4">
        <f>IF(AND(SUMIFS(Investors!$P:$P,Investors!$A:$A,$A38,Investors!$G:$G,$B38)-$B$2&lt;=AA$4,SUMIFS(Investors!$P:$P,Investors!$A:$A,$A38,Investors!$G:$G,$B38)-$B$2&gt;Z$4),SUMIFS(Investors!$Q:$Q,Investors!$A:$A,$A38,Investors!$G:$G,$B38),0)</f>
        <v>0</v>
      </c>
      <c r="AB38" s="4">
        <f>IF(AND(SUMIFS(Investors!$P:$P,Investors!$A:$A,$A38,Investors!$G:$G,$B38)-$B$2&lt;=AB$4,SUMIFS(Investors!$P:$P,Investors!$A:$A,$A38,Investors!$G:$G,$B38)-$B$2&gt;AA$4),SUMIFS(Investors!$Q:$Q,Investors!$A:$A,$A38,Investors!$G:$G,$B38),0)</f>
        <v>0</v>
      </c>
      <c r="AC38" s="4">
        <f>IF(AND(SUMIFS(Investors!$P:$P,Investors!$A:$A,$A38,Investors!$G:$G,$B38)-$B$2&lt;=AC$4,SUMIFS(Investors!$P:$P,Investors!$A:$A,$A38,Investors!$G:$G,$B38)-$B$2&gt;AB$4),SUMIFS(Investors!$Q:$Q,Investors!$A:$A,$A38,Investors!$G:$G,$B38),0)</f>
        <v>0</v>
      </c>
    </row>
    <row r="39" spans="1:29">
      <c r="A39" t="s">
        <v>194</v>
      </c>
      <c r="B39" t="s">
        <v>89</v>
      </c>
      <c r="C39" s="4">
        <f t="shared" si="2"/>
        <v>645549.31506849313</v>
      </c>
      <c r="E39" s="4">
        <f>IF(AND(SUMIFS(Investors!$P:$P,Investors!$A:$A,$A39,Investors!$G:$G,$B39)-$B$2&lt;=E$4,SUMIFS(Investors!$P:$P,Investors!$A:$A,$A39,Investors!$G:$G,$B39)-$B$2&gt;D$4),SUMIFS(Investors!$Q:$Q,Investors!$A:$A,$A39,Investors!$G:$G,$B39),0)</f>
        <v>645549.31506849313</v>
      </c>
      <c r="F39" s="4">
        <f>IF(AND(SUMIFS(Investors!$P:$P,Investors!$A:$A,$A39,Investors!$G:$G,$B39)-$B$2&lt;=F$4,SUMIFS(Investors!$P:$P,Investors!$A:$A,$A39,Investors!$G:$G,$B39)-$B$2&gt;E$4),SUMIFS(Investors!$Q:$Q,Investors!$A:$A,$A39,Investors!$G:$G,$B39),0)</f>
        <v>0</v>
      </c>
      <c r="G39" s="4">
        <f>IF(AND(SUMIFS(Investors!$P:$P,Investors!$A:$A,$A39,Investors!$G:$G,$B39)-$B$2&lt;=G$4,SUMIFS(Investors!$P:$P,Investors!$A:$A,$A39,Investors!$G:$G,$B39)-$B$2&gt;F$4),SUMIFS(Investors!$Q:$Q,Investors!$A:$A,$A39,Investors!$G:$G,$B39),0)</f>
        <v>0</v>
      </c>
      <c r="H39" s="4">
        <f>IF(AND(SUMIFS(Investors!$P:$P,Investors!$A:$A,$A39,Investors!$G:$G,$B39)-$B$2&lt;=H$4,SUMIFS(Investors!$P:$P,Investors!$A:$A,$A39,Investors!$G:$G,$B39)-$B$2&gt;G$4),SUMIFS(Investors!$Q:$Q,Investors!$A:$A,$A39,Investors!$G:$G,$B39),0)</f>
        <v>0</v>
      </c>
      <c r="I39" s="4">
        <f>IF(AND(SUMIFS(Investors!$P:$P,Investors!$A:$A,$A39,Investors!$G:$G,$B39)-$B$2&lt;=I$4,SUMIFS(Investors!$P:$P,Investors!$A:$A,$A39,Investors!$G:$G,$B39)-$B$2&gt;H$4),SUMIFS(Investors!$Q:$Q,Investors!$A:$A,$A39,Investors!$G:$G,$B39),0)</f>
        <v>0</v>
      </c>
      <c r="J39" s="4">
        <f>IF(AND(SUMIFS(Investors!$P:$P,Investors!$A:$A,$A39,Investors!$G:$G,$B39)-$B$2&lt;=J$4,SUMIFS(Investors!$P:$P,Investors!$A:$A,$A39,Investors!$G:$G,$B39)-$B$2&gt;I$4),SUMIFS(Investors!$Q:$Q,Investors!$A:$A,$A39,Investors!$G:$G,$B39),0)</f>
        <v>0</v>
      </c>
      <c r="K39" s="4">
        <f>IF(AND(SUMIFS(Investors!$P:$P,Investors!$A:$A,$A39,Investors!$G:$G,$B39)-$B$2&lt;=K$4,SUMIFS(Investors!$P:$P,Investors!$A:$A,$A39,Investors!$G:$G,$B39)-$B$2&gt;J$4),SUMIFS(Investors!$Q:$Q,Investors!$A:$A,$A39,Investors!$G:$G,$B39),0)</f>
        <v>0</v>
      </c>
      <c r="L39" s="4">
        <f>IF(AND(SUMIFS(Investors!$P:$P,Investors!$A:$A,$A39,Investors!$G:$G,$B39)-$B$2&lt;=L$4,SUMIFS(Investors!$P:$P,Investors!$A:$A,$A39,Investors!$G:$G,$B39)-$B$2&gt;K$4),SUMIFS(Investors!$Q:$Q,Investors!$A:$A,$A39,Investors!$G:$G,$B39),0)</f>
        <v>0</v>
      </c>
      <c r="M39" s="4">
        <f>IF(AND(SUMIFS(Investors!$P:$P,Investors!$A:$A,$A39,Investors!$G:$G,$B39)-$B$2&lt;=M$4,SUMIFS(Investors!$P:$P,Investors!$A:$A,$A39,Investors!$G:$G,$B39)-$B$2&gt;L$4),SUMIFS(Investors!$Q:$Q,Investors!$A:$A,$A39,Investors!$G:$G,$B39),0)</f>
        <v>0</v>
      </c>
      <c r="N39" s="4">
        <f>IF(AND(SUMIFS(Investors!$P:$P,Investors!$A:$A,$A39,Investors!$G:$G,$B39)-$B$2&lt;=N$4,SUMIFS(Investors!$P:$P,Investors!$A:$A,$A39,Investors!$G:$G,$B39)-$B$2&gt;M$4),SUMIFS(Investors!$Q:$Q,Investors!$A:$A,$A39,Investors!$G:$G,$B39),0)</f>
        <v>0</v>
      </c>
      <c r="O39" s="4">
        <f>IF(AND(SUMIFS(Investors!$P:$P,Investors!$A:$A,$A39,Investors!$G:$G,$B39)-$B$2&lt;=O$4,SUMIFS(Investors!$P:$P,Investors!$A:$A,$A39,Investors!$G:$G,$B39)-$B$2&gt;N$4),SUMIFS(Investors!$Q:$Q,Investors!$A:$A,$A39,Investors!$G:$G,$B39),0)</f>
        <v>0</v>
      </c>
      <c r="P39" s="4">
        <f>IF(AND(SUMIFS(Investors!$P:$P,Investors!$A:$A,$A39,Investors!$G:$G,$B39)-$B$2&lt;=P$4,SUMIFS(Investors!$P:$P,Investors!$A:$A,$A39,Investors!$G:$G,$B39)-$B$2&gt;O$4),SUMIFS(Investors!$Q:$Q,Investors!$A:$A,$A39,Investors!$G:$G,$B39),0)</f>
        <v>0</v>
      </c>
      <c r="Q39" s="4">
        <f>IF(AND(SUMIFS(Investors!$P:$P,Investors!$A:$A,$A39,Investors!$G:$G,$B39)-$B$2&lt;=Q$4,SUMIFS(Investors!$P:$P,Investors!$A:$A,$A39,Investors!$G:$G,$B39)-$B$2&gt;P$4),SUMIFS(Investors!$Q:$Q,Investors!$A:$A,$A39,Investors!$G:$G,$B39),0)</f>
        <v>0</v>
      </c>
      <c r="R39" s="4">
        <f>IF(AND(SUMIFS(Investors!$P:$P,Investors!$A:$A,$A39,Investors!$G:$G,$B39)-$B$2&lt;=R$4,SUMIFS(Investors!$P:$P,Investors!$A:$A,$A39,Investors!$G:$G,$B39)-$B$2&gt;Q$4),SUMIFS(Investors!$Q:$Q,Investors!$A:$A,$A39,Investors!$G:$G,$B39),0)</f>
        <v>0</v>
      </c>
      <c r="S39" s="4">
        <f>IF(AND(SUMIFS(Investors!$P:$P,Investors!$A:$A,$A39,Investors!$G:$G,$B39)-$B$2&lt;=S$4,SUMIFS(Investors!$P:$P,Investors!$A:$A,$A39,Investors!$G:$G,$B39)-$B$2&gt;R$4),SUMIFS(Investors!$Q:$Q,Investors!$A:$A,$A39,Investors!$G:$G,$B39),0)</f>
        <v>0</v>
      </c>
      <c r="T39" s="4">
        <f>IF(AND(SUMIFS(Investors!$P:$P,Investors!$A:$A,$A39,Investors!$G:$G,$B39)-$B$2&lt;=T$4,SUMIFS(Investors!$P:$P,Investors!$A:$A,$A39,Investors!$G:$G,$B39)-$B$2&gt;S$4),SUMIFS(Investors!$Q:$Q,Investors!$A:$A,$A39,Investors!$G:$G,$B39),0)</f>
        <v>0</v>
      </c>
      <c r="U39" s="4">
        <f>IF(AND(SUMIFS(Investors!$P:$P,Investors!$A:$A,$A39,Investors!$G:$G,$B39)-$B$2&lt;=U$4,SUMIFS(Investors!$P:$P,Investors!$A:$A,$A39,Investors!$G:$G,$B39)-$B$2&gt;T$4),SUMIFS(Investors!$Q:$Q,Investors!$A:$A,$A39,Investors!$G:$G,$B39),0)</f>
        <v>0</v>
      </c>
      <c r="V39" s="4">
        <f>IF(AND(SUMIFS(Investors!$P:$P,Investors!$A:$A,$A39,Investors!$G:$G,$B39)-$B$2&lt;=V$4,SUMIFS(Investors!$P:$P,Investors!$A:$A,$A39,Investors!$G:$G,$B39)-$B$2&gt;U$4),SUMIFS(Investors!$Q:$Q,Investors!$A:$A,$A39,Investors!$G:$G,$B39),0)</f>
        <v>0</v>
      </c>
      <c r="W39" s="4">
        <f>IF(AND(SUMIFS(Investors!$P:$P,Investors!$A:$A,$A39,Investors!$G:$G,$B39)-$B$2&lt;=W$4,SUMIFS(Investors!$P:$P,Investors!$A:$A,$A39,Investors!$G:$G,$B39)-$B$2&gt;V$4),SUMIFS(Investors!$Q:$Q,Investors!$A:$A,$A39,Investors!$G:$G,$B39),0)</f>
        <v>0</v>
      </c>
      <c r="X39" s="4">
        <f>IF(AND(SUMIFS(Investors!$P:$P,Investors!$A:$A,$A39,Investors!$G:$G,$B39)-$B$2&lt;=X$4,SUMIFS(Investors!$P:$P,Investors!$A:$A,$A39,Investors!$G:$G,$B39)-$B$2&gt;W$4),SUMIFS(Investors!$Q:$Q,Investors!$A:$A,$A39,Investors!$G:$G,$B39),0)</f>
        <v>0</v>
      </c>
      <c r="Y39" s="4">
        <f>IF(AND(SUMIFS(Investors!$P:$P,Investors!$A:$A,$A39,Investors!$G:$G,$B39)-$B$2&lt;=Y$4,SUMIFS(Investors!$P:$P,Investors!$A:$A,$A39,Investors!$G:$G,$B39)-$B$2&gt;X$4),SUMIFS(Investors!$Q:$Q,Investors!$A:$A,$A39,Investors!$G:$G,$B39),0)</f>
        <v>0</v>
      </c>
      <c r="Z39" s="4">
        <f>IF(AND(SUMIFS(Investors!$P:$P,Investors!$A:$A,$A39,Investors!$G:$G,$B39)-$B$2&lt;=Z$4,SUMIFS(Investors!$P:$P,Investors!$A:$A,$A39,Investors!$G:$G,$B39)-$B$2&gt;Y$4),SUMIFS(Investors!$Q:$Q,Investors!$A:$A,$A39,Investors!$G:$G,$B39),0)</f>
        <v>0</v>
      </c>
      <c r="AA39" s="4">
        <f>IF(AND(SUMIFS(Investors!$P:$P,Investors!$A:$A,$A39,Investors!$G:$G,$B39)-$B$2&lt;=AA$4,SUMIFS(Investors!$P:$P,Investors!$A:$A,$A39,Investors!$G:$G,$B39)-$B$2&gt;Z$4),SUMIFS(Investors!$Q:$Q,Investors!$A:$A,$A39,Investors!$G:$G,$B39),0)</f>
        <v>0</v>
      </c>
      <c r="AB39" s="4">
        <f>IF(AND(SUMIFS(Investors!$P:$P,Investors!$A:$A,$A39,Investors!$G:$G,$B39)-$B$2&lt;=AB$4,SUMIFS(Investors!$P:$P,Investors!$A:$A,$A39,Investors!$G:$G,$B39)-$B$2&gt;AA$4),SUMIFS(Investors!$Q:$Q,Investors!$A:$A,$A39,Investors!$G:$G,$B39),0)</f>
        <v>0</v>
      </c>
      <c r="AC39" s="4">
        <f>IF(AND(SUMIFS(Investors!$P:$P,Investors!$A:$A,$A39,Investors!$G:$G,$B39)-$B$2&lt;=AC$4,SUMIFS(Investors!$P:$P,Investors!$A:$A,$A39,Investors!$G:$G,$B39)-$B$2&gt;AB$4),SUMIFS(Investors!$Q:$Q,Investors!$A:$A,$A39,Investors!$G:$G,$B39),0)</f>
        <v>0</v>
      </c>
    </row>
    <row r="40" spans="1:29">
      <c r="A40" t="s">
        <v>194</v>
      </c>
      <c r="B40" t="s">
        <v>90</v>
      </c>
      <c r="C40" s="4">
        <f t="shared" si="2"/>
        <v>529508.21917808219</v>
      </c>
      <c r="E40" s="4">
        <f>IF(AND(SUMIFS(Investors!$P:$P,Investors!$A:$A,$A40,Investors!$G:$G,$B40)-$B$2&lt;=E$4,SUMIFS(Investors!$P:$P,Investors!$A:$A,$A40,Investors!$G:$G,$B40)-$B$2&gt;D$4),SUMIFS(Investors!$Q:$Q,Investors!$A:$A,$A40,Investors!$G:$G,$B40),0)</f>
        <v>0</v>
      </c>
      <c r="F40" s="4">
        <f>IF(AND(SUMIFS(Investors!$P:$P,Investors!$A:$A,$A40,Investors!$G:$G,$B40)-$B$2&lt;=F$4,SUMIFS(Investors!$P:$P,Investors!$A:$A,$A40,Investors!$G:$G,$B40)-$B$2&gt;E$4),SUMIFS(Investors!$Q:$Q,Investors!$A:$A,$A40,Investors!$G:$G,$B40),0)</f>
        <v>529508.21917808219</v>
      </c>
      <c r="G40" s="4">
        <f>IF(AND(SUMIFS(Investors!$P:$P,Investors!$A:$A,$A40,Investors!$G:$G,$B40)-$B$2&lt;=G$4,SUMIFS(Investors!$P:$P,Investors!$A:$A,$A40,Investors!$G:$G,$B40)-$B$2&gt;F$4),SUMIFS(Investors!$Q:$Q,Investors!$A:$A,$A40,Investors!$G:$G,$B40),0)</f>
        <v>0</v>
      </c>
      <c r="H40" s="4">
        <f>IF(AND(SUMIFS(Investors!$P:$P,Investors!$A:$A,$A40,Investors!$G:$G,$B40)-$B$2&lt;=H$4,SUMIFS(Investors!$P:$P,Investors!$A:$A,$A40,Investors!$G:$G,$B40)-$B$2&gt;G$4),SUMIFS(Investors!$Q:$Q,Investors!$A:$A,$A40,Investors!$G:$G,$B40),0)</f>
        <v>0</v>
      </c>
      <c r="I40" s="4">
        <f>IF(AND(SUMIFS(Investors!$P:$P,Investors!$A:$A,$A40,Investors!$G:$G,$B40)-$B$2&lt;=I$4,SUMIFS(Investors!$P:$P,Investors!$A:$A,$A40,Investors!$G:$G,$B40)-$B$2&gt;H$4),SUMIFS(Investors!$Q:$Q,Investors!$A:$A,$A40,Investors!$G:$G,$B40),0)</f>
        <v>0</v>
      </c>
      <c r="J40" s="4">
        <f>IF(AND(SUMIFS(Investors!$P:$P,Investors!$A:$A,$A40,Investors!$G:$G,$B40)-$B$2&lt;=J$4,SUMIFS(Investors!$P:$P,Investors!$A:$A,$A40,Investors!$G:$G,$B40)-$B$2&gt;I$4),SUMIFS(Investors!$Q:$Q,Investors!$A:$A,$A40,Investors!$G:$G,$B40),0)</f>
        <v>0</v>
      </c>
      <c r="K40" s="4">
        <f>IF(AND(SUMIFS(Investors!$P:$P,Investors!$A:$A,$A40,Investors!$G:$G,$B40)-$B$2&lt;=K$4,SUMIFS(Investors!$P:$P,Investors!$A:$A,$A40,Investors!$G:$G,$B40)-$B$2&gt;J$4),SUMIFS(Investors!$Q:$Q,Investors!$A:$A,$A40,Investors!$G:$G,$B40),0)</f>
        <v>0</v>
      </c>
      <c r="L40" s="4">
        <f>IF(AND(SUMIFS(Investors!$P:$P,Investors!$A:$A,$A40,Investors!$G:$G,$B40)-$B$2&lt;=L$4,SUMIFS(Investors!$P:$P,Investors!$A:$A,$A40,Investors!$G:$G,$B40)-$B$2&gt;K$4),SUMIFS(Investors!$Q:$Q,Investors!$A:$A,$A40,Investors!$G:$G,$B40),0)</f>
        <v>0</v>
      </c>
      <c r="M40" s="4">
        <f>IF(AND(SUMIFS(Investors!$P:$P,Investors!$A:$A,$A40,Investors!$G:$G,$B40)-$B$2&lt;=M$4,SUMIFS(Investors!$P:$P,Investors!$A:$A,$A40,Investors!$G:$G,$B40)-$B$2&gt;L$4),SUMIFS(Investors!$Q:$Q,Investors!$A:$A,$A40,Investors!$G:$G,$B40),0)</f>
        <v>0</v>
      </c>
      <c r="N40" s="4">
        <f>IF(AND(SUMIFS(Investors!$P:$P,Investors!$A:$A,$A40,Investors!$G:$G,$B40)-$B$2&lt;=N$4,SUMIFS(Investors!$P:$P,Investors!$A:$A,$A40,Investors!$G:$G,$B40)-$B$2&gt;M$4),SUMIFS(Investors!$Q:$Q,Investors!$A:$A,$A40,Investors!$G:$G,$B40),0)</f>
        <v>0</v>
      </c>
      <c r="O40" s="4">
        <f>IF(AND(SUMIFS(Investors!$P:$P,Investors!$A:$A,$A40,Investors!$G:$G,$B40)-$B$2&lt;=O$4,SUMIFS(Investors!$P:$P,Investors!$A:$A,$A40,Investors!$G:$G,$B40)-$B$2&gt;N$4),SUMIFS(Investors!$Q:$Q,Investors!$A:$A,$A40,Investors!$G:$G,$B40),0)</f>
        <v>0</v>
      </c>
      <c r="P40" s="4">
        <f>IF(AND(SUMIFS(Investors!$P:$P,Investors!$A:$A,$A40,Investors!$G:$G,$B40)-$B$2&lt;=P$4,SUMIFS(Investors!$P:$P,Investors!$A:$A,$A40,Investors!$G:$G,$B40)-$B$2&gt;O$4),SUMIFS(Investors!$Q:$Q,Investors!$A:$A,$A40,Investors!$G:$G,$B40),0)</f>
        <v>0</v>
      </c>
      <c r="Q40" s="4">
        <f>IF(AND(SUMIFS(Investors!$P:$P,Investors!$A:$A,$A40,Investors!$G:$G,$B40)-$B$2&lt;=Q$4,SUMIFS(Investors!$P:$P,Investors!$A:$A,$A40,Investors!$G:$G,$B40)-$B$2&gt;P$4),SUMIFS(Investors!$Q:$Q,Investors!$A:$A,$A40,Investors!$G:$G,$B40),0)</f>
        <v>0</v>
      </c>
      <c r="R40" s="4">
        <f>IF(AND(SUMIFS(Investors!$P:$P,Investors!$A:$A,$A40,Investors!$G:$G,$B40)-$B$2&lt;=R$4,SUMIFS(Investors!$P:$P,Investors!$A:$A,$A40,Investors!$G:$G,$B40)-$B$2&gt;Q$4),SUMIFS(Investors!$Q:$Q,Investors!$A:$A,$A40,Investors!$G:$G,$B40),0)</f>
        <v>0</v>
      </c>
      <c r="S40" s="4">
        <f>IF(AND(SUMIFS(Investors!$P:$P,Investors!$A:$A,$A40,Investors!$G:$G,$B40)-$B$2&lt;=S$4,SUMIFS(Investors!$P:$P,Investors!$A:$A,$A40,Investors!$G:$G,$B40)-$B$2&gt;R$4),SUMIFS(Investors!$Q:$Q,Investors!$A:$A,$A40,Investors!$G:$G,$B40),0)</f>
        <v>0</v>
      </c>
      <c r="T40" s="4">
        <f>IF(AND(SUMIFS(Investors!$P:$P,Investors!$A:$A,$A40,Investors!$G:$G,$B40)-$B$2&lt;=T$4,SUMIFS(Investors!$P:$P,Investors!$A:$A,$A40,Investors!$G:$G,$B40)-$B$2&gt;S$4),SUMIFS(Investors!$Q:$Q,Investors!$A:$A,$A40,Investors!$G:$G,$B40),0)</f>
        <v>0</v>
      </c>
      <c r="U40" s="4">
        <f>IF(AND(SUMIFS(Investors!$P:$P,Investors!$A:$A,$A40,Investors!$G:$G,$B40)-$B$2&lt;=U$4,SUMIFS(Investors!$P:$P,Investors!$A:$A,$A40,Investors!$G:$G,$B40)-$B$2&gt;T$4),SUMIFS(Investors!$Q:$Q,Investors!$A:$A,$A40,Investors!$G:$G,$B40),0)</f>
        <v>0</v>
      </c>
      <c r="V40" s="4">
        <f>IF(AND(SUMIFS(Investors!$P:$P,Investors!$A:$A,$A40,Investors!$G:$G,$B40)-$B$2&lt;=V$4,SUMIFS(Investors!$P:$P,Investors!$A:$A,$A40,Investors!$G:$G,$B40)-$B$2&gt;U$4),SUMIFS(Investors!$Q:$Q,Investors!$A:$A,$A40,Investors!$G:$G,$B40),0)</f>
        <v>0</v>
      </c>
      <c r="W40" s="4">
        <f>IF(AND(SUMIFS(Investors!$P:$P,Investors!$A:$A,$A40,Investors!$G:$G,$B40)-$B$2&lt;=W$4,SUMIFS(Investors!$P:$P,Investors!$A:$A,$A40,Investors!$G:$G,$B40)-$B$2&gt;V$4),SUMIFS(Investors!$Q:$Q,Investors!$A:$A,$A40,Investors!$G:$G,$B40),0)</f>
        <v>0</v>
      </c>
      <c r="X40" s="4">
        <f>IF(AND(SUMIFS(Investors!$P:$P,Investors!$A:$A,$A40,Investors!$G:$G,$B40)-$B$2&lt;=X$4,SUMIFS(Investors!$P:$P,Investors!$A:$A,$A40,Investors!$G:$G,$B40)-$B$2&gt;W$4),SUMIFS(Investors!$Q:$Q,Investors!$A:$A,$A40,Investors!$G:$G,$B40),0)</f>
        <v>0</v>
      </c>
      <c r="Y40" s="4">
        <f>IF(AND(SUMIFS(Investors!$P:$P,Investors!$A:$A,$A40,Investors!$G:$G,$B40)-$B$2&lt;=Y$4,SUMIFS(Investors!$P:$P,Investors!$A:$A,$A40,Investors!$G:$G,$B40)-$B$2&gt;X$4),SUMIFS(Investors!$Q:$Q,Investors!$A:$A,$A40,Investors!$G:$G,$B40),0)</f>
        <v>0</v>
      </c>
      <c r="Z40" s="4">
        <f>IF(AND(SUMIFS(Investors!$P:$P,Investors!$A:$A,$A40,Investors!$G:$G,$B40)-$B$2&lt;=Z$4,SUMIFS(Investors!$P:$P,Investors!$A:$A,$A40,Investors!$G:$G,$B40)-$B$2&gt;Y$4),SUMIFS(Investors!$Q:$Q,Investors!$A:$A,$A40,Investors!$G:$G,$B40),0)</f>
        <v>0</v>
      </c>
      <c r="AA40" s="4">
        <f>IF(AND(SUMIFS(Investors!$P:$P,Investors!$A:$A,$A40,Investors!$G:$G,$B40)-$B$2&lt;=AA$4,SUMIFS(Investors!$P:$P,Investors!$A:$A,$A40,Investors!$G:$G,$B40)-$B$2&gt;Z$4),SUMIFS(Investors!$Q:$Q,Investors!$A:$A,$A40,Investors!$G:$G,$B40),0)</f>
        <v>0</v>
      </c>
      <c r="AB40" s="4">
        <f>IF(AND(SUMIFS(Investors!$P:$P,Investors!$A:$A,$A40,Investors!$G:$G,$B40)-$B$2&lt;=AB$4,SUMIFS(Investors!$P:$P,Investors!$A:$A,$A40,Investors!$G:$G,$B40)-$B$2&gt;AA$4),SUMIFS(Investors!$Q:$Q,Investors!$A:$A,$A40,Investors!$G:$G,$B40),0)</f>
        <v>0</v>
      </c>
      <c r="AC40" s="4">
        <f>IF(AND(SUMIFS(Investors!$P:$P,Investors!$A:$A,$A40,Investors!$G:$G,$B40)-$B$2&lt;=AC$4,SUMIFS(Investors!$P:$P,Investors!$A:$A,$A40,Investors!$G:$G,$B40)-$B$2&gt;AB$4),SUMIFS(Investors!$Q:$Q,Investors!$A:$A,$A40,Investors!$G:$G,$B40),0)</f>
        <v>0</v>
      </c>
    </row>
    <row r="41" spans="1:29">
      <c r="A41" t="s">
        <v>197</v>
      </c>
      <c r="B41" t="s">
        <v>109</v>
      </c>
      <c r="C41" s="4">
        <f t="shared" si="2"/>
        <v>299292.70872328768</v>
      </c>
      <c r="E41" s="4">
        <f>IF(AND(SUMIFS(Investors!$P:$P,Investors!$A:$A,$A41,Investors!$G:$G,$B41)-$B$2&lt;=E$4,SUMIFS(Investors!$P:$P,Investors!$A:$A,$A41,Investors!$G:$G,$B41)-$B$2&gt;D$4),SUMIFS(Investors!$Q:$Q,Investors!$A:$A,$A41,Investors!$G:$G,$B41),0)</f>
        <v>0</v>
      </c>
      <c r="F41" s="4">
        <f>IF(AND(SUMIFS(Investors!$P:$P,Investors!$A:$A,$A41,Investors!$G:$G,$B41)-$B$2&lt;=F$4,SUMIFS(Investors!$P:$P,Investors!$A:$A,$A41,Investors!$G:$G,$B41)-$B$2&gt;E$4),SUMIFS(Investors!$Q:$Q,Investors!$A:$A,$A41,Investors!$G:$G,$B41),0)</f>
        <v>0</v>
      </c>
      <c r="G41" s="4">
        <f>IF(AND(SUMIFS(Investors!$P:$P,Investors!$A:$A,$A41,Investors!$G:$G,$B41)-$B$2&lt;=G$4,SUMIFS(Investors!$P:$P,Investors!$A:$A,$A41,Investors!$G:$G,$B41)-$B$2&gt;F$4),SUMIFS(Investors!$Q:$Q,Investors!$A:$A,$A41,Investors!$G:$G,$B41),0)</f>
        <v>0</v>
      </c>
      <c r="H41" s="4">
        <f>IF(AND(SUMIFS(Investors!$P:$P,Investors!$A:$A,$A41,Investors!$G:$G,$B41)-$B$2&lt;=H$4,SUMIFS(Investors!$P:$P,Investors!$A:$A,$A41,Investors!$G:$G,$B41)-$B$2&gt;G$4),SUMIFS(Investors!$Q:$Q,Investors!$A:$A,$A41,Investors!$G:$G,$B41),0)</f>
        <v>299292.70872328768</v>
      </c>
      <c r="I41" s="4">
        <f>IF(AND(SUMIFS(Investors!$P:$P,Investors!$A:$A,$A41,Investors!$G:$G,$B41)-$B$2&lt;=I$4,SUMIFS(Investors!$P:$P,Investors!$A:$A,$A41,Investors!$G:$G,$B41)-$B$2&gt;H$4),SUMIFS(Investors!$Q:$Q,Investors!$A:$A,$A41,Investors!$G:$G,$B41),0)</f>
        <v>0</v>
      </c>
      <c r="J41" s="4">
        <f>IF(AND(SUMIFS(Investors!$P:$P,Investors!$A:$A,$A41,Investors!$G:$G,$B41)-$B$2&lt;=J$4,SUMIFS(Investors!$P:$P,Investors!$A:$A,$A41,Investors!$G:$G,$B41)-$B$2&gt;I$4),SUMIFS(Investors!$Q:$Q,Investors!$A:$A,$A41,Investors!$G:$G,$B41),0)</f>
        <v>0</v>
      </c>
      <c r="K41" s="4">
        <f>IF(AND(SUMIFS(Investors!$P:$P,Investors!$A:$A,$A41,Investors!$G:$G,$B41)-$B$2&lt;=K$4,SUMIFS(Investors!$P:$P,Investors!$A:$A,$A41,Investors!$G:$G,$B41)-$B$2&gt;J$4),SUMIFS(Investors!$Q:$Q,Investors!$A:$A,$A41,Investors!$G:$G,$B41),0)</f>
        <v>0</v>
      </c>
      <c r="L41" s="4">
        <f>IF(AND(SUMIFS(Investors!$P:$P,Investors!$A:$A,$A41,Investors!$G:$G,$B41)-$B$2&lt;=L$4,SUMIFS(Investors!$P:$P,Investors!$A:$A,$A41,Investors!$G:$G,$B41)-$B$2&gt;K$4),SUMIFS(Investors!$Q:$Q,Investors!$A:$A,$A41,Investors!$G:$G,$B41),0)</f>
        <v>0</v>
      </c>
      <c r="M41" s="4">
        <f>IF(AND(SUMIFS(Investors!$P:$P,Investors!$A:$A,$A41,Investors!$G:$G,$B41)-$B$2&lt;=M$4,SUMIFS(Investors!$P:$P,Investors!$A:$A,$A41,Investors!$G:$G,$B41)-$B$2&gt;L$4),SUMIFS(Investors!$Q:$Q,Investors!$A:$A,$A41,Investors!$G:$G,$B41),0)</f>
        <v>0</v>
      </c>
      <c r="N41" s="4">
        <f>IF(AND(SUMIFS(Investors!$P:$P,Investors!$A:$A,$A41,Investors!$G:$G,$B41)-$B$2&lt;=N$4,SUMIFS(Investors!$P:$P,Investors!$A:$A,$A41,Investors!$G:$G,$B41)-$B$2&gt;M$4),SUMIFS(Investors!$Q:$Q,Investors!$A:$A,$A41,Investors!$G:$G,$B41),0)</f>
        <v>0</v>
      </c>
      <c r="O41" s="4">
        <f>IF(AND(SUMIFS(Investors!$P:$P,Investors!$A:$A,$A41,Investors!$G:$G,$B41)-$B$2&lt;=O$4,SUMIFS(Investors!$P:$P,Investors!$A:$A,$A41,Investors!$G:$G,$B41)-$B$2&gt;N$4),SUMIFS(Investors!$Q:$Q,Investors!$A:$A,$A41,Investors!$G:$G,$B41),0)</f>
        <v>0</v>
      </c>
      <c r="P41" s="4">
        <f>IF(AND(SUMIFS(Investors!$P:$P,Investors!$A:$A,$A41,Investors!$G:$G,$B41)-$B$2&lt;=P$4,SUMIFS(Investors!$P:$P,Investors!$A:$A,$A41,Investors!$G:$G,$B41)-$B$2&gt;O$4),SUMIFS(Investors!$Q:$Q,Investors!$A:$A,$A41,Investors!$G:$G,$B41),0)</f>
        <v>0</v>
      </c>
      <c r="Q41" s="4">
        <f>IF(AND(SUMIFS(Investors!$P:$P,Investors!$A:$A,$A41,Investors!$G:$G,$B41)-$B$2&lt;=Q$4,SUMIFS(Investors!$P:$P,Investors!$A:$A,$A41,Investors!$G:$G,$B41)-$B$2&gt;P$4),SUMIFS(Investors!$Q:$Q,Investors!$A:$A,$A41,Investors!$G:$G,$B41),0)</f>
        <v>0</v>
      </c>
      <c r="R41" s="4">
        <f>IF(AND(SUMIFS(Investors!$P:$P,Investors!$A:$A,$A41,Investors!$G:$G,$B41)-$B$2&lt;=R$4,SUMIFS(Investors!$P:$P,Investors!$A:$A,$A41,Investors!$G:$G,$B41)-$B$2&gt;Q$4),SUMIFS(Investors!$Q:$Q,Investors!$A:$A,$A41,Investors!$G:$G,$B41),0)</f>
        <v>0</v>
      </c>
      <c r="S41" s="4">
        <f>IF(AND(SUMIFS(Investors!$P:$P,Investors!$A:$A,$A41,Investors!$G:$G,$B41)-$B$2&lt;=S$4,SUMIFS(Investors!$P:$P,Investors!$A:$A,$A41,Investors!$G:$G,$B41)-$B$2&gt;R$4),SUMIFS(Investors!$Q:$Q,Investors!$A:$A,$A41,Investors!$G:$G,$B41),0)</f>
        <v>0</v>
      </c>
      <c r="T41" s="4">
        <f>IF(AND(SUMIFS(Investors!$P:$P,Investors!$A:$A,$A41,Investors!$G:$G,$B41)-$B$2&lt;=T$4,SUMIFS(Investors!$P:$P,Investors!$A:$A,$A41,Investors!$G:$G,$B41)-$B$2&gt;S$4),SUMIFS(Investors!$Q:$Q,Investors!$A:$A,$A41,Investors!$G:$G,$B41),0)</f>
        <v>0</v>
      </c>
      <c r="U41" s="4">
        <f>IF(AND(SUMIFS(Investors!$P:$P,Investors!$A:$A,$A41,Investors!$G:$G,$B41)-$B$2&lt;=U$4,SUMIFS(Investors!$P:$P,Investors!$A:$A,$A41,Investors!$G:$G,$B41)-$B$2&gt;T$4),SUMIFS(Investors!$Q:$Q,Investors!$A:$A,$A41,Investors!$G:$G,$B41),0)</f>
        <v>0</v>
      </c>
      <c r="V41" s="4">
        <f>IF(AND(SUMIFS(Investors!$P:$P,Investors!$A:$A,$A41,Investors!$G:$G,$B41)-$B$2&lt;=V$4,SUMIFS(Investors!$P:$P,Investors!$A:$A,$A41,Investors!$G:$G,$B41)-$B$2&gt;U$4),SUMIFS(Investors!$Q:$Q,Investors!$A:$A,$A41,Investors!$G:$G,$B41),0)</f>
        <v>0</v>
      </c>
      <c r="W41" s="4">
        <f>IF(AND(SUMIFS(Investors!$P:$P,Investors!$A:$A,$A41,Investors!$G:$G,$B41)-$B$2&lt;=W$4,SUMIFS(Investors!$P:$P,Investors!$A:$A,$A41,Investors!$G:$G,$B41)-$B$2&gt;V$4),SUMIFS(Investors!$Q:$Q,Investors!$A:$A,$A41,Investors!$G:$G,$B41),0)</f>
        <v>0</v>
      </c>
      <c r="X41" s="4">
        <f>IF(AND(SUMIFS(Investors!$P:$P,Investors!$A:$A,$A41,Investors!$G:$G,$B41)-$B$2&lt;=X$4,SUMIFS(Investors!$P:$P,Investors!$A:$A,$A41,Investors!$G:$G,$B41)-$B$2&gt;W$4),SUMIFS(Investors!$Q:$Q,Investors!$A:$A,$A41,Investors!$G:$G,$B41),0)</f>
        <v>0</v>
      </c>
      <c r="Y41" s="4">
        <f>IF(AND(SUMIFS(Investors!$P:$P,Investors!$A:$A,$A41,Investors!$G:$G,$B41)-$B$2&lt;=Y$4,SUMIFS(Investors!$P:$P,Investors!$A:$A,$A41,Investors!$G:$G,$B41)-$B$2&gt;X$4),SUMIFS(Investors!$Q:$Q,Investors!$A:$A,$A41,Investors!$G:$G,$B41),0)</f>
        <v>0</v>
      </c>
      <c r="Z41" s="4">
        <f>IF(AND(SUMIFS(Investors!$P:$P,Investors!$A:$A,$A41,Investors!$G:$G,$B41)-$B$2&lt;=Z$4,SUMIFS(Investors!$P:$P,Investors!$A:$A,$A41,Investors!$G:$G,$B41)-$B$2&gt;Y$4),SUMIFS(Investors!$Q:$Q,Investors!$A:$A,$A41,Investors!$G:$G,$B41),0)</f>
        <v>0</v>
      </c>
      <c r="AA41" s="4">
        <f>IF(AND(SUMIFS(Investors!$P:$P,Investors!$A:$A,$A41,Investors!$G:$G,$B41)-$B$2&lt;=AA$4,SUMIFS(Investors!$P:$P,Investors!$A:$A,$A41,Investors!$G:$G,$B41)-$B$2&gt;Z$4),SUMIFS(Investors!$Q:$Q,Investors!$A:$A,$A41,Investors!$G:$G,$B41),0)</f>
        <v>0</v>
      </c>
      <c r="AB41" s="4">
        <f>IF(AND(SUMIFS(Investors!$P:$P,Investors!$A:$A,$A41,Investors!$G:$G,$B41)-$B$2&lt;=AB$4,SUMIFS(Investors!$P:$P,Investors!$A:$A,$A41,Investors!$G:$G,$B41)-$B$2&gt;AA$4),SUMIFS(Investors!$Q:$Q,Investors!$A:$A,$A41,Investors!$G:$G,$B41),0)</f>
        <v>0</v>
      </c>
      <c r="AC41" s="4">
        <f>IF(AND(SUMIFS(Investors!$P:$P,Investors!$A:$A,$A41,Investors!$G:$G,$B41)-$B$2&lt;=AC$4,SUMIFS(Investors!$P:$P,Investors!$A:$A,$A41,Investors!$G:$G,$B41)-$B$2&gt;AB$4),SUMIFS(Investors!$Q:$Q,Investors!$A:$A,$A41,Investors!$G:$G,$B41),0)</f>
        <v>0</v>
      </c>
    </row>
    <row r="42" spans="1:29">
      <c r="A42" t="s">
        <v>200</v>
      </c>
      <c r="B42" t="s">
        <v>46</v>
      </c>
      <c r="C42" s="4">
        <f t="shared" si="2"/>
        <v>713358.90410958906</v>
      </c>
      <c r="E42" s="4">
        <f>IF(AND(SUMIFS(Investors!$P:$P,Investors!$A:$A,$A42,Investors!$G:$G,$B42)-$B$2&lt;=E$4,SUMIFS(Investors!$P:$P,Investors!$A:$A,$A42,Investors!$G:$G,$B42)-$B$2&gt;D$4),SUMIFS(Investors!$Q:$Q,Investors!$A:$A,$A42,Investors!$G:$G,$B42),0)</f>
        <v>0</v>
      </c>
      <c r="F42" s="4">
        <f>IF(AND(SUMIFS(Investors!$P:$P,Investors!$A:$A,$A42,Investors!$G:$G,$B42)-$B$2&lt;=F$4,SUMIFS(Investors!$P:$P,Investors!$A:$A,$A42,Investors!$G:$G,$B42)-$B$2&gt;E$4),SUMIFS(Investors!$Q:$Q,Investors!$A:$A,$A42,Investors!$G:$G,$B42),0)</f>
        <v>0</v>
      </c>
      <c r="G42" s="4">
        <f>IF(AND(SUMIFS(Investors!$P:$P,Investors!$A:$A,$A42,Investors!$G:$G,$B42)-$B$2&lt;=G$4,SUMIFS(Investors!$P:$P,Investors!$A:$A,$A42,Investors!$G:$G,$B42)-$B$2&gt;F$4),SUMIFS(Investors!$Q:$Q,Investors!$A:$A,$A42,Investors!$G:$G,$B42),0)</f>
        <v>0</v>
      </c>
      <c r="H42" s="4">
        <f>IF(AND(SUMIFS(Investors!$P:$P,Investors!$A:$A,$A42,Investors!$G:$G,$B42)-$B$2&lt;=H$4,SUMIFS(Investors!$P:$P,Investors!$A:$A,$A42,Investors!$G:$G,$B42)-$B$2&gt;G$4),SUMIFS(Investors!$Q:$Q,Investors!$A:$A,$A42,Investors!$G:$G,$B42),0)</f>
        <v>0</v>
      </c>
      <c r="I42" s="4">
        <f>IF(AND(SUMIFS(Investors!$P:$P,Investors!$A:$A,$A42,Investors!$G:$G,$B42)-$B$2&lt;=I$4,SUMIFS(Investors!$P:$P,Investors!$A:$A,$A42,Investors!$G:$G,$B42)-$B$2&gt;H$4),SUMIFS(Investors!$Q:$Q,Investors!$A:$A,$A42,Investors!$G:$G,$B42),0)</f>
        <v>0</v>
      </c>
      <c r="J42" s="4">
        <f>IF(AND(SUMIFS(Investors!$P:$P,Investors!$A:$A,$A42,Investors!$G:$G,$B42)-$B$2&lt;=J$4,SUMIFS(Investors!$P:$P,Investors!$A:$A,$A42,Investors!$G:$G,$B42)-$B$2&gt;I$4),SUMIFS(Investors!$Q:$Q,Investors!$A:$A,$A42,Investors!$G:$G,$B42),0)</f>
        <v>713358.90410958906</v>
      </c>
      <c r="K42" s="4">
        <f>IF(AND(SUMIFS(Investors!$P:$P,Investors!$A:$A,$A42,Investors!$G:$G,$B42)-$B$2&lt;=K$4,SUMIFS(Investors!$P:$P,Investors!$A:$A,$A42,Investors!$G:$G,$B42)-$B$2&gt;J$4),SUMIFS(Investors!$Q:$Q,Investors!$A:$A,$A42,Investors!$G:$G,$B42),0)</f>
        <v>0</v>
      </c>
      <c r="L42" s="4">
        <f>IF(AND(SUMIFS(Investors!$P:$P,Investors!$A:$A,$A42,Investors!$G:$G,$B42)-$B$2&lt;=L$4,SUMIFS(Investors!$P:$P,Investors!$A:$A,$A42,Investors!$G:$G,$B42)-$B$2&gt;K$4),SUMIFS(Investors!$Q:$Q,Investors!$A:$A,$A42,Investors!$G:$G,$B42),0)</f>
        <v>0</v>
      </c>
      <c r="M42" s="4">
        <f>IF(AND(SUMIFS(Investors!$P:$P,Investors!$A:$A,$A42,Investors!$G:$G,$B42)-$B$2&lt;=M$4,SUMIFS(Investors!$P:$P,Investors!$A:$A,$A42,Investors!$G:$G,$B42)-$B$2&gt;L$4),SUMIFS(Investors!$Q:$Q,Investors!$A:$A,$A42,Investors!$G:$G,$B42),0)</f>
        <v>0</v>
      </c>
      <c r="N42" s="4">
        <f>IF(AND(SUMIFS(Investors!$P:$P,Investors!$A:$A,$A42,Investors!$G:$G,$B42)-$B$2&lt;=N$4,SUMIFS(Investors!$P:$P,Investors!$A:$A,$A42,Investors!$G:$G,$B42)-$B$2&gt;M$4),SUMIFS(Investors!$Q:$Q,Investors!$A:$A,$A42,Investors!$G:$G,$B42),0)</f>
        <v>0</v>
      </c>
      <c r="O42" s="4">
        <f>IF(AND(SUMIFS(Investors!$P:$P,Investors!$A:$A,$A42,Investors!$G:$G,$B42)-$B$2&lt;=O$4,SUMIFS(Investors!$P:$P,Investors!$A:$A,$A42,Investors!$G:$G,$B42)-$B$2&gt;N$4),SUMIFS(Investors!$Q:$Q,Investors!$A:$A,$A42,Investors!$G:$G,$B42),0)</f>
        <v>0</v>
      </c>
      <c r="P42" s="4">
        <f>IF(AND(SUMIFS(Investors!$P:$P,Investors!$A:$A,$A42,Investors!$G:$G,$B42)-$B$2&lt;=P$4,SUMIFS(Investors!$P:$P,Investors!$A:$A,$A42,Investors!$G:$G,$B42)-$B$2&gt;O$4),SUMIFS(Investors!$Q:$Q,Investors!$A:$A,$A42,Investors!$G:$G,$B42),0)</f>
        <v>0</v>
      </c>
      <c r="Q42" s="4">
        <f>IF(AND(SUMIFS(Investors!$P:$P,Investors!$A:$A,$A42,Investors!$G:$G,$B42)-$B$2&lt;=Q$4,SUMIFS(Investors!$P:$P,Investors!$A:$A,$A42,Investors!$G:$G,$B42)-$B$2&gt;P$4),SUMIFS(Investors!$Q:$Q,Investors!$A:$A,$A42,Investors!$G:$G,$B42),0)</f>
        <v>0</v>
      </c>
      <c r="R42" s="4">
        <f>IF(AND(SUMIFS(Investors!$P:$P,Investors!$A:$A,$A42,Investors!$G:$G,$B42)-$B$2&lt;=R$4,SUMIFS(Investors!$P:$P,Investors!$A:$A,$A42,Investors!$G:$G,$B42)-$B$2&gt;Q$4),SUMIFS(Investors!$Q:$Q,Investors!$A:$A,$A42,Investors!$G:$G,$B42),0)</f>
        <v>0</v>
      </c>
      <c r="S42" s="4">
        <f>IF(AND(SUMIFS(Investors!$P:$P,Investors!$A:$A,$A42,Investors!$G:$G,$B42)-$B$2&lt;=S$4,SUMIFS(Investors!$P:$P,Investors!$A:$A,$A42,Investors!$G:$G,$B42)-$B$2&gt;R$4),SUMIFS(Investors!$Q:$Q,Investors!$A:$A,$A42,Investors!$G:$G,$B42),0)</f>
        <v>0</v>
      </c>
      <c r="T42" s="4">
        <f>IF(AND(SUMIFS(Investors!$P:$P,Investors!$A:$A,$A42,Investors!$G:$G,$B42)-$B$2&lt;=T$4,SUMIFS(Investors!$P:$P,Investors!$A:$A,$A42,Investors!$G:$G,$B42)-$B$2&gt;S$4),SUMIFS(Investors!$Q:$Q,Investors!$A:$A,$A42,Investors!$G:$G,$B42),0)</f>
        <v>0</v>
      </c>
      <c r="U42" s="4">
        <f>IF(AND(SUMIFS(Investors!$P:$P,Investors!$A:$A,$A42,Investors!$G:$G,$B42)-$B$2&lt;=U$4,SUMIFS(Investors!$P:$P,Investors!$A:$A,$A42,Investors!$G:$G,$B42)-$B$2&gt;T$4),SUMIFS(Investors!$Q:$Q,Investors!$A:$A,$A42,Investors!$G:$G,$B42),0)</f>
        <v>0</v>
      </c>
      <c r="V42" s="4">
        <f>IF(AND(SUMIFS(Investors!$P:$P,Investors!$A:$A,$A42,Investors!$G:$G,$B42)-$B$2&lt;=V$4,SUMIFS(Investors!$P:$P,Investors!$A:$A,$A42,Investors!$G:$G,$B42)-$B$2&gt;U$4),SUMIFS(Investors!$Q:$Q,Investors!$A:$A,$A42,Investors!$G:$G,$B42),0)</f>
        <v>0</v>
      </c>
      <c r="W42" s="4">
        <f>IF(AND(SUMIFS(Investors!$P:$P,Investors!$A:$A,$A42,Investors!$G:$G,$B42)-$B$2&lt;=W$4,SUMIFS(Investors!$P:$P,Investors!$A:$A,$A42,Investors!$G:$G,$B42)-$B$2&gt;V$4),SUMIFS(Investors!$Q:$Q,Investors!$A:$A,$A42,Investors!$G:$G,$B42),0)</f>
        <v>0</v>
      </c>
      <c r="X42" s="4">
        <f>IF(AND(SUMIFS(Investors!$P:$P,Investors!$A:$A,$A42,Investors!$G:$G,$B42)-$B$2&lt;=X$4,SUMIFS(Investors!$P:$P,Investors!$A:$A,$A42,Investors!$G:$G,$B42)-$B$2&gt;W$4),SUMIFS(Investors!$Q:$Q,Investors!$A:$A,$A42,Investors!$G:$G,$B42),0)</f>
        <v>0</v>
      </c>
      <c r="Y42" s="4">
        <f>IF(AND(SUMIFS(Investors!$P:$P,Investors!$A:$A,$A42,Investors!$G:$G,$B42)-$B$2&lt;=Y$4,SUMIFS(Investors!$P:$P,Investors!$A:$A,$A42,Investors!$G:$G,$B42)-$B$2&gt;X$4),SUMIFS(Investors!$Q:$Q,Investors!$A:$A,$A42,Investors!$G:$G,$B42),0)</f>
        <v>0</v>
      </c>
      <c r="Z42" s="4">
        <f>IF(AND(SUMIFS(Investors!$P:$P,Investors!$A:$A,$A42,Investors!$G:$G,$B42)-$B$2&lt;=Z$4,SUMIFS(Investors!$P:$P,Investors!$A:$A,$A42,Investors!$G:$G,$B42)-$B$2&gt;Y$4),SUMIFS(Investors!$Q:$Q,Investors!$A:$A,$A42,Investors!$G:$G,$B42),0)</f>
        <v>0</v>
      </c>
      <c r="AA42" s="4">
        <f>IF(AND(SUMIFS(Investors!$P:$P,Investors!$A:$A,$A42,Investors!$G:$G,$B42)-$B$2&lt;=AA$4,SUMIFS(Investors!$P:$P,Investors!$A:$A,$A42,Investors!$G:$G,$B42)-$B$2&gt;Z$4),SUMIFS(Investors!$Q:$Q,Investors!$A:$A,$A42,Investors!$G:$G,$B42),0)</f>
        <v>0</v>
      </c>
      <c r="AB42" s="4">
        <f>IF(AND(SUMIFS(Investors!$P:$P,Investors!$A:$A,$A42,Investors!$G:$G,$B42)-$B$2&lt;=AB$4,SUMIFS(Investors!$P:$P,Investors!$A:$A,$A42,Investors!$G:$G,$B42)-$B$2&gt;AA$4),SUMIFS(Investors!$Q:$Q,Investors!$A:$A,$A42,Investors!$G:$G,$B42),0)</f>
        <v>0</v>
      </c>
      <c r="AC42" s="4">
        <f>IF(AND(SUMIFS(Investors!$P:$P,Investors!$A:$A,$A42,Investors!$G:$G,$B42)-$B$2&lt;=AC$4,SUMIFS(Investors!$P:$P,Investors!$A:$A,$A42,Investors!$G:$G,$B42)-$B$2&gt;AB$4),SUMIFS(Investors!$Q:$Q,Investors!$A:$A,$A42,Investors!$G:$G,$B42),0)</f>
        <v>0</v>
      </c>
    </row>
    <row r="43" spans="1:29">
      <c r="A43" t="s">
        <v>200</v>
      </c>
      <c r="B43" t="s">
        <v>47</v>
      </c>
      <c r="C43" s="4">
        <f t="shared" si="2"/>
        <v>459397.26027397258</v>
      </c>
      <c r="E43" s="4">
        <f>IF(AND(SUMIFS(Investors!$P:$P,Investors!$A:$A,$A43,Investors!$G:$G,$B43)-$B$2&lt;=E$4,SUMIFS(Investors!$P:$P,Investors!$A:$A,$A43,Investors!$G:$G,$B43)-$B$2&gt;D$4),SUMIFS(Investors!$Q:$Q,Investors!$A:$A,$A43,Investors!$G:$G,$B43),0)</f>
        <v>0</v>
      </c>
      <c r="F43" s="4">
        <f>IF(AND(SUMIFS(Investors!$P:$P,Investors!$A:$A,$A43,Investors!$G:$G,$B43)-$B$2&lt;=F$4,SUMIFS(Investors!$P:$P,Investors!$A:$A,$A43,Investors!$G:$G,$B43)-$B$2&gt;E$4),SUMIFS(Investors!$Q:$Q,Investors!$A:$A,$A43,Investors!$G:$G,$B43),0)</f>
        <v>0</v>
      </c>
      <c r="G43" s="4">
        <f>IF(AND(SUMIFS(Investors!$P:$P,Investors!$A:$A,$A43,Investors!$G:$G,$B43)-$B$2&lt;=G$4,SUMIFS(Investors!$P:$P,Investors!$A:$A,$A43,Investors!$G:$G,$B43)-$B$2&gt;F$4),SUMIFS(Investors!$Q:$Q,Investors!$A:$A,$A43,Investors!$G:$G,$B43),0)</f>
        <v>459397.26027397258</v>
      </c>
      <c r="H43" s="4">
        <f>IF(AND(SUMIFS(Investors!$P:$P,Investors!$A:$A,$A43,Investors!$G:$G,$B43)-$B$2&lt;=H$4,SUMIFS(Investors!$P:$P,Investors!$A:$A,$A43,Investors!$G:$G,$B43)-$B$2&gt;G$4),SUMIFS(Investors!$Q:$Q,Investors!$A:$A,$A43,Investors!$G:$G,$B43),0)</f>
        <v>0</v>
      </c>
      <c r="I43" s="4">
        <f>IF(AND(SUMIFS(Investors!$P:$P,Investors!$A:$A,$A43,Investors!$G:$G,$B43)-$B$2&lt;=I$4,SUMIFS(Investors!$P:$P,Investors!$A:$A,$A43,Investors!$G:$G,$B43)-$B$2&gt;H$4),SUMIFS(Investors!$Q:$Q,Investors!$A:$A,$A43,Investors!$G:$G,$B43),0)</f>
        <v>0</v>
      </c>
      <c r="J43" s="4">
        <f>IF(AND(SUMIFS(Investors!$P:$P,Investors!$A:$A,$A43,Investors!$G:$G,$B43)-$B$2&lt;=J$4,SUMIFS(Investors!$P:$P,Investors!$A:$A,$A43,Investors!$G:$G,$B43)-$B$2&gt;I$4),SUMIFS(Investors!$Q:$Q,Investors!$A:$A,$A43,Investors!$G:$G,$B43),0)</f>
        <v>0</v>
      </c>
      <c r="K43" s="4">
        <f>IF(AND(SUMIFS(Investors!$P:$P,Investors!$A:$A,$A43,Investors!$G:$G,$B43)-$B$2&lt;=K$4,SUMIFS(Investors!$P:$P,Investors!$A:$A,$A43,Investors!$G:$G,$B43)-$B$2&gt;J$4),SUMIFS(Investors!$Q:$Q,Investors!$A:$A,$A43,Investors!$G:$G,$B43),0)</f>
        <v>0</v>
      </c>
      <c r="L43" s="4">
        <f>IF(AND(SUMIFS(Investors!$P:$P,Investors!$A:$A,$A43,Investors!$G:$G,$B43)-$B$2&lt;=L$4,SUMIFS(Investors!$P:$P,Investors!$A:$A,$A43,Investors!$G:$G,$B43)-$B$2&gt;K$4),SUMIFS(Investors!$Q:$Q,Investors!$A:$A,$A43,Investors!$G:$G,$B43),0)</f>
        <v>0</v>
      </c>
      <c r="M43" s="4">
        <f>IF(AND(SUMIFS(Investors!$P:$P,Investors!$A:$A,$A43,Investors!$G:$G,$B43)-$B$2&lt;=M$4,SUMIFS(Investors!$P:$P,Investors!$A:$A,$A43,Investors!$G:$G,$B43)-$B$2&gt;L$4),SUMIFS(Investors!$Q:$Q,Investors!$A:$A,$A43,Investors!$G:$G,$B43),0)</f>
        <v>0</v>
      </c>
      <c r="N43" s="4">
        <f>IF(AND(SUMIFS(Investors!$P:$P,Investors!$A:$A,$A43,Investors!$G:$G,$B43)-$B$2&lt;=N$4,SUMIFS(Investors!$P:$P,Investors!$A:$A,$A43,Investors!$G:$G,$B43)-$B$2&gt;M$4),SUMIFS(Investors!$Q:$Q,Investors!$A:$A,$A43,Investors!$G:$G,$B43),0)</f>
        <v>0</v>
      </c>
      <c r="O43" s="4">
        <f>IF(AND(SUMIFS(Investors!$P:$P,Investors!$A:$A,$A43,Investors!$G:$G,$B43)-$B$2&lt;=O$4,SUMIFS(Investors!$P:$P,Investors!$A:$A,$A43,Investors!$G:$G,$B43)-$B$2&gt;N$4),SUMIFS(Investors!$Q:$Q,Investors!$A:$A,$A43,Investors!$G:$G,$B43),0)</f>
        <v>0</v>
      </c>
      <c r="P43" s="4">
        <f>IF(AND(SUMIFS(Investors!$P:$P,Investors!$A:$A,$A43,Investors!$G:$G,$B43)-$B$2&lt;=P$4,SUMIFS(Investors!$P:$P,Investors!$A:$A,$A43,Investors!$G:$G,$B43)-$B$2&gt;O$4),SUMIFS(Investors!$Q:$Q,Investors!$A:$A,$A43,Investors!$G:$G,$B43),0)</f>
        <v>0</v>
      </c>
      <c r="Q43" s="4">
        <f>IF(AND(SUMIFS(Investors!$P:$P,Investors!$A:$A,$A43,Investors!$G:$G,$B43)-$B$2&lt;=Q$4,SUMIFS(Investors!$P:$P,Investors!$A:$A,$A43,Investors!$G:$G,$B43)-$B$2&gt;P$4),SUMIFS(Investors!$Q:$Q,Investors!$A:$A,$A43,Investors!$G:$G,$B43),0)</f>
        <v>0</v>
      </c>
      <c r="R43" s="4">
        <f>IF(AND(SUMIFS(Investors!$P:$P,Investors!$A:$A,$A43,Investors!$G:$G,$B43)-$B$2&lt;=R$4,SUMIFS(Investors!$P:$P,Investors!$A:$A,$A43,Investors!$G:$G,$B43)-$B$2&gt;Q$4),SUMIFS(Investors!$Q:$Q,Investors!$A:$A,$A43,Investors!$G:$G,$B43),0)</f>
        <v>0</v>
      </c>
      <c r="S43" s="4">
        <f>IF(AND(SUMIFS(Investors!$P:$P,Investors!$A:$A,$A43,Investors!$G:$G,$B43)-$B$2&lt;=S$4,SUMIFS(Investors!$P:$P,Investors!$A:$A,$A43,Investors!$G:$G,$B43)-$B$2&gt;R$4),SUMIFS(Investors!$Q:$Q,Investors!$A:$A,$A43,Investors!$G:$G,$B43),0)</f>
        <v>0</v>
      </c>
      <c r="T43" s="4">
        <f>IF(AND(SUMIFS(Investors!$P:$P,Investors!$A:$A,$A43,Investors!$G:$G,$B43)-$B$2&lt;=T$4,SUMIFS(Investors!$P:$P,Investors!$A:$A,$A43,Investors!$G:$G,$B43)-$B$2&gt;S$4),SUMIFS(Investors!$Q:$Q,Investors!$A:$A,$A43,Investors!$G:$G,$B43),0)</f>
        <v>0</v>
      </c>
      <c r="U43" s="4">
        <f>IF(AND(SUMIFS(Investors!$P:$P,Investors!$A:$A,$A43,Investors!$G:$G,$B43)-$B$2&lt;=U$4,SUMIFS(Investors!$P:$P,Investors!$A:$A,$A43,Investors!$G:$G,$B43)-$B$2&gt;T$4),SUMIFS(Investors!$Q:$Q,Investors!$A:$A,$A43,Investors!$G:$G,$B43),0)</f>
        <v>0</v>
      </c>
      <c r="V43" s="4">
        <f>IF(AND(SUMIFS(Investors!$P:$P,Investors!$A:$A,$A43,Investors!$G:$G,$B43)-$B$2&lt;=V$4,SUMIFS(Investors!$P:$P,Investors!$A:$A,$A43,Investors!$G:$G,$B43)-$B$2&gt;U$4),SUMIFS(Investors!$Q:$Q,Investors!$A:$A,$A43,Investors!$G:$G,$B43),0)</f>
        <v>0</v>
      </c>
      <c r="W43" s="4">
        <f>IF(AND(SUMIFS(Investors!$P:$P,Investors!$A:$A,$A43,Investors!$G:$G,$B43)-$B$2&lt;=W$4,SUMIFS(Investors!$P:$P,Investors!$A:$A,$A43,Investors!$G:$G,$B43)-$B$2&gt;V$4),SUMIFS(Investors!$Q:$Q,Investors!$A:$A,$A43,Investors!$G:$G,$B43),0)</f>
        <v>0</v>
      </c>
      <c r="X43" s="4">
        <f>IF(AND(SUMIFS(Investors!$P:$P,Investors!$A:$A,$A43,Investors!$G:$G,$B43)-$B$2&lt;=X$4,SUMIFS(Investors!$P:$P,Investors!$A:$A,$A43,Investors!$G:$G,$B43)-$B$2&gt;W$4),SUMIFS(Investors!$Q:$Q,Investors!$A:$A,$A43,Investors!$G:$G,$B43),0)</f>
        <v>0</v>
      </c>
      <c r="Y43" s="4">
        <f>IF(AND(SUMIFS(Investors!$P:$P,Investors!$A:$A,$A43,Investors!$G:$G,$B43)-$B$2&lt;=Y$4,SUMIFS(Investors!$P:$P,Investors!$A:$A,$A43,Investors!$G:$G,$B43)-$B$2&gt;X$4),SUMIFS(Investors!$Q:$Q,Investors!$A:$A,$A43,Investors!$G:$G,$B43),0)</f>
        <v>0</v>
      </c>
      <c r="Z43" s="4">
        <f>IF(AND(SUMIFS(Investors!$P:$P,Investors!$A:$A,$A43,Investors!$G:$G,$B43)-$B$2&lt;=Z$4,SUMIFS(Investors!$P:$P,Investors!$A:$A,$A43,Investors!$G:$G,$B43)-$B$2&gt;Y$4),SUMIFS(Investors!$Q:$Q,Investors!$A:$A,$A43,Investors!$G:$G,$B43),0)</f>
        <v>0</v>
      </c>
      <c r="AA43" s="4">
        <f>IF(AND(SUMIFS(Investors!$P:$P,Investors!$A:$A,$A43,Investors!$G:$G,$B43)-$B$2&lt;=AA$4,SUMIFS(Investors!$P:$P,Investors!$A:$A,$A43,Investors!$G:$G,$B43)-$B$2&gt;Z$4),SUMIFS(Investors!$Q:$Q,Investors!$A:$A,$A43,Investors!$G:$G,$B43),0)</f>
        <v>0</v>
      </c>
      <c r="AB43" s="4">
        <f>IF(AND(SUMIFS(Investors!$P:$P,Investors!$A:$A,$A43,Investors!$G:$G,$B43)-$B$2&lt;=AB$4,SUMIFS(Investors!$P:$P,Investors!$A:$A,$A43,Investors!$G:$G,$B43)-$B$2&gt;AA$4),SUMIFS(Investors!$Q:$Q,Investors!$A:$A,$A43,Investors!$G:$G,$B43),0)</f>
        <v>0</v>
      </c>
      <c r="AC43" s="4">
        <f>IF(AND(SUMIFS(Investors!$P:$P,Investors!$A:$A,$A43,Investors!$G:$G,$B43)-$B$2&lt;=AC$4,SUMIFS(Investors!$P:$P,Investors!$A:$A,$A43,Investors!$G:$G,$B43)-$B$2&gt;AB$4),SUMIFS(Investors!$Q:$Q,Investors!$A:$A,$A43,Investors!$G:$G,$B43),0)</f>
        <v>0</v>
      </c>
    </row>
    <row r="44" spans="1:29">
      <c r="A44" t="s">
        <v>203</v>
      </c>
      <c r="B44" t="s">
        <v>41</v>
      </c>
      <c r="C44" s="4">
        <f t="shared" si="2"/>
        <v>287377.17959671235</v>
      </c>
      <c r="E44" s="4">
        <f>IF(AND(SUMIFS(Investors!$P:$P,Investors!$A:$A,$A44,Investors!$G:$G,$B44)-$B$2&lt;=E$4,SUMIFS(Investors!$P:$P,Investors!$A:$A,$A44,Investors!$G:$G,$B44)-$B$2&gt;D$4),SUMIFS(Investors!$Q:$Q,Investors!$A:$A,$A44,Investors!$G:$G,$B44),0)</f>
        <v>0</v>
      </c>
      <c r="F44" s="4">
        <f>IF(AND(SUMIFS(Investors!$P:$P,Investors!$A:$A,$A44,Investors!$G:$G,$B44)-$B$2&lt;=F$4,SUMIFS(Investors!$P:$P,Investors!$A:$A,$A44,Investors!$G:$G,$B44)-$B$2&gt;E$4),SUMIFS(Investors!$Q:$Q,Investors!$A:$A,$A44,Investors!$G:$G,$B44),0)</f>
        <v>0</v>
      </c>
      <c r="G44" s="4">
        <f>IF(AND(SUMIFS(Investors!$P:$P,Investors!$A:$A,$A44,Investors!$G:$G,$B44)-$B$2&lt;=G$4,SUMIFS(Investors!$P:$P,Investors!$A:$A,$A44,Investors!$G:$G,$B44)-$B$2&gt;F$4),SUMIFS(Investors!$Q:$Q,Investors!$A:$A,$A44,Investors!$G:$G,$B44),0)</f>
        <v>287377.17959671235</v>
      </c>
      <c r="H44" s="4">
        <f>IF(AND(SUMIFS(Investors!$P:$P,Investors!$A:$A,$A44,Investors!$G:$G,$B44)-$B$2&lt;=H$4,SUMIFS(Investors!$P:$P,Investors!$A:$A,$A44,Investors!$G:$G,$B44)-$B$2&gt;G$4),SUMIFS(Investors!$Q:$Q,Investors!$A:$A,$A44,Investors!$G:$G,$B44),0)</f>
        <v>0</v>
      </c>
      <c r="I44" s="4">
        <f>IF(AND(SUMIFS(Investors!$P:$P,Investors!$A:$A,$A44,Investors!$G:$G,$B44)-$B$2&lt;=I$4,SUMIFS(Investors!$P:$P,Investors!$A:$A,$A44,Investors!$G:$G,$B44)-$B$2&gt;H$4),SUMIFS(Investors!$Q:$Q,Investors!$A:$A,$A44,Investors!$G:$G,$B44),0)</f>
        <v>0</v>
      </c>
      <c r="J44" s="4">
        <f>IF(AND(SUMIFS(Investors!$P:$P,Investors!$A:$A,$A44,Investors!$G:$G,$B44)-$B$2&lt;=J$4,SUMIFS(Investors!$P:$P,Investors!$A:$A,$A44,Investors!$G:$G,$B44)-$B$2&gt;I$4),SUMIFS(Investors!$Q:$Q,Investors!$A:$A,$A44,Investors!$G:$G,$B44),0)</f>
        <v>0</v>
      </c>
      <c r="K44" s="4">
        <f>IF(AND(SUMIFS(Investors!$P:$P,Investors!$A:$A,$A44,Investors!$G:$G,$B44)-$B$2&lt;=K$4,SUMIFS(Investors!$P:$P,Investors!$A:$A,$A44,Investors!$G:$G,$B44)-$B$2&gt;J$4),SUMIFS(Investors!$Q:$Q,Investors!$A:$A,$A44,Investors!$G:$G,$B44),0)</f>
        <v>0</v>
      </c>
      <c r="L44" s="4">
        <f>IF(AND(SUMIFS(Investors!$P:$P,Investors!$A:$A,$A44,Investors!$G:$G,$B44)-$B$2&lt;=L$4,SUMIFS(Investors!$P:$P,Investors!$A:$A,$A44,Investors!$G:$G,$B44)-$B$2&gt;K$4),SUMIFS(Investors!$Q:$Q,Investors!$A:$A,$A44,Investors!$G:$G,$B44),0)</f>
        <v>0</v>
      </c>
      <c r="M44" s="4">
        <f>IF(AND(SUMIFS(Investors!$P:$P,Investors!$A:$A,$A44,Investors!$G:$G,$B44)-$B$2&lt;=M$4,SUMIFS(Investors!$P:$P,Investors!$A:$A,$A44,Investors!$G:$G,$B44)-$B$2&gt;L$4),SUMIFS(Investors!$Q:$Q,Investors!$A:$A,$A44,Investors!$G:$G,$B44),0)</f>
        <v>0</v>
      </c>
      <c r="N44" s="4">
        <f>IF(AND(SUMIFS(Investors!$P:$P,Investors!$A:$A,$A44,Investors!$G:$G,$B44)-$B$2&lt;=N$4,SUMIFS(Investors!$P:$P,Investors!$A:$A,$A44,Investors!$G:$G,$B44)-$B$2&gt;M$4),SUMIFS(Investors!$Q:$Q,Investors!$A:$A,$A44,Investors!$G:$G,$B44),0)</f>
        <v>0</v>
      </c>
      <c r="O44" s="4">
        <f>IF(AND(SUMIFS(Investors!$P:$P,Investors!$A:$A,$A44,Investors!$G:$G,$B44)-$B$2&lt;=O$4,SUMIFS(Investors!$P:$P,Investors!$A:$A,$A44,Investors!$G:$G,$B44)-$B$2&gt;N$4),SUMIFS(Investors!$Q:$Q,Investors!$A:$A,$A44,Investors!$G:$G,$B44),0)</f>
        <v>0</v>
      </c>
      <c r="P44" s="4">
        <f>IF(AND(SUMIFS(Investors!$P:$P,Investors!$A:$A,$A44,Investors!$G:$G,$B44)-$B$2&lt;=P$4,SUMIFS(Investors!$P:$P,Investors!$A:$A,$A44,Investors!$G:$G,$B44)-$B$2&gt;O$4),SUMIFS(Investors!$Q:$Q,Investors!$A:$A,$A44,Investors!$G:$G,$B44),0)</f>
        <v>0</v>
      </c>
      <c r="Q44" s="4">
        <f>IF(AND(SUMIFS(Investors!$P:$P,Investors!$A:$A,$A44,Investors!$G:$G,$B44)-$B$2&lt;=Q$4,SUMIFS(Investors!$P:$P,Investors!$A:$A,$A44,Investors!$G:$G,$B44)-$B$2&gt;P$4),SUMIFS(Investors!$Q:$Q,Investors!$A:$A,$A44,Investors!$G:$G,$B44),0)</f>
        <v>0</v>
      </c>
      <c r="R44" s="4">
        <f>IF(AND(SUMIFS(Investors!$P:$P,Investors!$A:$A,$A44,Investors!$G:$G,$B44)-$B$2&lt;=R$4,SUMIFS(Investors!$P:$P,Investors!$A:$A,$A44,Investors!$G:$G,$B44)-$B$2&gt;Q$4),SUMIFS(Investors!$Q:$Q,Investors!$A:$A,$A44,Investors!$G:$G,$B44),0)</f>
        <v>0</v>
      </c>
      <c r="S44" s="4">
        <f>IF(AND(SUMIFS(Investors!$P:$P,Investors!$A:$A,$A44,Investors!$G:$G,$B44)-$B$2&lt;=S$4,SUMIFS(Investors!$P:$P,Investors!$A:$A,$A44,Investors!$G:$G,$B44)-$B$2&gt;R$4),SUMIFS(Investors!$Q:$Q,Investors!$A:$A,$A44,Investors!$G:$G,$B44),0)</f>
        <v>0</v>
      </c>
      <c r="T44" s="4">
        <f>IF(AND(SUMIFS(Investors!$P:$P,Investors!$A:$A,$A44,Investors!$G:$G,$B44)-$B$2&lt;=T$4,SUMIFS(Investors!$P:$P,Investors!$A:$A,$A44,Investors!$G:$G,$B44)-$B$2&gt;S$4),SUMIFS(Investors!$Q:$Q,Investors!$A:$A,$A44,Investors!$G:$G,$B44),0)</f>
        <v>0</v>
      </c>
      <c r="U44" s="4">
        <f>IF(AND(SUMIFS(Investors!$P:$P,Investors!$A:$A,$A44,Investors!$G:$G,$B44)-$B$2&lt;=U$4,SUMIFS(Investors!$P:$P,Investors!$A:$A,$A44,Investors!$G:$G,$B44)-$B$2&gt;T$4),SUMIFS(Investors!$Q:$Q,Investors!$A:$A,$A44,Investors!$G:$G,$B44),0)</f>
        <v>0</v>
      </c>
      <c r="V44" s="4">
        <f>IF(AND(SUMIFS(Investors!$P:$P,Investors!$A:$A,$A44,Investors!$G:$G,$B44)-$B$2&lt;=V$4,SUMIFS(Investors!$P:$P,Investors!$A:$A,$A44,Investors!$G:$G,$B44)-$B$2&gt;U$4),SUMIFS(Investors!$Q:$Q,Investors!$A:$A,$A44,Investors!$G:$G,$B44),0)</f>
        <v>0</v>
      </c>
      <c r="W44" s="4">
        <f>IF(AND(SUMIFS(Investors!$P:$P,Investors!$A:$A,$A44,Investors!$G:$G,$B44)-$B$2&lt;=W$4,SUMIFS(Investors!$P:$P,Investors!$A:$A,$A44,Investors!$G:$G,$B44)-$B$2&gt;V$4),SUMIFS(Investors!$Q:$Q,Investors!$A:$A,$A44,Investors!$G:$G,$B44),0)</f>
        <v>0</v>
      </c>
      <c r="X44" s="4">
        <f>IF(AND(SUMIFS(Investors!$P:$P,Investors!$A:$A,$A44,Investors!$G:$G,$B44)-$B$2&lt;=X$4,SUMIFS(Investors!$P:$P,Investors!$A:$A,$A44,Investors!$G:$G,$B44)-$B$2&gt;W$4),SUMIFS(Investors!$Q:$Q,Investors!$A:$A,$A44,Investors!$G:$G,$B44),0)</f>
        <v>0</v>
      </c>
      <c r="Y44" s="4">
        <f>IF(AND(SUMIFS(Investors!$P:$P,Investors!$A:$A,$A44,Investors!$G:$G,$B44)-$B$2&lt;=Y$4,SUMIFS(Investors!$P:$P,Investors!$A:$A,$A44,Investors!$G:$G,$B44)-$B$2&gt;X$4),SUMIFS(Investors!$Q:$Q,Investors!$A:$A,$A44,Investors!$G:$G,$B44),0)</f>
        <v>0</v>
      </c>
      <c r="Z44" s="4">
        <f>IF(AND(SUMIFS(Investors!$P:$P,Investors!$A:$A,$A44,Investors!$G:$G,$B44)-$B$2&lt;=Z$4,SUMIFS(Investors!$P:$P,Investors!$A:$A,$A44,Investors!$G:$G,$B44)-$B$2&gt;Y$4),SUMIFS(Investors!$Q:$Q,Investors!$A:$A,$A44,Investors!$G:$G,$B44),0)</f>
        <v>0</v>
      </c>
      <c r="AA44" s="4">
        <f>IF(AND(SUMIFS(Investors!$P:$P,Investors!$A:$A,$A44,Investors!$G:$G,$B44)-$B$2&lt;=AA$4,SUMIFS(Investors!$P:$P,Investors!$A:$A,$A44,Investors!$G:$G,$B44)-$B$2&gt;Z$4),SUMIFS(Investors!$Q:$Q,Investors!$A:$A,$A44,Investors!$G:$G,$B44),0)</f>
        <v>0</v>
      </c>
      <c r="AB44" s="4">
        <f>IF(AND(SUMIFS(Investors!$P:$P,Investors!$A:$A,$A44,Investors!$G:$G,$B44)-$B$2&lt;=AB$4,SUMIFS(Investors!$P:$P,Investors!$A:$A,$A44,Investors!$G:$G,$B44)-$B$2&gt;AA$4),SUMIFS(Investors!$Q:$Q,Investors!$A:$A,$A44,Investors!$G:$G,$B44),0)</f>
        <v>0</v>
      </c>
      <c r="AC44" s="4">
        <f>IF(AND(SUMIFS(Investors!$P:$P,Investors!$A:$A,$A44,Investors!$G:$G,$B44)-$B$2&lt;=AC$4,SUMIFS(Investors!$P:$P,Investors!$A:$A,$A44,Investors!$G:$G,$B44)-$B$2&gt;AB$4),SUMIFS(Investors!$Q:$Q,Investors!$A:$A,$A44,Investors!$G:$G,$B44),0)</f>
        <v>0</v>
      </c>
    </row>
    <row r="45" spans="1:29">
      <c r="A45" t="s">
        <v>206</v>
      </c>
      <c r="B45" t="s">
        <v>31</v>
      </c>
      <c r="C45" s="4">
        <f t="shared" si="2"/>
        <v>224339.72602739726</v>
      </c>
      <c r="E45" s="4">
        <f>IF(AND(SUMIFS(Investors!$P:$P,Investors!$A:$A,$A45,Investors!$G:$G,$B45)-$B$2&lt;=E$4,SUMIFS(Investors!$P:$P,Investors!$A:$A,$A45,Investors!$G:$G,$B45)-$B$2&gt;D$4),SUMIFS(Investors!$Q:$Q,Investors!$A:$A,$A45,Investors!$G:$G,$B45),0)</f>
        <v>0</v>
      </c>
      <c r="F45" s="4">
        <f>IF(AND(SUMIFS(Investors!$P:$P,Investors!$A:$A,$A45,Investors!$G:$G,$B45)-$B$2&lt;=F$4,SUMIFS(Investors!$P:$P,Investors!$A:$A,$A45,Investors!$G:$G,$B45)-$B$2&gt;E$4),SUMIFS(Investors!$Q:$Q,Investors!$A:$A,$A45,Investors!$G:$G,$B45),0)</f>
        <v>0</v>
      </c>
      <c r="G45" s="4">
        <f>IF(AND(SUMIFS(Investors!$P:$P,Investors!$A:$A,$A45,Investors!$G:$G,$B45)-$B$2&lt;=G$4,SUMIFS(Investors!$P:$P,Investors!$A:$A,$A45,Investors!$G:$G,$B45)-$B$2&gt;F$4),SUMIFS(Investors!$Q:$Q,Investors!$A:$A,$A45,Investors!$G:$G,$B45),0)</f>
        <v>224339.72602739726</v>
      </c>
      <c r="H45" s="4">
        <f>IF(AND(SUMIFS(Investors!$P:$P,Investors!$A:$A,$A45,Investors!$G:$G,$B45)-$B$2&lt;=H$4,SUMIFS(Investors!$P:$P,Investors!$A:$A,$A45,Investors!$G:$G,$B45)-$B$2&gt;G$4),SUMIFS(Investors!$Q:$Q,Investors!$A:$A,$A45,Investors!$G:$G,$B45),0)</f>
        <v>0</v>
      </c>
      <c r="I45" s="4">
        <f>IF(AND(SUMIFS(Investors!$P:$P,Investors!$A:$A,$A45,Investors!$G:$G,$B45)-$B$2&lt;=I$4,SUMIFS(Investors!$P:$P,Investors!$A:$A,$A45,Investors!$G:$G,$B45)-$B$2&gt;H$4),SUMIFS(Investors!$Q:$Q,Investors!$A:$A,$A45,Investors!$G:$G,$B45),0)</f>
        <v>0</v>
      </c>
      <c r="J45" s="4">
        <f>IF(AND(SUMIFS(Investors!$P:$P,Investors!$A:$A,$A45,Investors!$G:$G,$B45)-$B$2&lt;=J$4,SUMIFS(Investors!$P:$P,Investors!$A:$A,$A45,Investors!$G:$G,$B45)-$B$2&gt;I$4),SUMIFS(Investors!$Q:$Q,Investors!$A:$A,$A45,Investors!$G:$G,$B45),0)</f>
        <v>0</v>
      </c>
      <c r="K45" s="4">
        <f>IF(AND(SUMIFS(Investors!$P:$P,Investors!$A:$A,$A45,Investors!$G:$G,$B45)-$B$2&lt;=K$4,SUMIFS(Investors!$P:$P,Investors!$A:$A,$A45,Investors!$G:$G,$B45)-$B$2&gt;J$4),SUMIFS(Investors!$Q:$Q,Investors!$A:$A,$A45,Investors!$G:$G,$B45),0)</f>
        <v>0</v>
      </c>
      <c r="L45" s="4">
        <f>IF(AND(SUMIFS(Investors!$P:$P,Investors!$A:$A,$A45,Investors!$G:$G,$B45)-$B$2&lt;=L$4,SUMIFS(Investors!$P:$P,Investors!$A:$A,$A45,Investors!$G:$G,$B45)-$B$2&gt;K$4),SUMIFS(Investors!$Q:$Q,Investors!$A:$A,$A45,Investors!$G:$G,$B45),0)</f>
        <v>0</v>
      </c>
      <c r="M45" s="4">
        <f>IF(AND(SUMIFS(Investors!$P:$P,Investors!$A:$A,$A45,Investors!$G:$G,$B45)-$B$2&lt;=M$4,SUMIFS(Investors!$P:$P,Investors!$A:$A,$A45,Investors!$G:$G,$B45)-$B$2&gt;L$4),SUMIFS(Investors!$Q:$Q,Investors!$A:$A,$A45,Investors!$G:$G,$B45),0)</f>
        <v>0</v>
      </c>
      <c r="N45" s="4">
        <f>IF(AND(SUMIFS(Investors!$P:$P,Investors!$A:$A,$A45,Investors!$G:$G,$B45)-$B$2&lt;=N$4,SUMIFS(Investors!$P:$P,Investors!$A:$A,$A45,Investors!$G:$G,$B45)-$B$2&gt;M$4),SUMIFS(Investors!$Q:$Q,Investors!$A:$A,$A45,Investors!$G:$G,$B45),0)</f>
        <v>0</v>
      </c>
      <c r="O45" s="4">
        <f>IF(AND(SUMIFS(Investors!$P:$P,Investors!$A:$A,$A45,Investors!$G:$G,$B45)-$B$2&lt;=O$4,SUMIFS(Investors!$P:$P,Investors!$A:$A,$A45,Investors!$G:$G,$B45)-$B$2&gt;N$4),SUMIFS(Investors!$Q:$Q,Investors!$A:$A,$A45,Investors!$G:$G,$B45),0)</f>
        <v>0</v>
      </c>
      <c r="P45" s="4">
        <f>IF(AND(SUMIFS(Investors!$P:$P,Investors!$A:$A,$A45,Investors!$G:$G,$B45)-$B$2&lt;=P$4,SUMIFS(Investors!$P:$P,Investors!$A:$A,$A45,Investors!$G:$G,$B45)-$B$2&gt;O$4),SUMIFS(Investors!$Q:$Q,Investors!$A:$A,$A45,Investors!$G:$G,$B45),0)</f>
        <v>0</v>
      </c>
      <c r="Q45" s="4">
        <f>IF(AND(SUMIFS(Investors!$P:$P,Investors!$A:$A,$A45,Investors!$G:$G,$B45)-$B$2&lt;=Q$4,SUMIFS(Investors!$P:$P,Investors!$A:$A,$A45,Investors!$G:$G,$B45)-$B$2&gt;P$4),SUMIFS(Investors!$Q:$Q,Investors!$A:$A,$A45,Investors!$G:$G,$B45),0)</f>
        <v>0</v>
      </c>
      <c r="R45" s="4">
        <f>IF(AND(SUMIFS(Investors!$P:$P,Investors!$A:$A,$A45,Investors!$G:$G,$B45)-$B$2&lt;=R$4,SUMIFS(Investors!$P:$P,Investors!$A:$A,$A45,Investors!$G:$G,$B45)-$B$2&gt;Q$4),SUMIFS(Investors!$Q:$Q,Investors!$A:$A,$A45,Investors!$G:$G,$B45),0)</f>
        <v>0</v>
      </c>
      <c r="S45" s="4">
        <f>IF(AND(SUMIFS(Investors!$P:$P,Investors!$A:$A,$A45,Investors!$G:$G,$B45)-$B$2&lt;=S$4,SUMIFS(Investors!$P:$P,Investors!$A:$A,$A45,Investors!$G:$G,$B45)-$B$2&gt;R$4),SUMIFS(Investors!$Q:$Q,Investors!$A:$A,$A45,Investors!$G:$G,$B45),0)</f>
        <v>0</v>
      </c>
      <c r="T45" s="4">
        <f>IF(AND(SUMIFS(Investors!$P:$P,Investors!$A:$A,$A45,Investors!$G:$G,$B45)-$B$2&lt;=T$4,SUMIFS(Investors!$P:$P,Investors!$A:$A,$A45,Investors!$G:$G,$B45)-$B$2&gt;S$4),SUMIFS(Investors!$Q:$Q,Investors!$A:$A,$A45,Investors!$G:$G,$B45),0)</f>
        <v>0</v>
      </c>
      <c r="U45" s="4">
        <f>IF(AND(SUMIFS(Investors!$P:$P,Investors!$A:$A,$A45,Investors!$G:$G,$B45)-$B$2&lt;=U$4,SUMIFS(Investors!$P:$P,Investors!$A:$A,$A45,Investors!$G:$G,$B45)-$B$2&gt;T$4),SUMIFS(Investors!$Q:$Q,Investors!$A:$A,$A45,Investors!$G:$G,$B45),0)</f>
        <v>0</v>
      </c>
      <c r="V45" s="4">
        <f>IF(AND(SUMIFS(Investors!$P:$P,Investors!$A:$A,$A45,Investors!$G:$G,$B45)-$B$2&lt;=V$4,SUMIFS(Investors!$P:$P,Investors!$A:$A,$A45,Investors!$G:$G,$B45)-$B$2&gt;U$4),SUMIFS(Investors!$Q:$Q,Investors!$A:$A,$A45,Investors!$G:$G,$B45),0)</f>
        <v>0</v>
      </c>
      <c r="W45" s="4">
        <f>IF(AND(SUMIFS(Investors!$P:$P,Investors!$A:$A,$A45,Investors!$G:$G,$B45)-$B$2&lt;=W$4,SUMIFS(Investors!$P:$P,Investors!$A:$A,$A45,Investors!$G:$G,$B45)-$B$2&gt;V$4),SUMIFS(Investors!$Q:$Q,Investors!$A:$A,$A45,Investors!$G:$G,$B45),0)</f>
        <v>0</v>
      </c>
      <c r="X45" s="4">
        <f>IF(AND(SUMIFS(Investors!$P:$P,Investors!$A:$A,$A45,Investors!$G:$G,$B45)-$B$2&lt;=X$4,SUMIFS(Investors!$P:$P,Investors!$A:$A,$A45,Investors!$G:$G,$B45)-$B$2&gt;W$4),SUMIFS(Investors!$Q:$Q,Investors!$A:$A,$A45,Investors!$G:$G,$B45),0)</f>
        <v>0</v>
      </c>
      <c r="Y45" s="4">
        <f>IF(AND(SUMIFS(Investors!$P:$P,Investors!$A:$A,$A45,Investors!$G:$G,$B45)-$B$2&lt;=Y$4,SUMIFS(Investors!$P:$P,Investors!$A:$A,$A45,Investors!$G:$G,$B45)-$B$2&gt;X$4),SUMIFS(Investors!$Q:$Q,Investors!$A:$A,$A45,Investors!$G:$G,$B45),0)</f>
        <v>0</v>
      </c>
      <c r="Z45" s="4">
        <f>IF(AND(SUMIFS(Investors!$P:$P,Investors!$A:$A,$A45,Investors!$G:$G,$B45)-$B$2&lt;=Z$4,SUMIFS(Investors!$P:$P,Investors!$A:$A,$A45,Investors!$G:$G,$B45)-$B$2&gt;Y$4),SUMIFS(Investors!$Q:$Q,Investors!$A:$A,$A45,Investors!$G:$G,$B45),0)</f>
        <v>0</v>
      </c>
      <c r="AA45" s="4">
        <f>IF(AND(SUMIFS(Investors!$P:$P,Investors!$A:$A,$A45,Investors!$G:$G,$B45)-$B$2&lt;=AA$4,SUMIFS(Investors!$P:$P,Investors!$A:$A,$A45,Investors!$G:$G,$B45)-$B$2&gt;Z$4),SUMIFS(Investors!$Q:$Q,Investors!$A:$A,$A45,Investors!$G:$G,$B45),0)</f>
        <v>0</v>
      </c>
      <c r="AB45" s="4">
        <f>IF(AND(SUMIFS(Investors!$P:$P,Investors!$A:$A,$A45,Investors!$G:$G,$B45)-$B$2&lt;=AB$4,SUMIFS(Investors!$P:$P,Investors!$A:$A,$A45,Investors!$G:$G,$B45)-$B$2&gt;AA$4),SUMIFS(Investors!$Q:$Q,Investors!$A:$A,$A45,Investors!$G:$G,$B45),0)</f>
        <v>0</v>
      </c>
      <c r="AC45" s="4">
        <f>IF(AND(SUMIFS(Investors!$P:$P,Investors!$A:$A,$A45,Investors!$G:$G,$B45)-$B$2&lt;=AC$4,SUMIFS(Investors!$P:$P,Investors!$A:$A,$A45,Investors!$G:$G,$B45)-$B$2&gt;AB$4),SUMIFS(Investors!$Q:$Q,Investors!$A:$A,$A45,Investors!$G:$G,$B45),0)</f>
        <v>0</v>
      </c>
    </row>
    <row r="46" spans="1:29">
      <c r="A46" t="s">
        <v>209</v>
      </c>
      <c r="B46" t="s">
        <v>53</v>
      </c>
      <c r="C46" s="4">
        <f t="shared" si="2"/>
        <v>607169.8630136986</v>
      </c>
      <c r="E46" s="4">
        <f>IF(AND(SUMIFS(Investors!$P:$P,Investors!$A:$A,$A46,Investors!$G:$G,$B46)-$B$2&lt;=E$4,SUMIFS(Investors!$P:$P,Investors!$A:$A,$A46,Investors!$G:$G,$B46)-$B$2&gt;D$4),SUMIFS(Investors!$Q:$Q,Investors!$A:$A,$A46,Investors!$G:$G,$B46),0)</f>
        <v>607169.8630136986</v>
      </c>
      <c r="F46" s="4">
        <f>IF(AND(SUMIFS(Investors!$P:$P,Investors!$A:$A,$A46,Investors!$G:$G,$B46)-$B$2&lt;=F$4,SUMIFS(Investors!$P:$P,Investors!$A:$A,$A46,Investors!$G:$G,$B46)-$B$2&gt;E$4),SUMIFS(Investors!$Q:$Q,Investors!$A:$A,$A46,Investors!$G:$G,$B46),0)</f>
        <v>0</v>
      </c>
      <c r="G46" s="4">
        <f>IF(AND(SUMIFS(Investors!$P:$P,Investors!$A:$A,$A46,Investors!$G:$G,$B46)-$B$2&lt;=G$4,SUMIFS(Investors!$P:$P,Investors!$A:$A,$A46,Investors!$G:$G,$B46)-$B$2&gt;F$4),SUMIFS(Investors!$Q:$Q,Investors!$A:$A,$A46,Investors!$G:$G,$B46),0)</f>
        <v>0</v>
      </c>
      <c r="H46" s="4">
        <f>IF(AND(SUMIFS(Investors!$P:$P,Investors!$A:$A,$A46,Investors!$G:$G,$B46)-$B$2&lt;=H$4,SUMIFS(Investors!$P:$P,Investors!$A:$A,$A46,Investors!$G:$G,$B46)-$B$2&gt;G$4),SUMIFS(Investors!$Q:$Q,Investors!$A:$A,$A46,Investors!$G:$G,$B46),0)</f>
        <v>0</v>
      </c>
      <c r="I46" s="4">
        <f>IF(AND(SUMIFS(Investors!$P:$P,Investors!$A:$A,$A46,Investors!$G:$G,$B46)-$B$2&lt;=I$4,SUMIFS(Investors!$P:$P,Investors!$A:$A,$A46,Investors!$G:$G,$B46)-$B$2&gt;H$4),SUMIFS(Investors!$Q:$Q,Investors!$A:$A,$A46,Investors!$G:$G,$B46),0)</f>
        <v>0</v>
      </c>
      <c r="J46" s="4">
        <f>IF(AND(SUMIFS(Investors!$P:$P,Investors!$A:$A,$A46,Investors!$G:$G,$B46)-$B$2&lt;=J$4,SUMIFS(Investors!$P:$P,Investors!$A:$A,$A46,Investors!$G:$G,$B46)-$B$2&gt;I$4),SUMIFS(Investors!$Q:$Q,Investors!$A:$A,$A46,Investors!$G:$G,$B46),0)</f>
        <v>0</v>
      </c>
      <c r="K46" s="4">
        <f>IF(AND(SUMIFS(Investors!$P:$P,Investors!$A:$A,$A46,Investors!$G:$G,$B46)-$B$2&lt;=K$4,SUMIFS(Investors!$P:$P,Investors!$A:$A,$A46,Investors!$G:$G,$B46)-$B$2&gt;J$4),SUMIFS(Investors!$Q:$Q,Investors!$A:$A,$A46,Investors!$G:$G,$B46),0)</f>
        <v>0</v>
      </c>
      <c r="L46" s="4">
        <f>IF(AND(SUMIFS(Investors!$P:$P,Investors!$A:$A,$A46,Investors!$G:$G,$B46)-$B$2&lt;=L$4,SUMIFS(Investors!$P:$P,Investors!$A:$A,$A46,Investors!$G:$G,$B46)-$B$2&gt;K$4),SUMIFS(Investors!$Q:$Q,Investors!$A:$A,$A46,Investors!$G:$G,$B46),0)</f>
        <v>0</v>
      </c>
      <c r="M46" s="4">
        <f>IF(AND(SUMIFS(Investors!$P:$P,Investors!$A:$A,$A46,Investors!$G:$G,$B46)-$B$2&lt;=M$4,SUMIFS(Investors!$P:$P,Investors!$A:$A,$A46,Investors!$G:$G,$B46)-$B$2&gt;L$4),SUMIFS(Investors!$Q:$Q,Investors!$A:$A,$A46,Investors!$G:$G,$B46),0)</f>
        <v>0</v>
      </c>
      <c r="N46" s="4">
        <f>IF(AND(SUMIFS(Investors!$P:$P,Investors!$A:$A,$A46,Investors!$G:$G,$B46)-$B$2&lt;=N$4,SUMIFS(Investors!$P:$P,Investors!$A:$A,$A46,Investors!$G:$G,$B46)-$B$2&gt;M$4),SUMIFS(Investors!$Q:$Q,Investors!$A:$A,$A46,Investors!$G:$G,$B46),0)</f>
        <v>0</v>
      </c>
      <c r="O46" s="4">
        <f>IF(AND(SUMIFS(Investors!$P:$P,Investors!$A:$A,$A46,Investors!$G:$G,$B46)-$B$2&lt;=O$4,SUMIFS(Investors!$P:$P,Investors!$A:$A,$A46,Investors!$G:$G,$B46)-$B$2&gt;N$4),SUMIFS(Investors!$Q:$Q,Investors!$A:$A,$A46,Investors!$G:$G,$B46),0)</f>
        <v>0</v>
      </c>
      <c r="P46" s="4">
        <f>IF(AND(SUMIFS(Investors!$P:$P,Investors!$A:$A,$A46,Investors!$G:$G,$B46)-$B$2&lt;=P$4,SUMIFS(Investors!$P:$P,Investors!$A:$A,$A46,Investors!$G:$G,$B46)-$B$2&gt;O$4),SUMIFS(Investors!$Q:$Q,Investors!$A:$A,$A46,Investors!$G:$G,$B46),0)</f>
        <v>0</v>
      </c>
      <c r="Q46" s="4">
        <f>IF(AND(SUMIFS(Investors!$P:$P,Investors!$A:$A,$A46,Investors!$G:$G,$B46)-$B$2&lt;=Q$4,SUMIFS(Investors!$P:$P,Investors!$A:$A,$A46,Investors!$G:$G,$B46)-$B$2&gt;P$4),SUMIFS(Investors!$Q:$Q,Investors!$A:$A,$A46,Investors!$G:$G,$B46),0)</f>
        <v>0</v>
      </c>
      <c r="R46" s="4">
        <f>IF(AND(SUMIFS(Investors!$P:$P,Investors!$A:$A,$A46,Investors!$G:$G,$B46)-$B$2&lt;=R$4,SUMIFS(Investors!$P:$P,Investors!$A:$A,$A46,Investors!$G:$G,$B46)-$B$2&gt;Q$4),SUMIFS(Investors!$Q:$Q,Investors!$A:$A,$A46,Investors!$G:$G,$B46),0)</f>
        <v>0</v>
      </c>
      <c r="S46" s="4">
        <f>IF(AND(SUMIFS(Investors!$P:$P,Investors!$A:$A,$A46,Investors!$G:$G,$B46)-$B$2&lt;=S$4,SUMIFS(Investors!$P:$P,Investors!$A:$A,$A46,Investors!$G:$G,$B46)-$B$2&gt;R$4),SUMIFS(Investors!$Q:$Q,Investors!$A:$A,$A46,Investors!$G:$G,$B46),0)</f>
        <v>0</v>
      </c>
      <c r="T46" s="4">
        <f>IF(AND(SUMIFS(Investors!$P:$P,Investors!$A:$A,$A46,Investors!$G:$G,$B46)-$B$2&lt;=T$4,SUMIFS(Investors!$P:$P,Investors!$A:$A,$A46,Investors!$G:$G,$B46)-$B$2&gt;S$4),SUMIFS(Investors!$Q:$Q,Investors!$A:$A,$A46,Investors!$G:$G,$B46),0)</f>
        <v>0</v>
      </c>
      <c r="U46" s="4">
        <f>IF(AND(SUMIFS(Investors!$P:$P,Investors!$A:$A,$A46,Investors!$G:$G,$B46)-$B$2&lt;=U$4,SUMIFS(Investors!$P:$P,Investors!$A:$A,$A46,Investors!$G:$G,$B46)-$B$2&gt;T$4),SUMIFS(Investors!$Q:$Q,Investors!$A:$A,$A46,Investors!$G:$G,$B46),0)</f>
        <v>0</v>
      </c>
      <c r="V46" s="4">
        <f>IF(AND(SUMIFS(Investors!$P:$P,Investors!$A:$A,$A46,Investors!$G:$G,$B46)-$B$2&lt;=V$4,SUMIFS(Investors!$P:$P,Investors!$A:$A,$A46,Investors!$G:$G,$B46)-$B$2&gt;U$4),SUMIFS(Investors!$Q:$Q,Investors!$A:$A,$A46,Investors!$G:$G,$B46),0)</f>
        <v>0</v>
      </c>
      <c r="W46" s="4">
        <f>IF(AND(SUMIFS(Investors!$P:$P,Investors!$A:$A,$A46,Investors!$G:$G,$B46)-$B$2&lt;=W$4,SUMIFS(Investors!$P:$P,Investors!$A:$A,$A46,Investors!$G:$G,$B46)-$B$2&gt;V$4),SUMIFS(Investors!$Q:$Q,Investors!$A:$A,$A46,Investors!$G:$G,$B46),0)</f>
        <v>0</v>
      </c>
      <c r="X46" s="4">
        <f>IF(AND(SUMIFS(Investors!$P:$P,Investors!$A:$A,$A46,Investors!$G:$G,$B46)-$B$2&lt;=X$4,SUMIFS(Investors!$P:$P,Investors!$A:$A,$A46,Investors!$G:$G,$B46)-$B$2&gt;W$4),SUMIFS(Investors!$Q:$Q,Investors!$A:$A,$A46,Investors!$G:$G,$B46),0)</f>
        <v>0</v>
      </c>
      <c r="Y46" s="4">
        <f>IF(AND(SUMIFS(Investors!$P:$P,Investors!$A:$A,$A46,Investors!$G:$G,$B46)-$B$2&lt;=Y$4,SUMIFS(Investors!$P:$P,Investors!$A:$A,$A46,Investors!$G:$G,$B46)-$B$2&gt;X$4),SUMIFS(Investors!$Q:$Q,Investors!$A:$A,$A46,Investors!$G:$G,$B46),0)</f>
        <v>0</v>
      </c>
      <c r="Z46" s="4">
        <f>IF(AND(SUMIFS(Investors!$P:$P,Investors!$A:$A,$A46,Investors!$G:$G,$B46)-$B$2&lt;=Z$4,SUMIFS(Investors!$P:$P,Investors!$A:$A,$A46,Investors!$G:$G,$B46)-$B$2&gt;Y$4),SUMIFS(Investors!$Q:$Q,Investors!$A:$A,$A46,Investors!$G:$G,$B46),0)</f>
        <v>0</v>
      </c>
      <c r="AA46" s="4">
        <f>IF(AND(SUMIFS(Investors!$P:$P,Investors!$A:$A,$A46,Investors!$G:$G,$B46)-$B$2&lt;=AA$4,SUMIFS(Investors!$P:$P,Investors!$A:$A,$A46,Investors!$G:$G,$B46)-$B$2&gt;Z$4),SUMIFS(Investors!$Q:$Q,Investors!$A:$A,$A46,Investors!$G:$G,$B46),0)</f>
        <v>0</v>
      </c>
      <c r="AB46" s="4">
        <f>IF(AND(SUMIFS(Investors!$P:$P,Investors!$A:$A,$A46,Investors!$G:$G,$B46)-$B$2&lt;=AB$4,SUMIFS(Investors!$P:$P,Investors!$A:$A,$A46,Investors!$G:$G,$B46)-$B$2&gt;AA$4),SUMIFS(Investors!$Q:$Q,Investors!$A:$A,$A46,Investors!$G:$G,$B46),0)</f>
        <v>0</v>
      </c>
      <c r="AC46" s="4">
        <f>IF(AND(SUMIFS(Investors!$P:$P,Investors!$A:$A,$A46,Investors!$G:$G,$B46)-$B$2&lt;=AC$4,SUMIFS(Investors!$P:$P,Investors!$A:$A,$A46,Investors!$G:$G,$B46)-$B$2&gt;AB$4),SUMIFS(Investors!$Q:$Q,Investors!$A:$A,$A46,Investors!$G:$G,$B46),0)</f>
        <v>0</v>
      </c>
    </row>
    <row r="47" spans="1:29">
      <c r="A47" t="s">
        <v>209</v>
      </c>
      <c r="B47" t="s">
        <v>58</v>
      </c>
      <c r="C47" s="4">
        <f t="shared" si="2"/>
        <v>648939.72602739732</v>
      </c>
      <c r="E47" s="4">
        <f>IF(AND(SUMIFS(Investors!$P:$P,Investors!$A:$A,$A47,Investors!$G:$G,$B47)-$B$2&lt;=E$4,SUMIFS(Investors!$P:$P,Investors!$A:$A,$A47,Investors!$G:$G,$B47)-$B$2&gt;D$4),SUMIFS(Investors!$Q:$Q,Investors!$A:$A,$A47,Investors!$G:$G,$B47),0)</f>
        <v>0</v>
      </c>
      <c r="F47" s="4">
        <f>IF(AND(SUMIFS(Investors!$P:$P,Investors!$A:$A,$A47,Investors!$G:$G,$B47)-$B$2&lt;=F$4,SUMIFS(Investors!$P:$P,Investors!$A:$A,$A47,Investors!$G:$G,$B47)-$B$2&gt;E$4),SUMIFS(Investors!$Q:$Q,Investors!$A:$A,$A47,Investors!$G:$G,$B47),0)</f>
        <v>0</v>
      </c>
      <c r="G47" s="4">
        <f>IF(AND(SUMIFS(Investors!$P:$P,Investors!$A:$A,$A47,Investors!$G:$G,$B47)-$B$2&lt;=G$4,SUMIFS(Investors!$P:$P,Investors!$A:$A,$A47,Investors!$G:$G,$B47)-$B$2&gt;F$4),SUMIFS(Investors!$Q:$Q,Investors!$A:$A,$A47,Investors!$G:$G,$B47),0)</f>
        <v>0</v>
      </c>
      <c r="H47" s="4">
        <f>IF(AND(SUMIFS(Investors!$P:$P,Investors!$A:$A,$A47,Investors!$G:$G,$B47)-$B$2&lt;=H$4,SUMIFS(Investors!$P:$P,Investors!$A:$A,$A47,Investors!$G:$G,$B47)-$B$2&gt;G$4),SUMIFS(Investors!$Q:$Q,Investors!$A:$A,$A47,Investors!$G:$G,$B47),0)</f>
        <v>0</v>
      </c>
      <c r="I47" s="4">
        <f>IF(AND(SUMIFS(Investors!$P:$P,Investors!$A:$A,$A47,Investors!$G:$G,$B47)-$B$2&lt;=I$4,SUMIFS(Investors!$P:$P,Investors!$A:$A,$A47,Investors!$G:$G,$B47)-$B$2&gt;H$4),SUMIFS(Investors!$Q:$Q,Investors!$A:$A,$A47,Investors!$G:$G,$B47),0)</f>
        <v>0</v>
      </c>
      <c r="J47" s="4">
        <f>IF(AND(SUMIFS(Investors!$P:$P,Investors!$A:$A,$A47,Investors!$G:$G,$B47)-$B$2&lt;=J$4,SUMIFS(Investors!$P:$P,Investors!$A:$A,$A47,Investors!$G:$G,$B47)-$B$2&gt;I$4),SUMIFS(Investors!$Q:$Q,Investors!$A:$A,$A47,Investors!$G:$G,$B47),0)</f>
        <v>648939.72602739732</v>
      </c>
      <c r="K47" s="4">
        <f>IF(AND(SUMIFS(Investors!$P:$P,Investors!$A:$A,$A47,Investors!$G:$G,$B47)-$B$2&lt;=K$4,SUMIFS(Investors!$P:$P,Investors!$A:$A,$A47,Investors!$G:$G,$B47)-$B$2&gt;J$4),SUMIFS(Investors!$Q:$Q,Investors!$A:$A,$A47,Investors!$G:$G,$B47),0)</f>
        <v>0</v>
      </c>
      <c r="L47" s="4">
        <f>IF(AND(SUMIFS(Investors!$P:$P,Investors!$A:$A,$A47,Investors!$G:$G,$B47)-$B$2&lt;=L$4,SUMIFS(Investors!$P:$P,Investors!$A:$A,$A47,Investors!$G:$G,$B47)-$B$2&gt;K$4),SUMIFS(Investors!$Q:$Q,Investors!$A:$A,$A47,Investors!$G:$G,$B47),0)</f>
        <v>0</v>
      </c>
      <c r="M47" s="4">
        <f>IF(AND(SUMIFS(Investors!$P:$P,Investors!$A:$A,$A47,Investors!$G:$G,$B47)-$B$2&lt;=M$4,SUMIFS(Investors!$P:$P,Investors!$A:$A,$A47,Investors!$G:$G,$B47)-$B$2&gt;L$4),SUMIFS(Investors!$Q:$Q,Investors!$A:$A,$A47,Investors!$G:$G,$B47),0)</f>
        <v>0</v>
      </c>
      <c r="N47" s="4">
        <f>IF(AND(SUMIFS(Investors!$P:$P,Investors!$A:$A,$A47,Investors!$G:$G,$B47)-$B$2&lt;=N$4,SUMIFS(Investors!$P:$P,Investors!$A:$A,$A47,Investors!$G:$G,$B47)-$B$2&gt;M$4),SUMIFS(Investors!$Q:$Q,Investors!$A:$A,$A47,Investors!$G:$G,$B47),0)</f>
        <v>0</v>
      </c>
      <c r="O47" s="4">
        <f>IF(AND(SUMIFS(Investors!$P:$P,Investors!$A:$A,$A47,Investors!$G:$G,$B47)-$B$2&lt;=O$4,SUMIFS(Investors!$P:$P,Investors!$A:$A,$A47,Investors!$G:$G,$B47)-$B$2&gt;N$4),SUMIFS(Investors!$Q:$Q,Investors!$A:$A,$A47,Investors!$G:$G,$B47),0)</f>
        <v>0</v>
      </c>
      <c r="P47" s="4">
        <f>IF(AND(SUMIFS(Investors!$P:$P,Investors!$A:$A,$A47,Investors!$G:$G,$B47)-$B$2&lt;=P$4,SUMIFS(Investors!$P:$P,Investors!$A:$A,$A47,Investors!$G:$G,$B47)-$B$2&gt;O$4),SUMIFS(Investors!$Q:$Q,Investors!$A:$A,$A47,Investors!$G:$G,$B47),0)</f>
        <v>0</v>
      </c>
      <c r="Q47" s="4">
        <f>IF(AND(SUMIFS(Investors!$P:$P,Investors!$A:$A,$A47,Investors!$G:$G,$B47)-$B$2&lt;=Q$4,SUMIFS(Investors!$P:$P,Investors!$A:$A,$A47,Investors!$G:$G,$B47)-$B$2&gt;P$4),SUMIFS(Investors!$Q:$Q,Investors!$A:$A,$A47,Investors!$G:$G,$B47),0)</f>
        <v>0</v>
      </c>
      <c r="R47" s="4">
        <f>IF(AND(SUMIFS(Investors!$P:$P,Investors!$A:$A,$A47,Investors!$G:$G,$B47)-$B$2&lt;=R$4,SUMIFS(Investors!$P:$P,Investors!$A:$A,$A47,Investors!$G:$G,$B47)-$B$2&gt;Q$4),SUMIFS(Investors!$Q:$Q,Investors!$A:$A,$A47,Investors!$G:$G,$B47),0)</f>
        <v>0</v>
      </c>
      <c r="S47" s="4">
        <f>IF(AND(SUMIFS(Investors!$P:$P,Investors!$A:$A,$A47,Investors!$G:$G,$B47)-$B$2&lt;=S$4,SUMIFS(Investors!$P:$P,Investors!$A:$A,$A47,Investors!$G:$G,$B47)-$B$2&gt;R$4),SUMIFS(Investors!$Q:$Q,Investors!$A:$A,$A47,Investors!$G:$G,$B47),0)</f>
        <v>0</v>
      </c>
      <c r="T47" s="4">
        <f>IF(AND(SUMIFS(Investors!$P:$P,Investors!$A:$A,$A47,Investors!$G:$G,$B47)-$B$2&lt;=T$4,SUMIFS(Investors!$P:$P,Investors!$A:$A,$A47,Investors!$G:$G,$B47)-$B$2&gt;S$4),SUMIFS(Investors!$Q:$Q,Investors!$A:$A,$A47,Investors!$G:$G,$B47),0)</f>
        <v>0</v>
      </c>
      <c r="U47" s="4">
        <f>IF(AND(SUMIFS(Investors!$P:$P,Investors!$A:$A,$A47,Investors!$G:$G,$B47)-$B$2&lt;=U$4,SUMIFS(Investors!$P:$P,Investors!$A:$A,$A47,Investors!$G:$G,$B47)-$B$2&gt;T$4),SUMIFS(Investors!$Q:$Q,Investors!$A:$A,$A47,Investors!$G:$G,$B47),0)</f>
        <v>0</v>
      </c>
      <c r="V47" s="4">
        <f>IF(AND(SUMIFS(Investors!$P:$P,Investors!$A:$A,$A47,Investors!$G:$G,$B47)-$B$2&lt;=V$4,SUMIFS(Investors!$P:$P,Investors!$A:$A,$A47,Investors!$G:$G,$B47)-$B$2&gt;U$4),SUMIFS(Investors!$Q:$Q,Investors!$A:$A,$A47,Investors!$G:$G,$B47),0)</f>
        <v>0</v>
      </c>
      <c r="W47" s="4">
        <f>IF(AND(SUMIFS(Investors!$P:$P,Investors!$A:$A,$A47,Investors!$G:$G,$B47)-$B$2&lt;=W$4,SUMIFS(Investors!$P:$P,Investors!$A:$A,$A47,Investors!$G:$G,$B47)-$B$2&gt;V$4),SUMIFS(Investors!$Q:$Q,Investors!$A:$A,$A47,Investors!$G:$G,$B47),0)</f>
        <v>0</v>
      </c>
      <c r="X47" s="4">
        <f>IF(AND(SUMIFS(Investors!$P:$P,Investors!$A:$A,$A47,Investors!$G:$G,$B47)-$B$2&lt;=X$4,SUMIFS(Investors!$P:$P,Investors!$A:$A,$A47,Investors!$G:$G,$B47)-$B$2&gt;W$4),SUMIFS(Investors!$Q:$Q,Investors!$A:$A,$A47,Investors!$G:$G,$B47),0)</f>
        <v>0</v>
      </c>
      <c r="Y47" s="4">
        <f>IF(AND(SUMIFS(Investors!$P:$P,Investors!$A:$A,$A47,Investors!$G:$G,$B47)-$B$2&lt;=Y$4,SUMIFS(Investors!$P:$P,Investors!$A:$A,$A47,Investors!$G:$G,$B47)-$B$2&gt;X$4),SUMIFS(Investors!$Q:$Q,Investors!$A:$A,$A47,Investors!$G:$G,$B47),0)</f>
        <v>0</v>
      </c>
      <c r="Z47" s="4">
        <f>IF(AND(SUMIFS(Investors!$P:$P,Investors!$A:$A,$A47,Investors!$G:$G,$B47)-$B$2&lt;=Z$4,SUMIFS(Investors!$P:$P,Investors!$A:$A,$A47,Investors!$G:$G,$B47)-$B$2&gt;Y$4),SUMIFS(Investors!$Q:$Q,Investors!$A:$A,$A47,Investors!$G:$G,$B47),0)</f>
        <v>0</v>
      </c>
      <c r="AA47" s="4">
        <f>IF(AND(SUMIFS(Investors!$P:$P,Investors!$A:$A,$A47,Investors!$G:$G,$B47)-$B$2&lt;=AA$4,SUMIFS(Investors!$P:$P,Investors!$A:$A,$A47,Investors!$G:$G,$B47)-$B$2&gt;Z$4),SUMIFS(Investors!$Q:$Q,Investors!$A:$A,$A47,Investors!$G:$G,$B47),0)</f>
        <v>0</v>
      </c>
      <c r="AB47" s="4">
        <f>IF(AND(SUMIFS(Investors!$P:$P,Investors!$A:$A,$A47,Investors!$G:$G,$B47)-$B$2&lt;=AB$4,SUMIFS(Investors!$P:$P,Investors!$A:$A,$A47,Investors!$G:$G,$B47)-$B$2&gt;AA$4),SUMIFS(Investors!$Q:$Q,Investors!$A:$A,$A47,Investors!$G:$G,$B47),0)</f>
        <v>0</v>
      </c>
      <c r="AC47" s="4">
        <f>IF(AND(SUMIFS(Investors!$P:$P,Investors!$A:$A,$A47,Investors!$G:$G,$B47)-$B$2&lt;=AC$4,SUMIFS(Investors!$P:$P,Investors!$A:$A,$A47,Investors!$G:$G,$B47)-$B$2&gt;AB$4),SUMIFS(Investors!$Q:$Q,Investors!$A:$A,$A47,Investors!$G:$G,$B47),0)</f>
        <v>0</v>
      </c>
    </row>
    <row r="48" spans="1:29">
      <c r="A48" t="s">
        <v>209</v>
      </c>
      <c r="B48" t="s">
        <v>64</v>
      </c>
      <c r="C48" s="4">
        <f t="shared" si="2"/>
        <v>0</v>
      </c>
      <c r="E48" s="4">
        <f>IF(AND(SUMIFS(Investors!$P:$P,Investors!$A:$A,$A48,Investors!$G:$G,$B48)-$B$2&lt;=E$4,SUMIFS(Investors!$P:$P,Investors!$A:$A,$A48,Investors!$G:$G,$B48)-$B$2&gt;D$4),SUMIFS(Investors!$Q:$Q,Investors!$A:$A,$A48,Investors!$G:$G,$B48),0)</f>
        <v>0</v>
      </c>
      <c r="F48" s="4">
        <f>IF(AND(SUMIFS(Investors!$P:$P,Investors!$A:$A,$A48,Investors!$G:$G,$B48)-$B$2&lt;=F$4,SUMIFS(Investors!$P:$P,Investors!$A:$A,$A48,Investors!$G:$G,$B48)-$B$2&gt;E$4),SUMIFS(Investors!$Q:$Q,Investors!$A:$A,$A48,Investors!$G:$G,$B48),0)</f>
        <v>0</v>
      </c>
      <c r="G48" s="4">
        <f>IF(AND(SUMIFS(Investors!$P:$P,Investors!$A:$A,$A48,Investors!$G:$G,$B48)-$B$2&lt;=G$4,SUMIFS(Investors!$P:$P,Investors!$A:$A,$A48,Investors!$G:$G,$B48)-$B$2&gt;F$4),SUMIFS(Investors!$Q:$Q,Investors!$A:$A,$A48,Investors!$G:$G,$B48),0)</f>
        <v>0</v>
      </c>
      <c r="H48" s="4">
        <f>IF(AND(SUMIFS(Investors!$P:$P,Investors!$A:$A,$A48,Investors!$G:$G,$B48)-$B$2&lt;=H$4,SUMIFS(Investors!$P:$P,Investors!$A:$A,$A48,Investors!$G:$G,$B48)-$B$2&gt;G$4),SUMIFS(Investors!$Q:$Q,Investors!$A:$A,$A48,Investors!$G:$G,$B48),0)</f>
        <v>0</v>
      </c>
      <c r="I48" s="4">
        <f>IF(AND(SUMIFS(Investors!$P:$P,Investors!$A:$A,$A48,Investors!$G:$G,$B48)-$B$2&lt;=I$4,SUMIFS(Investors!$P:$P,Investors!$A:$A,$A48,Investors!$G:$G,$B48)-$B$2&gt;H$4),SUMIFS(Investors!$Q:$Q,Investors!$A:$A,$A48,Investors!$G:$G,$B48),0)</f>
        <v>0</v>
      </c>
      <c r="J48" s="4">
        <f>IF(AND(SUMIFS(Investors!$P:$P,Investors!$A:$A,$A48,Investors!$G:$G,$B48)-$B$2&lt;=J$4,SUMIFS(Investors!$P:$P,Investors!$A:$A,$A48,Investors!$G:$G,$B48)-$B$2&gt;I$4),SUMIFS(Investors!$Q:$Q,Investors!$A:$A,$A48,Investors!$G:$G,$B48),0)</f>
        <v>0</v>
      </c>
      <c r="K48" s="4">
        <f>IF(AND(SUMIFS(Investors!$P:$P,Investors!$A:$A,$A48,Investors!$G:$G,$B48)-$B$2&lt;=K$4,SUMIFS(Investors!$P:$P,Investors!$A:$A,$A48,Investors!$G:$G,$B48)-$B$2&gt;J$4),SUMIFS(Investors!$Q:$Q,Investors!$A:$A,$A48,Investors!$G:$G,$B48),0)</f>
        <v>0</v>
      </c>
      <c r="L48" s="4">
        <f>IF(AND(SUMIFS(Investors!$P:$P,Investors!$A:$A,$A48,Investors!$G:$G,$B48)-$B$2&lt;=L$4,SUMIFS(Investors!$P:$P,Investors!$A:$A,$A48,Investors!$G:$G,$B48)-$B$2&gt;K$4),SUMIFS(Investors!$Q:$Q,Investors!$A:$A,$A48,Investors!$G:$G,$B48),0)</f>
        <v>0</v>
      </c>
      <c r="M48" s="4">
        <f>IF(AND(SUMIFS(Investors!$P:$P,Investors!$A:$A,$A48,Investors!$G:$G,$B48)-$B$2&lt;=M$4,SUMIFS(Investors!$P:$P,Investors!$A:$A,$A48,Investors!$G:$G,$B48)-$B$2&gt;L$4),SUMIFS(Investors!$Q:$Q,Investors!$A:$A,$A48,Investors!$G:$G,$B48),0)</f>
        <v>0</v>
      </c>
      <c r="N48" s="4">
        <f>IF(AND(SUMIFS(Investors!$P:$P,Investors!$A:$A,$A48,Investors!$G:$G,$B48)-$B$2&lt;=N$4,SUMIFS(Investors!$P:$P,Investors!$A:$A,$A48,Investors!$G:$G,$B48)-$B$2&gt;M$4),SUMIFS(Investors!$Q:$Q,Investors!$A:$A,$A48,Investors!$G:$G,$B48),0)</f>
        <v>0</v>
      </c>
      <c r="O48" s="4">
        <f>IF(AND(SUMIFS(Investors!$P:$P,Investors!$A:$A,$A48,Investors!$G:$G,$B48)-$B$2&lt;=O$4,SUMIFS(Investors!$P:$P,Investors!$A:$A,$A48,Investors!$G:$G,$B48)-$B$2&gt;N$4),SUMIFS(Investors!$Q:$Q,Investors!$A:$A,$A48,Investors!$G:$G,$B48),0)</f>
        <v>0</v>
      </c>
      <c r="P48" s="4">
        <f>IF(AND(SUMIFS(Investors!$P:$P,Investors!$A:$A,$A48,Investors!$G:$G,$B48)-$B$2&lt;=P$4,SUMIFS(Investors!$P:$P,Investors!$A:$A,$A48,Investors!$G:$G,$B48)-$B$2&gt;O$4),SUMIFS(Investors!$Q:$Q,Investors!$A:$A,$A48,Investors!$G:$G,$B48),0)</f>
        <v>0</v>
      </c>
      <c r="Q48" s="4">
        <f>IF(AND(SUMIFS(Investors!$P:$P,Investors!$A:$A,$A48,Investors!$G:$G,$B48)-$B$2&lt;=Q$4,SUMIFS(Investors!$P:$P,Investors!$A:$A,$A48,Investors!$G:$G,$B48)-$B$2&gt;P$4),SUMIFS(Investors!$Q:$Q,Investors!$A:$A,$A48,Investors!$G:$G,$B48),0)</f>
        <v>0</v>
      </c>
      <c r="R48" s="4">
        <f>IF(AND(SUMIFS(Investors!$P:$P,Investors!$A:$A,$A48,Investors!$G:$G,$B48)-$B$2&lt;=R$4,SUMIFS(Investors!$P:$P,Investors!$A:$A,$A48,Investors!$G:$G,$B48)-$B$2&gt;Q$4),SUMIFS(Investors!$Q:$Q,Investors!$A:$A,$A48,Investors!$G:$G,$B48),0)</f>
        <v>0</v>
      </c>
      <c r="S48" s="4">
        <f>IF(AND(SUMIFS(Investors!$P:$P,Investors!$A:$A,$A48,Investors!$G:$G,$B48)-$B$2&lt;=S$4,SUMIFS(Investors!$P:$P,Investors!$A:$A,$A48,Investors!$G:$G,$B48)-$B$2&gt;R$4),SUMIFS(Investors!$Q:$Q,Investors!$A:$A,$A48,Investors!$G:$G,$B48),0)</f>
        <v>0</v>
      </c>
      <c r="T48" s="4">
        <f>IF(AND(SUMIFS(Investors!$P:$P,Investors!$A:$A,$A48,Investors!$G:$G,$B48)-$B$2&lt;=T$4,SUMIFS(Investors!$P:$P,Investors!$A:$A,$A48,Investors!$G:$G,$B48)-$B$2&gt;S$4),SUMIFS(Investors!$Q:$Q,Investors!$A:$A,$A48,Investors!$G:$G,$B48),0)</f>
        <v>0</v>
      </c>
      <c r="U48" s="4">
        <f>IF(AND(SUMIFS(Investors!$P:$P,Investors!$A:$A,$A48,Investors!$G:$G,$B48)-$B$2&lt;=U$4,SUMIFS(Investors!$P:$P,Investors!$A:$A,$A48,Investors!$G:$G,$B48)-$B$2&gt;T$4),SUMIFS(Investors!$Q:$Q,Investors!$A:$A,$A48,Investors!$G:$G,$B48),0)</f>
        <v>0</v>
      </c>
      <c r="V48" s="4">
        <f>IF(AND(SUMIFS(Investors!$P:$P,Investors!$A:$A,$A48,Investors!$G:$G,$B48)-$B$2&lt;=V$4,SUMIFS(Investors!$P:$P,Investors!$A:$A,$A48,Investors!$G:$G,$B48)-$B$2&gt;U$4),SUMIFS(Investors!$Q:$Q,Investors!$A:$A,$A48,Investors!$G:$G,$B48),0)</f>
        <v>0</v>
      </c>
      <c r="W48" s="4">
        <f>IF(AND(SUMIFS(Investors!$P:$P,Investors!$A:$A,$A48,Investors!$G:$G,$B48)-$B$2&lt;=W$4,SUMIFS(Investors!$P:$P,Investors!$A:$A,$A48,Investors!$G:$G,$B48)-$B$2&gt;V$4),SUMIFS(Investors!$Q:$Q,Investors!$A:$A,$A48,Investors!$G:$G,$B48),0)</f>
        <v>0</v>
      </c>
      <c r="X48" s="4">
        <f>IF(AND(SUMIFS(Investors!$P:$P,Investors!$A:$A,$A48,Investors!$G:$G,$B48)-$B$2&lt;=X$4,SUMIFS(Investors!$P:$P,Investors!$A:$A,$A48,Investors!$G:$G,$B48)-$B$2&gt;W$4),SUMIFS(Investors!$Q:$Q,Investors!$A:$A,$A48,Investors!$G:$G,$B48),0)</f>
        <v>0</v>
      </c>
      <c r="Y48" s="4">
        <f>IF(AND(SUMIFS(Investors!$P:$P,Investors!$A:$A,$A48,Investors!$G:$G,$B48)-$B$2&lt;=Y$4,SUMIFS(Investors!$P:$P,Investors!$A:$A,$A48,Investors!$G:$G,$B48)-$B$2&gt;X$4),SUMIFS(Investors!$Q:$Q,Investors!$A:$A,$A48,Investors!$G:$G,$B48),0)</f>
        <v>0</v>
      </c>
      <c r="Z48" s="4">
        <f>IF(AND(SUMIFS(Investors!$P:$P,Investors!$A:$A,$A48,Investors!$G:$G,$B48)-$B$2&lt;=Z$4,SUMIFS(Investors!$P:$P,Investors!$A:$A,$A48,Investors!$G:$G,$B48)-$B$2&gt;Y$4),SUMIFS(Investors!$Q:$Q,Investors!$A:$A,$A48,Investors!$G:$G,$B48),0)</f>
        <v>0</v>
      </c>
      <c r="AA48" s="4">
        <f>IF(AND(SUMIFS(Investors!$P:$P,Investors!$A:$A,$A48,Investors!$G:$G,$B48)-$B$2&lt;=AA$4,SUMIFS(Investors!$P:$P,Investors!$A:$A,$A48,Investors!$G:$G,$B48)-$B$2&gt;Z$4),SUMIFS(Investors!$Q:$Q,Investors!$A:$A,$A48,Investors!$G:$G,$B48),0)</f>
        <v>0</v>
      </c>
      <c r="AB48" s="4">
        <f>IF(AND(SUMIFS(Investors!$P:$P,Investors!$A:$A,$A48,Investors!$G:$G,$B48)-$B$2&lt;=AB$4,SUMIFS(Investors!$P:$P,Investors!$A:$A,$A48,Investors!$G:$G,$B48)-$B$2&gt;AA$4),SUMIFS(Investors!$Q:$Q,Investors!$A:$A,$A48,Investors!$G:$G,$B48),0)</f>
        <v>0</v>
      </c>
      <c r="AC48" s="4">
        <f>IF(AND(SUMIFS(Investors!$P:$P,Investors!$A:$A,$A48,Investors!$G:$G,$B48)-$B$2&lt;=AC$4,SUMIFS(Investors!$P:$P,Investors!$A:$A,$A48,Investors!$G:$G,$B48)-$B$2&gt;AB$4),SUMIFS(Investors!$Q:$Q,Investors!$A:$A,$A48,Investors!$G:$G,$B48),0)</f>
        <v>0</v>
      </c>
    </row>
    <row r="49" spans="1:29">
      <c r="A49" t="s">
        <v>209</v>
      </c>
      <c r="B49" t="s">
        <v>84</v>
      </c>
      <c r="C49" s="4">
        <f t="shared" si="2"/>
        <v>170104.10958904109</v>
      </c>
      <c r="E49" s="4">
        <f>IF(AND(SUMIFS(Investors!$P:$P,Investors!$A:$A,$A49,Investors!$G:$G,$B49)-$B$2&lt;=E$4,SUMIFS(Investors!$P:$P,Investors!$A:$A,$A49,Investors!$G:$G,$B49)-$B$2&gt;D$4),SUMIFS(Investors!$Q:$Q,Investors!$A:$A,$A49,Investors!$G:$G,$B49),0)</f>
        <v>0</v>
      </c>
      <c r="F49" s="4">
        <f>IF(AND(SUMIFS(Investors!$P:$P,Investors!$A:$A,$A49,Investors!$G:$G,$B49)-$B$2&lt;=F$4,SUMIFS(Investors!$P:$P,Investors!$A:$A,$A49,Investors!$G:$G,$B49)-$B$2&gt;E$4),SUMIFS(Investors!$Q:$Q,Investors!$A:$A,$A49,Investors!$G:$G,$B49),0)</f>
        <v>0</v>
      </c>
      <c r="G49" s="4">
        <f>IF(AND(SUMIFS(Investors!$P:$P,Investors!$A:$A,$A49,Investors!$G:$G,$B49)-$B$2&lt;=G$4,SUMIFS(Investors!$P:$P,Investors!$A:$A,$A49,Investors!$G:$G,$B49)-$B$2&gt;F$4),SUMIFS(Investors!$Q:$Q,Investors!$A:$A,$A49,Investors!$G:$G,$B49),0)</f>
        <v>170104.10958904109</v>
      </c>
      <c r="H49" s="4">
        <f>IF(AND(SUMIFS(Investors!$P:$P,Investors!$A:$A,$A49,Investors!$G:$G,$B49)-$B$2&lt;=H$4,SUMIFS(Investors!$P:$P,Investors!$A:$A,$A49,Investors!$G:$G,$B49)-$B$2&gt;G$4),SUMIFS(Investors!$Q:$Q,Investors!$A:$A,$A49,Investors!$G:$G,$B49),0)</f>
        <v>0</v>
      </c>
      <c r="I49" s="4">
        <f>IF(AND(SUMIFS(Investors!$P:$P,Investors!$A:$A,$A49,Investors!$G:$G,$B49)-$B$2&lt;=I$4,SUMIFS(Investors!$P:$P,Investors!$A:$A,$A49,Investors!$G:$G,$B49)-$B$2&gt;H$4),SUMIFS(Investors!$Q:$Q,Investors!$A:$A,$A49,Investors!$G:$G,$B49),0)</f>
        <v>0</v>
      </c>
      <c r="J49" s="4">
        <f>IF(AND(SUMIFS(Investors!$P:$P,Investors!$A:$A,$A49,Investors!$G:$G,$B49)-$B$2&lt;=J$4,SUMIFS(Investors!$P:$P,Investors!$A:$A,$A49,Investors!$G:$G,$B49)-$B$2&gt;I$4),SUMIFS(Investors!$Q:$Q,Investors!$A:$A,$A49,Investors!$G:$G,$B49),0)</f>
        <v>0</v>
      </c>
      <c r="K49" s="4">
        <f>IF(AND(SUMIFS(Investors!$P:$P,Investors!$A:$A,$A49,Investors!$G:$G,$B49)-$B$2&lt;=K$4,SUMIFS(Investors!$P:$P,Investors!$A:$A,$A49,Investors!$G:$G,$B49)-$B$2&gt;J$4),SUMIFS(Investors!$Q:$Q,Investors!$A:$A,$A49,Investors!$G:$G,$B49),0)</f>
        <v>0</v>
      </c>
      <c r="L49" s="4">
        <f>IF(AND(SUMIFS(Investors!$P:$P,Investors!$A:$A,$A49,Investors!$G:$G,$B49)-$B$2&lt;=L$4,SUMIFS(Investors!$P:$P,Investors!$A:$A,$A49,Investors!$G:$G,$B49)-$B$2&gt;K$4),SUMIFS(Investors!$Q:$Q,Investors!$A:$A,$A49,Investors!$G:$G,$B49),0)</f>
        <v>0</v>
      </c>
      <c r="M49" s="4">
        <f>IF(AND(SUMIFS(Investors!$P:$P,Investors!$A:$A,$A49,Investors!$G:$G,$B49)-$B$2&lt;=M$4,SUMIFS(Investors!$P:$P,Investors!$A:$A,$A49,Investors!$G:$G,$B49)-$B$2&gt;L$4),SUMIFS(Investors!$Q:$Q,Investors!$A:$A,$A49,Investors!$G:$G,$B49),0)</f>
        <v>0</v>
      </c>
      <c r="N49" s="4">
        <f>IF(AND(SUMIFS(Investors!$P:$P,Investors!$A:$A,$A49,Investors!$G:$G,$B49)-$B$2&lt;=N$4,SUMIFS(Investors!$P:$P,Investors!$A:$A,$A49,Investors!$G:$G,$B49)-$B$2&gt;M$4),SUMIFS(Investors!$Q:$Q,Investors!$A:$A,$A49,Investors!$G:$G,$B49),0)</f>
        <v>0</v>
      </c>
      <c r="O49" s="4">
        <f>IF(AND(SUMIFS(Investors!$P:$P,Investors!$A:$A,$A49,Investors!$G:$G,$B49)-$B$2&lt;=O$4,SUMIFS(Investors!$P:$P,Investors!$A:$A,$A49,Investors!$G:$G,$B49)-$B$2&gt;N$4),SUMIFS(Investors!$Q:$Q,Investors!$A:$A,$A49,Investors!$G:$G,$B49),0)</f>
        <v>0</v>
      </c>
      <c r="P49" s="4">
        <f>IF(AND(SUMIFS(Investors!$P:$P,Investors!$A:$A,$A49,Investors!$G:$G,$B49)-$B$2&lt;=P$4,SUMIFS(Investors!$P:$P,Investors!$A:$A,$A49,Investors!$G:$G,$B49)-$B$2&gt;O$4),SUMIFS(Investors!$Q:$Q,Investors!$A:$A,$A49,Investors!$G:$G,$B49),0)</f>
        <v>0</v>
      </c>
      <c r="Q49" s="4">
        <f>IF(AND(SUMIFS(Investors!$P:$P,Investors!$A:$A,$A49,Investors!$G:$G,$B49)-$B$2&lt;=Q$4,SUMIFS(Investors!$P:$P,Investors!$A:$A,$A49,Investors!$G:$G,$B49)-$B$2&gt;P$4),SUMIFS(Investors!$Q:$Q,Investors!$A:$A,$A49,Investors!$G:$G,$B49),0)</f>
        <v>0</v>
      </c>
      <c r="R49" s="4">
        <f>IF(AND(SUMIFS(Investors!$P:$P,Investors!$A:$A,$A49,Investors!$G:$G,$B49)-$B$2&lt;=R$4,SUMIFS(Investors!$P:$P,Investors!$A:$A,$A49,Investors!$G:$G,$B49)-$B$2&gt;Q$4),SUMIFS(Investors!$Q:$Q,Investors!$A:$A,$A49,Investors!$G:$G,$B49),0)</f>
        <v>0</v>
      </c>
      <c r="S49" s="4">
        <f>IF(AND(SUMIFS(Investors!$P:$P,Investors!$A:$A,$A49,Investors!$G:$G,$B49)-$B$2&lt;=S$4,SUMIFS(Investors!$P:$P,Investors!$A:$A,$A49,Investors!$G:$G,$B49)-$B$2&gt;R$4),SUMIFS(Investors!$Q:$Q,Investors!$A:$A,$A49,Investors!$G:$G,$B49),0)</f>
        <v>0</v>
      </c>
      <c r="T49" s="4">
        <f>IF(AND(SUMIFS(Investors!$P:$P,Investors!$A:$A,$A49,Investors!$G:$G,$B49)-$B$2&lt;=T$4,SUMIFS(Investors!$P:$P,Investors!$A:$A,$A49,Investors!$G:$G,$B49)-$B$2&gt;S$4),SUMIFS(Investors!$Q:$Q,Investors!$A:$A,$A49,Investors!$G:$G,$B49),0)</f>
        <v>0</v>
      </c>
      <c r="U49" s="4">
        <f>IF(AND(SUMIFS(Investors!$P:$P,Investors!$A:$A,$A49,Investors!$G:$G,$B49)-$B$2&lt;=U$4,SUMIFS(Investors!$P:$P,Investors!$A:$A,$A49,Investors!$G:$G,$B49)-$B$2&gt;T$4),SUMIFS(Investors!$Q:$Q,Investors!$A:$A,$A49,Investors!$G:$G,$B49),0)</f>
        <v>0</v>
      </c>
      <c r="V49" s="4">
        <f>IF(AND(SUMIFS(Investors!$P:$P,Investors!$A:$A,$A49,Investors!$G:$G,$B49)-$B$2&lt;=V$4,SUMIFS(Investors!$P:$P,Investors!$A:$A,$A49,Investors!$G:$G,$B49)-$B$2&gt;U$4),SUMIFS(Investors!$Q:$Q,Investors!$A:$A,$A49,Investors!$G:$G,$B49),0)</f>
        <v>0</v>
      </c>
      <c r="W49" s="4">
        <f>IF(AND(SUMIFS(Investors!$P:$P,Investors!$A:$A,$A49,Investors!$G:$G,$B49)-$B$2&lt;=W$4,SUMIFS(Investors!$P:$P,Investors!$A:$A,$A49,Investors!$G:$G,$B49)-$B$2&gt;V$4),SUMIFS(Investors!$Q:$Q,Investors!$A:$A,$A49,Investors!$G:$G,$B49),0)</f>
        <v>0</v>
      </c>
      <c r="X49" s="4">
        <f>IF(AND(SUMIFS(Investors!$P:$P,Investors!$A:$A,$A49,Investors!$G:$G,$B49)-$B$2&lt;=X$4,SUMIFS(Investors!$P:$P,Investors!$A:$A,$A49,Investors!$G:$G,$B49)-$B$2&gt;W$4),SUMIFS(Investors!$Q:$Q,Investors!$A:$A,$A49,Investors!$G:$G,$B49),0)</f>
        <v>0</v>
      </c>
      <c r="Y49" s="4">
        <f>IF(AND(SUMIFS(Investors!$P:$P,Investors!$A:$A,$A49,Investors!$G:$G,$B49)-$B$2&lt;=Y$4,SUMIFS(Investors!$P:$P,Investors!$A:$A,$A49,Investors!$G:$G,$B49)-$B$2&gt;X$4),SUMIFS(Investors!$Q:$Q,Investors!$A:$A,$A49,Investors!$G:$G,$B49),0)</f>
        <v>0</v>
      </c>
      <c r="Z49" s="4">
        <f>IF(AND(SUMIFS(Investors!$P:$P,Investors!$A:$A,$A49,Investors!$G:$G,$B49)-$B$2&lt;=Z$4,SUMIFS(Investors!$P:$P,Investors!$A:$A,$A49,Investors!$G:$G,$B49)-$B$2&gt;Y$4),SUMIFS(Investors!$Q:$Q,Investors!$A:$A,$A49,Investors!$G:$G,$B49),0)</f>
        <v>0</v>
      </c>
      <c r="AA49" s="4">
        <f>IF(AND(SUMIFS(Investors!$P:$P,Investors!$A:$A,$A49,Investors!$G:$G,$B49)-$B$2&lt;=AA$4,SUMIFS(Investors!$P:$P,Investors!$A:$A,$A49,Investors!$G:$G,$B49)-$B$2&gt;Z$4),SUMIFS(Investors!$Q:$Q,Investors!$A:$A,$A49,Investors!$G:$G,$B49),0)</f>
        <v>0</v>
      </c>
      <c r="AB49" s="4">
        <f>IF(AND(SUMIFS(Investors!$P:$P,Investors!$A:$A,$A49,Investors!$G:$G,$B49)-$B$2&lt;=AB$4,SUMIFS(Investors!$P:$P,Investors!$A:$A,$A49,Investors!$G:$G,$B49)-$B$2&gt;AA$4),SUMIFS(Investors!$Q:$Q,Investors!$A:$A,$A49,Investors!$G:$G,$B49),0)</f>
        <v>0</v>
      </c>
      <c r="AC49" s="4">
        <f>IF(AND(SUMIFS(Investors!$P:$P,Investors!$A:$A,$A49,Investors!$G:$G,$B49)-$B$2&lt;=AC$4,SUMIFS(Investors!$P:$P,Investors!$A:$A,$A49,Investors!$G:$G,$B49)-$B$2&gt;AB$4),SUMIFS(Investors!$Q:$Q,Investors!$A:$A,$A49,Investors!$G:$G,$B49),0)</f>
        <v>0</v>
      </c>
    </row>
    <row r="50" spans="1:29">
      <c r="A50" t="s">
        <v>209</v>
      </c>
      <c r="B50" t="s">
        <v>107</v>
      </c>
      <c r="C50" s="4">
        <f t="shared" si="2"/>
        <v>657347.94520547939</v>
      </c>
      <c r="E50" s="4">
        <f>IF(AND(SUMIFS(Investors!$P:$P,Investors!$A:$A,$A50,Investors!$G:$G,$B50)-$B$2&lt;=E$4,SUMIFS(Investors!$P:$P,Investors!$A:$A,$A50,Investors!$G:$G,$B50)-$B$2&gt;D$4),SUMIFS(Investors!$Q:$Q,Investors!$A:$A,$A50,Investors!$G:$G,$B50),0)</f>
        <v>0</v>
      </c>
      <c r="F50" s="4">
        <f>IF(AND(SUMIFS(Investors!$P:$P,Investors!$A:$A,$A50,Investors!$G:$G,$B50)-$B$2&lt;=F$4,SUMIFS(Investors!$P:$P,Investors!$A:$A,$A50,Investors!$G:$G,$B50)-$B$2&gt;E$4),SUMIFS(Investors!$Q:$Q,Investors!$A:$A,$A50,Investors!$G:$G,$B50),0)</f>
        <v>0</v>
      </c>
      <c r="G50" s="4">
        <f>IF(AND(SUMIFS(Investors!$P:$P,Investors!$A:$A,$A50,Investors!$G:$G,$B50)-$B$2&lt;=G$4,SUMIFS(Investors!$P:$P,Investors!$A:$A,$A50,Investors!$G:$G,$B50)-$B$2&gt;F$4),SUMIFS(Investors!$Q:$Q,Investors!$A:$A,$A50,Investors!$G:$G,$B50),0)</f>
        <v>0</v>
      </c>
      <c r="H50" s="4">
        <f>IF(AND(SUMIFS(Investors!$P:$P,Investors!$A:$A,$A50,Investors!$G:$G,$B50)-$B$2&lt;=H$4,SUMIFS(Investors!$P:$P,Investors!$A:$A,$A50,Investors!$G:$G,$B50)-$B$2&gt;G$4),SUMIFS(Investors!$Q:$Q,Investors!$A:$A,$A50,Investors!$G:$G,$B50),0)</f>
        <v>0</v>
      </c>
      <c r="I50" s="4">
        <f>IF(AND(SUMIFS(Investors!$P:$P,Investors!$A:$A,$A50,Investors!$G:$G,$B50)-$B$2&lt;=I$4,SUMIFS(Investors!$P:$P,Investors!$A:$A,$A50,Investors!$G:$G,$B50)-$B$2&gt;H$4),SUMIFS(Investors!$Q:$Q,Investors!$A:$A,$A50,Investors!$G:$G,$B50),0)</f>
        <v>0</v>
      </c>
      <c r="J50" s="4">
        <f>IF(AND(SUMIFS(Investors!$P:$P,Investors!$A:$A,$A50,Investors!$G:$G,$B50)-$B$2&lt;=J$4,SUMIFS(Investors!$P:$P,Investors!$A:$A,$A50,Investors!$G:$G,$B50)-$B$2&gt;I$4),SUMIFS(Investors!$Q:$Q,Investors!$A:$A,$A50,Investors!$G:$G,$B50),0)</f>
        <v>0</v>
      </c>
      <c r="K50" s="4">
        <f>IF(AND(SUMIFS(Investors!$P:$P,Investors!$A:$A,$A50,Investors!$G:$G,$B50)-$B$2&lt;=K$4,SUMIFS(Investors!$P:$P,Investors!$A:$A,$A50,Investors!$G:$G,$B50)-$B$2&gt;J$4),SUMIFS(Investors!$Q:$Q,Investors!$A:$A,$A50,Investors!$G:$G,$B50),0)</f>
        <v>657347.94520547939</v>
      </c>
      <c r="L50" s="4">
        <f>IF(AND(SUMIFS(Investors!$P:$P,Investors!$A:$A,$A50,Investors!$G:$G,$B50)-$B$2&lt;=L$4,SUMIFS(Investors!$P:$P,Investors!$A:$A,$A50,Investors!$G:$G,$B50)-$B$2&gt;K$4),SUMIFS(Investors!$Q:$Q,Investors!$A:$A,$A50,Investors!$G:$G,$B50),0)</f>
        <v>0</v>
      </c>
      <c r="M50" s="4">
        <f>IF(AND(SUMIFS(Investors!$P:$P,Investors!$A:$A,$A50,Investors!$G:$G,$B50)-$B$2&lt;=M$4,SUMIFS(Investors!$P:$P,Investors!$A:$A,$A50,Investors!$G:$G,$B50)-$B$2&gt;L$4),SUMIFS(Investors!$Q:$Q,Investors!$A:$A,$A50,Investors!$G:$G,$B50),0)</f>
        <v>0</v>
      </c>
      <c r="N50" s="4">
        <f>IF(AND(SUMIFS(Investors!$P:$P,Investors!$A:$A,$A50,Investors!$G:$G,$B50)-$B$2&lt;=N$4,SUMIFS(Investors!$P:$P,Investors!$A:$A,$A50,Investors!$G:$G,$B50)-$B$2&gt;M$4),SUMIFS(Investors!$Q:$Q,Investors!$A:$A,$A50,Investors!$G:$G,$B50),0)</f>
        <v>0</v>
      </c>
      <c r="O50" s="4">
        <f>IF(AND(SUMIFS(Investors!$P:$P,Investors!$A:$A,$A50,Investors!$G:$G,$B50)-$B$2&lt;=O$4,SUMIFS(Investors!$P:$P,Investors!$A:$A,$A50,Investors!$G:$G,$B50)-$B$2&gt;N$4),SUMIFS(Investors!$Q:$Q,Investors!$A:$A,$A50,Investors!$G:$G,$B50),0)</f>
        <v>0</v>
      </c>
      <c r="P50" s="4">
        <f>IF(AND(SUMIFS(Investors!$P:$P,Investors!$A:$A,$A50,Investors!$G:$G,$B50)-$B$2&lt;=P$4,SUMIFS(Investors!$P:$P,Investors!$A:$A,$A50,Investors!$G:$G,$B50)-$B$2&gt;O$4),SUMIFS(Investors!$Q:$Q,Investors!$A:$A,$A50,Investors!$G:$G,$B50),0)</f>
        <v>0</v>
      </c>
      <c r="Q50" s="4">
        <f>IF(AND(SUMIFS(Investors!$P:$P,Investors!$A:$A,$A50,Investors!$G:$G,$B50)-$B$2&lt;=Q$4,SUMIFS(Investors!$P:$P,Investors!$A:$A,$A50,Investors!$G:$G,$B50)-$B$2&gt;P$4),SUMIFS(Investors!$Q:$Q,Investors!$A:$A,$A50,Investors!$G:$G,$B50),0)</f>
        <v>0</v>
      </c>
      <c r="R50" s="4">
        <f>IF(AND(SUMIFS(Investors!$P:$P,Investors!$A:$A,$A50,Investors!$G:$G,$B50)-$B$2&lt;=R$4,SUMIFS(Investors!$P:$P,Investors!$A:$A,$A50,Investors!$G:$G,$B50)-$B$2&gt;Q$4),SUMIFS(Investors!$Q:$Q,Investors!$A:$A,$A50,Investors!$G:$G,$B50),0)</f>
        <v>0</v>
      </c>
      <c r="S50" s="4">
        <f>IF(AND(SUMIFS(Investors!$P:$P,Investors!$A:$A,$A50,Investors!$G:$G,$B50)-$B$2&lt;=S$4,SUMIFS(Investors!$P:$P,Investors!$A:$A,$A50,Investors!$G:$G,$B50)-$B$2&gt;R$4),SUMIFS(Investors!$Q:$Q,Investors!$A:$A,$A50,Investors!$G:$G,$B50),0)</f>
        <v>0</v>
      </c>
      <c r="T50" s="4">
        <f>IF(AND(SUMIFS(Investors!$P:$P,Investors!$A:$A,$A50,Investors!$G:$G,$B50)-$B$2&lt;=T$4,SUMIFS(Investors!$P:$P,Investors!$A:$A,$A50,Investors!$G:$G,$B50)-$B$2&gt;S$4),SUMIFS(Investors!$Q:$Q,Investors!$A:$A,$A50,Investors!$G:$G,$B50),0)</f>
        <v>0</v>
      </c>
      <c r="U50" s="4">
        <f>IF(AND(SUMIFS(Investors!$P:$P,Investors!$A:$A,$A50,Investors!$G:$G,$B50)-$B$2&lt;=U$4,SUMIFS(Investors!$P:$P,Investors!$A:$A,$A50,Investors!$G:$G,$B50)-$B$2&gt;T$4),SUMIFS(Investors!$Q:$Q,Investors!$A:$A,$A50,Investors!$G:$G,$B50),0)</f>
        <v>0</v>
      </c>
      <c r="V50" s="4">
        <f>IF(AND(SUMIFS(Investors!$P:$P,Investors!$A:$A,$A50,Investors!$G:$G,$B50)-$B$2&lt;=V$4,SUMIFS(Investors!$P:$P,Investors!$A:$A,$A50,Investors!$G:$G,$B50)-$B$2&gt;U$4),SUMIFS(Investors!$Q:$Q,Investors!$A:$A,$A50,Investors!$G:$G,$B50),0)</f>
        <v>0</v>
      </c>
      <c r="W50" s="4">
        <f>IF(AND(SUMIFS(Investors!$P:$P,Investors!$A:$A,$A50,Investors!$G:$G,$B50)-$B$2&lt;=W$4,SUMIFS(Investors!$P:$P,Investors!$A:$A,$A50,Investors!$G:$G,$B50)-$B$2&gt;V$4),SUMIFS(Investors!$Q:$Q,Investors!$A:$A,$A50,Investors!$G:$G,$B50),0)</f>
        <v>0</v>
      </c>
      <c r="X50" s="4">
        <f>IF(AND(SUMIFS(Investors!$P:$P,Investors!$A:$A,$A50,Investors!$G:$G,$B50)-$B$2&lt;=X$4,SUMIFS(Investors!$P:$P,Investors!$A:$A,$A50,Investors!$G:$G,$B50)-$B$2&gt;W$4),SUMIFS(Investors!$Q:$Q,Investors!$A:$A,$A50,Investors!$G:$G,$B50),0)</f>
        <v>0</v>
      </c>
      <c r="Y50" s="4">
        <f>IF(AND(SUMIFS(Investors!$P:$P,Investors!$A:$A,$A50,Investors!$G:$G,$B50)-$B$2&lt;=Y$4,SUMIFS(Investors!$P:$P,Investors!$A:$A,$A50,Investors!$G:$G,$B50)-$B$2&gt;X$4),SUMIFS(Investors!$Q:$Q,Investors!$A:$A,$A50,Investors!$G:$G,$B50),0)</f>
        <v>0</v>
      </c>
      <c r="Z50" s="4">
        <f>IF(AND(SUMIFS(Investors!$P:$P,Investors!$A:$A,$A50,Investors!$G:$G,$B50)-$B$2&lt;=Z$4,SUMIFS(Investors!$P:$P,Investors!$A:$A,$A50,Investors!$G:$G,$B50)-$B$2&gt;Y$4),SUMIFS(Investors!$Q:$Q,Investors!$A:$A,$A50,Investors!$G:$G,$B50),0)</f>
        <v>0</v>
      </c>
      <c r="AA50" s="4">
        <f>IF(AND(SUMIFS(Investors!$P:$P,Investors!$A:$A,$A50,Investors!$G:$G,$B50)-$B$2&lt;=AA$4,SUMIFS(Investors!$P:$P,Investors!$A:$A,$A50,Investors!$G:$G,$B50)-$B$2&gt;Z$4),SUMIFS(Investors!$Q:$Q,Investors!$A:$A,$A50,Investors!$G:$G,$B50),0)</f>
        <v>0</v>
      </c>
      <c r="AB50" s="4">
        <f>IF(AND(SUMIFS(Investors!$P:$P,Investors!$A:$A,$A50,Investors!$G:$G,$B50)-$B$2&lt;=AB$4,SUMIFS(Investors!$P:$P,Investors!$A:$A,$A50,Investors!$G:$G,$B50)-$B$2&gt;AA$4),SUMIFS(Investors!$Q:$Q,Investors!$A:$A,$A50,Investors!$G:$G,$B50),0)</f>
        <v>0</v>
      </c>
      <c r="AC50" s="4">
        <f>IF(AND(SUMIFS(Investors!$P:$P,Investors!$A:$A,$A50,Investors!$G:$G,$B50)-$B$2&lt;=AC$4,SUMIFS(Investors!$P:$P,Investors!$A:$A,$A50,Investors!$G:$G,$B50)-$B$2&gt;AB$4),SUMIFS(Investors!$Q:$Q,Investors!$A:$A,$A50,Investors!$G:$G,$B50),0)</f>
        <v>0</v>
      </c>
    </row>
    <row r="51" spans="1:29">
      <c r="A51" t="s">
        <v>209</v>
      </c>
      <c r="B51" t="s">
        <v>108</v>
      </c>
      <c r="C51" s="4">
        <f t="shared" si="2"/>
        <v>358553.42465753423</v>
      </c>
      <c r="E51" s="4">
        <f>IF(AND(SUMIFS(Investors!$P:$P,Investors!$A:$A,$A51,Investors!$G:$G,$B51)-$B$2&lt;=E$4,SUMIFS(Investors!$P:$P,Investors!$A:$A,$A51,Investors!$G:$G,$B51)-$B$2&gt;D$4),SUMIFS(Investors!$Q:$Q,Investors!$A:$A,$A51,Investors!$G:$G,$B51),0)</f>
        <v>0</v>
      </c>
      <c r="F51" s="4">
        <f>IF(AND(SUMIFS(Investors!$P:$P,Investors!$A:$A,$A51,Investors!$G:$G,$B51)-$B$2&lt;=F$4,SUMIFS(Investors!$P:$P,Investors!$A:$A,$A51,Investors!$G:$G,$B51)-$B$2&gt;E$4),SUMIFS(Investors!$Q:$Q,Investors!$A:$A,$A51,Investors!$G:$G,$B51),0)</f>
        <v>0</v>
      </c>
      <c r="G51" s="4">
        <f>IF(AND(SUMIFS(Investors!$P:$P,Investors!$A:$A,$A51,Investors!$G:$G,$B51)-$B$2&lt;=G$4,SUMIFS(Investors!$P:$P,Investors!$A:$A,$A51,Investors!$G:$G,$B51)-$B$2&gt;F$4),SUMIFS(Investors!$Q:$Q,Investors!$A:$A,$A51,Investors!$G:$G,$B51),0)</f>
        <v>0</v>
      </c>
      <c r="H51" s="4">
        <f>IF(AND(SUMIFS(Investors!$P:$P,Investors!$A:$A,$A51,Investors!$G:$G,$B51)-$B$2&lt;=H$4,SUMIFS(Investors!$P:$P,Investors!$A:$A,$A51,Investors!$G:$G,$B51)-$B$2&gt;G$4),SUMIFS(Investors!$Q:$Q,Investors!$A:$A,$A51,Investors!$G:$G,$B51),0)</f>
        <v>0</v>
      </c>
      <c r="I51" s="4">
        <f>IF(AND(SUMIFS(Investors!$P:$P,Investors!$A:$A,$A51,Investors!$G:$G,$B51)-$B$2&lt;=I$4,SUMIFS(Investors!$P:$P,Investors!$A:$A,$A51,Investors!$G:$G,$B51)-$B$2&gt;H$4),SUMIFS(Investors!$Q:$Q,Investors!$A:$A,$A51,Investors!$G:$G,$B51),0)</f>
        <v>0</v>
      </c>
      <c r="J51" s="4">
        <f>IF(AND(SUMIFS(Investors!$P:$P,Investors!$A:$A,$A51,Investors!$G:$G,$B51)-$B$2&lt;=J$4,SUMIFS(Investors!$P:$P,Investors!$A:$A,$A51,Investors!$G:$G,$B51)-$B$2&gt;I$4),SUMIFS(Investors!$Q:$Q,Investors!$A:$A,$A51,Investors!$G:$G,$B51),0)</f>
        <v>0</v>
      </c>
      <c r="K51" s="4">
        <f>IF(AND(SUMIFS(Investors!$P:$P,Investors!$A:$A,$A51,Investors!$G:$G,$B51)-$B$2&lt;=K$4,SUMIFS(Investors!$P:$P,Investors!$A:$A,$A51,Investors!$G:$G,$B51)-$B$2&gt;J$4),SUMIFS(Investors!$Q:$Q,Investors!$A:$A,$A51,Investors!$G:$G,$B51),0)</f>
        <v>358553.42465753423</v>
      </c>
      <c r="L51" s="4">
        <f>IF(AND(SUMIFS(Investors!$P:$P,Investors!$A:$A,$A51,Investors!$G:$G,$B51)-$B$2&lt;=L$4,SUMIFS(Investors!$P:$P,Investors!$A:$A,$A51,Investors!$G:$G,$B51)-$B$2&gt;K$4),SUMIFS(Investors!$Q:$Q,Investors!$A:$A,$A51,Investors!$G:$G,$B51),0)</f>
        <v>0</v>
      </c>
      <c r="M51" s="4">
        <f>IF(AND(SUMIFS(Investors!$P:$P,Investors!$A:$A,$A51,Investors!$G:$G,$B51)-$B$2&lt;=M$4,SUMIFS(Investors!$P:$P,Investors!$A:$A,$A51,Investors!$G:$G,$B51)-$B$2&gt;L$4),SUMIFS(Investors!$Q:$Q,Investors!$A:$A,$A51,Investors!$G:$G,$B51),0)</f>
        <v>0</v>
      </c>
      <c r="N51" s="4">
        <f>IF(AND(SUMIFS(Investors!$P:$P,Investors!$A:$A,$A51,Investors!$G:$G,$B51)-$B$2&lt;=N$4,SUMIFS(Investors!$P:$P,Investors!$A:$A,$A51,Investors!$G:$G,$B51)-$B$2&gt;M$4),SUMIFS(Investors!$Q:$Q,Investors!$A:$A,$A51,Investors!$G:$G,$B51),0)</f>
        <v>0</v>
      </c>
      <c r="O51" s="4">
        <f>IF(AND(SUMIFS(Investors!$P:$P,Investors!$A:$A,$A51,Investors!$G:$G,$B51)-$B$2&lt;=O$4,SUMIFS(Investors!$P:$P,Investors!$A:$A,$A51,Investors!$G:$G,$B51)-$B$2&gt;N$4),SUMIFS(Investors!$Q:$Q,Investors!$A:$A,$A51,Investors!$G:$G,$B51),0)</f>
        <v>0</v>
      </c>
      <c r="P51" s="4">
        <f>IF(AND(SUMIFS(Investors!$P:$P,Investors!$A:$A,$A51,Investors!$G:$G,$B51)-$B$2&lt;=P$4,SUMIFS(Investors!$P:$P,Investors!$A:$A,$A51,Investors!$G:$G,$B51)-$B$2&gt;O$4),SUMIFS(Investors!$Q:$Q,Investors!$A:$A,$A51,Investors!$G:$G,$B51),0)</f>
        <v>0</v>
      </c>
      <c r="Q51" s="4">
        <f>IF(AND(SUMIFS(Investors!$P:$P,Investors!$A:$A,$A51,Investors!$G:$G,$B51)-$B$2&lt;=Q$4,SUMIFS(Investors!$P:$P,Investors!$A:$A,$A51,Investors!$G:$G,$B51)-$B$2&gt;P$4),SUMIFS(Investors!$Q:$Q,Investors!$A:$A,$A51,Investors!$G:$G,$B51),0)</f>
        <v>0</v>
      </c>
      <c r="R51" s="4">
        <f>IF(AND(SUMIFS(Investors!$P:$P,Investors!$A:$A,$A51,Investors!$G:$G,$B51)-$B$2&lt;=R$4,SUMIFS(Investors!$P:$P,Investors!$A:$A,$A51,Investors!$G:$G,$B51)-$B$2&gt;Q$4),SUMIFS(Investors!$Q:$Q,Investors!$A:$A,$A51,Investors!$G:$G,$B51),0)</f>
        <v>0</v>
      </c>
      <c r="S51" s="4">
        <f>IF(AND(SUMIFS(Investors!$P:$P,Investors!$A:$A,$A51,Investors!$G:$G,$B51)-$B$2&lt;=S$4,SUMIFS(Investors!$P:$P,Investors!$A:$A,$A51,Investors!$G:$G,$B51)-$B$2&gt;R$4),SUMIFS(Investors!$Q:$Q,Investors!$A:$A,$A51,Investors!$G:$G,$B51),0)</f>
        <v>0</v>
      </c>
      <c r="T51" s="4">
        <f>IF(AND(SUMIFS(Investors!$P:$P,Investors!$A:$A,$A51,Investors!$G:$G,$B51)-$B$2&lt;=T$4,SUMIFS(Investors!$P:$P,Investors!$A:$A,$A51,Investors!$G:$G,$B51)-$B$2&gt;S$4),SUMIFS(Investors!$Q:$Q,Investors!$A:$A,$A51,Investors!$G:$G,$B51),0)</f>
        <v>0</v>
      </c>
      <c r="U51" s="4">
        <f>IF(AND(SUMIFS(Investors!$P:$P,Investors!$A:$A,$A51,Investors!$G:$G,$B51)-$B$2&lt;=U$4,SUMIFS(Investors!$P:$P,Investors!$A:$A,$A51,Investors!$G:$G,$B51)-$B$2&gt;T$4),SUMIFS(Investors!$Q:$Q,Investors!$A:$A,$A51,Investors!$G:$G,$B51),0)</f>
        <v>0</v>
      </c>
      <c r="V51" s="4">
        <f>IF(AND(SUMIFS(Investors!$P:$P,Investors!$A:$A,$A51,Investors!$G:$G,$B51)-$B$2&lt;=V$4,SUMIFS(Investors!$P:$P,Investors!$A:$A,$A51,Investors!$G:$G,$B51)-$B$2&gt;U$4),SUMIFS(Investors!$Q:$Q,Investors!$A:$A,$A51,Investors!$G:$G,$B51),0)</f>
        <v>0</v>
      </c>
      <c r="W51" s="4">
        <f>IF(AND(SUMIFS(Investors!$P:$P,Investors!$A:$A,$A51,Investors!$G:$G,$B51)-$B$2&lt;=W$4,SUMIFS(Investors!$P:$P,Investors!$A:$A,$A51,Investors!$G:$G,$B51)-$B$2&gt;V$4),SUMIFS(Investors!$Q:$Q,Investors!$A:$A,$A51,Investors!$G:$G,$B51),0)</f>
        <v>0</v>
      </c>
      <c r="X51" s="4">
        <f>IF(AND(SUMIFS(Investors!$P:$P,Investors!$A:$A,$A51,Investors!$G:$G,$B51)-$B$2&lt;=X$4,SUMIFS(Investors!$P:$P,Investors!$A:$A,$A51,Investors!$G:$G,$B51)-$B$2&gt;W$4),SUMIFS(Investors!$Q:$Q,Investors!$A:$A,$A51,Investors!$G:$G,$B51),0)</f>
        <v>0</v>
      </c>
      <c r="Y51" s="4">
        <f>IF(AND(SUMIFS(Investors!$P:$P,Investors!$A:$A,$A51,Investors!$G:$G,$B51)-$B$2&lt;=Y$4,SUMIFS(Investors!$P:$P,Investors!$A:$A,$A51,Investors!$G:$G,$B51)-$B$2&gt;X$4),SUMIFS(Investors!$Q:$Q,Investors!$A:$A,$A51,Investors!$G:$G,$B51),0)</f>
        <v>0</v>
      </c>
      <c r="Z51" s="4">
        <f>IF(AND(SUMIFS(Investors!$P:$P,Investors!$A:$A,$A51,Investors!$G:$G,$B51)-$B$2&lt;=Z$4,SUMIFS(Investors!$P:$P,Investors!$A:$A,$A51,Investors!$G:$G,$B51)-$B$2&gt;Y$4),SUMIFS(Investors!$Q:$Q,Investors!$A:$A,$A51,Investors!$G:$G,$B51),0)</f>
        <v>0</v>
      </c>
      <c r="AA51" s="4">
        <f>IF(AND(SUMIFS(Investors!$P:$P,Investors!$A:$A,$A51,Investors!$G:$G,$B51)-$B$2&lt;=AA$4,SUMIFS(Investors!$P:$P,Investors!$A:$A,$A51,Investors!$G:$G,$B51)-$B$2&gt;Z$4),SUMIFS(Investors!$Q:$Q,Investors!$A:$A,$A51,Investors!$G:$G,$B51),0)</f>
        <v>0</v>
      </c>
      <c r="AB51" s="4">
        <f>IF(AND(SUMIFS(Investors!$P:$P,Investors!$A:$A,$A51,Investors!$G:$G,$B51)-$B$2&lt;=AB$4,SUMIFS(Investors!$P:$P,Investors!$A:$A,$A51,Investors!$G:$G,$B51)-$B$2&gt;AA$4),SUMIFS(Investors!$Q:$Q,Investors!$A:$A,$A51,Investors!$G:$G,$B51),0)</f>
        <v>0</v>
      </c>
      <c r="AC51" s="4">
        <f>IF(AND(SUMIFS(Investors!$P:$P,Investors!$A:$A,$A51,Investors!$G:$G,$B51)-$B$2&lt;=AC$4,SUMIFS(Investors!$P:$P,Investors!$A:$A,$A51,Investors!$G:$G,$B51)-$B$2&gt;AB$4),SUMIFS(Investors!$Q:$Q,Investors!$A:$A,$A51,Investors!$G:$G,$B51),0)</f>
        <v>0</v>
      </c>
    </row>
    <row r="52" spans="1:29">
      <c r="A52" t="s">
        <v>209</v>
      </c>
      <c r="B52" t="s">
        <v>40</v>
      </c>
      <c r="C52" s="4">
        <f t="shared" si="2"/>
        <v>616060.27397260279</v>
      </c>
      <c r="E52" s="4">
        <f>IF(AND(SUMIFS(Investors!$P:$P,Investors!$A:$A,$A52,Investors!$G:$G,$B52)-$B$2&lt;=E$4,SUMIFS(Investors!$P:$P,Investors!$A:$A,$A52,Investors!$G:$G,$B52)-$B$2&gt;D$4),SUMIFS(Investors!$Q:$Q,Investors!$A:$A,$A52,Investors!$G:$G,$B52),0)</f>
        <v>0</v>
      </c>
      <c r="F52" s="4">
        <f>IF(AND(SUMIFS(Investors!$P:$P,Investors!$A:$A,$A52,Investors!$G:$G,$B52)-$B$2&lt;=F$4,SUMIFS(Investors!$P:$P,Investors!$A:$A,$A52,Investors!$G:$G,$B52)-$B$2&gt;E$4),SUMIFS(Investors!$Q:$Q,Investors!$A:$A,$A52,Investors!$G:$G,$B52),0)</f>
        <v>0</v>
      </c>
      <c r="G52" s="4">
        <f>IF(AND(SUMIFS(Investors!$P:$P,Investors!$A:$A,$A52,Investors!$G:$G,$B52)-$B$2&lt;=G$4,SUMIFS(Investors!$P:$P,Investors!$A:$A,$A52,Investors!$G:$G,$B52)-$B$2&gt;F$4),SUMIFS(Investors!$Q:$Q,Investors!$A:$A,$A52,Investors!$G:$G,$B52),0)</f>
        <v>616060.27397260279</v>
      </c>
      <c r="H52" s="4">
        <f>IF(AND(SUMIFS(Investors!$P:$P,Investors!$A:$A,$A52,Investors!$G:$G,$B52)-$B$2&lt;=H$4,SUMIFS(Investors!$P:$P,Investors!$A:$A,$A52,Investors!$G:$G,$B52)-$B$2&gt;G$4),SUMIFS(Investors!$Q:$Q,Investors!$A:$A,$A52,Investors!$G:$G,$B52),0)</f>
        <v>0</v>
      </c>
      <c r="I52" s="4">
        <f>IF(AND(SUMIFS(Investors!$P:$P,Investors!$A:$A,$A52,Investors!$G:$G,$B52)-$B$2&lt;=I$4,SUMIFS(Investors!$P:$P,Investors!$A:$A,$A52,Investors!$G:$G,$B52)-$B$2&gt;H$4),SUMIFS(Investors!$Q:$Q,Investors!$A:$A,$A52,Investors!$G:$G,$B52),0)</f>
        <v>0</v>
      </c>
      <c r="J52" s="4">
        <f>IF(AND(SUMIFS(Investors!$P:$P,Investors!$A:$A,$A52,Investors!$G:$G,$B52)-$B$2&lt;=J$4,SUMIFS(Investors!$P:$P,Investors!$A:$A,$A52,Investors!$G:$G,$B52)-$B$2&gt;I$4),SUMIFS(Investors!$Q:$Q,Investors!$A:$A,$A52,Investors!$G:$G,$B52),0)</f>
        <v>0</v>
      </c>
      <c r="K52" s="4">
        <f>IF(AND(SUMIFS(Investors!$P:$P,Investors!$A:$A,$A52,Investors!$G:$G,$B52)-$B$2&lt;=K$4,SUMIFS(Investors!$P:$P,Investors!$A:$A,$A52,Investors!$G:$G,$B52)-$B$2&gt;J$4),SUMIFS(Investors!$Q:$Q,Investors!$A:$A,$A52,Investors!$G:$G,$B52),0)</f>
        <v>0</v>
      </c>
      <c r="L52" s="4">
        <f>IF(AND(SUMIFS(Investors!$P:$P,Investors!$A:$A,$A52,Investors!$G:$G,$B52)-$B$2&lt;=L$4,SUMIFS(Investors!$P:$P,Investors!$A:$A,$A52,Investors!$G:$G,$B52)-$B$2&gt;K$4),SUMIFS(Investors!$Q:$Q,Investors!$A:$A,$A52,Investors!$G:$G,$B52),0)</f>
        <v>0</v>
      </c>
      <c r="M52" s="4">
        <f>IF(AND(SUMIFS(Investors!$P:$P,Investors!$A:$A,$A52,Investors!$G:$G,$B52)-$B$2&lt;=M$4,SUMIFS(Investors!$P:$P,Investors!$A:$A,$A52,Investors!$G:$G,$B52)-$B$2&gt;L$4),SUMIFS(Investors!$Q:$Q,Investors!$A:$A,$A52,Investors!$G:$G,$B52),0)</f>
        <v>0</v>
      </c>
      <c r="N52" s="4">
        <f>IF(AND(SUMIFS(Investors!$P:$P,Investors!$A:$A,$A52,Investors!$G:$G,$B52)-$B$2&lt;=N$4,SUMIFS(Investors!$P:$P,Investors!$A:$A,$A52,Investors!$G:$G,$B52)-$B$2&gt;M$4),SUMIFS(Investors!$Q:$Q,Investors!$A:$A,$A52,Investors!$G:$G,$B52),0)</f>
        <v>0</v>
      </c>
      <c r="O52" s="4">
        <f>IF(AND(SUMIFS(Investors!$P:$P,Investors!$A:$A,$A52,Investors!$G:$G,$B52)-$B$2&lt;=O$4,SUMIFS(Investors!$P:$P,Investors!$A:$A,$A52,Investors!$G:$G,$B52)-$B$2&gt;N$4),SUMIFS(Investors!$Q:$Q,Investors!$A:$A,$A52,Investors!$G:$G,$B52),0)</f>
        <v>0</v>
      </c>
      <c r="P52" s="4">
        <f>IF(AND(SUMIFS(Investors!$P:$P,Investors!$A:$A,$A52,Investors!$G:$G,$B52)-$B$2&lt;=P$4,SUMIFS(Investors!$P:$P,Investors!$A:$A,$A52,Investors!$G:$G,$B52)-$B$2&gt;O$4),SUMIFS(Investors!$Q:$Q,Investors!$A:$A,$A52,Investors!$G:$G,$B52),0)</f>
        <v>0</v>
      </c>
      <c r="Q52" s="4">
        <f>IF(AND(SUMIFS(Investors!$P:$P,Investors!$A:$A,$A52,Investors!$G:$G,$B52)-$B$2&lt;=Q$4,SUMIFS(Investors!$P:$P,Investors!$A:$A,$A52,Investors!$G:$G,$B52)-$B$2&gt;P$4),SUMIFS(Investors!$Q:$Q,Investors!$A:$A,$A52,Investors!$G:$G,$B52),0)</f>
        <v>0</v>
      </c>
      <c r="R52" s="4">
        <f>IF(AND(SUMIFS(Investors!$P:$P,Investors!$A:$A,$A52,Investors!$G:$G,$B52)-$B$2&lt;=R$4,SUMIFS(Investors!$P:$P,Investors!$A:$A,$A52,Investors!$G:$G,$B52)-$B$2&gt;Q$4),SUMIFS(Investors!$Q:$Q,Investors!$A:$A,$A52,Investors!$G:$G,$B52),0)</f>
        <v>0</v>
      </c>
      <c r="S52" s="4">
        <f>IF(AND(SUMIFS(Investors!$P:$P,Investors!$A:$A,$A52,Investors!$G:$G,$B52)-$B$2&lt;=S$4,SUMIFS(Investors!$P:$P,Investors!$A:$A,$A52,Investors!$G:$G,$B52)-$B$2&gt;R$4),SUMIFS(Investors!$Q:$Q,Investors!$A:$A,$A52,Investors!$G:$G,$B52),0)</f>
        <v>0</v>
      </c>
      <c r="T52" s="4">
        <f>IF(AND(SUMIFS(Investors!$P:$P,Investors!$A:$A,$A52,Investors!$G:$G,$B52)-$B$2&lt;=T$4,SUMIFS(Investors!$P:$P,Investors!$A:$A,$A52,Investors!$G:$G,$B52)-$B$2&gt;S$4),SUMIFS(Investors!$Q:$Q,Investors!$A:$A,$A52,Investors!$G:$G,$B52),0)</f>
        <v>0</v>
      </c>
      <c r="U52" s="4">
        <f>IF(AND(SUMIFS(Investors!$P:$P,Investors!$A:$A,$A52,Investors!$G:$G,$B52)-$B$2&lt;=U$4,SUMIFS(Investors!$P:$P,Investors!$A:$A,$A52,Investors!$G:$G,$B52)-$B$2&gt;T$4),SUMIFS(Investors!$Q:$Q,Investors!$A:$A,$A52,Investors!$G:$G,$B52),0)</f>
        <v>0</v>
      </c>
      <c r="V52" s="4">
        <f>IF(AND(SUMIFS(Investors!$P:$P,Investors!$A:$A,$A52,Investors!$G:$G,$B52)-$B$2&lt;=V$4,SUMIFS(Investors!$P:$P,Investors!$A:$A,$A52,Investors!$G:$G,$B52)-$B$2&gt;U$4),SUMIFS(Investors!$Q:$Q,Investors!$A:$A,$A52,Investors!$G:$G,$B52),0)</f>
        <v>0</v>
      </c>
      <c r="W52" s="4">
        <f>IF(AND(SUMIFS(Investors!$P:$P,Investors!$A:$A,$A52,Investors!$G:$G,$B52)-$B$2&lt;=W$4,SUMIFS(Investors!$P:$P,Investors!$A:$A,$A52,Investors!$G:$G,$B52)-$B$2&gt;V$4),SUMIFS(Investors!$Q:$Q,Investors!$A:$A,$A52,Investors!$G:$G,$B52),0)</f>
        <v>0</v>
      </c>
      <c r="X52" s="4">
        <f>IF(AND(SUMIFS(Investors!$P:$P,Investors!$A:$A,$A52,Investors!$G:$G,$B52)-$B$2&lt;=X$4,SUMIFS(Investors!$P:$P,Investors!$A:$A,$A52,Investors!$G:$G,$B52)-$B$2&gt;W$4),SUMIFS(Investors!$Q:$Q,Investors!$A:$A,$A52,Investors!$G:$G,$B52),0)</f>
        <v>0</v>
      </c>
      <c r="Y52" s="4">
        <f>IF(AND(SUMIFS(Investors!$P:$P,Investors!$A:$A,$A52,Investors!$G:$G,$B52)-$B$2&lt;=Y$4,SUMIFS(Investors!$P:$P,Investors!$A:$A,$A52,Investors!$G:$G,$B52)-$B$2&gt;X$4),SUMIFS(Investors!$Q:$Q,Investors!$A:$A,$A52,Investors!$G:$G,$B52),0)</f>
        <v>0</v>
      </c>
      <c r="Z52" s="4">
        <f>IF(AND(SUMIFS(Investors!$P:$P,Investors!$A:$A,$A52,Investors!$G:$G,$B52)-$B$2&lt;=Z$4,SUMIFS(Investors!$P:$P,Investors!$A:$A,$A52,Investors!$G:$G,$B52)-$B$2&gt;Y$4),SUMIFS(Investors!$Q:$Q,Investors!$A:$A,$A52,Investors!$G:$G,$B52),0)</f>
        <v>0</v>
      </c>
      <c r="AA52" s="4">
        <f>IF(AND(SUMIFS(Investors!$P:$P,Investors!$A:$A,$A52,Investors!$G:$G,$B52)-$B$2&lt;=AA$4,SUMIFS(Investors!$P:$P,Investors!$A:$A,$A52,Investors!$G:$G,$B52)-$B$2&gt;Z$4),SUMIFS(Investors!$Q:$Q,Investors!$A:$A,$A52,Investors!$G:$G,$B52),0)</f>
        <v>0</v>
      </c>
      <c r="AB52" s="4">
        <f>IF(AND(SUMIFS(Investors!$P:$P,Investors!$A:$A,$A52,Investors!$G:$G,$B52)-$B$2&lt;=AB$4,SUMIFS(Investors!$P:$P,Investors!$A:$A,$A52,Investors!$G:$G,$B52)-$B$2&gt;AA$4),SUMIFS(Investors!$Q:$Q,Investors!$A:$A,$A52,Investors!$G:$G,$B52),0)</f>
        <v>0</v>
      </c>
      <c r="AC52" s="4">
        <f>IF(AND(SUMIFS(Investors!$P:$P,Investors!$A:$A,$A52,Investors!$G:$G,$B52)-$B$2&lt;=AC$4,SUMIFS(Investors!$P:$P,Investors!$A:$A,$A52,Investors!$G:$G,$B52)-$B$2&gt;AB$4),SUMIFS(Investors!$Q:$Q,Investors!$A:$A,$A52,Investors!$G:$G,$B52),0)</f>
        <v>0</v>
      </c>
    </row>
    <row r="53" spans="1:29">
      <c r="A53" t="s">
        <v>209</v>
      </c>
      <c r="B53" t="s">
        <v>95</v>
      </c>
      <c r="C53" s="4">
        <f t="shared" si="2"/>
        <v>644539.72602739721</v>
      </c>
      <c r="E53" s="4">
        <f>IF(AND(SUMIFS(Investors!$P:$P,Investors!$A:$A,$A53,Investors!$G:$G,$B53)-$B$2&lt;=E$4,SUMIFS(Investors!$P:$P,Investors!$A:$A,$A53,Investors!$G:$G,$B53)-$B$2&gt;D$4),SUMIFS(Investors!$Q:$Q,Investors!$A:$A,$A53,Investors!$G:$G,$B53),0)</f>
        <v>0</v>
      </c>
      <c r="F53" s="4">
        <f>IF(AND(SUMIFS(Investors!$P:$P,Investors!$A:$A,$A53,Investors!$G:$G,$B53)-$B$2&lt;=F$4,SUMIFS(Investors!$P:$P,Investors!$A:$A,$A53,Investors!$G:$G,$B53)-$B$2&gt;E$4),SUMIFS(Investors!$Q:$Q,Investors!$A:$A,$A53,Investors!$G:$G,$B53),0)</f>
        <v>0</v>
      </c>
      <c r="G53" s="4">
        <f>IF(AND(SUMIFS(Investors!$P:$P,Investors!$A:$A,$A53,Investors!$G:$G,$B53)-$B$2&lt;=G$4,SUMIFS(Investors!$P:$P,Investors!$A:$A,$A53,Investors!$G:$G,$B53)-$B$2&gt;F$4),SUMIFS(Investors!$Q:$Q,Investors!$A:$A,$A53,Investors!$G:$G,$B53),0)</f>
        <v>0</v>
      </c>
      <c r="H53" s="4">
        <f>IF(AND(SUMIFS(Investors!$P:$P,Investors!$A:$A,$A53,Investors!$G:$G,$B53)-$B$2&lt;=H$4,SUMIFS(Investors!$P:$P,Investors!$A:$A,$A53,Investors!$G:$G,$B53)-$B$2&gt;G$4),SUMIFS(Investors!$Q:$Q,Investors!$A:$A,$A53,Investors!$G:$G,$B53),0)</f>
        <v>0</v>
      </c>
      <c r="I53" s="4">
        <f>IF(AND(SUMIFS(Investors!$P:$P,Investors!$A:$A,$A53,Investors!$G:$G,$B53)-$B$2&lt;=I$4,SUMIFS(Investors!$P:$P,Investors!$A:$A,$A53,Investors!$G:$G,$B53)-$B$2&gt;H$4),SUMIFS(Investors!$Q:$Q,Investors!$A:$A,$A53,Investors!$G:$G,$B53),0)</f>
        <v>0</v>
      </c>
      <c r="J53" s="4">
        <f>IF(AND(SUMIFS(Investors!$P:$P,Investors!$A:$A,$A53,Investors!$G:$G,$B53)-$B$2&lt;=J$4,SUMIFS(Investors!$P:$P,Investors!$A:$A,$A53,Investors!$G:$G,$B53)-$B$2&gt;I$4),SUMIFS(Investors!$Q:$Q,Investors!$A:$A,$A53,Investors!$G:$G,$B53),0)</f>
        <v>0</v>
      </c>
      <c r="K53" s="4">
        <f>IF(AND(SUMIFS(Investors!$P:$P,Investors!$A:$A,$A53,Investors!$G:$G,$B53)-$B$2&lt;=K$4,SUMIFS(Investors!$P:$P,Investors!$A:$A,$A53,Investors!$G:$G,$B53)-$B$2&gt;J$4),SUMIFS(Investors!$Q:$Q,Investors!$A:$A,$A53,Investors!$G:$G,$B53),0)</f>
        <v>644539.72602739721</v>
      </c>
      <c r="L53" s="4">
        <f>IF(AND(SUMIFS(Investors!$P:$P,Investors!$A:$A,$A53,Investors!$G:$G,$B53)-$B$2&lt;=L$4,SUMIFS(Investors!$P:$P,Investors!$A:$A,$A53,Investors!$G:$G,$B53)-$B$2&gt;K$4),SUMIFS(Investors!$Q:$Q,Investors!$A:$A,$A53,Investors!$G:$G,$B53),0)</f>
        <v>0</v>
      </c>
      <c r="M53" s="4">
        <f>IF(AND(SUMIFS(Investors!$P:$P,Investors!$A:$A,$A53,Investors!$G:$G,$B53)-$B$2&lt;=M$4,SUMIFS(Investors!$P:$P,Investors!$A:$A,$A53,Investors!$G:$G,$B53)-$B$2&gt;L$4),SUMIFS(Investors!$Q:$Q,Investors!$A:$A,$A53,Investors!$G:$G,$B53),0)</f>
        <v>0</v>
      </c>
      <c r="N53" s="4">
        <f>IF(AND(SUMIFS(Investors!$P:$P,Investors!$A:$A,$A53,Investors!$G:$G,$B53)-$B$2&lt;=N$4,SUMIFS(Investors!$P:$P,Investors!$A:$A,$A53,Investors!$G:$G,$B53)-$B$2&gt;M$4),SUMIFS(Investors!$Q:$Q,Investors!$A:$A,$A53,Investors!$G:$G,$B53),0)</f>
        <v>0</v>
      </c>
      <c r="O53" s="4">
        <f>IF(AND(SUMIFS(Investors!$P:$P,Investors!$A:$A,$A53,Investors!$G:$G,$B53)-$B$2&lt;=O$4,SUMIFS(Investors!$P:$P,Investors!$A:$A,$A53,Investors!$G:$G,$B53)-$B$2&gt;N$4),SUMIFS(Investors!$Q:$Q,Investors!$A:$A,$A53,Investors!$G:$G,$B53),0)</f>
        <v>0</v>
      </c>
      <c r="P53" s="4">
        <f>IF(AND(SUMIFS(Investors!$P:$P,Investors!$A:$A,$A53,Investors!$G:$G,$B53)-$B$2&lt;=P$4,SUMIFS(Investors!$P:$P,Investors!$A:$A,$A53,Investors!$G:$G,$B53)-$B$2&gt;O$4),SUMIFS(Investors!$Q:$Q,Investors!$A:$A,$A53,Investors!$G:$G,$B53),0)</f>
        <v>0</v>
      </c>
      <c r="Q53" s="4">
        <f>IF(AND(SUMIFS(Investors!$P:$P,Investors!$A:$A,$A53,Investors!$G:$G,$B53)-$B$2&lt;=Q$4,SUMIFS(Investors!$P:$P,Investors!$A:$A,$A53,Investors!$G:$G,$B53)-$B$2&gt;P$4),SUMIFS(Investors!$Q:$Q,Investors!$A:$A,$A53,Investors!$G:$G,$B53),0)</f>
        <v>0</v>
      </c>
      <c r="R53" s="4">
        <f>IF(AND(SUMIFS(Investors!$P:$P,Investors!$A:$A,$A53,Investors!$G:$G,$B53)-$B$2&lt;=R$4,SUMIFS(Investors!$P:$P,Investors!$A:$A,$A53,Investors!$G:$G,$B53)-$B$2&gt;Q$4),SUMIFS(Investors!$Q:$Q,Investors!$A:$A,$A53,Investors!$G:$G,$B53),0)</f>
        <v>0</v>
      </c>
      <c r="S53" s="4">
        <f>IF(AND(SUMIFS(Investors!$P:$P,Investors!$A:$A,$A53,Investors!$G:$G,$B53)-$B$2&lt;=S$4,SUMIFS(Investors!$P:$P,Investors!$A:$A,$A53,Investors!$G:$G,$B53)-$B$2&gt;R$4),SUMIFS(Investors!$Q:$Q,Investors!$A:$A,$A53,Investors!$G:$G,$B53),0)</f>
        <v>0</v>
      </c>
      <c r="T53" s="4">
        <f>IF(AND(SUMIFS(Investors!$P:$P,Investors!$A:$A,$A53,Investors!$G:$G,$B53)-$B$2&lt;=T$4,SUMIFS(Investors!$P:$P,Investors!$A:$A,$A53,Investors!$G:$G,$B53)-$B$2&gt;S$4),SUMIFS(Investors!$Q:$Q,Investors!$A:$A,$A53,Investors!$G:$G,$B53),0)</f>
        <v>0</v>
      </c>
      <c r="U53" s="4">
        <f>IF(AND(SUMIFS(Investors!$P:$P,Investors!$A:$A,$A53,Investors!$G:$G,$B53)-$B$2&lt;=U$4,SUMIFS(Investors!$P:$P,Investors!$A:$A,$A53,Investors!$G:$G,$B53)-$B$2&gt;T$4),SUMIFS(Investors!$Q:$Q,Investors!$A:$A,$A53,Investors!$G:$G,$B53),0)</f>
        <v>0</v>
      </c>
      <c r="V53" s="4">
        <f>IF(AND(SUMIFS(Investors!$P:$P,Investors!$A:$A,$A53,Investors!$G:$G,$B53)-$B$2&lt;=V$4,SUMIFS(Investors!$P:$P,Investors!$A:$A,$A53,Investors!$G:$G,$B53)-$B$2&gt;U$4),SUMIFS(Investors!$Q:$Q,Investors!$A:$A,$A53,Investors!$G:$G,$B53),0)</f>
        <v>0</v>
      </c>
      <c r="W53" s="4">
        <f>IF(AND(SUMIFS(Investors!$P:$P,Investors!$A:$A,$A53,Investors!$G:$G,$B53)-$B$2&lt;=W$4,SUMIFS(Investors!$P:$P,Investors!$A:$A,$A53,Investors!$G:$G,$B53)-$B$2&gt;V$4),SUMIFS(Investors!$Q:$Q,Investors!$A:$A,$A53,Investors!$G:$G,$B53),0)</f>
        <v>0</v>
      </c>
      <c r="X53" s="4">
        <f>IF(AND(SUMIFS(Investors!$P:$P,Investors!$A:$A,$A53,Investors!$G:$G,$B53)-$B$2&lt;=X$4,SUMIFS(Investors!$P:$P,Investors!$A:$A,$A53,Investors!$G:$G,$B53)-$B$2&gt;W$4),SUMIFS(Investors!$Q:$Q,Investors!$A:$A,$A53,Investors!$G:$G,$B53),0)</f>
        <v>0</v>
      </c>
      <c r="Y53" s="4">
        <f>IF(AND(SUMIFS(Investors!$P:$P,Investors!$A:$A,$A53,Investors!$G:$G,$B53)-$B$2&lt;=Y$4,SUMIFS(Investors!$P:$P,Investors!$A:$A,$A53,Investors!$G:$G,$B53)-$B$2&gt;X$4),SUMIFS(Investors!$Q:$Q,Investors!$A:$A,$A53,Investors!$G:$G,$B53),0)</f>
        <v>0</v>
      </c>
      <c r="Z53" s="4">
        <f>IF(AND(SUMIFS(Investors!$P:$P,Investors!$A:$A,$A53,Investors!$G:$G,$B53)-$B$2&lt;=Z$4,SUMIFS(Investors!$P:$P,Investors!$A:$A,$A53,Investors!$G:$G,$B53)-$B$2&gt;Y$4),SUMIFS(Investors!$Q:$Q,Investors!$A:$A,$A53,Investors!$G:$G,$B53),0)</f>
        <v>0</v>
      </c>
      <c r="AA53" s="4">
        <f>IF(AND(SUMIFS(Investors!$P:$P,Investors!$A:$A,$A53,Investors!$G:$G,$B53)-$B$2&lt;=AA$4,SUMIFS(Investors!$P:$P,Investors!$A:$A,$A53,Investors!$G:$G,$B53)-$B$2&gt;Z$4),SUMIFS(Investors!$Q:$Q,Investors!$A:$A,$A53,Investors!$G:$G,$B53),0)</f>
        <v>0</v>
      </c>
      <c r="AB53" s="4">
        <f>IF(AND(SUMIFS(Investors!$P:$P,Investors!$A:$A,$A53,Investors!$G:$G,$B53)-$B$2&lt;=AB$4,SUMIFS(Investors!$P:$P,Investors!$A:$A,$A53,Investors!$G:$G,$B53)-$B$2&gt;AA$4),SUMIFS(Investors!$Q:$Q,Investors!$A:$A,$A53,Investors!$G:$G,$B53),0)</f>
        <v>0</v>
      </c>
      <c r="AC53" s="4">
        <f>IF(AND(SUMIFS(Investors!$P:$P,Investors!$A:$A,$A53,Investors!$G:$G,$B53)-$B$2&lt;=AC$4,SUMIFS(Investors!$P:$P,Investors!$A:$A,$A53,Investors!$G:$G,$B53)-$B$2&gt;AB$4),SUMIFS(Investors!$Q:$Q,Investors!$A:$A,$A53,Investors!$G:$G,$B53),0)</f>
        <v>0</v>
      </c>
    </row>
    <row r="54" spans="1:29">
      <c r="A54" t="s">
        <v>209</v>
      </c>
      <c r="B54" t="s">
        <v>96</v>
      </c>
      <c r="C54" s="4">
        <f t="shared" si="2"/>
        <v>351567.12328767125</v>
      </c>
      <c r="E54" s="4">
        <f>IF(AND(SUMIFS(Investors!$P:$P,Investors!$A:$A,$A54,Investors!$G:$G,$B54)-$B$2&lt;=E$4,SUMIFS(Investors!$P:$P,Investors!$A:$A,$A54,Investors!$G:$G,$B54)-$B$2&gt;D$4),SUMIFS(Investors!$Q:$Q,Investors!$A:$A,$A54,Investors!$G:$G,$B54),0)</f>
        <v>0</v>
      </c>
      <c r="F54" s="4">
        <f>IF(AND(SUMIFS(Investors!$P:$P,Investors!$A:$A,$A54,Investors!$G:$G,$B54)-$B$2&lt;=F$4,SUMIFS(Investors!$P:$P,Investors!$A:$A,$A54,Investors!$G:$G,$B54)-$B$2&gt;E$4),SUMIFS(Investors!$Q:$Q,Investors!$A:$A,$A54,Investors!$G:$G,$B54),0)</f>
        <v>0</v>
      </c>
      <c r="G54" s="4">
        <f>IF(AND(SUMIFS(Investors!$P:$P,Investors!$A:$A,$A54,Investors!$G:$G,$B54)-$B$2&lt;=G$4,SUMIFS(Investors!$P:$P,Investors!$A:$A,$A54,Investors!$G:$G,$B54)-$B$2&gt;F$4),SUMIFS(Investors!$Q:$Q,Investors!$A:$A,$A54,Investors!$G:$G,$B54),0)</f>
        <v>0</v>
      </c>
      <c r="H54" s="4">
        <f>IF(AND(SUMIFS(Investors!$P:$P,Investors!$A:$A,$A54,Investors!$G:$G,$B54)-$B$2&lt;=H$4,SUMIFS(Investors!$P:$P,Investors!$A:$A,$A54,Investors!$G:$G,$B54)-$B$2&gt;G$4),SUMIFS(Investors!$Q:$Q,Investors!$A:$A,$A54,Investors!$G:$G,$B54),0)</f>
        <v>0</v>
      </c>
      <c r="I54" s="4">
        <f>IF(AND(SUMIFS(Investors!$P:$P,Investors!$A:$A,$A54,Investors!$G:$G,$B54)-$B$2&lt;=I$4,SUMIFS(Investors!$P:$P,Investors!$A:$A,$A54,Investors!$G:$G,$B54)-$B$2&gt;H$4),SUMIFS(Investors!$Q:$Q,Investors!$A:$A,$A54,Investors!$G:$G,$B54),0)</f>
        <v>0</v>
      </c>
      <c r="J54" s="4">
        <f>IF(AND(SUMIFS(Investors!$P:$P,Investors!$A:$A,$A54,Investors!$G:$G,$B54)-$B$2&lt;=J$4,SUMIFS(Investors!$P:$P,Investors!$A:$A,$A54,Investors!$G:$G,$B54)-$B$2&gt;I$4),SUMIFS(Investors!$Q:$Q,Investors!$A:$A,$A54,Investors!$G:$G,$B54),0)</f>
        <v>0</v>
      </c>
      <c r="K54" s="4">
        <f>IF(AND(SUMIFS(Investors!$P:$P,Investors!$A:$A,$A54,Investors!$G:$G,$B54)-$B$2&lt;=K$4,SUMIFS(Investors!$P:$P,Investors!$A:$A,$A54,Investors!$G:$G,$B54)-$B$2&gt;J$4),SUMIFS(Investors!$Q:$Q,Investors!$A:$A,$A54,Investors!$G:$G,$B54),0)</f>
        <v>351567.12328767125</v>
      </c>
      <c r="L54" s="4">
        <f>IF(AND(SUMIFS(Investors!$P:$P,Investors!$A:$A,$A54,Investors!$G:$G,$B54)-$B$2&lt;=L$4,SUMIFS(Investors!$P:$P,Investors!$A:$A,$A54,Investors!$G:$G,$B54)-$B$2&gt;K$4),SUMIFS(Investors!$Q:$Q,Investors!$A:$A,$A54,Investors!$G:$G,$B54),0)</f>
        <v>0</v>
      </c>
      <c r="M54" s="4">
        <f>IF(AND(SUMIFS(Investors!$P:$P,Investors!$A:$A,$A54,Investors!$G:$G,$B54)-$B$2&lt;=M$4,SUMIFS(Investors!$P:$P,Investors!$A:$A,$A54,Investors!$G:$G,$B54)-$B$2&gt;L$4),SUMIFS(Investors!$Q:$Q,Investors!$A:$A,$A54,Investors!$G:$G,$B54),0)</f>
        <v>0</v>
      </c>
      <c r="N54" s="4">
        <f>IF(AND(SUMIFS(Investors!$P:$P,Investors!$A:$A,$A54,Investors!$G:$G,$B54)-$B$2&lt;=N$4,SUMIFS(Investors!$P:$P,Investors!$A:$A,$A54,Investors!$G:$G,$B54)-$B$2&gt;M$4),SUMIFS(Investors!$Q:$Q,Investors!$A:$A,$A54,Investors!$G:$G,$B54),0)</f>
        <v>0</v>
      </c>
      <c r="O54" s="4">
        <f>IF(AND(SUMIFS(Investors!$P:$P,Investors!$A:$A,$A54,Investors!$G:$G,$B54)-$B$2&lt;=O$4,SUMIFS(Investors!$P:$P,Investors!$A:$A,$A54,Investors!$G:$G,$B54)-$B$2&gt;N$4),SUMIFS(Investors!$Q:$Q,Investors!$A:$A,$A54,Investors!$G:$G,$B54),0)</f>
        <v>0</v>
      </c>
      <c r="P54" s="4">
        <f>IF(AND(SUMIFS(Investors!$P:$P,Investors!$A:$A,$A54,Investors!$G:$G,$B54)-$B$2&lt;=P$4,SUMIFS(Investors!$P:$P,Investors!$A:$A,$A54,Investors!$G:$G,$B54)-$B$2&gt;O$4),SUMIFS(Investors!$Q:$Q,Investors!$A:$A,$A54,Investors!$G:$G,$B54),0)</f>
        <v>0</v>
      </c>
      <c r="Q54" s="4">
        <f>IF(AND(SUMIFS(Investors!$P:$P,Investors!$A:$A,$A54,Investors!$G:$G,$B54)-$B$2&lt;=Q$4,SUMIFS(Investors!$P:$P,Investors!$A:$A,$A54,Investors!$G:$G,$B54)-$B$2&gt;P$4),SUMIFS(Investors!$Q:$Q,Investors!$A:$A,$A54,Investors!$G:$G,$B54),0)</f>
        <v>0</v>
      </c>
      <c r="R54" s="4">
        <f>IF(AND(SUMIFS(Investors!$P:$P,Investors!$A:$A,$A54,Investors!$G:$G,$B54)-$B$2&lt;=R$4,SUMIFS(Investors!$P:$P,Investors!$A:$A,$A54,Investors!$G:$G,$B54)-$B$2&gt;Q$4),SUMIFS(Investors!$Q:$Q,Investors!$A:$A,$A54,Investors!$G:$G,$B54),0)</f>
        <v>0</v>
      </c>
      <c r="S54" s="4">
        <f>IF(AND(SUMIFS(Investors!$P:$P,Investors!$A:$A,$A54,Investors!$G:$G,$B54)-$B$2&lt;=S$4,SUMIFS(Investors!$P:$P,Investors!$A:$A,$A54,Investors!$G:$G,$B54)-$B$2&gt;R$4),SUMIFS(Investors!$Q:$Q,Investors!$A:$A,$A54,Investors!$G:$G,$B54),0)</f>
        <v>0</v>
      </c>
      <c r="T54" s="4">
        <f>IF(AND(SUMIFS(Investors!$P:$P,Investors!$A:$A,$A54,Investors!$G:$G,$B54)-$B$2&lt;=T$4,SUMIFS(Investors!$P:$P,Investors!$A:$A,$A54,Investors!$G:$G,$B54)-$B$2&gt;S$4),SUMIFS(Investors!$Q:$Q,Investors!$A:$A,$A54,Investors!$G:$G,$B54),0)</f>
        <v>0</v>
      </c>
      <c r="U54" s="4">
        <f>IF(AND(SUMIFS(Investors!$P:$P,Investors!$A:$A,$A54,Investors!$G:$G,$B54)-$B$2&lt;=U$4,SUMIFS(Investors!$P:$P,Investors!$A:$A,$A54,Investors!$G:$G,$B54)-$B$2&gt;T$4),SUMIFS(Investors!$Q:$Q,Investors!$A:$A,$A54,Investors!$G:$G,$B54),0)</f>
        <v>0</v>
      </c>
      <c r="V54" s="4">
        <f>IF(AND(SUMIFS(Investors!$P:$P,Investors!$A:$A,$A54,Investors!$G:$G,$B54)-$B$2&lt;=V$4,SUMIFS(Investors!$P:$P,Investors!$A:$A,$A54,Investors!$G:$G,$B54)-$B$2&gt;U$4),SUMIFS(Investors!$Q:$Q,Investors!$A:$A,$A54,Investors!$G:$G,$B54),0)</f>
        <v>0</v>
      </c>
      <c r="W54" s="4">
        <f>IF(AND(SUMIFS(Investors!$P:$P,Investors!$A:$A,$A54,Investors!$G:$G,$B54)-$B$2&lt;=W$4,SUMIFS(Investors!$P:$P,Investors!$A:$A,$A54,Investors!$G:$G,$B54)-$B$2&gt;V$4),SUMIFS(Investors!$Q:$Q,Investors!$A:$A,$A54,Investors!$G:$G,$B54),0)</f>
        <v>0</v>
      </c>
      <c r="X54" s="4">
        <f>IF(AND(SUMIFS(Investors!$P:$P,Investors!$A:$A,$A54,Investors!$G:$G,$B54)-$B$2&lt;=X$4,SUMIFS(Investors!$P:$P,Investors!$A:$A,$A54,Investors!$G:$G,$B54)-$B$2&gt;W$4),SUMIFS(Investors!$Q:$Q,Investors!$A:$A,$A54,Investors!$G:$G,$B54),0)</f>
        <v>0</v>
      </c>
      <c r="Y54" s="4">
        <f>IF(AND(SUMIFS(Investors!$P:$P,Investors!$A:$A,$A54,Investors!$G:$G,$B54)-$B$2&lt;=Y$4,SUMIFS(Investors!$P:$P,Investors!$A:$A,$A54,Investors!$G:$G,$B54)-$B$2&gt;X$4),SUMIFS(Investors!$Q:$Q,Investors!$A:$A,$A54,Investors!$G:$G,$B54),0)</f>
        <v>0</v>
      </c>
      <c r="Z54" s="4">
        <f>IF(AND(SUMIFS(Investors!$P:$P,Investors!$A:$A,$A54,Investors!$G:$G,$B54)-$B$2&lt;=Z$4,SUMIFS(Investors!$P:$P,Investors!$A:$A,$A54,Investors!$G:$G,$B54)-$B$2&gt;Y$4),SUMIFS(Investors!$Q:$Q,Investors!$A:$A,$A54,Investors!$G:$G,$B54),0)</f>
        <v>0</v>
      </c>
      <c r="AA54" s="4">
        <f>IF(AND(SUMIFS(Investors!$P:$P,Investors!$A:$A,$A54,Investors!$G:$G,$B54)-$B$2&lt;=AA$4,SUMIFS(Investors!$P:$P,Investors!$A:$A,$A54,Investors!$G:$G,$B54)-$B$2&gt;Z$4),SUMIFS(Investors!$Q:$Q,Investors!$A:$A,$A54,Investors!$G:$G,$B54),0)</f>
        <v>0</v>
      </c>
      <c r="AB54" s="4">
        <f>IF(AND(SUMIFS(Investors!$P:$P,Investors!$A:$A,$A54,Investors!$G:$G,$B54)-$B$2&lt;=AB$4,SUMIFS(Investors!$P:$P,Investors!$A:$A,$A54,Investors!$G:$G,$B54)-$B$2&gt;AA$4),SUMIFS(Investors!$Q:$Q,Investors!$A:$A,$A54,Investors!$G:$G,$B54),0)</f>
        <v>0</v>
      </c>
      <c r="AC54" s="4">
        <f>IF(AND(SUMIFS(Investors!$P:$P,Investors!$A:$A,$A54,Investors!$G:$G,$B54)-$B$2&lt;=AC$4,SUMIFS(Investors!$P:$P,Investors!$A:$A,$A54,Investors!$G:$G,$B54)-$B$2&gt;AB$4),SUMIFS(Investors!$Q:$Q,Investors!$A:$A,$A54,Investors!$G:$G,$B54),0)</f>
        <v>0</v>
      </c>
    </row>
    <row r="55" spans="1:29">
      <c r="A55" t="s">
        <v>209</v>
      </c>
      <c r="B55" t="s">
        <v>102</v>
      </c>
      <c r="C55" s="4">
        <f t="shared" si="2"/>
        <v>170309.5890410959</v>
      </c>
      <c r="E55" s="4">
        <f>IF(AND(SUMIFS(Investors!$P:$P,Investors!$A:$A,$A55,Investors!$G:$G,$B55)-$B$2&lt;=E$4,SUMIFS(Investors!$P:$P,Investors!$A:$A,$A55,Investors!$G:$G,$B55)-$B$2&gt;D$4),SUMIFS(Investors!$Q:$Q,Investors!$A:$A,$A55,Investors!$G:$G,$B55),0)</f>
        <v>0</v>
      </c>
      <c r="F55" s="4">
        <f>IF(AND(SUMIFS(Investors!$P:$P,Investors!$A:$A,$A55,Investors!$G:$G,$B55)-$B$2&lt;=F$4,SUMIFS(Investors!$P:$P,Investors!$A:$A,$A55,Investors!$G:$G,$B55)-$B$2&gt;E$4),SUMIFS(Investors!$Q:$Q,Investors!$A:$A,$A55,Investors!$G:$G,$B55),0)</f>
        <v>0</v>
      </c>
      <c r="G55" s="4">
        <f>IF(AND(SUMIFS(Investors!$P:$P,Investors!$A:$A,$A55,Investors!$G:$G,$B55)-$B$2&lt;=G$4,SUMIFS(Investors!$P:$P,Investors!$A:$A,$A55,Investors!$G:$G,$B55)-$B$2&gt;F$4),SUMIFS(Investors!$Q:$Q,Investors!$A:$A,$A55,Investors!$G:$G,$B55),0)</f>
        <v>0</v>
      </c>
      <c r="H55" s="4">
        <f>IF(AND(SUMIFS(Investors!$P:$P,Investors!$A:$A,$A55,Investors!$G:$G,$B55)-$B$2&lt;=H$4,SUMIFS(Investors!$P:$P,Investors!$A:$A,$A55,Investors!$G:$G,$B55)-$B$2&gt;G$4),SUMIFS(Investors!$Q:$Q,Investors!$A:$A,$A55,Investors!$G:$G,$B55),0)</f>
        <v>170309.5890410959</v>
      </c>
      <c r="I55" s="4">
        <f>IF(AND(SUMIFS(Investors!$P:$P,Investors!$A:$A,$A55,Investors!$G:$G,$B55)-$B$2&lt;=I$4,SUMIFS(Investors!$P:$P,Investors!$A:$A,$A55,Investors!$G:$G,$B55)-$B$2&gt;H$4),SUMIFS(Investors!$Q:$Q,Investors!$A:$A,$A55,Investors!$G:$G,$B55),0)</f>
        <v>0</v>
      </c>
      <c r="J55" s="4">
        <f>IF(AND(SUMIFS(Investors!$P:$P,Investors!$A:$A,$A55,Investors!$G:$G,$B55)-$B$2&lt;=J$4,SUMIFS(Investors!$P:$P,Investors!$A:$A,$A55,Investors!$G:$G,$B55)-$B$2&gt;I$4),SUMIFS(Investors!$Q:$Q,Investors!$A:$A,$A55,Investors!$G:$G,$B55),0)</f>
        <v>0</v>
      </c>
      <c r="K55" s="4">
        <f>IF(AND(SUMIFS(Investors!$P:$P,Investors!$A:$A,$A55,Investors!$G:$G,$B55)-$B$2&lt;=K$4,SUMIFS(Investors!$P:$P,Investors!$A:$A,$A55,Investors!$G:$G,$B55)-$B$2&gt;J$4),SUMIFS(Investors!$Q:$Q,Investors!$A:$A,$A55,Investors!$G:$G,$B55),0)</f>
        <v>0</v>
      </c>
      <c r="L55" s="4">
        <f>IF(AND(SUMIFS(Investors!$P:$P,Investors!$A:$A,$A55,Investors!$G:$G,$B55)-$B$2&lt;=L$4,SUMIFS(Investors!$P:$P,Investors!$A:$A,$A55,Investors!$G:$G,$B55)-$B$2&gt;K$4),SUMIFS(Investors!$Q:$Q,Investors!$A:$A,$A55,Investors!$G:$G,$B55),0)</f>
        <v>0</v>
      </c>
      <c r="M55" s="4">
        <f>IF(AND(SUMIFS(Investors!$P:$P,Investors!$A:$A,$A55,Investors!$G:$G,$B55)-$B$2&lt;=M$4,SUMIFS(Investors!$P:$P,Investors!$A:$A,$A55,Investors!$G:$G,$B55)-$B$2&gt;L$4),SUMIFS(Investors!$Q:$Q,Investors!$A:$A,$A55,Investors!$G:$G,$B55),0)</f>
        <v>0</v>
      </c>
      <c r="N55" s="4">
        <f>IF(AND(SUMIFS(Investors!$P:$P,Investors!$A:$A,$A55,Investors!$G:$G,$B55)-$B$2&lt;=N$4,SUMIFS(Investors!$P:$P,Investors!$A:$A,$A55,Investors!$G:$G,$B55)-$B$2&gt;M$4),SUMIFS(Investors!$Q:$Q,Investors!$A:$A,$A55,Investors!$G:$G,$B55),0)</f>
        <v>0</v>
      </c>
      <c r="O55" s="4">
        <f>IF(AND(SUMIFS(Investors!$P:$P,Investors!$A:$A,$A55,Investors!$G:$G,$B55)-$B$2&lt;=O$4,SUMIFS(Investors!$P:$P,Investors!$A:$A,$A55,Investors!$G:$G,$B55)-$B$2&gt;N$4),SUMIFS(Investors!$Q:$Q,Investors!$A:$A,$A55,Investors!$G:$G,$B55),0)</f>
        <v>0</v>
      </c>
      <c r="P55" s="4">
        <f>IF(AND(SUMIFS(Investors!$P:$P,Investors!$A:$A,$A55,Investors!$G:$G,$B55)-$B$2&lt;=P$4,SUMIFS(Investors!$P:$P,Investors!$A:$A,$A55,Investors!$G:$G,$B55)-$B$2&gt;O$4),SUMIFS(Investors!$Q:$Q,Investors!$A:$A,$A55,Investors!$G:$G,$B55),0)</f>
        <v>0</v>
      </c>
      <c r="Q55" s="4">
        <f>IF(AND(SUMIFS(Investors!$P:$P,Investors!$A:$A,$A55,Investors!$G:$G,$B55)-$B$2&lt;=Q$4,SUMIFS(Investors!$P:$P,Investors!$A:$A,$A55,Investors!$G:$G,$B55)-$B$2&gt;P$4),SUMIFS(Investors!$Q:$Q,Investors!$A:$A,$A55,Investors!$G:$G,$B55),0)</f>
        <v>0</v>
      </c>
      <c r="R55" s="4">
        <f>IF(AND(SUMIFS(Investors!$P:$P,Investors!$A:$A,$A55,Investors!$G:$G,$B55)-$B$2&lt;=R$4,SUMIFS(Investors!$P:$P,Investors!$A:$A,$A55,Investors!$G:$G,$B55)-$B$2&gt;Q$4),SUMIFS(Investors!$Q:$Q,Investors!$A:$A,$A55,Investors!$G:$G,$B55),0)</f>
        <v>0</v>
      </c>
      <c r="S55" s="4">
        <f>IF(AND(SUMIFS(Investors!$P:$P,Investors!$A:$A,$A55,Investors!$G:$G,$B55)-$B$2&lt;=S$4,SUMIFS(Investors!$P:$P,Investors!$A:$A,$A55,Investors!$G:$G,$B55)-$B$2&gt;R$4),SUMIFS(Investors!$Q:$Q,Investors!$A:$A,$A55,Investors!$G:$G,$B55),0)</f>
        <v>0</v>
      </c>
      <c r="T55" s="4">
        <f>IF(AND(SUMIFS(Investors!$P:$P,Investors!$A:$A,$A55,Investors!$G:$G,$B55)-$B$2&lt;=T$4,SUMIFS(Investors!$P:$P,Investors!$A:$A,$A55,Investors!$G:$G,$B55)-$B$2&gt;S$4),SUMIFS(Investors!$Q:$Q,Investors!$A:$A,$A55,Investors!$G:$G,$B55),0)</f>
        <v>0</v>
      </c>
      <c r="U55" s="4">
        <f>IF(AND(SUMIFS(Investors!$P:$P,Investors!$A:$A,$A55,Investors!$G:$G,$B55)-$B$2&lt;=U$4,SUMIFS(Investors!$P:$P,Investors!$A:$A,$A55,Investors!$G:$G,$B55)-$B$2&gt;T$4),SUMIFS(Investors!$Q:$Q,Investors!$A:$A,$A55,Investors!$G:$G,$B55),0)</f>
        <v>0</v>
      </c>
      <c r="V55" s="4">
        <f>IF(AND(SUMIFS(Investors!$P:$P,Investors!$A:$A,$A55,Investors!$G:$G,$B55)-$B$2&lt;=V$4,SUMIFS(Investors!$P:$P,Investors!$A:$A,$A55,Investors!$G:$G,$B55)-$B$2&gt;U$4),SUMIFS(Investors!$Q:$Q,Investors!$A:$A,$A55,Investors!$G:$G,$B55),0)</f>
        <v>0</v>
      </c>
      <c r="W55" s="4">
        <f>IF(AND(SUMIFS(Investors!$P:$P,Investors!$A:$A,$A55,Investors!$G:$G,$B55)-$B$2&lt;=W$4,SUMIFS(Investors!$P:$P,Investors!$A:$A,$A55,Investors!$G:$G,$B55)-$B$2&gt;V$4),SUMIFS(Investors!$Q:$Q,Investors!$A:$A,$A55,Investors!$G:$G,$B55),0)</f>
        <v>0</v>
      </c>
      <c r="X55" s="4">
        <f>IF(AND(SUMIFS(Investors!$P:$P,Investors!$A:$A,$A55,Investors!$G:$G,$B55)-$B$2&lt;=X$4,SUMIFS(Investors!$P:$P,Investors!$A:$A,$A55,Investors!$G:$G,$B55)-$B$2&gt;W$4),SUMIFS(Investors!$Q:$Q,Investors!$A:$A,$A55,Investors!$G:$G,$B55),0)</f>
        <v>0</v>
      </c>
      <c r="Y55" s="4">
        <f>IF(AND(SUMIFS(Investors!$P:$P,Investors!$A:$A,$A55,Investors!$G:$G,$B55)-$B$2&lt;=Y$4,SUMIFS(Investors!$P:$P,Investors!$A:$A,$A55,Investors!$G:$G,$B55)-$B$2&gt;X$4),SUMIFS(Investors!$Q:$Q,Investors!$A:$A,$A55,Investors!$G:$G,$B55),0)</f>
        <v>0</v>
      </c>
      <c r="Z55" s="4">
        <f>IF(AND(SUMIFS(Investors!$P:$P,Investors!$A:$A,$A55,Investors!$G:$G,$B55)-$B$2&lt;=Z$4,SUMIFS(Investors!$P:$P,Investors!$A:$A,$A55,Investors!$G:$G,$B55)-$B$2&gt;Y$4),SUMIFS(Investors!$Q:$Q,Investors!$A:$A,$A55,Investors!$G:$G,$B55),0)</f>
        <v>0</v>
      </c>
      <c r="AA55" s="4">
        <f>IF(AND(SUMIFS(Investors!$P:$P,Investors!$A:$A,$A55,Investors!$G:$G,$B55)-$B$2&lt;=AA$4,SUMIFS(Investors!$P:$P,Investors!$A:$A,$A55,Investors!$G:$G,$B55)-$B$2&gt;Z$4),SUMIFS(Investors!$Q:$Q,Investors!$A:$A,$A55,Investors!$G:$G,$B55),0)</f>
        <v>0</v>
      </c>
      <c r="AB55" s="4">
        <f>IF(AND(SUMIFS(Investors!$P:$P,Investors!$A:$A,$A55,Investors!$G:$G,$B55)-$B$2&lt;=AB$4,SUMIFS(Investors!$P:$P,Investors!$A:$A,$A55,Investors!$G:$G,$B55)-$B$2&gt;AA$4),SUMIFS(Investors!$Q:$Q,Investors!$A:$A,$A55,Investors!$G:$G,$B55),0)</f>
        <v>0</v>
      </c>
      <c r="AC55" s="4">
        <f>IF(AND(SUMIFS(Investors!$P:$P,Investors!$A:$A,$A55,Investors!$G:$G,$B55)-$B$2&lt;=AC$4,SUMIFS(Investors!$P:$P,Investors!$A:$A,$A55,Investors!$G:$G,$B55)-$B$2&gt;AB$4),SUMIFS(Investors!$Q:$Q,Investors!$A:$A,$A55,Investors!$G:$G,$B55),0)</f>
        <v>0</v>
      </c>
    </row>
    <row r="56" spans="1:29">
      <c r="A56" t="s">
        <v>209</v>
      </c>
      <c r="B56" t="s">
        <v>68</v>
      </c>
      <c r="C56" s="4">
        <f t="shared" si="2"/>
        <v>621530.1369863014</v>
      </c>
      <c r="E56" s="4">
        <f>IF(AND(SUMIFS(Investors!$P:$P,Investors!$A:$A,$A56,Investors!$G:$G,$B56)-$B$2&lt;=E$4,SUMIFS(Investors!$P:$P,Investors!$A:$A,$A56,Investors!$G:$G,$B56)-$B$2&gt;D$4),SUMIFS(Investors!$Q:$Q,Investors!$A:$A,$A56,Investors!$G:$G,$B56),0)</f>
        <v>0</v>
      </c>
      <c r="F56" s="4">
        <f>IF(AND(SUMIFS(Investors!$P:$P,Investors!$A:$A,$A56,Investors!$G:$G,$B56)-$B$2&lt;=F$4,SUMIFS(Investors!$P:$P,Investors!$A:$A,$A56,Investors!$G:$G,$B56)-$B$2&gt;E$4),SUMIFS(Investors!$Q:$Q,Investors!$A:$A,$A56,Investors!$G:$G,$B56),0)</f>
        <v>0</v>
      </c>
      <c r="G56" s="4">
        <f>IF(AND(SUMIFS(Investors!$P:$P,Investors!$A:$A,$A56,Investors!$G:$G,$B56)-$B$2&lt;=G$4,SUMIFS(Investors!$P:$P,Investors!$A:$A,$A56,Investors!$G:$G,$B56)-$B$2&gt;F$4),SUMIFS(Investors!$Q:$Q,Investors!$A:$A,$A56,Investors!$G:$G,$B56),0)</f>
        <v>0</v>
      </c>
      <c r="H56" s="4">
        <f>IF(AND(SUMIFS(Investors!$P:$P,Investors!$A:$A,$A56,Investors!$G:$G,$B56)-$B$2&lt;=H$4,SUMIFS(Investors!$P:$P,Investors!$A:$A,$A56,Investors!$G:$G,$B56)-$B$2&gt;G$4),SUMIFS(Investors!$Q:$Q,Investors!$A:$A,$A56,Investors!$G:$G,$B56),0)</f>
        <v>621530.1369863014</v>
      </c>
      <c r="I56" s="4">
        <f>IF(AND(SUMIFS(Investors!$P:$P,Investors!$A:$A,$A56,Investors!$G:$G,$B56)-$B$2&lt;=I$4,SUMIFS(Investors!$P:$P,Investors!$A:$A,$A56,Investors!$G:$G,$B56)-$B$2&gt;H$4),SUMIFS(Investors!$Q:$Q,Investors!$A:$A,$A56,Investors!$G:$G,$B56),0)</f>
        <v>0</v>
      </c>
      <c r="J56" s="4">
        <f>IF(AND(SUMIFS(Investors!$P:$P,Investors!$A:$A,$A56,Investors!$G:$G,$B56)-$B$2&lt;=J$4,SUMIFS(Investors!$P:$P,Investors!$A:$A,$A56,Investors!$G:$G,$B56)-$B$2&gt;I$4),SUMIFS(Investors!$Q:$Q,Investors!$A:$A,$A56,Investors!$G:$G,$B56),0)</f>
        <v>0</v>
      </c>
      <c r="K56" s="4">
        <f>IF(AND(SUMIFS(Investors!$P:$P,Investors!$A:$A,$A56,Investors!$G:$G,$B56)-$B$2&lt;=K$4,SUMIFS(Investors!$P:$P,Investors!$A:$A,$A56,Investors!$G:$G,$B56)-$B$2&gt;J$4),SUMIFS(Investors!$Q:$Q,Investors!$A:$A,$A56,Investors!$G:$G,$B56),0)</f>
        <v>0</v>
      </c>
      <c r="L56" s="4">
        <f>IF(AND(SUMIFS(Investors!$P:$P,Investors!$A:$A,$A56,Investors!$G:$G,$B56)-$B$2&lt;=L$4,SUMIFS(Investors!$P:$P,Investors!$A:$A,$A56,Investors!$G:$G,$B56)-$B$2&gt;K$4),SUMIFS(Investors!$Q:$Q,Investors!$A:$A,$A56,Investors!$G:$G,$B56),0)</f>
        <v>0</v>
      </c>
      <c r="M56" s="4">
        <f>IF(AND(SUMIFS(Investors!$P:$P,Investors!$A:$A,$A56,Investors!$G:$G,$B56)-$B$2&lt;=M$4,SUMIFS(Investors!$P:$P,Investors!$A:$A,$A56,Investors!$G:$G,$B56)-$B$2&gt;L$4),SUMIFS(Investors!$Q:$Q,Investors!$A:$A,$A56,Investors!$G:$G,$B56),0)</f>
        <v>0</v>
      </c>
      <c r="N56" s="4">
        <f>IF(AND(SUMIFS(Investors!$P:$P,Investors!$A:$A,$A56,Investors!$G:$G,$B56)-$B$2&lt;=N$4,SUMIFS(Investors!$P:$P,Investors!$A:$A,$A56,Investors!$G:$G,$B56)-$B$2&gt;M$4),SUMIFS(Investors!$Q:$Q,Investors!$A:$A,$A56,Investors!$G:$G,$B56),0)</f>
        <v>0</v>
      </c>
      <c r="O56" s="4">
        <f>IF(AND(SUMIFS(Investors!$P:$P,Investors!$A:$A,$A56,Investors!$G:$G,$B56)-$B$2&lt;=O$4,SUMIFS(Investors!$P:$P,Investors!$A:$A,$A56,Investors!$G:$G,$B56)-$B$2&gt;N$4),SUMIFS(Investors!$Q:$Q,Investors!$A:$A,$A56,Investors!$G:$G,$B56),0)</f>
        <v>0</v>
      </c>
      <c r="P56" s="4">
        <f>IF(AND(SUMIFS(Investors!$P:$P,Investors!$A:$A,$A56,Investors!$G:$G,$B56)-$B$2&lt;=P$4,SUMIFS(Investors!$P:$P,Investors!$A:$A,$A56,Investors!$G:$G,$B56)-$B$2&gt;O$4),SUMIFS(Investors!$Q:$Q,Investors!$A:$A,$A56,Investors!$G:$G,$B56),0)</f>
        <v>0</v>
      </c>
      <c r="Q56" s="4">
        <f>IF(AND(SUMIFS(Investors!$P:$P,Investors!$A:$A,$A56,Investors!$G:$G,$B56)-$B$2&lt;=Q$4,SUMIFS(Investors!$P:$P,Investors!$A:$A,$A56,Investors!$G:$G,$B56)-$B$2&gt;P$4),SUMIFS(Investors!$Q:$Q,Investors!$A:$A,$A56,Investors!$G:$G,$B56),0)</f>
        <v>0</v>
      </c>
      <c r="R56" s="4">
        <f>IF(AND(SUMIFS(Investors!$P:$P,Investors!$A:$A,$A56,Investors!$G:$G,$B56)-$B$2&lt;=R$4,SUMIFS(Investors!$P:$P,Investors!$A:$A,$A56,Investors!$G:$G,$B56)-$B$2&gt;Q$4),SUMIFS(Investors!$Q:$Q,Investors!$A:$A,$A56,Investors!$G:$G,$B56),0)</f>
        <v>0</v>
      </c>
      <c r="S56" s="4">
        <f>IF(AND(SUMIFS(Investors!$P:$P,Investors!$A:$A,$A56,Investors!$G:$G,$B56)-$B$2&lt;=S$4,SUMIFS(Investors!$P:$P,Investors!$A:$A,$A56,Investors!$G:$G,$B56)-$B$2&gt;R$4),SUMIFS(Investors!$Q:$Q,Investors!$A:$A,$A56,Investors!$G:$G,$B56),0)</f>
        <v>0</v>
      </c>
      <c r="T56" s="4">
        <f>IF(AND(SUMIFS(Investors!$P:$P,Investors!$A:$A,$A56,Investors!$G:$G,$B56)-$B$2&lt;=T$4,SUMIFS(Investors!$P:$P,Investors!$A:$A,$A56,Investors!$G:$G,$B56)-$B$2&gt;S$4),SUMIFS(Investors!$Q:$Q,Investors!$A:$A,$A56,Investors!$G:$G,$B56),0)</f>
        <v>0</v>
      </c>
      <c r="U56" s="4">
        <f>IF(AND(SUMIFS(Investors!$P:$P,Investors!$A:$A,$A56,Investors!$G:$G,$B56)-$B$2&lt;=U$4,SUMIFS(Investors!$P:$P,Investors!$A:$A,$A56,Investors!$G:$G,$B56)-$B$2&gt;T$4),SUMIFS(Investors!$Q:$Q,Investors!$A:$A,$A56,Investors!$G:$G,$B56),0)</f>
        <v>0</v>
      </c>
      <c r="V56" s="4">
        <f>IF(AND(SUMIFS(Investors!$P:$P,Investors!$A:$A,$A56,Investors!$G:$G,$B56)-$B$2&lt;=V$4,SUMIFS(Investors!$P:$P,Investors!$A:$A,$A56,Investors!$G:$G,$B56)-$B$2&gt;U$4),SUMIFS(Investors!$Q:$Q,Investors!$A:$A,$A56,Investors!$G:$G,$B56),0)</f>
        <v>0</v>
      </c>
      <c r="W56" s="4">
        <f>IF(AND(SUMIFS(Investors!$P:$P,Investors!$A:$A,$A56,Investors!$G:$G,$B56)-$B$2&lt;=W$4,SUMIFS(Investors!$P:$P,Investors!$A:$A,$A56,Investors!$G:$G,$B56)-$B$2&gt;V$4),SUMIFS(Investors!$Q:$Q,Investors!$A:$A,$A56,Investors!$G:$G,$B56),0)</f>
        <v>0</v>
      </c>
      <c r="X56" s="4">
        <f>IF(AND(SUMIFS(Investors!$P:$P,Investors!$A:$A,$A56,Investors!$G:$G,$B56)-$B$2&lt;=X$4,SUMIFS(Investors!$P:$P,Investors!$A:$A,$A56,Investors!$G:$G,$B56)-$B$2&gt;W$4),SUMIFS(Investors!$Q:$Q,Investors!$A:$A,$A56,Investors!$G:$G,$B56),0)</f>
        <v>0</v>
      </c>
      <c r="Y56" s="4">
        <f>IF(AND(SUMIFS(Investors!$P:$P,Investors!$A:$A,$A56,Investors!$G:$G,$B56)-$B$2&lt;=Y$4,SUMIFS(Investors!$P:$P,Investors!$A:$A,$A56,Investors!$G:$G,$B56)-$B$2&gt;X$4),SUMIFS(Investors!$Q:$Q,Investors!$A:$A,$A56,Investors!$G:$G,$B56),0)</f>
        <v>0</v>
      </c>
      <c r="Z56" s="4">
        <f>IF(AND(SUMIFS(Investors!$P:$P,Investors!$A:$A,$A56,Investors!$G:$G,$B56)-$B$2&lt;=Z$4,SUMIFS(Investors!$P:$P,Investors!$A:$A,$A56,Investors!$G:$G,$B56)-$B$2&gt;Y$4),SUMIFS(Investors!$Q:$Q,Investors!$A:$A,$A56,Investors!$G:$G,$B56),0)</f>
        <v>0</v>
      </c>
      <c r="AA56" s="4">
        <f>IF(AND(SUMIFS(Investors!$P:$P,Investors!$A:$A,$A56,Investors!$G:$G,$B56)-$B$2&lt;=AA$4,SUMIFS(Investors!$P:$P,Investors!$A:$A,$A56,Investors!$G:$G,$B56)-$B$2&gt;Z$4),SUMIFS(Investors!$Q:$Q,Investors!$A:$A,$A56,Investors!$G:$G,$B56),0)</f>
        <v>0</v>
      </c>
      <c r="AB56" s="4">
        <f>IF(AND(SUMIFS(Investors!$P:$P,Investors!$A:$A,$A56,Investors!$G:$G,$B56)-$B$2&lt;=AB$4,SUMIFS(Investors!$P:$P,Investors!$A:$A,$A56,Investors!$G:$G,$B56)-$B$2&gt;AA$4),SUMIFS(Investors!$Q:$Q,Investors!$A:$A,$A56,Investors!$G:$G,$B56),0)</f>
        <v>0</v>
      </c>
      <c r="AC56" s="4">
        <f>IF(AND(SUMIFS(Investors!$P:$P,Investors!$A:$A,$A56,Investors!$G:$G,$B56)-$B$2&lt;=AC$4,SUMIFS(Investors!$P:$P,Investors!$A:$A,$A56,Investors!$G:$G,$B56)-$B$2&gt;AB$4),SUMIFS(Investors!$Q:$Q,Investors!$A:$A,$A56,Investors!$G:$G,$B56),0)</f>
        <v>0</v>
      </c>
    </row>
    <row r="57" spans="1:29">
      <c r="A57" t="s">
        <v>209</v>
      </c>
      <c r="B57" t="s">
        <v>71</v>
      </c>
      <c r="C57" s="4">
        <f t="shared" si="2"/>
        <v>119662.78490630137</v>
      </c>
      <c r="E57" s="4">
        <f>IF(AND(SUMIFS(Investors!$P:$P,Investors!$A:$A,$A57,Investors!$G:$G,$B57)-$B$2&lt;=E$4,SUMIFS(Investors!$P:$P,Investors!$A:$A,$A57,Investors!$G:$G,$B57)-$B$2&gt;D$4),SUMIFS(Investors!$Q:$Q,Investors!$A:$A,$A57,Investors!$G:$G,$B57),0)</f>
        <v>0</v>
      </c>
      <c r="F57" s="4">
        <f>IF(AND(SUMIFS(Investors!$P:$P,Investors!$A:$A,$A57,Investors!$G:$G,$B57)-$B$2&lt;=F$4,SUMIFS(Investors!$P:$P,Investors!$A:$A,$A57,Investors!$G:$G,$B57)-$B$2&gt;E$4),SUMIFS(Investors!$Q:$Q,Investors!$A:$A,$A57,Investors!$G:$G,$B57),0)</f>
        <v>0</v>
      </c>
      <c r="G57" s="4">
        <f>IF(AND(SUMIFS(Investors!$P:$P,Investors!$A:$A,$A57,Investors!$G:$G,$B57)-$B$2&lt;=G$4,SUMIFS(Investors!$P:$P,Investors!$A:$A,$A57,Investors!$G:$G,$B57)-$B$2&gt;F$4),SUMIFS(Investors!$Q:$Q,Investors!$A:$A,$A57,Investors!$G:$G,$B57),0)</f>
        <v>119662.78490630137</v>
      </c>
      <c r="H57" s="4">
        <f>IF(AND(SUMIFS(Investors!$P:$P,Investors!$A:$A,$A57,Investors!$G:$G,$B57)-$B$2&lt;=H$4,SUMIFS(Investors!$P:$P,Investors!$A:$A,$A57,Investors!$G:$G,$B57)-$B$2&gt;G$4),SUMIFS(Investors!$Q:$Q,Investors!$A:$A,$A57,Investors!$G:$G,$B57),0)</f>
        <v>0</v>
      </c>
      <c r="I57" s="4">
        <f>IF(AND(SUMIFS(Investors!$P:$P,Investors!$A:$A,$A57,Investors!$G:$G,$B57)-$B$2&lt;=I$4,SUMIFS(Investors!$P:$P,Investors!$A:$A,$A57,Investors!$G:$G,$B57)-$B$2&gt;H$4),SUMIFS(Investors!$Q:$Q,Investors!$A:$A,$A57,Investors!$G:$G,$B57),0)</f>
        <v>0</v>
      </c>
      <c r="J57" s="4">
        <f>IF(AND(SUMIFS(Investors!$P:$P,Investors!$A:$A,$A57,Investors!$G:$G,$B57)-$B$2&lt;=J$4,SUMIFS(Investors!$P:$P,Investors!$A:$A,$A57,Investors!$G:$G,$B57)-$B$2&gt;I$4),SUMIFS(Investors!$Q:$Q,Investors!$A:$A,$A57,Investors!$G:$G,$B57),0)</f>
        <v>0</v>
      </c>
      <c r="K57" s="4">
        <f>IF(AND(SUMIFS(Investors!$P:$P,Investors!$A:$A,$A57,Investors!$G:$G,$B57)-$B$2&lt;=K$4,SUMIFS(Investors!$P:$P,Investors!$A:$A,$A57,Investors!$G:$G,$B57)-$B$2&gt;J$4),SUMIFS(Investors!$Q:$Q,Investors!$A:$A,$A57,Investors!$G:$G,$B57),0)</f>
        <v>0</v>
      </c>
      <c r="L57" s="4">
        <f>IF(AND(SUMIFS(Investors!$P:$P,Investors!$A:$A,$A57,Investors!$G:$G,$B57)-$B$2&lt;=L$4,SUMIFS(Investors!$P:$P,Investors!$A:$A,$A57,Investors!$G:$G,$B57)-$B$2&gt;K$4),SUMIFS(Investors!$Q:$Q,Investors!$A:$A,$A57,Investors!$G:$G,$B57),0)</f>
        <v>0</v>
      </c>
      <c r="M57" s="4">
        <f>IF(AND(SUMIFS(Investors!$P:$P,Investors!$A:$A,$A57,Investors!$G:$G,$B57)-$B$2&lt;=M$4,SUMIFS(Investors!$P:$P,Investors!$A:$A,$A57,Investors!$G:$G,$B57)-$B$2&gt;L$4),SUMIFS(Investors!$Q:$Q,Investors!$A:$A,$A57,Investors!$G:$G,$B57),0)</f>
        <v>0</v>
      </c>
      <c r="N57" s="4">
        <f>IF(AND(SUMIFS(Investors!$P:$P,Investors!$A:$A,$A57,Investors!$G:$G,$B57)-$B$2&lt;=N$4,SUMIFS(Investors!$P:$P,Investors!$A:$A,$A57,Investors!$G:$G,$B57)-$B$2&gt;M$4),SUMIFS(Investors!$Q:$Q,Investors!$A:$A,$A57,Investors!$G:$G,$B57),0)</f>
        <v>0</v>
      </c>
      <c r="O57" s="4">
        <f>IF(AND(SUMIFS(Investors!$P:$P,Investors!$A:$A,$A57,Investors!$G:$G,$B57)-$B$2&lt;=O$4,SUMIFS(Investors!$P:$P,Investors!$A:$A,$A57,Investors!$G:$G,$B57)-$B$2&gt;N$4),SUMIFS(Investors!$Q:$Q,Investors!$A:$A,$A57,Investors!$G:$G,$B57),0)</f>
        <v>0</v>
      </c>
      <c r="P57" s="4">
        <f>IF(AND(SUMIFS(Investors!$P:$P,Investors!$A:$A,$A57,Investors!$G:$G,$B57)-$B$2&lt;=P$4,SUMIFS(Investors!$P:$P,Investors!$A:$A,$A57,Investors!$G:$G,$B57)-$B$2&gt;O$4),SUMIFS(Investors!$Q:$Q,Investors!$A:$A,$A57,Investors!$G:$G,$B57),0)</f>
        <v>0</v>
      </c>
      <c r="Q57" s="4">
        <f>IF(AND(SUMIFS(Investors!$P:$P,Investors!$A:$A,$A57,Investors!$G:$G,$B57)-$B$2&lt;=Q$4,SUMIFS(Investors!$P:$P,Investors!$A:$A,$A57,Investors!$G:$G,$B57)-$B$2&gt;P$4),SUMIFS(Investors!$Q:$Q,Investors!$A:$A,$A57,Investors!$G:$G,$B57),0)</f>
        <v>0</v>
      </c>
      <c r="R57" s="4">
        <f>IF(AND(SUMIFS(Investors!$P:$P,Investors!$A:$A,$A57,Investors!$G:$G,$B57)-$B$2&lt;=R$4,SUMIFS(Investors!$P:$P,Investors!$A:$A,$A57,Investors!$G:$G,$B57)-$B$2&gt;Q$4),SUMIFS(Investors!$Q:$Q,Investors!$A:$A,$A57,Investors!$G:$G,$B57),0)</f>
        <v>0</v>
      </c>
      <c r="S57" s="4">
        <f>IF(AND(SUMIFS(Investors!$P:$P,Investors!$A:$A,$A57,Investors!$G:$G,$B57)-$B$2&lt;=S$4,SUMIFS(Investors!$P:$P,Investors!$A:$A,$A57,Investors!$G:$G,$B57)-$B$2&gt;R$4),SUMIFS(Investors!$Q:$Q,Investors!$A:$A,$A57,Investors!$G:$G,$B57),0)</f>
        <v>0</v>
      </c>
      <c r="T57" s="4">
        <f>IF(AND(SUMIFS(Investors!$P:$P,Investors!$A:$A,$A57,Investors!$G:$G,$B57)-$B$2&lt;=T$4,SUMIFS(Investors!$P:$P,Investors!$A:$A,$A57,Investors!$G:$G,$B57)-$B$2&gt;S$4),SUMIFS(Investors!$Q:$Q,Investors!$A:$A,$A57,Investors!$G:$G,$B57),0)</f>
        <v>0</v>
      </c>
      <c r="U57" s="4">
        <f>IF(AND(SUMIFS(Investors!$P:$P,Investors!$A:$A,$A57,Investors!$G:$G,$B57)-$B$2&lt;=U$4,SUMIFS(Investors!$P:$P,Investors!$A:$A,$A57,Investors!$G:$G,$B57)-$B$2&gt;T$4),SUMIFS(Investors!$Q:$Q,Investors!$A:$A,$A57,Investors!$G:$G,$B57),0)</f>
        <v>0</v>
      </c>
      <c r="V57" s="4">
        <f>IF(AND(SUMIFS(Investors!$P:$P,Investors!$A:$A,$A57,Investors!$G:$G,$B57)-$B$2&lt;=V$4,SUMIFS(Investors!$P:$P,Investors!$A:$A,$A57,Investors!$G:$G,$B57)-$B$2&gt;U$4),SUMIFS(Investors!$Q:$Q,Investors!$A:$A,$A57,Investors!$G:$G,$B57),0)</f>
        <v>0</v>
      </c>
      <c r="W57" s="4">
        <f>IF(AND(SUMIFS(Investors!$P:$P,Investors!$A:$A,$A57,Investors!$G:$G,$B57)-$B$2&lt;=W$4,SUMIFS(Investors!$P:$P,Investors!$A:$A,$A57,Investors!$G:$G,$B57)-$B$2&gt;V$4),SUMIFS(Investors!$Q:$Q,Investors!$A:$A,$A57,Investors!$G:$G,$B57),0)</f>
        <v>0</v>
      </c>
      <c r="X57" s="4">
        <f>IF(AND(SUMIFS(Investors!$P:$P,Investors!$A:$A,$A57,Investors!$G:$G,$B57)-$B$2&lt;=X$4,SUMIFS(Investors!$P:$P,Investors!$A:$A,$A57,Investors!$G:$G,$B57)-$B$2&gt;W$4),SUMIFS(Investors!$Q:$Q,Investors!$A:$A,$A57,Investors!$G:$G,$B57),0)</f>
        <v>0</v>
      </c>
      <c r="Y57" s="4">
        <f>IF(AND(SUMIFS(Investors!$P:$P,Investors!$A:$A,$A57,Investors!$G:$G,$B57)-$B$2&lt;=Y$4,SUMIFS(Investors!$P:$P,Investors!$A:$A,$A57,Investors!$G:$G,$B57)-$B$2&gt;X$4),SUMIFS(Investors!$Q:$Q,Investors!$A:$A,$A57,Investors!$G:$G,$B57),0)</f>
        <v>0</v>
      </c>
      <c r="Z57" s="4">
        <f>IF(AND(SUMIFS(Investors!$P:$P,Investors!$A:$A,$A57,Investors!$G:$G,$B57)-$B$2&lt;=Z$4,SUMIFS(Investors!$P:$P,Investors!$A:$A,$A57,Investors!$G:$G,$B57)-$B$2&gt;Y$4),SUMIFS(Investors!$Q:$Q,Investors!$A:$A,$A57,Investors!$G:$G,$B57),0)</f>
        <v>0</v>
      </c>
      <c r="AA57" s="4">
        <f>IF(AND(SUMIFS(Investors!$P:$P,Investors!$A:$A,$A57,Investors!$G:$G,$B57)-$B$2&lt;=AA$4,SUMIFS(Investors!$P:$P,Investors!$A:$A,$A57,Investors!$G:$G,$B57)-$B$2&gt;Z$4),SUMIFS(Investors!$Q:$Q,Investors!$A:$A,$A57,Investors!$G:$G,$B57),0)</f>
        <v>0</v>
      </c>
      <c r="AB57" s="4">
        <f>IF(AND(SUMIFS(Investors!$P:$P,Investors!$A:$A,$A57,Investors!$G:$G,$B57)-$B$2&lt;=AB$4,SUMIFS(Investors!$P:$P,Investors!$A:$A,$A57,Investors!$G:$G,$B57)-$B$2&gt;AA$4),SUMIFS(Investors!$Q:$Q,Investors!$A:$A,$A57,Investors!$G:$G,$B57),0)</f>
        <v>0</v>
      </c>
      <c r="AC57" s="4">
        <f>IF(AND(SUMIFS(Investors!$P:$P,Investors!$A:$A,$A57,Investors!$G:$G,$B57)-$B$2&lt;=AC$4,SUMIFS(Investors!$P:$P,Investors!$A:$A,$A57,Investors!$G:$G,$B57)-$B$2&gt;AB$4),SUMIFS(Investors!$Q:$Q,Investors!$A:$A,$A57,Investors!$G:$G,$B57),0)</f>
        <v>0</v>
      </c>
    </row>
    <row r="58" spans="1:29">
      <c r="A58" t="s">
        <v>212</v>
      </c>
      <c r="B58" t="s">
        <v>87</v>
      </c>
      <c r="C58" s="4">
        <f t="shared" si="2"/>
        <v>279274.87108602742</v>
      </c>
      <c r="E58" s="4">
        <f>IF(AND(SUMIFS(Investors!$P:$P,Investors!$A:$A,$A58,Investors!$G:$G,$B58)-$B$2&lt;=E$4,SUMIFS(Investors!$P:$P,Investors!$A:$A,$A58,Investors!$G:$G,$B58)-$B$2&gt;D$4),SUMIFS(Investors!$Q:$Q,Investors!$A:$A,$A58,Investors!$G:$G,$B58),0)</f>
        <v>0</v>
      </c>
      <c r="F58" s="4">
        <f>IF(AND(SUMIFS(Investors!$P:$P,Investors!$A:$A,$A58,Investors!$G:$G,$B58)-$B$2&lt;=F$4,SUMIFS(Investors!$P:$P,Investors!$A:$A,$A58,Investors!$G:$G,$B58)-$B$2&gt;E$4),SUMIFS(Investors!$Q:$Q,Investors!$A:$A,$A58,Investors!$G:$G,$B58),0)</f>
        <v>0</v>
      </c>
      <c r="G58" s="4">
        <f>IF(AND(SUMIFS(Investors!$P:$P,Investors!$A:$A,$A58,Investors!$G:$G,$B58)-$B$2&lt;=G$4,SUMIFS(Investors!$P:$P,Investors!$A:$A,$A58,Investors!$G:$G,$B58)-$B$2&gt;F$4),SUMIFS(Investors!$Q:$Q,Investors!$A:$A,$A58,Investors!$G:$G,$B58),0)</f>
        <v>279274.87108602742</v>
      </c>
      <c r="H58" s="4">
        <f>IF(AND(SUMIFS(Investors!$P:$P,Investors!$A:$A,$A58,Investors!$G:$G,$B58)-$B$2&lt;=H$4,SUMIFS(Investors!$P:$P,Investors!$A:$A,$A58,Investors!$G:$G,$B58)-$B$2&gt;G$4),SUMIFS(Investors!$Q:$Q,Investors!$A:$A,$A58,Investors!$G:$G,$B58),0)</f>
        <v>0</v>
      </c>
      <c r="I58" s="4">
        <f>IF(AND(SUMIFS(Investors!$P:$P,Investors!$A:$A,$A58,Investors!$G:$G,$B58)-$B$2&lt;=I$4,SUMIFS(Investors!$P:$P,Investors!$A:$A,$A58,Investors!$G:$G,$B58)-$B$2&gt;H$4),SUMIFS(Investors!$Q:$Q,Investors!$A:$A,$A58,Investors!$G:$G,$B58),0)</f>
        <v>0</v>
      </c>
      <c r="J58" s="4">
        <f>IF(AND(SUMIFS(Investors!$P:$P,Investors!$A:$A,$A58,Investors!$G:$G,$B58)-$B$2&lt;=J$4,SUMIFS(Investors!$P:$P,Investors!$A:$A,$A58,Investors!$G:$G,$B58)-$B$2&gt;I$4),SUMIFS(Investors!$Q:$Q,Investors!$A:$A,$A58,Investors!$G:$G,$B58),0)</f>
        <v>0</v>
      </c>
      <c r="K58" s="4">
        <f>IF(AND(SUMIFS(Investors!$P:$P,Investors!$A:$A,$A58,Investors!$G:$G,$B58)-$B$2&lt;=K$4,SUMIFS(Investors!$P:$P,Investors!$A:$A,$A58,Investors!$G:$G,$B58)-$B$2&gt;J$4),SUMIFS(Investors!$Q:$Q,Investors!$A:$A,$A58,Investors!$G:$G,$B58),0)</f>
        <v>0</v>
      </c>
      <c r="L58" s="4">
        <f>IF(AND(SUMIFS(Investors!$P:$P,Investors!$A:$A,$A58,Investors!$G:$G,$B58)-$B$2&lt;=L$4,SUMIFS(Investors!$P:$P,Investors!$A:$A,$A58,Investors!$G:$G,$B58)-$B$2&gt;K$4),SUMIFS(Investors!$Q:$Q,Investors!$A:$A,$A58,Investors!$G:$G,$B58),0)</f>
        <v>0</v>
      </c>
      <c r="M58" s="4">
        <f>IF(AND(SUMIFS(Investors!$P:$P,Investors!$A:$A,$A58,Investors!$G:$G,$B58)-$B$2&lt;=M$4,SUMIFS(Investors!$P:$P,Investors!$A:$A,$A58,Investors!$G:$G,$B58)-$B$2&gt;L$4),SUMIFS(Investors!$Q:$Q,Investors!$A:$A,$A58,Investors!$G:$G,$B58),0)</f>
        <v>0</v>
      </c>
      <c r="N58" s="4">
        <f>IF(AND(SUMIFS(Investors!$P:$P,Investors!$A:$A,$A58,Investors!$G:$G,$B58)-$B$2&lt;=N$4,SUMIFS(Investors!$P:$P,Investors!$A:$A,$A58,Investors!$G:$G,$B58)-$B$2&gt;M$4),SUMIFS(Investors!$Q:$Q,Investors!$A:$A,$A58,Investors!$G:$G,$B58),0)</f>
        <v>0</v>
      </c>
      <c r="O58" s="4">
        <f>IF(AND(SUMIFS(Investors!$P:$P,Investors!$A:$A,$A58,Investors!$G:$G,$B58)-$B$2&lt;=O$4,SUMIFS(Investors!$P:$P,Investors!$A:$A,$A58,Investors!$G:$G,$B58)-$B$2&gt;N$4),SUMIFS(Investors!$Q:$Q,Investors!$A:$A,$A58,Investors!$G:$G,$B58),0)</f>
        <v>0</v>
      </c>
      <c r="P58" s="4">
        <f>IF(AND(SUMIFS(Investors!$P:$P,Investors!$A:$A,$A58,Investors!$G:$G,$B58)-$B$2&lt;=P$4,SUMIFS(Investors!$P:$P,Investors!$A:$A,$A58,Investors!$G:$G,$B58)-$B$2&gt;O$4),SUMIFS(Investors!$Q:$Q,Investors!$A:$A,$A58,Investors!$G:$G,$B58),0)</f>
        <v>0</v>
      </c>
      <c r="Q58" s="4">
        <f>IF(AND(SUMIFS(Investors!$P:$P,Investors!$A:$A,$A58,Investors!$G:$G,$B58)-$B$2&lt;=Q$4,SUMIFS(Investors!$P:$P,Investors!$A:$A,$A58,Investors!$G:$G,$B58)-$B$2&gt;P$4),SUMIFS(Investors!$Q:$Q,Investors!$A:$A,$A58,Investors!$G:$G,$B58),0)</f>
        <v>0</v>
      </c>
      <c r="R58" s="4">
        <f>IF(AND(SUMIFS(Investors!$P:$P,Investors!$A:$A,$A58,Investors!$G:$G,$B58)-$B$2&lt;=R$4,SUMIFS(Investors!$P:$P,Investors!$A:$A,$A58,Investors!$G:$G,$B58)-$B$2&gt;Q$4),SUMIFS(Investors!$Q:$Q,Investors!$A:$A,$A58,Investors!$G:$G,$B58),0)</f>
        <v>0</v>
      </c>
      <c r="S58" s="4">
        <f>IF(AND(SUMIFS(Investors!$P:$P,Investors!$A:$A,$A58,Investors!$G:$G,$B58)-$B$2&lt;=S$4,SUMIFS(Investors!$P:$P,Investors!$A:$A,$A58,Investors!$G:$G,$B58)-$B$2&gt;R$4),SUMIFS(Investors!$Q:$Q,Investors!$A:$A,$A58,Investors!$G:$G,$B58),0)</f>
        <v>0</v>
      </c>
      <c r="T58" s="4">
        <f>IF(AND(SUMIFS(Investors!$P:$P,Investors!$A:$A,$A58,Investors!$G:$G,$B58)-$B$2&lt;=T$4,SUMIFS(Investors!$P:$P,Investors!$A:$A,$A58,Investors!$G:$G,$B58)-$B$2&gt;S$4),SUMIFS(Investors!$Q:$Q,Investors!$A:$A,$A58,Investors!$G:$G,$B58),0)</f>
        <v>0</v>
      </c>
      <c r="U58" s="4">
        <f>IF(AND(SUMIFS(Investors!$P:$P,Investors!$A:$A,$A58,Investors!$G:$G,$B58)-$B$2&lt;=U$4,SUMIFS(Investors!$P:$P,Investors!$A:$A,$A58,Investors!$G:$G,$B58)-$B$2&gt;T$4),SUMIFS(Investors!$Q:$Q,Investors!$A:$A,$A58,Investors!$G:$G,$B58),0)</f>
        <v>0</v>
      </c>
      <c r="V58" s="4">
        <f>IF(AND(SUMIFS(Investors!$P:$P,Investors!$A:$A,$A58,Investors!$G:$G,$B58)-$B$2&lt;=V$4,SUMIFS(Investors!$P:$P,Investors!$A:$A,$A58,Investors!$G:$G,$B58)-$B$2&gt;U$4),SUMIFS(Investors!$Q:$Q,Investors!$A:$A,$A58,Investors!$G:$G,$B58),0)</f>
        <v>0</v>
      </c>
      <c r="W58" s="4">
        <f>IF(AND(SUMIFS(Investors!$P:$P,Investors!$A:$A,$A58,Investors!$G:$G,$B58)-$B$2&lt;=W$4,SUMIFS(Investors!$P:$P,Investors!$A:$A,$A58,Investors!$G:$G,$B58)-$B$2&gt;V$4),SUMIFS(Investors!$Q:$Q,Investors!$A:$A,$A58,Investors!$G:$G,$B58),0)</f>
        <v>0</v>
      </c>
      <c r="X58" s="4">
        <f>IF(AND(SUMIFS(Investors!$P:$P,Investors!$A:$A,$A58,Investors!$G:$G,$B58)-$B$2&lt;=X$4,SUMIFS(Investors!$P:$P,Investors!$A:$A,$A58,Investors!$G:$G,$B58)-$B$2&gt;W$4),SUMIFS(Investors!$Q:$Q,Investors!$A:$A,$A58,Investors!$G:$G,$B58),0)</f>
        <v>0</v>
      </c>
      <c r="Y58" s="4">
        <f>IF(AND(SUMIFS(Investors!$P:$P,Investors!$A:$A,$A58,Investors!$G:$G,$B58)-$B$2&lt;=Y$4,SUMIFS(Investors!$P:$P,Investors!$A:$A,$A58,Investors!$G:$G,$B58)-$B$2&gt;X$4),SUMIFS(Investors!$Q:$Q,Investors!$A:$A,$A58,Investors!$G:$G,$B58),0)</f>
        <v>0</v>
      </c>
      <c r="Z58" s="4">
        <f>IF(AND(SUMIFS(Investors!$P:$P,Investors!$A:$A,$A58,Investors!$G:$G,$B58)-$B$2&lt;=Z$4,SUMIFS(Investors!$P:$P,Investors!$A:$A,$A58,Investors!$G:$G,$B58)-$B$2&gt;Y$4),SUMIFS(Investors!$Q:$Q,Investors!$A:$A,$A58,Investors!$G:$G,$B58),0)</f>
        <v>0</v>
      </c>
      <c r="AA58" s="4">
        <f>IF(AND(SUMIFS(Investors!$P:$P,Investors!$A:$A,$A58,Investors!$G:$G,$B58)-$B$2&lt;=AA$4,SUMIFS(Investors!$P:$P,Investors!$A:$A,$A58,Investors!$G:$G,$B58)-$B$2&gt;Z$4),SUMIFS(Investors!$Q:$Q,Investors!$A:$A,$A58,Investors!$G:$G,$B58),0)</f>
        <v>0</v>
      </c>
      <c r="AB58" s="4">
        <f>IF(AND(SUMIFS(Investors!$P:$P,Investors!$A:$A,$A58,Investors!$G:$G,$B58)-$B$2&lt;=AB$4,SUMIFS(Investors!$P:$P,Investors!$A:$A,$A58,Investors!$G:$G,$B58)-$B$2&gt;AA$4),SUMIFS(Investors!$Q:$Q,Investors!$A:$A,$A58,Investors!$G:$G,$B58),0)</f>
        <v>0</v>
      </c>
      <c r="AC58" s="4">
        <f>IF(AND(SUMIFS(Investors!$P:$P,Investors!$A:$A,$A58,Investors!$G:$G,$B58)-$B$2&lt;=AC$4,SUMIFS(Investors!$P:$P,Investors!$A:$A,$A58,Investors!$G:$G,$B58)-$B$2&gt;AB$4),SUMIFS(Investors!$Q:$Q,Investors!$A:$A,$A58,Investors!$G:$G,$B58),0)</f>
        <v>0</v>
      </c>
    </row>
    <row r="59" spans="1:29">
      <c r="A59" t="s">
        <v>212</v>
      </c>
      <c r="B59" t="s">
        <v>80</v>
      </c>
      <c r="C59" s="4">
        <f t="shared" si="2"/>
        <v>236098.63013698629</v>
      </c>
      <c r="E59" s="4">
        <f>IF(AND(SUMIFS(Investors!$P:$P,Investors!$A:$A,$A59,Investors!$G:$G,$B59)-$B$2&lt;=E$4,SUMIFS(Investors!$P:$P,Investors!$A:$A,$A59,Investors!$G:$G,$B59)-$B$2&gt;D$4),SUMIFS(Investors!$Q:$Q,Investors!$A:$A,$A59,Investors!$G:$G,$B59),0)</f>
        <v>0</v>
      </c>
      <c r="F59" s="4">
        <f>IF(AND(SUMIFS(Investors!$P:$P,Investors!$A:$A,$A59,Investors!$G:$G,$B59)-$B$2&lt;=F$4,SUMIFS(Investors!$P:$P,Investors!$A:$A,$A59,Investors!$G:$G,$B59)-$B$2&gt;E$4),SUMIFS(Investors!$Q:$Q,Investors!$A:$A,$A59,Investors!$G:$G,$B59),0)</f>
        <v>0</v>
      </c>
      <c r="G59" s="4">
        <f>IF(AND(SUMIFS(Investors!$P:$P,Investors!$A:$A,$A59,Investors!$G:$G,$B59)-$B$2&lt;=G$4,SUMIFS(Investors!$P:$P,Investors!$A:$A,$A59,Investors!$G:$G,$B59)-$B$2&gt;F$4),SUMIFS(Investors!$Q:$Q,Investors!$A:$A,$A59,Investors!$G:$G,$B59),0)</f>
        <v>0</v>
      </c>
      <c r="H59" s="4">
        <f>IF(AND(SUMIFS(Investors!$P:$P,Investors!$A:$A,$A59,Investors!$G:$G,$B59)-$B$2&lt;=H$4,SUMIFS(Investors!$P:$P,Investors!$A:$A,$A59,Investors!$G:$G,$B59)-$B$2&gt;G$4),SUMIFS(Investors!$Q:$Q,Investors!$A:$A,$A59,Investors!$G:$G,$B59),0)</f>
        <v>0</v>
      </c>
      <c r="I59" s="4">
        <f>IF(AND(SUMIFS(Investors!$P:$P,Investors!$A:$A,$A59,Investors!$G:$G,$B59)-$B$2&lt;=I$4,SUMIFS(Investors!$P:$P,Investors!$A:$A,$A59,Investors!$G:$G,$B59)-$B$2&gt;H$4),SUMIFS(Investors!$Q:$Q,Investors!$A:$A,$A59,Investors!$G:$G,$B59),0)</f>
        <v>0</v>
      </c>
      <c r="J59" s="4">
        <f>IF(AND(SUMIFS(Investors!$P:$P,Investors!$A:$A,$A59,Investors!$G:$G,$B59)-$B$2&lt;=J$4,SUMIFS(Investors!$P:$P,Investors!$A:$A,$A59,Investors!$G:$G,$B59)-$B$2&gt;I$4),SUMIFS(Investors!$Q:$Q,Investors!$A:$A,$A59,Investors!$G:$G,$B59),0)</f>
        <v>236098.63013698629</v>
      </c>
      <c r="K59" s="4">
        <f>IF(AND(SUMIFS(Investors!$P:$P,Investors!$A:$A,$A59,Investors!$G:$G,$B59)-$B$2&lt;=K$4,SUMIFS(Investors!$P:$P,Investors!$A:$A,$A59,Investors!$G:$G,$B59)-$B$2&gt;J$4),SUMIFS(Investors!$Q:$Q,Investors!$A:$A,$A59,Investors!$G:$G,$B59),0)</f>
        <v>0</v>
      </c>
      <c r="L59" s="4">
        <f>IF(AND(SUMIFS(Investors!$P:$P,Investors!$A:$A,$A59,Investors!$G:$G,$B59)-$B$2&lt;=L$4,SUMIFS(Investors!$P:$P,Investors!$A:$A,$A59,Investors!$G:$G,$B59)-$B$2&gt;K$4),SUMIFS(Investors!$Q:$Q,Investors!$A:$A,$A59,Investors!$G:$G,$B59),0)</f>
        <v>0</v>
      </c>
      <c r="M59" s="4">
        <f>IF(AND(SUMIFS(Investors!$P:$P,Investors!$A:$A,$A59,Investors!$G:$G,$B59)-$B$2&lt;=M$4,SUMIFS(Investors!$P:$P,Investors!$A:$A,$A59,Investors!$G:$G,$B59)-$B$2&gt;L$4),SUMIFS(Investors!$Q:$Q,Investors!$A:$A,$A59,Investors!$G:$G,$B59),0)</f>
        <v>0</v>
      </c>
      <c r="N59" s="4">
        <f>IF(AND(SUMIFS(Investors!$P:$P,Investors!$A:$A,$A59,Investors!$G:$G,$B59)-$B$2&lt;=N$4,SUMIFS(Investors!$P:$P,Investors!$A:$A,$A59,Investors!$G:$G,$B59)-$B$2&gt;M$4),SUMIFS(Investors!$Q:$Q,Investors!$A:$A,$A59,Investors!$G:$G,$B59),0)</f>
        <v>0</v>
      </c>
      <c r="O59" s="4">
        <f>IF(AND(SUMIFS(Investors!$P:$P,Investors!$A:$A,$A59,Investors!$G:$G,$B59)-$B$2&lt;=O$4,SUMIFS(Investors!$P:$P,Investors!$A:$A,$A59,Investors!$G:$G,$B59)-$B$2&gt;N$4),SUMIFS(Investors!$Q:$Q,Investors!$A:$A,$A59,Investors!$G:$G,$B59),0)</f>
        <v>0</v>
      </c>
      <c r="P59" s="4">
        <f>IF(AND(SUMIFS(Investors!$P:$P,Investors!$A:$A,$A59,Investors!$G:$G,$B59)-$B$2&lt;=P$4,SUMIFS(Investors!$P:$P,Investors!$A:$A,$A59,Investors!$G:$G,$B59)-$B$2&gt;O$4),SUMIFS(Investors!$Q:$Q,Investors!$A:$A,$A59,Investors!$G:$G,$B59),0)</f>
        <v>0</v>
      </c>
      <c r="Q59" s="4">
        <f>IF(AND(SUMIFS(Investors!$P:$P,Investors!$A:$A,$A59,Investors!$G:$G,$B59)-$B$2&lt;=Q$4,SUMIFS(Investors!$P:$P,Investors!$A:$A,$A59,Investors!$G:$G,$B59)-$B$2&gt;P$4),SUMIFS(Investors!$Q:$Q,Investors!$A:$A,$A59,Investors!$G:$G,$B59),0)</f>
        <v>0</v>
      </c>
      <c r="R59" s="4">
        <f>IF(AND(SUMIFS(Investors!$P:$P,Investors!$A:$A,$A59,Investors!$G:$G,$B59)-$B$2&lt;=R$4,SUMIFS(Investors!$P:$P,Investors!$A:$A,$A59,Investors!$G:$G,$B59)-$B$2&gt;Q$4),SUMIFS(Investors!$Q:$Q,Investors!$A:$A,$A59,Investors!$G:$G,$B59),0)</f>
        <v>0</v>
      </c>
      <c r="S59" s="4">
        <f>IF(AND(SUMIFS(Investors!$P:$P,Investors!$A:$A,$A59,Investors!$G:$G,$B59)-$B$2&lt;=S$4,SUMIFS(Investors!$P:$P,Investors!$A:$A,$A59,Investors!$G:$G,$B59)-$B$2&gt;R$4),SUMIFS(Investors!$Q:$Q,Investors!$A:$A,$A59,Investors!$G:$G,$B59),0)</f>
        <v>0</v>
      </c>
      <c r="T59" s="4">
        <f>IF(AND(SUMIFS(Investors!$P:$P,Investors!$A:$A,$A59,Investors!$G:$G,$B59)-$B$2&lt;=T$4,SUMIFS(Investors!$P:$P,Investors!$A:$A,$A59,Investors!$G:$G,$B59)-$B$2&gt;S$4),SUMIFS(Investors!$Q:$Q,Investors!$A:$A,$A59,Investors!$G:$G,$B59),0)</f>
        <v>0</v>
      </c>
      <c r="U59" s="4">
        <f>IF(AND(SUMIFS(Investors!$P:$P,Investors!$A:$A,$A59,Investors!$G:$G,$B59)-$B$2&lt;=U$4,SUMIFS(Investors!$P:$P,Investors!$A:$A,$A59,Investors!$G:$G,$B59)-$B$2&gt;T$4),SUMIFS(Investors!$Q:$Q,Investors!$A:$A,$A59,Investors!$G:$G,$B59),0)</f>
        <v>0</v>
      </c>
      <c r="V59" s="4">
        <f>IF(AND(SUMIFS(Investors!$P:$P,Investors!$A:$A,$A59,Investors!$G:$G,$B59)-$B$2&lt;=V$4,SUMIFS(Investors!$P:$P,Investors!$A:$A,$A59,Investors!$G:$G,$B59)-$B$2&gt;U$4),SUMIFS(Investors!$Q:$Q,Investors!$A:$A,$A59,Investors!$G:$G,$B59),0)</f>
        <v>0</v>
      </c>
      <c r="W59" s="4">
        <f>IF(AND(SUMIFS(Investors!$P:$P,Investors!$A:$A,$A59,Investors!$G:$G,$B59)-$B$2&lt;=W$4,SUMIFS(Investors!$P:$P,Investors!$A:$A,$A59,Investors!$G:$G,$B59)-$B$2&gt;V$4),SUMIFS(Investors!$Q:$Q,Investors!$A:$A,$A59,Investors!$G:$G,$B59),0)</f>
        <v>0</v>
      </c>
      <c r="X59" s="4">
        <f>IF(AND(SUMIFS(Investors!$P:$P,Investors!$A:$A,$A59,Investors!$G:$G,$B59)-$B$2&lt;=X$4,SUMIFS(Investors!$P:$P,Investors!$A:$A,$A59,Investors!$G:$G,$B59)-$B$2&gt;W$4),SUMIFS(Investors!$Q:$Q,Investors!$A:$A,$A59,Investors!$G:$G,$B59),0)</f>
        <v>0</v>
      </c>
      <c r="Y59" s="4">
        <f>IF(AND(SUMIFS(Investors!$P:$P,Investors!$A:$A,$A59,Investors!$G:$G,$B59)-$B$2&lt;=Y$4,SUMIFS(Investors!$P:$P,Investors!$A:$A,$A59,Investors!$G:$G,$B59)-$B$2&gt;X$4),SUMIFS(Investors!$Q:$Q,Investors!$A:$A,$A59,Investors!$G:$G,$B59),0)</f>
        <v>0</v>
      </c>
      <c r="Z59" s="4">
        <f>IF(AND(SUMIFS(Investors!$P:$P,Investors!$A:$A,$A59,Investors!$G:$G,$B59)-$B$2&lt;=Z$4,SUMIFS(Investors!$P:$P,Investors!$A:$A,$A59,Investors!$G:$G,$B59)-$B$2&gt;Y$4),SUMIFS(Investors!$Q:$Q,Investors!$A:$A,$A59,Investors!$G:$G,$B59),0)</f>
        <v>0</v>
      </c>
      <c r="AA59" s="4">
        <f>IF(AND(SUMIFS(Investors!$P:$P,Investors!$A:$A,$A59,Investors!$G:$G,$B59)-$B$2&lt;=AA$4,SUMIFS(Investors!$P:$P,Investors!$A:$A,$A59,Investors!$G:$G,$B59)-$B$2&gt;Z$4),SUMIFS(Investors!$Q:$Q,Investors!$A:$A,$A59,Investors!$G:$G,$B59),0)</f>
        <v>0</v>
      </c>
      <c r="AB59" s="4">
        <f>IF(AND(SUMIFS(Investors!$P:$P,Investors!$A:$A,$A59,Investors!$G:$G,$B59)-$B$2&lt;=AB$4,SUMIFS(Investors!$P:$P,Investors!$A:$A,$A59,Investors!$G:$G,$B59)-$B$2&gt;AA$4),SUMIFS(Investors!$Q:$Q,Investors!$A:$A,$A59,Investors!$G:$G,$B59),0)</f>
        <v>0</v>
      </c>
      <c r="AC59" s="4">
        <f>IF(AND(SUMIFS(Investors!$P:$P,Investors!$A:$A,$A59,Investors!$G:$G,$B59)-$B$2&lt;=AC$4,SUMIFS(Investors!$P:$P,Investors!$A:$A,$A59,Investors!$G:$G,$B59)-$B$2&gt;AB$4),SUMIFS(Investors!$Q:$Q,Investors!$A:$A,$A59,Investors!$G:$G,$B59),0)</f>
        <v>0</v>
      </c>
    </row>
    <row r="60" spans="1:29">
      <c r="A60" t="s">
        <v>215</v>
      </c>
      <c r="B60" t="s">
        <v>109</v>
      </c>
      <c r="C60" s="4">
        <f t="shared" si="2"/>
        <v>348679.26948630135</v>
      </c>
      <c r="E60" s="4">
        <f>IF(AND(SUMIFS(Investors!$P:$P,Investors!$A:$A,$A60,Investors!$G:$G,$B60)-$B$2&lt;=E$4,SUMIFS(Investors!$P:$P,Investors!$A:$A,$A60,Investors!$G:$G,$B60)-$B$2&gt;D$4),SUMIFS(Investors!$Q:$Q,Investors!$A:$A,$A60,Investors!$G:$G,$B60),0)</f>
        <v>0</v>
      </c>
      <c r="F60" s="4">
        <f>IF(AND(SUMIFS(Investors!$P:$P,Investors!$A:$A,$A60,Investors!$G:$G,$B60)-$B$2&lt;=F$4,SUMIFS(Investors!$P:$P,Investors!$A:$A,$A60,Investors!$G:$G,$B60)-$B$2&gt;E$4),SUMIFS(Investors!$Q:$Q,Investors!$A:$A,$A60,Investors!$G:$G,$B60),0)</f>
        <v>0</v>
      </c>
      <c r="G60" s="4">
        <f>IF(AND(SUMIFS(Investors!$P:$P,Investors!$A:$A,$A60,Investors!$G:$G,$B60)-$B$2&lt;=G$4,SUMIFS(Investors!$P:$P,Investors!$A:$A,$A60,Investors!$G:$G,$B60)-$B$2&gt;F$4),SUMIFS(Investors!$Q:$Q,Investors!$A:$A,$A60,Investors!$G:$G,$B60),0)</f>
        <v>0</v>
      </c>
      <c r="H60" s="4">
        <f>IF(AND(SUMIFS(Investors!$P:$P,Investors!$A:$A,$A60,Investors!$G:$G,$B60)-$B$2&lt;=H$4,SUMIFS(Investors!$P:$P,Investors!$A:$A,$A60,Investors!$G:$G,$B60)-$B$2&gt;G$4),SUMIFS(Investors!$Q:$Q,Investors!$A:$A,$A60,Investors!$G:$G,$B60),0)</f>
        <v>348679.26948630135</v>
      </c>
      <c r="I60" s="4">
        <f>IF(AND(SUMIFS(Investors!$P:$P,Investors!$A:$A,$A60,Investors!$G:$G,$B60)-$B$2&lt;=I$4,SUMIFS(Investors!$P:$P,Investors!$A:$A,$A60,Investors!$G:$G,$B60)-$B$2&gt;H$4),SUMIFS(Investors!$Q:$Q,Investors!$A:$A,$A60,Investors!$G:$G,$B60),0)</f>
        <v>0</v>
      </c>
      <c r="J60" s="4">
        <f>IF(AND(SUMIFS(Investors!$P:$P,Investors!$A:$A,$A60,Investors!$G:$G,$B60)-$B$2&lt;=J$4,SUMIFS(Investors!$P:$P,Investors!$A:$A,$A60,Investors!$G:$G,$B60)-$B$2&gt;I$4),SUMIFS(Investors!$Q:$Q,Investors!$A:$A,$A60,Investors!$G:$G,$B60),0)</f>
        <v>0</v>
      </c>
      <c r="K60" s="4">
        <f>IF(AND(SUMIFS(Investors!$P:$P,Investors!$A:$A,$A60,Investors!$G:$G,$B60)-$B$2&lt;=K$4,SUMIFS(Investors!$P:$P,Investors!$A:$A,$A60,Investors!$G:$G,$B60)-$B$2&gt;J$4),SUMIFS(Investors!$Q:$Q,Investors!$A:$A,$A60,Investors!$G:$G,$B60),0)</f>
        <v>0</v>
      </c>
      <c r="L60" s="4">
        <f>IF(AND(SUMIFS(Investors!$P:$P,Investors!$A:$A,$A60,Investors!$G:$G,$B60)-$B$2&lt;=L$4,SUMIFS(Investors!$P:$P,Investors!$A:$A,$A60,Investors!$G:$G,$B60)-$B$2&gt;K$4),SUMIFS(Investors!$Q:$Q,Investors!$A:$A,$A60,Investors!$G:$G,$B60),0)</f>
        <v>0</v>
      </c>
      <c r="M60" s="4">
        <f>IF(AND(SUMIFS(Investors!$P:$P,Investors!$A:$A,$A60,Investors!$G:$G,$B60)-$B$2&lt;=M$4,SUMIFS(Investors!$P:$P,Investors!$A:$A,$A60,Investors!$G:$G,$B60)-$B$2&gt;L$4),SUMIFS(Investors!$Q:$Q,Investors!$A:$A,$A60,Investors!$G:$G,$B60),0)</f>
        <v>0</v>
      </c>
      <c r="N60" s="4">
        <f>IF(AND(SUMIFS(Investors!$P:$P,Investors!$A:$A,$A60,Investors!$G:$G,$B60)-$B$2&lt;=N$4,SUMIFS(Investors!$P:$P,Investors!$A:$A,$A60,Investors!$G:$G,$B60)-$B$2&gt;M$4),SUMIFS(Investors!$Q:$Q,Investors!$A:$A,$A60,Investors!$G:$G,$B60),0)</f>
        <v>0</v>
      </c>
      <c r="O60" s="4">
        <f>IF(AND(SUMIFS(Investors!$P:$P,Investors!$A:$A,$A60,Investors!$G:$G,$B60)-$B$2&lt;=O$4,SUMIFS(Investors!$P:$P,Investors!$A:$A,$A60,Investors!$G:$G,$B60)-$B$2&gt;N$4),SUMIFS(Investors!$Q:$Q,Investors!$A:$A,$A60,Investors!$G:$G,$B60),0)</f>
        <v>0</v>
      </c>
      <c r="P60" s="4">
        <f>IF(AND(SUMIFS(Investors!$P:$P,Investors!$A:$A,$A60,Investors!$G:$G,$B60)-$B$2&lt;=P$4,SUMIFS(Investors!$P:$P,Investors!$A:$A,$A60,Investors!$G:$G,$B60)-$B$2&gt;O$4),SUMIFS(Investors!$Q:$Q,Investors!$A:$A,$A60,Investors!$G:$G,$B60),0)</f>
        <v>0</v>
      </c>
      <c r="Q60" s="4">
        <f>IF(AND(SUMIFS(Investors!$P:$P,Investors!$A:$A,$A60,Investors!$G:$G,$B60)-$B$2&lt;=Q$4,SUMIFS(Investors!$P:$P,Investors!$A:$A,$A60,Investors!$G:$G,$B60)-$B$2&gt;P$4),SUMIFS(Investors!$Q:$Q,Investors!$A:$A,$A60,Investors!$G:$G,$B60),0)</f>
        <v>0</v>
      </c>
      <c r="R60" s="4">
        <f>IF(AND(SUMIFS(Investors!$P:$P,Investors!$A:$A,$A60,Investors!$G:$G,$B60)-$B$2&lt;=R$4,SUMIFS(Investors!$P:$P,Investors!$A:$A,$A60,Investors!$G:$G,$B60)-$B$2&gt;Q$4),SUMIFS(Investors!$Q:$Q,Investors!$A:$A,$A60,Investors!$G:$G,$B60),0)</f>
        <v>0</v>
      </c>
      <c r="S60" s="4">
        <f>IF(AND(SUMIFS(Investors!$P:$P,Investors!$A:$A,$A60,Investors!$G:$G,$B60)-$B$2&lt;=S$4,SUMIFS(Investors!$P:$P,Investors!$A:$A,$A60,Investors!$G:$G,$B60)-$B$2&gt;R$4),SUMIFS(Investors!$Q:$Q,Investors!$A:$A,$A60,Investors!$G:$G,$B60),0)</f>
        <v>0</v>
      </c>
      <c r="T60" s="4">
        <f>IF(AND(SUMIFS(Investors!$P:$P,Investors!$A:$A,$A60,Investors!$G:$G,$B60)-$B$2&lt;=T$4,SUMIFS(Investors!$P:$P,Investors!$A:$A,$A60,Investors!$G:$G,$B60)-$B$2&gt;S$4),SUMIFS(Investors!$Q:$Q,Investors!$A:$A,$A60,Investors!$G:$G,$B60),0)</f>
        <v>0</v>
      </c>
      <c r="U60" s="4">
        <f>IF(AND(SUMIFS(Investors!$P:$P,Investors!$A:$A,$A60,Investors!$G:$G,$B60)-$B$2&lt;=U$4,SUMIFS(Investors!$P:$P,Investors!$A:$A,$A60,Investors!$G:$G,$B60)-$B$2&gt;T$4),SUMIFS(Investors!$Q:$Q,Investors!$A:$A,$A60,Investors!$G:$G,$B60),0)</f>
        <v>0</v>
      </c>
      <c r="V60" s="4">
        <f>IF(AND(SUMIFS(Investors!$P:$P,Investors!$A:$A,$A60,Investors!$G:$G,$B60)-$B$2&lt;=V$4,SUMIFS(Investors!$P:$P,Investors!$A:$A,$A60,Investors!$G:$G,$B60)-$B$2&gt;U$4),SUMIFS(Investors!$Q:$Q,Investors!$A:$A,$A60,Investors!$G:$G,$B60),0)</f>
        <v>0</v>
      </c>
      <c r="W60" s="4">
        <f>IF(AND(SUMIFS(Investors!$P:$P,Investors!$A:$A,$A60,Investors!$G:$G,$B60)-$B$2&lt;=W$4,SUMIFS(Investors!$P:$P,Investors!$A:$A,$A60,Investors!$G:$G,$B60)-$B$2&gt;V$4),SUMIFS(Investors!$Q:$Q,Investors!$A:$A,$A60,Investors!$G:$G,$B60),0)</f>
        <v>0</v>
      </c>
      <c r="X60" s="4">
        <f>IF(AND(SUMIFS(Investors!$P:$P,Investors!$A:$A,$A60,Investors!$G:$G,$B60)-$B$2&lt;=X$4,SUMIFS(Investors!$P:$P,Investors!$A:$A,$A60,Investors!$G:$G,$B60)-$B$2&gt;W$4),SUMIFS(Investors!$Q:$Q,Investors!$A:$A,$A60,Investors!$G:$G,$B60),0)</f>
        <v>0</v>
      </c>
      <c r="Y60" s="4">
        <f>IF(AND(SUMIFS(Investors!$P:$P,Investors!$A:$A,$A60,Investors!$G:$G,$B60)-$B$2&lt;=Y$4,SUMIFS(Investors!$P:$P,Investors!$A:$A,$A60,Investors!$G:$G,$B60)-$B$2&gt;X$4),SUMIFS(Investors!$Q:$Q,Investors!$A:$A,$A60,Investors!$G:$G,$B60),0)</f>
        <v>0</v>
      </c>
      <c r="Z60" s="4">
        <f>IF(AND(SUMIFS(Investors!$P:$P,Investors!$A:$A,$A60,Investors!$G:$G,$B60)-$B$2&lt;=Z$4,SUMIFS(Investors!$P:$P,Investors!$A:$A,$A60,Investors!$G:$G,$B60)-$B$2&gt;Y$4),SUMIFS(Investors!$Q:$Q,Investors!$A:$A,$A60,Investors!$G:$G,$B60),0)</f>
        <v>0</v>
      </c>
      <c r="AA60" s="4">
        <f>IF(AND(SUMIFS(Investors!$P:$P,Investors!$A:$A,$A60,Investors!$G:$G,$B60)-$B$2&lt;=AA$4,SUMIFS(Investors!$P:$P,Investors!$A:$A,$A60,Investors!$G:$G,$B60)-$B$2&gt;Z$4),SUMIFS(Investors!$Q:$Q,Investors!$A:$A,$A60,Investors!$G:$G,$B60),0)</f>
        <v>0</v>
      </c>
      <c r="AB60" s="4">
        <f>IF(AND(SUMIFS(Investors!$P:$P,Investors!$A:$A,$A60,Investors!$G:$G,$B60)-$B$2&lt;=AB$4,SUMIFS(Investors!$P:$P,Investors!$A:$A,$A60,Investors!$G:$G,$B60)-$B$2&gt;AA$4),SUMIFS(Investors!$Q:$Q,Investors!$A:$A,$A60,Investors!$G:$G,$B60),0)</f>
        <v>0</v>
      </c>
      <c r="AC60" s="4">
        <f>IF(AND(SUMIFS(Investors!$P:$P,Investors!$A:$A,$A60,Investors!$G:$G,$B60)-$B$2&lt;=AC$4,SUMIFS(Investors!$P:$P,Investors!$A:$A,$A60,Investors!$G:$G,$B60)-$B$2&gt;AB$4),SUMIFS(Investors!$Q:$Q,Investors!$A:$A,$A60,Investors!$G:$G,$B60),0)</f>
        <v>0</v>
      </c>
    </row>
    <row r="61" spans="1:29">
      <c r="A61" t="s">
        <v>215</v>
      </c>
      <c r="B61" t="s">
        <v>87</v>
      </c>
      <c r="C61" s="4">
        <f t="shared" si="2"/>
        <v>394878.061939726</v>
      </c>
      <c r="E61" s="4">
        <f>IF(AND(SUMIFS(Investors!$P:$P,Investors!$A:$A,$A61,Investors!$G:$G,$B61)-$B$2&lt;=E$4,SUMIFS(Investors!$P:$P,Investors!$A:$A,$A61,Investors!$G:$G,$B61)-$B$2&gt;D$4),SUMIFS(Investors!$Q:$Q,Investors!$A:$A,$A61,Investors!$G:$G,$B61),0)</f>
        <v>0</v>
      </c>
      <c r="F61" s="4">
        <f>IF(AND(SUMIFS(Investors!$P:$P,Investors!$A:$A,$A61,Investors!$G:$G,$B61)-$B$2&lt;=F$4,SUMIFS(Investors!$P:$P,Investors!$A:$A,$A61,Investors!$G:$G,$B61)-$B$2&gt;E$4),SUMIFS(Investors!$Q:$Q,Investors!$A:$A,$A61,Investors!$G:$G,$B61),0)</f>
        <v>0</v>
      </c>
      <c r="G61" s="4">
        <f>IF(AND(SUMIFS(Investors!$P:$P,Investors!$A:$A,$A61,Investors!$G:$G,$B61)-$B$2&lt;=G$4,SUMIFS(Investors!$P:$P,Investors!$A:$A,$A61,Investors!$G:$G,$B61)-$B$2&gt;F$4),SUMIFS(Investors!$Q:$Q,Investors!$A:$A,$A61,Investors!$G:$G,$B61),0)</f>
        <v>394878.061939726</v>
      </c>
      <c r="H61" s="4">
        <f>IF(AND(SUMIFS(Investors!$P:$P,Investors!$A:$A,$A61,Investors!$G:$G,$B61)-$B$2&lt;=H$4,SUMIFS(Investors!$P:$P,Investors!$A:$A,$A61,Investors!$G:$G,$B61)-$B$2&gt;G$4),SUMIFS(Investors!$Q:$Q,Investors!$A:$A,$A61,Investors!$G:$G,$B61),0)</f>
        <v>0</v>
      </c>
      <c r="I61" s="4">
        <f>IF(AND(SUMIFS(Investors!$P:$P,Investors!$A:$A,$A61,Investors!$G:$G,$B61)-$B$2&lt;=I$4,SUMIFS(Investors!$P:$P,Investors!$A:$A,$A61,Investors!$G:$G,$B61)-$B$2&gt;H$4),SUMIFS(Investors!$Q:$Q,Investors!$A:$A,$A61,Investors!$G:$G,$B61),0)</f>
        <v>0</v>
      </c>
      <c r="J61" s="4">
        <f>IF(AND(SUMIFS(Investors!$P:$P,Investors!$A:$A,$A61,Investors!$G:$G,$B61)-$B$2&lt;=J$4,SUMIFS(Investors!$P:$P,Investors!$A:$A,$A61,Investors!$G:$G,$B61)-$B$2&gt;I$4),SUMIFS(Investors!$Q:$Q,Investors!$A:$A,$A61,Investors!$G:$G,$B61),0)</f>
        <v>0</v>
      </c>
      <c r="K61" s="4">
        <f>IF(AND(SUMIFS(Investors!$P:$P,Investors!$A:$A,$A61,Investors!$G:$G,$B61)-$B$2&lt;=K$4,SUMIFS(Investors!$P:$P,Investors!$A:$A,$A61,Investors!$G:$G,$B61)-$B$2&gt;J$4),SUMIFS(Investors!$Q:$Q,Investors!$A:$A,$A61,Investors!$G:$G,$B61),0)</f>
        <v>0</v>
      </c>
      <c r="L61" s="4">
        <f>IF(AND(SUMIFS(Investors!$P:$P,Investors!$A:$A,$A61,Investors!$G:$G,$B61)-$B$2&lt;=L$4,SUMIFS(Investors!$P:$P,Investors!$A:$A,$A61,Investors!$G:$G,$B61)-$B$2&gt;K$4),SUMIFS(Investors!$Q:$Q,Investors!$A:$A,$A61,Investors!$G:$G,$B61),0)</f>
        <v>0</v>
      </c>
      <c r="M61" s="4">
        <f>IF(AND(SUMIFS(Investors!$P:$P,Investors!$A:$A,$A61,Investors!$G:$G,$B61)-$B$2&lt;=M$4,SUMIFS(Investors!$P:$P,Investors!$A:$A,$A61,Investors!$G:$G,$B61)-$B$2&gt;L$4),SUMIFS(Investors!$Q:$Q,Investors!$A:$A,$A61,Investors!$G:$G,$B61),0)</f>
        <v>0</v>
      </c>
      <c r="N61" s="4">
        <f>IF(AND(SUMIFS(Investors!$P:$P,Investors!$A:$A,$A61,Investors!$G:$G,$B61)-$B$2&lt;=N$4,SUMIFS(Investors!$P:$P,Investors!$A:$A,$A61,Investors!$G:$G,$B61)-$B$2&gt;M$4),SUMIFS(Investors!$Q:$Q,Investors!$A:$A,$A61,Investors!$G:$G,$B61),0)</f>
        <v>0</v>
      </c>
      <c r="O61" s="4">
        <f>IF(AND(SUMIFS(Investors!$P:$P,Investors!$A:$A,$A61,Investors!$G:$G,$B61)-$B$2&lt;=O$4,SUMIFS(Investors!$P:$P,Investors!$A:$A,$A61,Investors!$G:$G,$B61)-$B$2&gt;N$4),SUMIFS(Investors!$Q:$Q,Investors!$A:$A,$A61,Investors!$G:$G,$B61),0)</f>
        <v>0</v>
      </c>
      <c r="P61" s="4">
        <f>IF(AND(SUMIFS(Investors!$P:$P,Investors!$A:$A,$A61,Investors!$G:$G,$B61)-$B$2&lt;=P$4,SUMIFS(Investors!$P:$P,Investors!$A:$A,$A61,Investors!$G:$G,$B61)-$B$2&gt;O$4),SUMIFS(Investors!$Q:$Q,Investors!$A:$A,$A61,Investors!$G:$G,$B61),0)</f>
        <v>0</v>
      </c>
      <c r="Q61" s="4">
        <f>IF(AND(SUMIFS(Investors!$P:$P,Investors!$A:$A,$A61,Investors!$G:$G,$B61)-$B$2&lt;=Q$4,SUMIFS(Investors!$P:$P,Investors!$A:$A,$A61,Investors!$G:$G,$B61)-$B$2&gt;P$4),SUMIFS(Investors!$Q:$Q,Investors!$A:$A,$A61,Investors!$G:$G,$B61),0)</f>
        <v>0</v>
      </c>
      <c r="R61" s="4">
        <f>IF(AND(SUMIFS(Investors!$P:$P,Investors!$A:$A,$A61,Investors!$G:$G,$B61)-$B$2&lt;=R$4,SUMIFS(Investors!$P:$P,Investors!$A:$A,$A61,Investors!$G:$G,$B61)-$B$2&gt;Q$4),SUMIFS(Investors!$Q:$Q,Investors!$A:$A,$A61,Investors!$G:$G,$B61),0)</f>
        <v>0</v>
      </c>
      <c r="S61" s="4">
        <f>IF(AND(SUMIFS(Investors!$P:$P,Investors!$A:$A,$A61,Investors!$G:$G,$B61)-$B$2&lt;=S$4,SUMIFS(Investors!$P:$P,Investors!$A:$A,$A61,Investors!$G:$G,$B61)-$B$2&gt;R$4),SUMIFS(Investors!$Q:$Q,Investors!$A:$A,$A61,Investors!$G:$G,$B61),0)</f>
        <v>0</v>
      </c>
      <c r="T61" s="4">
        <f>IF(AND(SUMIFS(Investors!$P:$P,Investors!$A:$A,$A61,Investors!$G:$G,$B61)-$B$2&lt;=T$4,SUMIFS(Investors!$P:$P,Investors!$A:$A,$A61,Investors!$G:$G,$B61)-$B$2&gt;S$4),SUMIFS(Investors!$Q:$Q,Investors!$A:$A,$A61,Investors!$G:$G,$B61),0)</f>
        <v>0</v>
      </c>
      <c r="U61" s="4">
        <f>IF(AND(SUMIFS(Investors!$P:$P,Investors!$A:$A,$A61,Investors!$G:$G,$B61)-$B$2&lt;=U$4,SUMIFS(Investors!$P:$P,Investors!$A:$A,$A61,Investors!$G:$G,$B61)-$B$2&gt;T$4),SUMIFS(Investors!$Q:$Q,Investors!$A:$A,$A61,Investors!$G:$G,$B61),0)</f>
        <v>0</v>
      </c>
      <c r="V61" s="4">
        <f>IF(AND(SUMIFS(Investors!$P:$P,Investors!$A:$A,$A61,Investors!$G:$G,$B61)-$B$2&lt;=V$4,SUMIFS(Investors!$P:$P,Investors!$A:$A,$A61,Investors!$G:$G,$B61)-$B$2&gt;U$4),SUMIFS(Investors!$Q:$Q,Investors!$A:$A,$A61,Investors!$G:$G,$B61),0)</f>
        <v>0</v>
      </c>
      <c r="W61" s="4">
        <f>IF(AND(SUMIFS(Investors!$P:$P,Investors!$A:$A,$A61,Investors!$G:$G,$B61)-$B$2&lt;=W$4,SUMIFS(Investors!$P:$P,Investors!$A:$A,$A61,Investors!$G:$G,$B61)-$B$2&gt;V$4),SUMIFS(Investors!$Q:$Q,Investors!$A:$A,$A61,Investors!$G:$G,$B61),0)</f>
        <v>0</v>
      </c>
      <c r="X61" s="4">
        <f>IF(AND(SUMIFS(Investors!$P:$P,Investors!$A:$A,$A61,Investors!$G:$G,$B61)-$B$2&lt;=X$4,SUMIFS(Investors!$P:$P,Investors!$A:$A,$A61,Investors!$G:$G,$B61)-$B$2&gt;W$4),SUMIFS(Investors!$Q:$Q,Investors!$A:$A,$A61,Investors!$G:$G,$B61),0)</f>
        <v>0</v>
      </c>
      <c r="Y61" s="4">
        <f>IF(AND(SUMIFS(Investors!$P:$P,Investors!$A:$A,$A61,Investors!$G:$G,$B61)-$B$2&lt;=Y$4,SUMIFS(Investors!$P:$P,Investors!$A:$A,$A61,Investors!$G:$G,$B61)-$B$2&gt;X$4),SUMIFS(Investors!$Q:$Q,Investors!$A:$A,$A61,Investors!$G:$G,$B61),0)</f>
        <v>0</v>
      </c>
      <c r="Z61" s="4">
        <f>IF(AND(SUMIFS(Investors!$P:$P,Investors!$A:$A,$A61,Investors!$G:$G,$B61)-$B$2&lt;=Z$4,SUMIFS(Investors!$P:$P,Investors!$A:$A,$A61,Investors!$G:$G,$B61)-$B$2&gt;Y$4),SUMIFS(Investors!$Q:$Q,Investors!$A:$A,$A61,Investors!$G:$G,$B61),0)</f>
        <v>0</v>
      </c>
      <c r="AA61" s="4">
        <f>IF(AND(SUMIFS(Investors!$P:$P,Investors!$A:$A,$A61,Investors!$G:$G,$B61)-$B$2&lt;=AA$4,SUMIFS(Investors!$P:$P,Investors!$A:$A,$A61,Investors!$G:$G,$B61)-$B$2&gt;Z$4),SUMIFS(Investors!$Q:$Q,Investors!$A:$A,$A61,Investors!$G:$G,$B61),0)</f>
        <v>0</v>
      </c>
      <c r="AB61" s="4">
        <f>IF(AND(SUMIFS(Investors!$P:$P,Investors!$A:$A,$A61,Investors!$G:$G,$B61)-$B$2&lt;=AB$4,SUMIFS(Investors!$P:$P,Investors!$A:$A,$A61,Investors!$G:$G,$B61)-$B$2&gt;AA$4),SUMIFS(Investors!$Q:$Q,Investors!$A:$A,$A61,Investors!$G:$G,$B61),0)</f>
        <v>0</v>
      </c>
      <c r="AC61" s="4">
        <f>IF(AND(SUMIFS(Investors!$P:$P,Investors!$A:$A,$A61,Investors!$G:$G,$B61)-$B$2&lt;=AC$4,SUMIFS(Investors!$P:$P,Investors!$A:$A,$A61,Investors!$G:$G,$B61)-$B$2&gt;AB$4),SUMIFS(Investors!$Q:$Q,Investors!$A:$A,$A61,Investors!$G:$G,$B61),0)</f>
        <v>0</v>
      </c>
    </row>
    <row r="62" spans="1:29">
      <c r="A62" t="s">
        <v>215</v>
      </c>
      <c r="B62" t="s">
        <v>62</v>
      </c>
      <c r="C62" s="4">
        <f t="shared" si="2"/>
        <v>384275.31041095889</v>
      </c>
      <c r="E62" s="4">
        <f>IF(AND(SUMIFS(Investors!$P:$P,Investors!$A:$A,$A62,Investors!$G:$G,$B62)-$B$2&lt;=E$4,SUMIFS(Investors!$P:$P,Investors!$A:$A,$A62,Investors!$G:$G,$B62)-$B$2&gt;D$4),SUMIFS(Investors!$Q:$Q,Investors!$A:$A,$A62,Investors!$G:$G,$B62),0)</f>
        <v>0</v>
      </c>
      <c r="F62" s="4">
        <f>IF(AND(SUMIFS(Investors!$P:$P,Investors!$A:$A,$A62,Investors!$G:$G,$B62)-$B$2&lt;=F$4,SUMIFS(Investors!$P:$P,Investors!$A:$A,$A62,Investors!$G:$G,$B62)-$B$2&gt;E$4),SUMIFS(Investors!$Q:$Q,Investors!$A:$A,$A62,Investors!$G:$G,$B62),0)</f>
        <v>0</v>
      </c>
      <c r="G62" s="4">
        <f>IF(AND(SUMIFS(Investors!$P:$P,Investors!$A:$A,$A62,Investors!$G:$G,$B62)-$B$2&lt;=G$4,SUMIFS(Investors!$P:$P,Investors!$A:$A,$A62,Investors!$G:$G,$B62)-$B$2&gt;F$4),SUMIFS(Investors!$Q:$Q,Investors!$A:$A,$A62,Investors!$G:$G,$B62),0)</f>
        <v>0</v>
      </c>
      <c r="H62" s="4">
        <f>IF(AND(SUMIFS(Investors!$P:$P,Investors!$A:$A,$A62,Investors!$G:$G,$B62)-$B$2&lt;=H$4,SUMIFS(Investors!$P:$P,Investors!$A:$A,$A62,Investors!$G:$G,$B62)-$B$2&gt;G$4),SUMIFS(Investors!$Q:$Q,Investors!$A:$A,$A62,Investors!$G:$G,$B62),0)</f>
        <v>384275.31041095889</v>
      </c>
      <c r="I62" s="4">
        <f>IF(AND(SUMIFS(Investors!$P:$P,Investors!$A:$A,$A62,Investors!$G:$G,$B62)-$B$2&lt;=I$4,SUMIFS(Investors!$P:$P,Investors!$A:$A,$A62,Investors!$G:$G,$B62)-$B$2&gt;H$4),SUMIFS(Investors!$Q:$Q,Investors!$A:$A,$A62,Investors!$G:$G,$B62),0)</f>
        <v>0</v>
      </c>
      <c r="J62" s="4">
        <f>IF(AND(SUMIFS(Investors!$P:$P,Investors!$A:$A,$A62,Investors!$G:$G,$B62)-$B$2&lt;=J$4,SUMIFS(Investors!$P:$P,Investors!$A:$A,$A62,Investors!$G:$G,$B62)-$B$2&gt;I$4),SUMIFS(Investors!$Q:$Q,Investors!$A:$A,$A62,Investors!$G:$G,$B62),0)</f>
        <v>0</v>
      </c>
      <c r="K62" s="4">
        <f>IF(AND(SUMIFS(Investors!$P:$P,Investors!$A:$A,$A62,Investors!$G:$G,$B62)-$B$2&lt;=K$4,SUMIFS(Investors!$P:$P,Investors!$A:$A,$A62,Investors!$G:$G,$B62)-$B$2&gt;J$4),SUMIFS(Investors!$Q:$Q,Investors!$A:$A,$A62,Investors!$G:$G,$B62),0)</f>
        <v>0</v>
      </c>
      <c r="L62" s="4">
        <f>IF(AND(SUMIFS(Investors!$P:$P,Investors!$A:$A,$A62,Investors!$G:$G,$B62)-$B$2&lt;=L$4,SUMIFS(Investors!$P:$P,Investors!$A:$A,$A62,Investors!$G:$G,$B62)-$B$2&gt;K$4),SUMIFS(Investors!$Q:$Q,Investors!$A:$A,$A62,Investors!$G:$G,$B62),0)</f>
        <v>0</v>
      </c>
      <c r="M62" s="4">
        <f>IF(AND(SUMIFS(Investors!$P:$P,Investors!$A:$A,$A62,Investors!$G:$G,$B62)-$B$2&lt;=M$4,SUMIFS(Investors!$P:$P,Investors!$A:$A,$A62,Investors!$G:$G,$B62)-$B$2&gt;L$4),SUMIFS(Investors!$Q:$Q,Investors!$A:$A,$A62,Investors!$G:$G,$B62),0)</f>
        <v>0</v>
      </c>
      <c r="N62" s="4">
        <f>IF(AND(SUMIFS(Investors!$P:$P,Investors!$A:$A,$A62,Investors!$G:$G,$B62)-$B$2&lt;=N$4,SUMIFS(Investors!$P:$P,Investors!$A:$A,$A62,Investors!$G:$G,$B62)-$B$2&gt;M$4),SUMIFS(Investors!$Q:$Q,Investors!$A:$A,$A62,Investors!$G:$G,$B62),0)</f>
        <v>0</v>
      </c>
      <c r="O62" s="4">
        <f>IF(AND(SUMIFS(Investors!$P:$P,Investors!$A:$A,$A62,Investors!$G:$G,$B62)-$B$2&lt;=O$4,SUMIFS(Investors!$P:$P,Investors!$A:$A,$A62,Investors!$G:$G,$B62)-$B$2&gt;N$4),SUMIFS(Investors!$Q:$Q,Investors!$A:$A,$A62,Investors!$G:$G,$B62),0)</f>
        <v>0</v>
      </c>
      <c r="P62" s="4">
        <f>IF(AND(SUMIFS(Investors!$P:$P,Investors!$A:$A,$A62,Investors!$G:$G,$B62)-$B$2&lt;=P$4,SUMIFS(Investors!$P:$P,Investors!$A:$A,$A62,Investors!$G:$G,$B62)-$B$2&gt;O$4),SUMIFS(Investors!$Q:$Q,Investors!$A:$A,$A62,Investors!$G:$G,$B62),0)</f>
        <v>0</v>
      </c>
      <c r="Q62" s="4">
        <f>IF(AND(SUMIFS(Investors!$P:$P,Investors!$A:$A,$A62,Investors!$G:$G,$B62)-$B$2&lt;=Q$4,SUMIFS(Investors!$P:$P,Investors!$A:$A,$A62,Investors!$G:$G,$B62)-$B$2&gt;P$4),SUMIFS(Investors!$Q:$Q,Investors!$A:$A,$A62,Investors!$G:$G,$B62),0)</f>
        <v>0</v>
      </c>
      <c r="R62" s="4">
        <f>IF(AND(SUMIFS(Investors!$P:$P,Investors!$A:$A,$A62,Investors!$G:$G,$B62)-$B$2&lt;=R$4,SUMIFS(Investors!$P:$P,Investors!$A:$A,$A62,Investors!$G:$G,$B62)-$B$2&gt;Q$4),SUMIFS(Investors!$Q:$Q,Investors!$A:$A,$A62,Investors!$G:$G,$B62),0)</f>
        <v>0</v>
      </c>
      <c r="S62" s="4">
        <f>IF(AND(SUMIFS(Investors!$P:$P,Investors!$A:$A,$A62,Investors!$G:$G,$B62)-$B$2&lt;=S$4,SUMIFS(Investors!$P:$P,Investors!$A:$A,$A62,Investors!$G:$G,$B62)-$B$2&gt;R$4),SUMIFS(Investors!$Q:$Q,Investors!$A:$A,$A62,Investors!$G:$G,$B62),0)</f>
        <v>0</v>
      </c>
      <c r="T62" s="4">
        <f>IF(AND(SUMIFS(Investors!$P:$P,Investors!$A:$A,$A62,Investors!$G:$G,$B62)-$B$2&lt;=T$4,SUMIFS(Investors!$P:$P,Investors!$A:$A,$A62,Investors!$G:$G,$B62)-$B$2&gt;S$4),SUMIFS(Investors!$Q:$Q,Investors!$A:$A,$A62,Investors!$G:$G,$B62),0)</f>
        <v>0</v>
      </c>
      <c r="U62" s="4">
        <f>IF(AND(SUMIFS(Investors!$P:$P,Investors!$A:$A,$A62,Investors!$G:$G,$B62)-$B$2&lt;=U$4,SUMIFS(Investors!$P:$P,Investors!$A:$A,$A62,Investors!$G:$G,$B62)-$B$2&gt;T$4),SUMIFS(Investors!$Q:$Q,Investors!$A:$A,$A62,Investors!$G:$G,$B62),0)</f>
        <v>0</v>
      </c>
      <c r="V62" s="4">
        <f>IF(AND(SUMIFS(Investors!$P:$P,Investors!$A:$A,$A62,Investors!$G:$G,$B62)-$B$2&lt;=V$4,SUMIFS(Investors!$P:$P,Investors!$A:$A,$A62,Investors!$G:$G,$B62)-$B$2&gt;U$4),SUMIFS(Investors!$Q:$Q,Investors!$A:$A,$A62,Investors!$G:$G,$B62),0)</f>
        <v>0</v>
      </c>
      <c r="W62" s="4">
        <f>IF(AND(SUMIFS(Investors!$P:$P,Investors!$A:$A,$A62,Investors!$G:$G,$B62)-$B$2&lt;=W$4,SUMIFS(Investors!$P:$P,Investors!$A:$A,$A62,Investors!$G:$G,$B62)-$B$2&gt;V$4),SUMIFS(Investors!$Q:$Q,Investors!$A:$A,$A62,Investors!$G:$G,$B62),0)</f>
        <v>0</v>
      </c>
      <c r="X62" s="4">
        <f>IF(AND(SUMIFS(Investors!$P:$P,Investors!$A:$A,$A62,Investors!$G:$G,$B62)-$B$2&lt;=X$4,SUMIFS(Investors!$P:$P,Investors!$A:$A,$A62,Investors!$G:$G,$B62)-$B$2&gt;W$4),SUMIFS(Investors!$Q:$Q,Investors!$A:$A,$A62,Investors!$G:$G,$B62),0)</f>
        <v>0</v>
      </c>
      <c r="Y62" s="4">
        <f>IF(AND(SUMIFS(Investors!$P:$P,Investors!$A:$A,$A62,Investors!$G:$G,$B62)-$B$2&lt;=Y$4,SUMIFS(Investors!$P:$P,Investors!$A:$A,$A62,Investors!$G:$G,$B62)-$B$2&gt;X$4),SUMIFS(Investors!$Q:$Q,Investors!$A:$A,$A62,Investors!$G:$G,$B62),0)</f>
        <v>0</v>
      </c>
      <c r="Z62" s="4">
        <f>IF(AND(SUMIFS(Investors!$P:$P,Investors!$A:$A,$A62,Investors!$G:$G,$B62)-$B$2&lt;=Z$4,SUMIFS(Investors!$P:$P,Investors!$A:$A,$A62,Investors!$G:$G,$B62)-$B$2&gt;Y$4),SUMIFS(Investors!$Q:$Q,Investors!$A:$A,$A62,Investors!$G:$G,$B62),0)</f>
        <v>0</v>
      </c>
      <c r="AA62" s="4">
        <f>IF(AND(SUMIFS(Investors!$P:$P,Investors!$A:$A,$A62,Investors!$G:$G,$B62)-$B$2&lt;=AA$4,SUMIFS(Investors!$P:$P,Investors!$A:$A,$A62,Investors!$G:$G,$B62)-$B$2&gt;Z$4),SUMIFS(Investors!$Q:$Q,Investors!$A:$A,$A62,Investors!$G:$G,$B62),0)</f>
        <v>0</v>
      </c>
      <c r="AB62" s="4">
        <f>IF(AND(SUMIFS(Investors!$P:$P,Investors!$A:$A,$A62,Investors!$G:$G,$B62)-$B$2&lt;=AB$4,SUMIFS(Investors!$P:$P,Investors!$A:$A,$A62,Investors!$G:$G,$B62)-$B$2&gt;AA$4),SUMIFS(Investors!$Q:$Q,Investors!$A:$A,$A62,Investors!$G:$G,$B62),0)</f>
        <v>0</v>
      </c>
      <c r="AC62" s="4">
        <f>IF(AND(SUMIFS(Investors!$P:$P,Investors!$A:$A,$A62,Investors!$G:$G,$B62)-$B$2&lt;=AC$4,SUMIFS(Investors!$P:$P,Investors!$A:$A,$A62,Investors!$G:$G,$B62)-$B$2&gt;AB$4),SUMIFS(Investors!$Q:$Q,Investors!$A:$A,$A62,Investors!$G:$G,$B62),0)</f>
        <v>0</v>
      </c>
    </row>
    <row r="63" spans="1:29">
      <c r="A63" t="s">
        <v>218</v>
      </c>
      <c r="B63" t="s">
        <v>47</v>
      </c>
      <c r="C63" s="4">
        <f t="shared" si="2"/>
        <v>143688.58419945207</v>
      </c>
      <c r="E63" s="4">
        <f>IF(AND(SUMIFS(Investors!$P:$P,Investors!$A:$A,$A63,Investors!$G:$G,$B63)-$B$2&lt;=E$4,SUMIFS(Investors!$P:$P,Investors!$A:$A,$A63,Investors!$G:$G,$B63)-$B$2&gt;D$4),SUMIFS(Investors!$Q:$Q,Investors!$A:$A,$A63,Investors!$G:$G,$B63),0)</f>
        <v>0</v>
      </c>
      <c r="F63" s="4">
        <f>IF(AND(SUMIFS(Investors!$P:$P,Investors!$A:$A,$A63,Investors!$G:$G,$B63)-$B$2&lt;=F$4,SUMIFS(Investors!$P:$P,Investors!$A:$A,$A63,Investors!$G:$G,$B63)-$B$2&gt;E$4),SUMIFS(Investors!$Q:$Q,Investors!$A:$A,$A63,Investors!$G:$G,$B63),0)</f>
        <v>0</v>
      </c>
      <c r="G63" s="4">
        <f>IF(AND(SUMIFS(Investors!$P:$P,Investors!$A:$A,$A63,Investors!$G:$G,$B63)-$B$2&lt;=G$4,SUMIFS(Investors!$P:$P,Investors!$A:$A,$A63,Investors!$G:$G,$B63)-$B$2&gt;F$4),SUMIFS(Investors!$Q:$Q,Investors!$A:$A,$A63,Investors!$G:$G,$B63),0)</f>
        <v>143688.58419945207</v>
      </c>
      <c r="H63" s="4">
        <f>IF(AND(SUMIFS(Investors!$P:$P,Investors!$A:$A,$A63,Investors!$G:$G,$B63)-$B$2&lt;=H$4,SUMIFS(Investors!$P:$P,Investors!$A:$A,$A63,Investors!$G:$G,$B63)-$B$2&gt;G$4),SUMIFS(Investors!$Q:$Q,Investors!$A:$A,$A63,Investors!$G:$G,$B63),0)</f>
        <v>0</v>
      </c>
      <c r="I63" s="4">
        <f>IF(AND(SUMIFS(Investors!$P:$P,Investors!$A:$A,$A63,Investors!$G:$G,$B63)-$B$2&lt;=I$4,SUMIFS(Investors!$P:$P,Investors!$A:$A,$A63,Investors!$G:$G,$B63)-$B$2&gt;H$4),SUMIFS(Investors!$Q:$Q,Investors!$A:$A,$A63,Investors!$G:$G,$B63),0)</f>
        <v>0</v>
      </c>
      <c r="J63" s="4">
        <f>IF(AND(SUMIFS(Investors!$P:$P,Investors!$A:$A,$A63,Investors!$G:$G,$B63)-$B$2&lt;=J$4,SUMIFS(Investors!$P:$P,Investors!$A:$A,$A63,Investors!$G:$G,$B63)-$B$2&gt;I$4),SUMIFS(Investors!$Q:$Q,Investors!$A:$A,$A63,Investors!$G:$G,$B63),0)</f>
        <v>0</v>
      </c>
      <c r="K63" s="4">
        <f>IF(AND(SUMIFS(Investors!$P:$P,Investors!$A:$A,$A63,Investors!$G:$G,$B63)-$B$2&lt;=K$4,SUMIFS(Investors!$P:$P,Investors!$A:$A,$A63,Investors!$G:$G,$B63)-$B$2&gt;J$4),SUMIFS(Investors!$Q:$Q,Investors!$A:$A,$A63,Investors!$G:$G,$B63),0)</f>
        <v>0</v>
      </c>
      <c r="L63" s="4">
        <f>IF(AND(SUMIFS(Investors!$P:$P,Investors!$A:$A,$A63,Investors!$G:$G,$B63)-$B$2&lt;=L$4,SUMIFS(Investors!$P:$P,Investors!$A:$A,$A63,Investors!$G:$G,$B63)-$B$2&gt;K$4),SUMIFS(Investors!$Q:$Q,Investors!$A:$A,$A63,Investors!$G:$G,$B63),0)</f>
        <v>0</v>
      </c>
      <c r="M63" s="4">
        <f>IF(AND(SUMIFS(Investors!$P:$P,Investors!$A:$A,$A63,Investors!$G:$G,$B63)-$B$2&lt;=M$4,SUMIFS(Investors!$P:$P,Investors!$A:$A,$A63,Investors!$G:$G,$B63)-$B$2&gt;L$4),SUMIFS(Investors!$Q:$Q,Investors!$A:$A,$A63,Investors!$G:$G,$B63),0)</f>
        <v>0</v>
      </c>
      <c r="N63" s="4">
        <f>IF(AND(SUMIFS(Investors!$P:$P,Investors!$A:$A,$A63,Investors!$G:$G,$B63)-$B$2&lt;=N$4,SUMIFS(Investors!$P:$P,Investors!$A:$A,$A63,Investors!$G:$G,$B63)-$B$2&gt;M$4),SUMIFS(Investors!$Q:$Q,Investors!$A:$A,$A63,Investors!$G:$G,$B63),0)</f>
        <v>0</v>
      </c>
      <c r="O63" s="4">
        <f>IF(AND(SUMIFS(Investors!$P:$P,Investors!$A:$A,$A63,Investors!$G:$G,$B63)-$B$2&lt;=O$4,SUMIFS(Investors!$P:$P,Investors!$A:$A,$A63,Investors!$G:$G,$B63)-$B$2&gt;N$4),SUMIFS(Investors!$Q:$Q,Investors!$A:$A,$A63,Investors!$G:$G,$B63),0)</f>
        <v>0</v>
      </c>
      <c r="P63" s="4">
        <f>IF(AND(SUMIFS(Investors!$P:$P,Investors!$A:$A,$A63,Investors!$G:$G,$B63)-$B$2&lt;=P$4,SUMIFS(Investors!$P:$P,Investors!$A:$A,$A63,Investors!$G:$G,$B63)-$B$2&gt;O$4),SUMIFS(Investors!$Q:$Q,Investors!$A:$A,$A63,Investors!$G:$G,$B63),0)</f>
        <v>0</v>
      </c>
      <c r="Q63" s="4">
        <f>IF(AND(SUMIFS(Investors!$P:$P,Investors!$A:$A,$A63,Investors!$G:$G,$B63)-$B$2&lt;=Q$4,SUMIFS(Investors!$P:$P,Investors!$A:$A,$A63,Investors!$G:$G,$B63)-$B$2&gt;P$4),SUMIFS(Investors!$Q:$Q,Investors!$A:$A,$A63,Investors!$G:$G,$B63),0)</f>
        <v>0</v>
      </c>
      <c r="R63" s="4">
        <f>IF(AND(SUMIFS(Investors!$P:$P,Investors!$A:$A,$A63,Investors!$G:$G,$B63)-$B$2&lt;=R$4,SUMIFS(Investors!$P:$P,Investors!$A:$A,$A63,Investors!$G:$G,$B63)-$B$2&gt;Q$4),SUMIFS(Investors!$Q:$Q,Investors!$A:$A,$A63,Investors!$G:$G,$B63),0)</f>
        <v>0</v>
      </c>
      <c r="S63" s="4">
        <f>IF(AND(SUMIFS(Investors!$P:$P,Investors!$A:$A,$A63,Investors!$G:$G,$B63)-$B$2&lt;=S$4,SUMIFS(Investors!$P:$P,Investors!$A:$A,$A63,Investors!$G:$G,$B63)-$B$2&gt;R$4),SUMIFS(Investors!$Q:$Q,Investors!$A:$A,$A63,Investors!$G:$G,$B63),0)</f>
        <v>0</v>
      </c>
      <c r="T63" s="4">
        <f>IF(AND(SUMIFS(Investors!$P:$P,Investors!$A:$A,$A63,Investors!$G:$G,$B63)-$B$2&lt;=T$4,SUMIFS(Investors!$P:$P,Investors!$A:$A,$A63,Investors!$G:$G,$B63)-$B$2&gt;S$4),SUMIFS(Investors!$Q:$Q,Investors!$A:$A,$A63,Investors!$G:$G,$B63),0)</f>
        <v>0</v>
      </c>
      <c r="U63" s="4">
        <f>IF(AND(SUMIFS(Investors!$P:$P,Investors!$A:$A,$A63,Investors!$G:$G,$B63)-$B$2&lt;=U$4,SUMIFS(Investors!$P:$P,Investors!$A:$A,$A63,Investors!$G:$G,$B63)-$B$2&gt;T$4),SUMIFS(Investors!$Q:$Q,Investors!$A:$A,$A63,Investors!$G:$G,$B63),0)</f>
        <v>0</v>
      </c>
      <c r="V63" s="4">
        <f>IF(AND(SUMIFS(Investors!$P:$P,Investors!$A:$A,$A63,Investors!$G:$G,$B63)-$B$2&lt;=V$4,SUMIFS(Investors!$P:$P,Investors!$A:$A,$A63,Investors!$G:$G,$B63)-$B$2&gt;U$4),SUMIFS(Investors!$Q:$Q,Investors!$A:$A,$A63,Investors!$G:$G,$B63),0)</f>
        <v>0</v>
      </c>
      <c r="W63" s="4">
        <f>IF(AND(SUMIFS(Investors!$P:$P,Investors!$A:$A,$A63,Investors!$G:$G,$B63)-$B$2&lt;=W$4,SUMIFS(Investors!$P:$P,Investors!$A:$A,$A63,Investors!$G:$G,$B63)-$B$2&gt;V$4),SUMIFS(Investors!$Q:$Q,Investors!$A:$A,$A63,Investors!$G:$G,$B63),0)</f>
        <v>0</v>
      </c>
      <c r="X63" s="4">
        <f>IF(AND(SUMIFS(Investors!$P:$P,Investors!$A:$A,$A63,Investors!$G:$G,$B63)-$B$2&lt;=X$4,SUMIFS(Investors!$P:$P,Investors!$A:$A,$A63,Investors!$G:$G,$B63)-$B$2&gt;W$4),SUMIFS(Investors!$Q:$Q,Investors!$A:$A,$A63,Investors!$G:$G,$B63),0)</f>
        <v>0</v>
      </c>
      <c r="Y63" s="4">
        <f>IF(AND(SUMIFS(Investors!$P:$P,Investors!$A:$A,$A63,Investors!$G:$G,$B63)-$B$2&lt;=Y$4,SUMIFS(Investors!$P:$P,Investors!$A:$A,$A63,Investors!$G:$G,$B63)-$B$2&gt;X$4),SUMIFS(Investors!$Q:$Q,Investors!$A:$A,$A63,Investors!$G:$G,$B63),0)</f>
        <v>0</v>
      </c>
      <c r="Z63" s="4">
        <f>IF(AND(SUMIFS(Investors!$P:$P,Investors!$A:$A,$A63,Investors!$G:$G,$B63)-$B$2&lt;=Z$4,SUMIFS(Investors!$P:$P,Investors!$A:$A,$A63,Investors!$G:$G,$B63)-$B$2&gt;Y$4),SUMIFS(Investors!$Q:$Q,Investors!$A:$A,$A63,Investors!$G:$G,$B63),0)</f>
        <v>0</v>
      </c>
      <c r="AA63" s="4">
        <f>IF(AND(SUMIFS(Investors!$P:$P,Investors!$A:$A,$A63,Investors!$G:$G,$B63)-$B$2&lt;=AA$4,SUMIFS(Investors!$P:$P,Investors!$A:$A,$A63,Investors!$G:$G,$B63)-$B$2&gt;Z$4),SUMIFS(Investors!$Q:$Q,Investors!$A:$A,$A63,Investors!$G:$G,$B63),0)</f>
        <v>0</v>
      </c>
      <c r="AB63" s="4">
        <f>IF(AND(SUMIFS(Investors!$P:$P,Investors!$A:$A,$A63,Investors!$G:$G,$B63)-$B$2&lt;=AB$4,SUMIFS(Investors!$P:$P,Investors!$A:$A,$A63,Investors!$G:$G,$B63)-$B$2&gt;AA$4),SUMIFS(Investors!$Q:$Q,Investors!$A:$A,$A63,Investors!$G:$G,$B63),0)</f>
        <v>0</v>
      </c>
      <c r="AC63" s="4">
        <f>IF(AND(SUMIFS(Investors!$P:$P,Investors!$A:$A,$A63,Investors!$G:$G,$B63)-$B$2&lt;=AC$4,SUMIFS(Investors!$P:$P,Investors!$A:$A,$A63,Investors!$G:$G,$B63)-$B$2&gt;AB$4),SUMIFS(Investors!$Q:$Q,Investors!$A:$A,$A63,Investors!$G:$G,$B63),0)</f>
        <v>0</v>
      </c>
    </row>
    <row r="64" spans="1:29">
      <c r="A64" t="s">
        <v>220</v>
      </c>
      <c r="B64" t="s">
        <v>79</v>
      </c>
      <c r="C64" s="4">
        <f t="shared" si="2"/>
        <v>143820.33824438357</v>
      </c>
      <c r="E64" s="4">
        <f>IF(AND(SUMIFS(Investors!$P:$P,Investors!$A:$A,$A64,Investors!$G:$G,$B64)-$B$2&lt;=E$4,SUMIFS(Investors!$P:$P,Investors!$A:$A,$A64,Investors!$G:$G,$B64)-$B$2&gt;D$4),SUMIFS(Investors!$Q:$Q,Investors!$A:$A,$A64,Investors!$G:$G,$B64),0)</f>
        <v>0</v>
      </c>
      <c r="F64" s="4">
        <f>IF(AND(SUMIFS(Investors!$P:$P,Investors!$A:$A,$A64,Investors!$G:$G,$B64)-$B$2&lt;=F$4,SUMIFS(Investors!$P:$P,Investors!$A:$A,$A64,Investors!$G:$G,$B64)-$B$2&gt;E$4),SUMIFS(Investors!$Q:$Q,Investors!$A:$A,$A64,Investors!$G:$G,$B64),0)</f>
        <v>0</v>
      </c>
      <c r="G64" s="4">
        <f>IF(AND(SUMIFS(Investors!$P:$P,Investors!$A:$A,$A64,Investors!$G:$G,$B64)-$B$2&lt;=G$4,SUMIFS(Investors!$P:$P,Investors!$A:$A,$A64,Investors!$G:$G,$B64)-$B$2&gt;F$4),SUMIFS(Investors!$Q:$Q,Investors!$A:$A,$A64,Investors!$G:$G,$B64),0)</f>
        <v>0</v>
      </c>
      <c r="H64" s="4">
        <f>IF(AND(SUMIFS(Investors!$P:$P,Investors!$A:$A,$A64,Investors!$G:$G,$B64)-$B$2&lt;=H$4,SUMIFS(Investors!$P:$P,Investors!$A:$A,$A64,Investors!$G:$G,$B64)-$B$2&gt;G$4),SUMIFS(Investors!$Q:$Q,Investors!$A:$A,$A64,Investors!$G:$G,$B64),0)</f>
        <v>0</v>
      </c>
      <c r="I64" s="4">
        <f>IF(AND(SUMIFS(Investors!$P:$P,Investors!$A:$A,$A64,Investors!$G:$G,$B64)-$B$2&lt;=I$4,SUMIFS(Investors!$P:$P,Investors!$A:$A,$A64,Investors!$G:$G,$B64)-$B$2&gt;H$4),SUMIFS(Investors!$Q:$Q,Investors!$A:$A,$A64,Investors!$G:$G,$B64),0)</f>
        <v>0</v>
      </c>
      <c r="J64" s="4">
        <f>IF(AND(SUMIFS(Investors!$P:$P,Investors!$A:$A,$A64,Investors!$G:$G,$B64)-$B$2&lt;=J$4,SUMIFS(Investors!$P:$P,Investors!$A:$A,$A64,Investors!$G:$G,$B64)-$B$2&gt;I$4),SUMIFS(Investors!$Q:$Q,Investors!$A:$A,$A64,Investors!$G:$G,$B64),0)</f>
        <v>0</v>
      </c>
      <c r="K64" s="4">
        <f>IF(AND(SUMIFS(Investors!$P:$P,Investors!$A:$A,$A64,Investors!$G:$G,$B64)-$B$2&lt;=K$4,SUMIFS(Investors!$P:$P,Investors!$A:$A,$A64,Investors!$G:$G,$B64)-$B$2&gt;J$4),SUMIFS(Investors!$Q:$Q,Investors!$A:$A,$A64,Investors!$G:$G,$B64),0)</f>
        <v>143820.33824438357</v>
      </c>
      <c r="L64" s="4">
        <f>IF(AND(SUMIFS(Investors!$P:$P,Investors!$A:$A,$A64,Investors!$G:$G,$B64)-$B$2&lt;=L$4,SUMIFS(Investors!$P:$P,Investors!$A:$A,$A64,Investors!$G:$G,$B64)-$B$2&gt;K$4),SUMIFS(Investors!$Q:$Q,Investors!$A:$A,$A64,Investors!$G:$G,$B64),0)</f>
        <v>0</v>
      </c>
      <c r="M64" s="4">
        <f>IF(AND(SUMIFS(Investors!$P:$P,Investors!$A:$A,$A64,Investors!$G:$G,$B64)-$B$2&lt;=M$4,SUMIFS(Investors!$P:$P,Investors!$A:$A,$A64,Investors!$G:$G,$B64)-$B$2&gt;L$4),SUMIFS(Investors!$Q:$Q,Investors!$A:$A,$A64,Investors!$G:$G,$B64),0)</f>
        <v>0</v>
      </c>
      <c r="N64" s="4">
        <f>IF(AND(SUMIFS(Investors!$P:$P,Investors!$A:$A,$A64,Investors!$G:$G,$B64)-$B$2&lt;=N$4,SUMIFS(Investors!$P:$P,Investors!$A:$A,$A64,Investors!$G:$G,$B64)-$B$2&gt;M$4),SUMIFS(Investors!$Q:$Q,Investors!$A:$A,$A64,Investors!$G:$G,$B64),0)</f>
        <v>0</v>
      </c>
      <c r="O64" s="4">
        <f>IF(AND(SUMIFS(Investors!$P:$P,Investors!$A:$A,$A64,Investors!$G:$G,$B64)-$B$2&lt;=O$4,SUMIFS(Investors!$P:$P,Investors!$A:$A,$A64,Investors!$G:$G,$B64)-$B$2&gt;N$4),SUMIFS(Investors!$Q:$Q,Investors!$A:$A,$A64,Investors!$G:$G,$B64),0)</f>
        <v>0</v>
      </c>
      <c r="P64" s="4">
        <f>IF(AND(SUMIFS(Investors!$P:$P,Investors!$A:$A,$A64,Investors!$G:$G,$B64)-$B$2&lt;=P$4,SUMIFS(Investors!$P:$P,Investors!$A:$A,$A64,Investors!$G:$G,$B64)-$B$2&gt;O$4),SUMIFS(Investors!$Q:$Q,Investors!$A:$A,$A64,Investors!$G:$G,$B64),0)</f>
        <v>0</v>
      </c>
      <c r="Q64" s="4">
        <f>IF(AND(SUMIFS(Investors!$P:$P,Investors!$A:$A,$A64,Investors!$G:$G,$B64)-$B$2&lt;=Q$4,SUMIFS(Investors!$P:$P,Investors!$A:$A,$A64,Investors!$G:$G,$B64)-$B$2&gt;P$4),SUMIFS(Investors!$Q:$Q,Investors!$A:$A,$A64,Investors!$G:$G,$B64),0)</f>
        <v>0</v>
      </c>
      <c r="R64" s="4">
        <f>IF(AND(SUMIFS(Investors!$P:$P,Investors!$A:$A,$A64,Investors!$G:$G,$B64)-$B$2&lt;=R$4,SUMIFS(Investors!$P:$P,Investors!$A:$A,$A64,Investors!$G:$G,$B64)-$B$2&gt;Q$4),SUMIFS(Investors!$Q:$Q,Investors!$A:$A,$A64,Investors!$G:$G,$B64),0)</f>
        <v>0</v>
      </c>
      <c r="S64" s="4">
        <f>IF(AND(SUMIFS(Investors!$P:$P,Investors!$A:$A,$A64,Investors!$G:$G,$B64)-$B$2&lt;=S$4,SUMIFS(Investors!$P:$P,Investors!$A:$A,$A64,Investors!$G:$G,$B64)-$B$2&gt;R$4),SUMIFS(Investors!$Q:$Q,Investors!$A:$A,$A64,Investors!$G:$G,$B64),0)</f>
        <v>0</v>
      </c>
      <c r="T64" s="4">
        <f>IF(AND(SUMIFS(Investors!$P:$P,Investors!$A:$A,$A64,Investors!$G:$G,$B64)-$B$2&lt;=T$4,SUMIFS(Investors!$P:$P,Investors!$A:$A,$A64,Investors!$G:$G,$B64)-$B$2&gt;S$4),SUMIFS(Investors!$Q:$Q,Investors!$A:$A,$A64,Investors!$G:$G,$B64),0)</f>
        <v>0</v>
      </c>
      <c r="U64" s="4">
        <f>IF(AND(SUMIFS(Investors!$P:$P,Investors!$A:$A,$A64,Investors!$G:$G,$B64)-$B$2&lt;=U$4,SUMIFS(Investors!$P:$P,Investors!$A:$A,$A64,Investors!$G:$G,$B64)-$B$2&gt;T$4),SUMIFS(Investors!$Q:$Q,Investors!$A:$A,$A64,Investors!$G:$G,$B64),0)</f>
        <v>0</v>
      </c>
      <c r="V64" s="4">
        <f>IF(AND(SUMIFS(Investors!$P:$P,Investors!$A:$A,$A64,Investors!$G:$G,$B64)-$B$2&lt;=V$4,SUMIFS(Investors!$P:$P,Investors!$A:$A,$A64,Investors!$G:$G,$B64)-$B$2&gt;U$4),SUMIFS(Investors!$Q:$Q,Investors!$A:$A,$A64,Investors!$G:$G,$B64),0)</f>
        <v>0</v>
      </c>
      <c r="W64" s="4">
        <f>IF(AND(SUMIFS(Investors!$P:$P,Investors!$A:$A,$A64,Investors!$G:$G,$B64)-$B$2&lt;=W$4,SUMIFS(Investors!$P:$P,Investors!$A:$A,$A64,Investors!$G:$G,$B64)-$B$2&gt;V$4),SUMIFS(Investors!$Q:$Q,Investors!$A:$A,$A64,Investors!$G:$G,$B64),0)</f>
        <v>0</v>
      </c>
      <c r="X64" s="4">
        <f>IF(AND(SUMIFS(Investors!$P:$P,Investors!$A:$A,$A64,Investors!$G:$G,$B64)-$B$2&lt;=X$4,SUMIFS(Investors!$P:$P,Investors!$A:$A,$A64,Investors!$G:$G,$B64)-$B$2&gt;W$4),SUMIFS(Investors!$Q:$Q,Investors!$A:$A,$A64,Investors!$G:$G,$B64),0)</f>
        <v>0</v>
      </c>
      <c r="Y64" s="4">
        <f>IF(AND(SUMIFS(Investors!$P:$P,Investors!$A:$A,$A64,Investors!$G:$G,$B64)-$B$2&lt;=Y$4,SUMIFS(Investors!$P:$P,Investors!$A:$A,$A64,Investors!$G:$G,$B64)-$B$2&gt;X$4),SUMIFS(Investors!$Q:$Q,Investors!$A:$A,$A64,Investors!$G:$G,$B64),0)</f>
        <v>0</v>
      </c>
      <c r="Z64" s="4">
        <f>IF(AND(SUMIFS(Investors!$P:$P,Investors!$A:$A,$A64,Investors!$G:$G,$B64)-$B$2&lt;=Z$4,SUMIFS(Investors!$P:$P,Investors!$A:$A,$A64,Investors!$G:$G,$B64)-$B$2&gt;Y$4),SUMIFS(Investors!$Q:$Q,Investors!$A:$A,$A64,Investors!$G:$G,$B64),0)</f>
        <v>0</v>
      </c>
      <c r="AA64" s="4">
        <f>IF(AND(SUMIFS(Investors!$P:$P,Investors!$A:$A,$A64,Investors!$G:$G,$B64)-$B$2&lt;=AA$4,SUMIFS(Investors!$P:$P,Investors!$A:$A,$A64,Investors!$G:$G,$B64)-$B$2&gt;Z$4),SUMIFS(Investors!$Q:$Q,Investors!$A:$A,$A64,Investors!$G:$G,$B64),0)</f>
        <v>0</v>
      </c>
      <c r="AB64" s="4">
        <f>IF(AND(SUMIFS(Investors!$P:$P,Investors!$A:$A,$A64,Investors!$G:$G,$B64)-$B$2&lt;=AB$4,SUMIFS(Investors!$P:$P,Investors!$A:$A,$A64,Investors!$G:$G,$B64)-$B$2&gt;AA$4),SUMIFS(Investors!$Q:$Q,Investors!$A:$A,$A64,Investors!$G:$G,$B64),0)</f>
        <v>0</v>
      </c>
      <c r="AC64" s="4">
        <f>IF(AND(SUMIFS(Investors!$P:$P,Investors!$A:$A,$A64,Investors!$G:$G,$B64)-$B$2&lt;=AC$4,SUMIFS(Investors!$P:$P,Investors!$A:$A,$A64,Investors!$G:$G,$B64)-$B$2&gt;AB$4),SUMIFS(Investors!$Q:$Q,Investors!$A:$A,$A64,Investors!$G:$G,$B64),0)</f>
        <v>0</v>
      </c>
    </row>
    <row r="65" spans="1:29">
      <c r="A65" t="s">
        <v>223</v>
      </c>
      <c r="B65" t="s">
        <v>31</v>
      </c>
      <c r="C65" s="4">
        <f t="shared" si="2"/>
        <v>228504.10958904109</v>
      </c>
      <c r="E65" s="4">
        <f>IF(AND(SUMIFS(Investors!$P:$P,Investors!$A:$A,$A65,Investors!$G:$G,$B65)-$B$2&lt;=E$4,SUMIFS(Investors!$P:$P,Investors!$A:$A,$A65,Investors!$G:$G,$B65)-$B$2&gt;D$4),SUMIFS(Investors!$Q:$Q,Investors!$A:$A,$A65,Investors!$G:$G,$B65),0)</f>
        <v>0</v>
      </c>
      <c r="F65" s="4">
        <f>IF(AND(SUMIFS(Investors!$P:$P,Investors!$A:$A,$A65,Investors!$G:$G,$B65)-$B$2&lt;=F$4,SUMIFS(Investors!$P:$P,Investors!$A:$A,$A65,Investors!$G:$G,$B65)-$B$2&gt;E$4),SUMIFS(Investors!$Q:$Q,Investors!$A:$A,$A65,Investors!$G:$G,$B65),0)</f>
        <v>0</v>
      </c>
      <c r="G65" s="4">
        <f>IF(AND(SUMIFS(Investors!$P:$P,Investors!$A:$A,$A65,Investors!$G:$G,$B65)-$B$2&lt;=G$4,SUMIFS(Investors!$P:$P,Investors!$A:$A,$A65,Investors!$G:$G,$B65)-$B$2&gt;F$4),SUMIFS(Investors!$Q:$Q,Investors!$A:$A,$A65,Investors!$G:$G,$B65),0)</f>
        <v>228504.10958904109</v>
      </c>
      <c r="H65" s="4">
        <f>IF(AND(SUMIFS(Investors!$P:$P,Investors!$A:$A,$A65,Investors!$G:$G,$B65)-$B$2&lt;=H$4,SUMIFS(Investors!$P:$P,Investors!$A:$A,$A65,Investors!$G:$G,$B65)-$B$2&gt;G$4),SUMIFS(Investors!$Q:$Q,Investors!$A:$A,$A65,Investors!$G:$G,$B65),0)</f>
        <v>0</v>
      </c>
      <c r="I65" s="4">
        <f>IF(AND(SUMIFS(Investors!$P:$P,Investors!$A:$A,$A65,Investors!$G:$G,$B65)-$B$2&lt;=I$4,SUMIFS(Investors!$P:$P,Investors!$A:$A,$A65,Investors!$G:$G,$B65)-$B$2&gt;H$4),SUMIFS(Investors!$Q:$Q,Investors!$A:$A,$A65,Investors!$G:$G,$B65),0)</f>
        <v>0</v>
      </c>
      <c r="J65" s="4">
        <f>IF(AND(SUMIFS(Investors!$P:$P,Investors!$A:$A,$A65,Investors!$G:$G,$B65)-$B$2&lt;=J$4,SUMIFS(Investors!$P:$P,Investors!$A:$A,$A65,Investors!$G:$G,$B65)-$B$2&gt;I$4),SUMIFS(Investors!$Q:$Q,Investors!$A:$A,$A65,Investors!$G:$G,$B65),0)</f>
        <v>0</v>
      </c>
      <c r="K65" s="4">
        <f>IF(AND(SUMIFS(Investors!$P:$P,Investors!$A:$A,$A65,Investors!$G:$G,$B65)-$B$2&lt;=K$4,SUMIFS(Investors!$P:$P,Investors!$A:$A,$A65,Investors!$G:$G,$B65)-$B$2&gt;J$4),SUMIFS(Investors!$Q:$Q,Investors!$A:$A,$A65,Investors!$G:$G,$B65),0)</f>
        <v>0</v>
      </c>
      <c r="L65" s="4">
        <f>IF(AND(SUMIFS(Investors!$P:$P,Investors!$A:$A,$A65,Investors!$G:$G,$B65)-$B$2&lt;=L$4,SUMIFS(Investors!$P:$P,Investors!$A:$A,$A65,Investors!$G:$G,$B65)-$B$2&gt;K$4),SUMIFS(Investors!$Q:$Q,Investors!$A:$A,$A65,Investors!$G:$G,$B65),0)</f>
        <v>0</v>
      </c>
      <c r="M65" s="4">
        <f>IF(AND(SUMIFS(Investors!$P:$P,Investors!$A:$A,$A65,Investors!$G:$G,$B65)-$B$2&lt;=M$4,SUMIFS(Investors!$P:$P,Investors!$A:$A,$A65,Investors!$G:$G,$B65)-$B$2&gt;L$4),SUMIFS(Investors!$Q:$Q,Investors!$A:$A,$A65,Investors!$G:$G,$B65),0)</f>
        <v>0</v>
      </c>
      <c r="N65" s="4">
        <f>IF(AND(SUMIFS(Investors!$P:$P,Investors!$A:$A,$A65,Investors!$G:$G,$B65)-$B$2&lt;=N$4,SUMIFS(Investors!$P:$P,Investors!$A:$A,$A65,Investors!$G:$G,$B65)-$B$2&gt;M$4),SUMIFS(Investors!$Q:$Q,Investors!$A:$A,$A65,Investors!$G:$G,$B65),0)</f>
        <v>0</v>
      </c>
      <c r="O65" s="4">
        <f>IF(AND(SUMIFS(Investors!$P:$P,Investors!$A:$A,$A65,Investors!$G:$G,$B65)-$B$2&lt;=O$4,SUMIFS(Investors!$P:$P,Investors!$A:$A,$A65,Investors!$G:$G,$B65)-$B$2&gt;N$4),SUMIFS(Investors!$Q:$Q,Investors!$A:$A,$A65,Investors!$G:$G,$B65),0)</f>
        <v>0</v>
      </c>
      <c r="P65" s="4">
        <f>IF(AND(SUMIFS(Investors!$P:$P,Investors!$A:$A,$A65,Investors!$G:$G,$B65)-$B$2&lt;=P$4,SUMIFS(Investors!$P:$P,Investors!$A:$A,$A65,Investors!$G:$G,$B65)-$B$2&gt;O$4),SUMIFS(Investors!$Q:$Q,Investors!$A:$A,$A65,Investors!$G:$G,$B65),0)</f>
        <v>0</v>
      </c>
      <c r="Q65" s="4">
        <f>IF(AND(SUMIFS(Investors!$P:$P,Investors!$A:$A,$A65,Investors!$G:$G,$B65)-$B$2&lt;=Q$4,SUMIFS(Investors!$P:$P,Investors!$A:$A,$A65,Investors!$G:$G,$B65)-$B$2&gt;P$4),SUMIFS(Investors!$Q:$Q,Investors!$A:$A,$A65,Investors!$G:$G,$B65),0)</f>
        <v>0</v>
      </c>
      <c r="R65" s="4">
        <f>IF(AND(SUMIFS(Investors!$P:$P,Investors!$A:$A,$A65,Investors!$G:$G,$B65)-$B$2&lt;=R$4,SUMIFS(Investors!$P:$P,Investors!$A:$A,$A65,Investors!$G:$G,$B65)-$B$2&gt;Q$4),SUMIFS(Investors!$Q:$Q,Investors!$A:$A,$A65,Investors!$G:$G,$B65),0)</f>
        <v>0</v>
      </c>
      <c r="S65" s="4">
        <f>IF(AND(SUMIFS(Investors!$P:$P,Investors!$A:$A,$A65,Investors!$G:$G,$B65)-$B$2&lt;=S$4,SUMIFS(Investors!$P:$P,Investors!$A:$A,$A65,Investors!$G:$G,$B65)-$B$2&gt;R$4),SUMIFS(Investors!$Q:$Q,Investors!$A:$A,$A65,Investors!$G:$G,$B65),0)</f>
        <v>0</v>
      </c>
      <c r="T65" s="4">
        <f>IF(AND(SUMIFS(Investors!$P:$P,Investors!$A:$A,$A65,Investors!$G:$G,$B65)-$B$2&lt;=T$4,SUMIFS(Investors!$P:$P,Investors!$A:$A,$A65,Investors!$G:$G,$B65)-$B$2&gt;S$4),SUMIFS(Investors!$Q:$Q,Investors!$A:$A,$A65,Investors!$G:$G,$B65),0)</f>
        <v>0</v>
      </c>
      <c r="U65" s="4">
        <f>IF(AND(SUMIFS(Investors!$P:$P,Investors!$A:$A,$A65,Investors!$G:$G,$B65)-$B$2&lt;=U$4,SUMIFS(Investors!$P:$P,Investors!$A:$A,$A65,Investors!$G:$G,$B65)-$B$2&gt;T$4),SUMIFS(Investors!$Q:$Q,Investors!$A:$A,$A65,Investors!$G:$G,$B65),0)</f>
        <v>0</v>
      </c>
      <c r="V65" s="4">
        <f>IF(AND(SUMIFS(Investors!$P:$P,Investors!$A:$A,$A65,Investors!$G:$G,$B65)-$B$2&lt;=V$4,SUMIFS(Investors!$P:$P,Investors!$A:$A,$A65,Investors!$G:$G,$B65)-$B$2&gt;U$4),SUMIFS(Investors!$Q:$Q,Investors!$A:$A,$A65,Investors!$G:$G,$B65),0)</f>
        <v>0</v>
      </c>
      <c r="W65" s="4">
        <f>IF(AND(SUMIFS(Investors!$P:$P,Investors!$A:$A,$A65,Investors!$G:$G,$B65)-$B$2&lt;=W$4,SUMIFS(Investors!$P:$P,Investors!$A:$A,$A65,Investors!$G:$G,$B65)-$B$2&gt;V$4),SUMIFS(Investors!$Q:$Q,Investors!$A:$A,$A65,Investors!$G:$G,$B65),0)</f>
        <v>0</v>
      </c>
      <c r="X65" s="4">
        <f>IF(AND(SUMIFS(Investors!$P:$P,Investors!$A:$A,$A65,Investors!$G:$G,$B65)-$B$2&lt;=X$4,SUMIFS(Investors!$P:$P,Investors!$A:$A,$A65,Investors!$G:$G,$B65)-$B$2&gt;W$4),SUMIFS(Investors!$Q:$Q,Investors!$A:$A,$A65,Investors!$G:$G,$B65),0)</f>
        <v>0</v>
      </c>
      <c r="Y65" s="4">
        <f>IF(AND(SUMIFS(Investors!$P:$P,Investors!$A:$A,$A65,Investors!$G:$G,$B65)-$B$2&lt;=Y$4,SUMIFS(Investors!$P:$P,Investors!$A:$A,$A65,Investors!$G:$G,$B65)-$B$2&gt;X$4),SUMIFS(Investors!$Q:$Q,Investors!$A:$A,$A65,Investors!$G:$G,$B65),0)</f>
        <v>0</v>
      </c>
      <c r="Z65" s="4">
        <f>IF(AND(SUMIFS(Investors!$P:$P,Investors!$A:$A,$A65,Investors!$G:$G,$B65)-$B$2&lt;=Z$4,SUMIFS(Investors!$P:$P,Investors!$A:$A,$A65,Investors!$G:$G,$B65)-$B$2&gt;Y$4),SUMIFS(Investors!$Q:$Q,Investors!$A:$A,$A65,Investors!$G:$G,$B65),0)</f>
        <v>0</v>
      </c>
      <c r="AA65" s="4">
        <f>IF(AND(SUMIFS(Investors!$P:$P,Investors!$A:$A,$A65,Investors!$G:$G,$B65)-$B$2&lt;=AA$4,SUMIFS(Investors!$P:$P,Investors!$A:$A,$A65,Investors!$G:$G,$B65)-$B$2&gt;Z$4),SUMIFS(Investors!$Q:$Q,Investors!$A:$A,$A65,Investors!$G:$G,$B65),0)</f>
        <v>0</v>
      </c>
      <c r="AB65" s="4">
        <f>IF(AND(SUMIFS(Investors!$P:$P,Investors!$A:$A,$A65,Investors!$G:$G,$B65)-$B$2&lt;=AB$4,SUMIFS(Investors!$P:$P,Investors!$A:$A,$A65,Investors!$G:$G,$B65)-$B$2&gt;AA$4),SUMIFS(Investors!$Q:$Q,Investors!$A:$A,$A65,Investors!$G:$G,$B65),0)</f>
        <v>0</v>
      </c>
      <c r="AC65" s="4">
        <f>IF(AND(SUMIFS(Investors!$P:$P,Investors!$A:$A,$A65,Investors!$G:$G,$B65)-$B$2&lt;=AC$4,SUMIFS(Investors!$P:$P,Investors!$A:$A,$A65,Investors!$G:$G,$B65)-$B$2&gt;AB$4),SUMIFS(Investors!$Q:$Q,Investors!$A:$A,$A65,Investors!$G:$G,$B65),0)</f>
        <v>0</v>
      </c>
    </row>
    <row r="66" spans="1:29">
      <c r="A66" t="s">
        <v>223</v>
      </c>
      <c r="B66" t="s">
        <v>35</v>
      </c>
      <c r="C66" s="4">
        <f t="shared" si="2"/>
        <v>649271.23287671234</v>
      </c>
      <c r="E66" s="4">
        <f>IF(AND(SUMIFS(Investors!$P:$P,Investors!$A:$A,$A66,Investors!$G:$G,$B66)-$B$2&lt;=E$4,SUMIFS(Investors!$P:$P,Investors!$A:$A,$A66,Investors!$G:$G,$B66)-$B$2&gt;D$4),SUMIFS(Investors!$Q:$Q,Investors!$A:$A,$A66,Investors!$G:$G,$B66),0)</f>
        <v>0</v>
      </c>
      <c r="F66" s="4">
        <f>IF(AND(SUMIFS(Investors!$P:$P,Investors!$A:$A,$A66,Investors!$G:$G,$B66)-$B$2&lt;=F$4,SUMIFS(Investors!$P:$P,Investors!$A:$A,$A66,Investors!$G:$G,$B66)-$B$2&gt;E$4),SUMIFS(Investors!$Q:$Q,Investors!$A:$A,$A66,Investors!$G:$G,$B66),0)</f>
        <v>0</v>
      </c>
      <c r="G66" s="4">
        <f>IF(AND(SUMIFS(Investors!$P:$P,Investors!$A:$A,$A66,Investors!$G:$G,$B66)-$B$2&lt;=G$4,SUMIFS(Investors!$P:$P,Investors!$A:$A,$A66,Investors!$G:$G,$B66)-$B$2&gt;F$4),SUMIFS(Investors!$Q:$Q,Investors!$A:$A,$A66,Investors!$G:$G,$B66),0)</f>
        <v>0</v>
      </c>
      <c r="H66" s="4">
        <f>IF(AND(SUMIFS(Investors!$P:$P,Investors!$A:$A,$A66,Investors!$G:$G,$B66)-$B$2&lt;=H$4,SUMIFS(Investors!$P:$P,Investors!$A:$A,$A66,Investors!$G:$G,$B66)-$B$2&gt;G$4),SUMIFS(Investors!$Q:$Q,Investors!$A:$A,$A66,Investors!$G:$G,$B66),0)</f>
        <v>0</v>
      </c>
      <c r="I66" s="4">
        <f>IF(AND(SUMIFS(Investors!$P:$P,Investors!$A:$A,$A66,Investors!$G:$G,$B66)-$B$2&lt;=I$4,SUMIFS(Investors!$P:$P,Investors!$A:$A,$A66,Investors!$G:$G,$B66)-$B$2&gt;H$4),SUMIFS(Investors!$Q:$Q,Investors!$A:$A,$A66,Investors!$G:$G,$B66),0)</f>
        <v>0</v>
      </c>
      <c r="J66" s="4">
        <f>IF(AND(SUMIFS(Investors!$P:$P,Investors!$A:$A,$A66,Investors!$G:$G,$B66)-$B$2&lt;=J$4,SUMIFS(Investors!$P:$P,Investors!$A:$A,$A66,Investors!$G:$G,$B66)-$B$2&gt;I$4),SUMIFS(Investors!$Q:$Q,Investors!$A:$A,$A66,Investors!$G:$G,$B66),0)</f>
        <v>649271.23287671234</v>
      </c>
      <c r="K66" s="4">
        <f>IF(AND(SUMIFS(Investors!$P:$P,Investors!$A:$A,$A66,Investors!$G:$G,$B66)-$B$2&lt;=K$4,SUMIFS(Investors!$P:$P,Investors!$A:$A,$A66,Investors!$G:$G,$B66)-$B$2&gt;J$4),SUMIFS(Investors!$Q:$Q,Investors!$A:$A,$A66,Investors!$G:$G,$B66),0)</f>
        <v>0</v>
      </c>
      <c r="L66" s="4">
        <f>IF(AND(SUMIFS(Investors!$P:$P,Investors!$A:$A,$A66,Investors!$G:$G,$B66)-$B$2&lt;=L$4,SUMIFS(Investors!$P:$P,Investors!$A:$A,$A66,Investors!$G:$G,$B66)-$B$2&gt;K$4),SUMIFS(Investors!$Q:$Q,Investors!$A:$A,$A66,Investors!$G:$G,$B66),0)</f>
        <v>0</v>
      </c>
      <c r="M66" s="4">
        <f>IF(AND(SUMIFS(Investors!$P:$P,Investors!$A:$A,$A66,Investors!$G:$G,$B66)-$B$2&lt;=M$4,SUMIFS(Investors!$P:$P,Investors!$A:$A,$A66,Investors!$G:$G,$B66)-$B$2&gt;L$4),SUMIFS(Investors!$Q:$Q,Investors!$A:$A,$A66,Investors!$G:$G,$B66),0)</f>
        <v>0</v>
      </c>
      <c r="N66" s="4">
        <f>IF(AND(SUMIFS(Investors!$P:$P,Investors!$A:$A,$A66,Investors!$G:$G,$B66)-$B$2&lt;=N$4,SUMIFS(Investors!$P:$P,Investors!$A:$A,$A66,Investors!$G:$G,$B66)-$B$2&gt;M$4),SUMIFS(Investors!$Q:$Q,Investors!$A:$A,$A66,Investors!$G:$G,$B66),0)</f>
        <v>0</v>
      </c>
      <c r="O66" s="4">
        <f>IF(AND(SUMIFS(Investors!$P:$P,Investors!$A:$A,$A66,Investors!$G:$G,$B66)-$B$2&lt;=O$4,SUMIFS(Investors!$P:$P,Investors!$A:$A,$A66,Investors!$G:$G,$B66)-$B$2&gt;N$4),SUMIFS(Investors!$Q:$Q,Investors!$A:$A,$A66,Investors!$G:$G,$B66),0)</f>
        <v>0</v>
      </c>
      <c r="P66" s="4">
        <f>IF(AND(SUMIFS(Investors!$P:$P,Investors!$A:$A,$A66,Investors!$G:$G,$B66)-$B$2&lt;=P$4,SUMIFS(Investors!$P:$P,Investors!$A:$A,$A66,Investors!$G:$G,$B66)-$B$2&gt;O$4),SUMIFS(Investors!$Q:$Q,Investors!$A:$A,$A66,Investors!$G:$G,$B66),0)</f>
        <v>0</v>
      </c>
      <c r="Q66" s="4">
        <f>IF(AND(SUMIFS(Investors!$P:$P,Investors!$A:$A,$A66,Investors!$G:$G,$B66)-$B$2&lt;=Q$4,SUMIFS(Investors!$P:$P,Investors!$A:$A,$A66,Investors!$G:$G,$B66)-$B$2&gt;P$4),SUMIFS(Investors!$Q:$Q,Investors!$A:$A,$A66,Investors!$G:$G,$B66),0)</f>
        <v>0</v>
      </c>
      <c r="R66" s="4">
        <f>IF(AND(SUMIFS(Investors!$P:$P,Investors!$A:$A,$A66,Investors!$G:$G,$B66)-$B$2&lt;=R$4,SUMIFS(Investors!$P:$P,Investors!$A:$A,$A66,Investors!$G:$G,$B66)-$B$2&gt;Q$4),SUMIFS(Investors!$Q:$Q,Investors!$A:$A,$A66,Investors!$G:$G,$B66),0)</f>
        <v>0</v>
      </c>
      <c r="S66" s="4">
        <f>IF(AND(SUMIFS(Investors!$P:$P,Investors!$A:$A,$A66,Investors!$G:$G,$B66)-$B$2&lt;=S$4,SUMIFS(Investors!$P:$P,Investors!$A:$A,$A66,Investors!$G:$G,$B66)-$B$2&gt;R$4),SUMIFS(Investors!$Q:$Q,Investors!$A:$A,$A66,Investors!$G:$G,$B66),0)</f>
        <v>0</v>
      </c>
      <c r="T66" s="4">
        <f>IF(AND(SUMIFS(Investors!$P:$P,Investors!$A:$A,$A66,Investors!$G:$G,$B66)-$B$2&lt;=T$4,SUMIFS(Investors!$P:$P,Investors!$A:$A,$A66,Investors!$G:$G,$B66)-$B$2&gt;S$4),SUMIFS(Investors!$Q:$Q,Investors!$A:$A,$A66,Investors!$G:$G,$B66),0)</f>
        <v>0</v>
      </c>
      <c r="U66" s="4">
        <f>IF(AND(SUMIFS(Investors!$P:$P,Investors!$A:$A,$A66,Investors!$G:$G,$B66)-$B$2&lt;=U$4,SUMIFS(Investors!$P:$P,Investors!$A:$A,$A66,Investors!$G:$G,$B66)-$B$2&gt;T$4),SUMIFS(Investors!$Q:$Q,Investors!$A:$A,$A66,Investors!$G:$G,$B66),0)</f>
        <v>0</v>
      </c>
      <c r="V66" s="4">
        <f>IF(AND(SUMIFS(Investors!$P:$P,Investors!$A:$A,$A66,Investors!$G:$G,$B66)-$B$2&lt;=V$4,SUMIFS(Investors!$P:$P,Investors!$A:$A,$A66,Investors!$G:$G,$B66)-$B$2&gt;U$4),SUMIFS(Investors!$Q:$Q,Investors!$A:$A,$A66,Investors!$G:$G,$B66),0)</f>
        <v>0</v>
      </c>
      <c r="W66" s="4">
        <f>IF(AND(SUMIFS(Investors!$P:$P,Investors!$A:$A,$A66,Investors!$G:$G,$B66)-$B$2&lt;=W$4,SUMIFS(Investors!$P:$P,Investors!$A:$A,$A66,Investors!$G:$G,$B66)-$B$2&gt;V$4),SUMIFS(Investors!$Q:$Q,Investors!$A:$A,$A66,Investors!$G:$G,$B66),0)</f>
        <v>0</v>
      </c>
      <c r="X66" s="4">
        <f>IF(AND(SUMIFS(Investors!$P:$P,Investors!$A:$A,$A66,Investors!$G:$G,$B66)-$B$2&lt;=X$4,SUMIFS(Investors!$P:$P,Investors!$A:$A,$A66,Investors!$G:$G,$B66)-$B$2&gt;W$4),SUMIFS(Investors!$Q:$Q,Investors!$A:$A,$A66,Investors!$G:$G,$B66),0)</f>
        <v>0</v>
      </c>
      <c r="Y66" s="4">
        <f>IF(AND(SUMIFS(Investors!$P:$P,Investors!$A:$A,$A66,Investors!$G:$G,$B66)-$B$2&lt;=Y$4,SUMIFS(Investors!$P:$P,Investors!$A:$A,$A66,Investors!$G:$G,$B66)-$B$2&gt;X$4),SUMIFS(Investors!$Q:$Q,Investors!$A:$A,$A66,Investors!$G:$G,$B66),0)</f>
        <v>0</v>
      </c>
      <c r="Z66" s="4">
        <f>IF(AND(SUMIFS(Investors!$P:$P,Investors!$A:$A,$A66,Investors!$G:$G,$B66)-$B$2&lt;=Z$4,SUMIFS(Investors!$P:$P,Investors!$A:$A,$A66,Investors!$G:$G,$B66)-$B$2&gt;Y$4),SUMIFS(Investors!$Q:$Q,Investors!$A:$A,$A66,Investors!$G:$G,$B66),0)</f>
        <v>0</v>
      </c>
      <c r="AA66" s="4">
        <f>IF(AND(SUMIFS(Investors!$P:$P,Investors!$A:$A,$A66,Investors!$G:$G,$B66)-$B$2&lt;=AA$4,SUMIFS(Investors!$P:$P,Investors!$A:$A,$A66,Investors!$G:$G,$B66)-$B$2&gt;Z$4),SUMIFS(Investors!$Q:$Q,Investors!$A:$A,$A66,Investors!$G:$G,$B66),0)</f>
        <v>0</v>
      </c>
      <c r="AB66" s="4">
        <f>IF(AND(SUMIFS(Investors!$P:$P,Investors!$A:$A,$A66,Investors!$G:$G,$B66)-$B$2&lt;=AB$4,SUMIFS(Investors!$P:$P,Investors!$A:$A,$A66,Investors!$G:$G,$B66)-$B$2&gt;AA$4),SUMIFS(Investors!$Q:$Q,Investors!$A:$A,$A66,Investors!$G:$G,$B66),0)</f>
        <v>0</v>
      </c>
      <c r="AC66" s="4">
        <f>IF(AND(SUMIFS(Investors!$P:$P,Investors!$A:$A,$A66,Investors!$G:$G,$B66)-$B$2&lt;=AC$4,SUMIFS(Investors!$P:$P,Investors!$A:$A,$A66,Investors!$G:$G,$B66)-$B$2&gt;AB$4),SUMIFS(Investors!$Q:$Q,Investors!$A:$A,$A66,Investors!$G:$G,$B66),0)</f>
        <v>0</v>
      </c>
    </row>
    <row r="67" spans="1:29">
      <c r="A67" t="s">
        <v>223</v>
      </c>
      <c r="B67" t="s">
        <v>91</v>
      </c>
      <c r="C67" s="4">
        <f t="shared" si="2"/>
        <v>627030.1369863014</v>
      </c>
      <c r="E67" s="4">
        <f>IF(AND(SUMIFS(Investors!$P:$P,Investors!$A:$A,$A67,Investors!$G:$G,$B67)-$B$2&lt;=E$4,SUMIFS(Investors!$P:$P,Investors!$A:$A,$A67,Investors!$G:$G,$B67)-$B$2&gt;D$4),SUMIFS(Investors!$Q:$Q,Investors!$A:$A,$A67,Investors!$G:$G,$B67),0)</f>
        <v>0</v>
      </c>
      <c r="F67" s="4">
        <f>IF(AND(SUMIFS(Investors!$P:$P,Investors!$A:$A,$A67,Investors!$G:$G,$B67)-$B$2&lt;=F$4,SUMIFS(Investors!$P:$P,Investors!$A:$A,$A67,Investors!$G:$G,$B67)-$B$2&gt;E$4),SUMIFS(Investors!$Q:$Q,Investors!$A:$A,$A67,Investors!$G:$G,$B67),0)</f>
        <v>0</v>
      </c>
      <c r="G67" s="4">
        <f>IF(AND(SUMIFS(Investors!$P:$P,Investors!$A:$A,$A67,Investors!$G:$G,$B67)-$B$2&lt;=G$4,SUMIFS(Investors!$P:$P,Investors!$A:$A,$A67,Investors!$G:$G,$B67)-$B$2&gt;F$4),SUMIFS(Investors!$Q:$Q,Investors!$A:$A,$A67,Investors!$G:$G,$B67),0)</f>
        <v>627030.1369863014</v>
      </c>
      <c r="H67" s="4">
        <f>IF(AND(SUMIFS(Investors!$P:$P,Investors!$A:$A,$A67,Investors!$G:$G,$B67)-$B$2&lt;=H$4,SUMIFS(Investors!$P:$P,Investors!$A:$A,$A67,Investors!$G:$G,$B67)-$B$2&gt;G$4),SUMIFS(Investors!$Q:$Q,Investors!$A:$A,$A67,Investors!$G:$G,$B67),0)</f>
        <v>0</v>
      </c>
      <c r="I67" s="4">
        <f>IF(AND(SUMIFS(Investors!$P:$P,Investors!$A:$A,$A67,Investors!$G:$G,$B67)-$B$2&lt;=I$4,SUMIFS(Investors!$P:$P,Investors!$A:$A,$A67,Investors!$G:$G,$B67)-$B$2&gt;H$4),SUMIFS(Investors!$Q:$Q,Investors!$A:$A,$A67,Investors!$G:$G,$B67),0)</f>
        <v>0</v>
      </c>
      <c r="J67" s="4">
        <f>IF(AND(SUMIFS(Investors!$P:$P,Investors!$A:$A,$A67,Investors!$G:$G,$B67)-$B$2&lt;=J$4,SUMIFS(Investors!$P:$P,Investors!$A:$A,$A67,Investors!$G:$G,$B67)-$B$2&gt;I$4),SUMIFS(Investors!$Q:$Q,Investors!$A:$A,$A67,Investors!$G:$G,$B67),0)</f>
        <v>0</v>
      </c>
      <c r="K67" s="4">
        <f>IF(AND(SUMIFS(Investors!$P:$P,Investors!$A:$A,$A67,Investors!$G:$G,$B67)-$B$2&lt;=K$4,SUMIFS(Investors!$P:$P,Investors!$A:$A,$A67,Investors!$G:$G,$B67)-$B$2&gt;J$4),SUMIFS(Investors!$Q:$Q,Investors!$A:$A,$A67,Investors!$G:$G,$B67),0)</f>
        <v>0</v>
      </c>
      <c r="L67" s="4">
        <f>IF(AND(SUMIFS(Investors!$P:$P,Investors!$A:$A,$A67,Investors!$G:$G,$B67)-$B$2&lt;=L$4,SUMIFS(Investors!$P:$P,Investors!$A:$A,$A67,Investors!$G:$G,$B67)-$B$2&gt;K$4),SUMIFS(Investors!$Q:$Q,Investors!$A:$A,$A67,Investors!$G:$G,$B67),0)</f>
        <v>0</v>
      </c>
      <c r="M67" s="4">
        <f>IF(AND(SUMIFS(Investors!$P:$P,Investors!$A:$A,$A67,Investors!$G:$G,$B67)-$B$2&lt;=M$4,SUMIFS(Investors!$P:$P,Investors!$A:$A,$A67,Investors!$G:$G,$B67)-$B$2&gt;L$4),SUMIFS(Investors!$Q:$Q,Investors!$A:$A,$A67,Investors!$G:$G,$B67),0)</f>
        <v>0</v>
      </c>
      <c r="N67" s="4">
        <f>IF(AND(SUMIFS(Investors!$P:$P,Investors!$A:$A,$A67,Investors!$G:$G,$B67)-$B$2&lt;=N$4,SUMIFS(Investors!$P:$P,Investors!$A:$A,$A67,Investors!$G:$G,$B67)-$B$2&gt;M$4),SUMIFS(Investors!$Q:$Q,Investors!$A:$A,$A67,Investors!$G:$G,$B67),0)</f>
        <v>0</v>
      </c>
      <c r="O67" s="4">
        <f>IF(AND(SUMIFS(Investors!$P:$P,Investors!$A:$A,$A67,Investors!$G:$G,$B67)-$B$2&lt;=O$4,SUMIFS(Investors!$P:$P,Investors!$A:$A,$A67,Investors!$G:$G,$B67)-$B$2&gt;N$4),SUMIFS(Investors!$Q:$Q,Investors!$A:$A,$A67,Investors!$G:$G,$B67),0)</f>
        <v>0</v>
      </c>
      <c r="P67" s="4">
        <f>IF(AND(SUMIFS(Investors!$P:$P,Investors!$A:$A,$A67,Investors!$G:$G,$B67)-$B$2&lt;=P$4,SUMIFS(Investors!$P:$P,Investors!$A:$A,$A67,Investors!$G:$G,$B67)-$B$2&gt;O$4),SUMIFS(Investors!$Q:$Q,Investors!$A:$A,$A67,Investors!$G:$G,$B67),0)</f>
        <v>0</v>
      </c>
      <c r="Q67" s="4">
        <f>IF(AND(SUMIFS(Investors!$P:$P,Investors!$A:$A,$A67,Investors!$G:$G,$B67)-$B$2&lt;=Q$4,SUMIFS(Investors!$P:$P,Investors!$A:$A,$A67,Investors!$G:$G,$B67)-$B$2&gt;P$4),SUMIFS(Investors!$Q:$Q,Investors!$A:$A,$A67,Investors!$G:$G,$B67),0)</f>
        <v>0</v>
      </c>
      <c r="R67" s="4">
        <f>IF(AND(SUMIFS(Investors!$P:$P,Investors!$A:$A,$A67,Investors!$G:$G,$B67)-$B$2&lt;=R$4,SUMIFS(Investors!$P:$P,Investors!$A:$A,$A67,Investors!$G:$G,$B67)-$B$2&gt;Q$4),SUMIFS(Investors!$Q:$Q,Investors!$A:$A,$A67,Investors!$G:$G,$B67),0)</f>
        <v>0</v>
      </c>
      <c r="S67" s="4">
        <f>IF(AND(SUMIFS(Investors!$P:$P,Investors!$A:$A,$A67,Investors!$G:$G,$B67)-$B$2&lt;=S$4,SUMIFS(Investors!$P:$P,Investors!$A:$A,$A67,Investors!$G:$G,$B67)-$B$2&gt;R$4),SUMIFS(Investors!$Q:$Q,Investors!$A:$A,$A67,Investors!$G:$G,$B67),0)</f>
        <v>0</v>
      </c>
      <c r="T67" s="4">
        <f>IF(AND(SUMIFS(Investors!$P:$P,Investors!$A:$A,$A67,Investors!$G:$G,$B67)-$B$2&lt;=T$4,SUMIFS(Investors!$P:$P,Investors!$A:$A,$A67,Investors!$G:$G,$B67)-$B$2&gt;S$4),SUMIFS(Investors!$Q:$Q,Investors!$A:$A,$A67,Investors!$G:$G,$B67),0)</f>
        <v>0</v>
      </c>
      <c r="U67" s="4">
        <f>IF(AND(SUMIFS(Investors!$P:$P,Investors!$A:$A,$A67,Investors!$G:$G,$B67)-$B$2&lt;=U$4,SUMIFS(Investors!$P:$P,Investors!$A:$A,$A67,Investors!$G:$G,$B67)-$B$2&gt;T$4),SUMIFS(Investors!$Q:$Q,Investors!$A:$A,$A67,Investors!$G:$G,$B67),0)</f>
        <v>0</v>
      </c>
      <c r="V67" s="4">
        <f>IF(AND(SUMIFS(Investors!$P:$P,Investors!$A:$A,$A67,Investors!$G:$G,$B67)-$B$2&lt;=V$4,SUMIFS(Investors!$P:$P,Investors!$A:$A,$A67,Investors!$G:$G,$B67)-$B$2&gt;U$4),SUMIFS(Investors!$Q:$Q,Investors!$A:$A,$A67,Investors!$G:$G,$B67),0)</f>
        <v>0</v>
      </c>
      <c r="W67" s="4">
        <f>IF(AND(SUMIFS(Investors!$P:$P,Investors!$A:$A,$A67,Investors!$G:$G,$B67)-$B$2&lt;=W$4,SUMIFS(Investors!$P:$P,Investors!$A:$A,$A67,Investors!$G:$G,$B67)-$B$2&gt;V$4),SUMIFS(Investors!$Q:$Q,Investors!$A:$A,$A67,Investors!$G:$G,$B67),0)</f>
        <v>0</v>
      </c>
      <c r="X67" s="4">
        <f>IF(AND(SUMIFS(Investors!$P:$P,Investors!$A:$A,$A67,Investors!$G:$G,$B67)-$B$2&lt;=X$4,SUMIFS(Investors!$P:$P,Investors!$A:$A,$A67,Investors!$G:$G,$B67)-$B$2&gt;W$4),SUMIFS(Investors!$Q:$Q,Investors!$A:$A,$A67,Investors!$G:$G,$B67),0)</f>
        <v>0</v>
      </c>
      <c r="Y67" s="4">
        <f>IF(AND(SUMIFS(Investors!$P:$P,Investors!$A:$A,$A67,Investors!$G:$G,$B67)-$B$2&lt;=Y$4,SUMIFS(Investors!$P:$P,Investors!$A:$A,$A67,Investors!$G:$G,$B67)-$B$2&gt;X$4),SUMIFS(Investors!$Q:$Q,Investors!$A:$A,$A67,Investors!$G:$G,$B67),0)</f>
        <v>0</v>
      </c>
      <c r="Z67" s="4">
        <f>IF(AND(SUMIFS(Investors!$P:$P,Investors!$A:$A,$A67,Investors!$G:$G,$B67)-$B$2&lt;=Z$4,SUMIFS(Investors!$P:$P,Investors!$A:$A,$A67,Investors!$G:$G,$B67)-$B$2&gt;Y$4),SUMIFS(Investors!$Q:$Q,Investors!$A:$A,$A67,Investors!$G:$G,$B67),0)</f>
        <v>0</v>
      </c>
      <c r="AA67" s="4">
        <f>IF(AND(SUMIFS(Investors!$P:$P,Investors!$A:$A,$A67,Investors!$G:$G,$B67)-$B$2&lt;=AA$4,SUMIFS(Investors!$P:$P,Investors!$A:$A,$A67,Investors!$G:$G,$B67)-$B$2&gt;Z$4),SUMIFS(Investors!$Q:$Q,Investors!$A:$A,$A67,Investors!$G:$G,$B67),0)</f>
        <v>0</v>
      </c>
      <c r="AB67" s="4">
        <f>IF(AND(SUMIFS(Investors!$P:$P,Investors!$A:$A,$A67,Investors!$G:$G,$B67)-$B$2&lt;=AB$4,SUMIFS(Investors!$P:$P,Investors!$A:$A,$A67,Investors!$G:$G,$B67)-$B$2&gt;AA$4),SUMIFS(Investors!$Q:$Q,Investors!$A:$A,$A67,Investors!$G:$G,$B67),0)</f>
        <v>0</v>
      </c>
      <c r="AC67" s="4">
        <f>IF(AND(SUMIFS(Investors!$P:$P,Investors!$A:$A,$A67,Investors!$G:$G,$B67)-$B$2&lt;=AC$4,SUMIFS(Investors!$P:$P,Investors!$A:$A,$A67,Investors!$G:$G,$B67)-$B$2&gt;AB$4),SUMIFS(Investors!$Q:$Q,Investors!$A:$A,$A67,Investors!$G:$G,$B67),0)</f>
        <v>0</v>
      </c>
    </row>
    <row r="68" spans="1:29">
      <c r="A68" t="s">
        <v>225</v>
      </c>
      <c r="B68" t="s">
        <v>86</v>
      </c>
      <c r="C68" s="4">
        <f t="shared" si="2"/>
        <v>136071.39918904108</v>
      </c>
      <c r="E68" s="4">
        <f>IF(AND(SUMIFS(Investors!$P:$P,Investors!$A:$A,$A68,Investors!$G:$G,$B68)-$B$2&lt;=E$4,SUMIFS(Investors!$P:$P,Investors!$A:$A,$A68,Investors!$G:$G,$B68)-$B$2&gt;D$4),SUMIFS(Investors!$Q:$Q,Investors!$A:$A,$A68,Investors!$G:$G,$B68),0)</f>
        <v>0</v>
      </c>
      <c r="F68" s="4">
        <f>IF(AND(SUMIFS(Investors!$P:$P,Investors!$A:$A,$A68,Investors!$G:$G,$B68)-$B$2&lt;=F$4,SUMIFS(Investors!$P:$P,Investors!$A:$A,$A68,Investors!$G:$G,$B68)-$B$2&gt;E$4),SUMIFS(Investors!$Q:$Q,Investors!$A:$A,$A68,Investors!$G:$G,$B68),0)</f>
        <v>136071.39918904108</v>
      </c>
      <c r="G68" s="4">
        <f>IF(AND(SUMIFS(Investors!$P:$P,Investors!$A:$A,$A68,Investors!$G:$G,$B68)-$B$2&lt;=G$4,SUMIFS(Investors!$P:$P,Investors!$A:$A,$A68,Investors!$G:$G,$B68)-$B$2&gt;F$4),SUMIFS(Investors!$Q:$Q,Investors!$A:$A,$A68,Investors!$G:$G,$B68),0)</f>
        <v>0</v>
      </c>
      <c r="H68" s="4">
        <f>IF(AND(SUMIFS(Investors!$P:$P,Investors!$A:$A,$A68,Investors!$G:$G,$B68)-$B$2&lt;=H$4,SUMIFS(Investors!$P:$P,Investors!$A:$A,$A68,Investors!$G:$G,$B68)-$B$2&gt;G$4),SUMIFS(Investors!$Q:$Q,Investors!$A:$A,$A68,Investors!$G:$G,$B68),0)</f>
        <v>0</v>
      </c>
      <c r="I68" s="4">
        <f>IF(AND(SUMIFS(Investors!$P:$P,Investors!$A:$A,$A68,Investors!$G:$G,$B68)-$B$2&lt;=I$4,SUMIFS(Investors!$P:$P,Investors!$A:$A,$A68,Investors!$G:$G,$B68)-$B$2&gt;H$4),SUMIFS(Investors!$Q:$Q,Investors!$A:$A,$A68,Investors!$G:$G,$B68),0)</f>
        <v>0</v>
      </c>
      <c r="J68" s="4">
        <f>IF(AND(SUMIFS(Investors!$P:$P,Investors!$A:$A,$A68,Investors!$G:$G,$B68)-$B$2&lt;=J$4,SUMIFS(Investors!$P:$P,Investors!$A:$A,$A68,Investors!$G:$G,$B68)-$B$2&gt;I$4),SUMIFS(Investors!$Q:$Q,Investors!$A:$A,$A68,Investors!$G:$G,$B68),0)</f>
        <v>0</v>
      </c>
      <c r="K68" s="4">
        <f>IF(AND(SUMIFS(Investors!$P:$P,Investors!$A:$A,$A68,Investors!$G:$G,$B68)-$B$2&lt;=K$4,SUMIFS(Investors!$P:$P,Investors!$A:$A,$A68,Investors!$G:$G,$B68)-$B$2&gt;J$4),SUMIFS(Investors!$Q:$Q,Investors!$A:$A,$A68,Investors!$G:$G,$B68),0)</f>
        <v>0</v>
      </c>
      <c r="L68" s="4">
        <f>IF(AND(SUMIFS(Investors!$P:$P,Investors!$A:$A,$A68,Investors!$G:$G,$B68)-$B$2&lt;=L$4,SUMIFS(Investors!$P:$P,Investors!$A:$A,$A68,Investors!$G:$G,$B68)-$B$2&gt;K$4),SUMIFS(Investors!$Q:$Q,Investors!$A:$A,$A68,Investors!$G:$G,$B68),0)</f>
        <v>0</v>
      </c>
      <c r="M68" s="4">
        <f>IF(AND(SUMIFS(Investors!$P:$P,Investors!$A:$A,$A68,Investors!$G:$G,$B68)-$B$2&lt;=M$4,SUMIFS(Investors!$P:$P,Investors!$A:$A,$A68,Investors!$G:$G,$B68)-$B$2&gt;L$4),SUMIFS(Investors!$Q:$Q,Investors!$A:$A,$A68,Investors!$G:$G,$B68),0)</f>
        <v>0</v>
      </c>
      <c r="N68" s="4">
        <f>IF(AND(SUMIFS(Investors!$P:$P,Investors!$A:$A,$A68,Investors!$G:$G,$B68)-$B$2&lt;=N$4,SUMIFS(Investors!$P:$P,Investors!$A:$A,$A68,Investors!$G:$G,$B68)-$B$2&gt;M$4),SUMIFS(Investors!$Q:$Q,Investors!$A:$A,$A68,Investors!$G:$G,$B68),0)</f>
        <v>0</v>
      </c>
      <c r="O68" s="4">
        <f>IF(AND(SUMIFS(Investors!$P:$P,Investors!$A:$A,$A68,Investors!$G:$G,$B68)-$B$2&lt;=O$4,SUMIFS(Investors!$P:$P,Investors!$A:$A,$A68,Investors!$G:$G,$B68)-$B$2&gt;N$4),SUMIFS(Investors!$Q:$Q,Investors!$A:$A,$A68,Investors!$G:$G,$B68),0)</f>
        <v>0</v>
      </c>
      <c r="P68" s="4">
        <f>IF(AND(SUMIFS(Investors!$P:$P,Investors!$A:$A,$A68,Investors!$G:$G,$B68)-$B$2&lt;=P$4,SUMIFS(Investors!$P:$P,Investors!$A:$A,$A68,Investors!$G:$G,$B68)-$B$2&gt;O$4),SUMIFS(Investors!$Q:$Q,Investors!$A:$A,$A68,Investors!$G:$G,$B68),0)</f>
        <v>0</v>
      </c>
      <c r="Q68" s="4">
        <f>IF(AND(SUMIFS(Investors!$P:$P,Investors!$A:$A,$A68,Investors!$G:$G,$B68)-$B$2&lt;=Q$4,SUMIFS(Investors!$P:$P,Investors!$A:$A,$A68,Investors!$G:$G,$B68)-$B$2&gt;P$4),SUMIFS(Investors!$Q:$Q,Investors!$A:$A,$A68,Investors!$G:$G,$B68),0)</f>
        <v>0</v>
      </c>
      <c r="R68" s="4">
        <f>IF(AND(SUMIFS(Investors!$P:$P,Investors!$A:$A,$A68,Investors!$G:$G,$B68)-$B$2&lt;=R$4,SUMIFS(Investors!$P:$P,Investors!$A:$A,$A68,Investors!$G:$G,$B68)-$B$2&gt;Q$4),SUMIFS(Investors!$Q:$Q,Investors!$A:$A,$A68,Investors!$G:$G,$B68),0)</f>
        <v>0</v>
      </c>
      <c r="S68" s="4">
        <f>IF(AND(SUMIFS(Investors!$P:$P,Investors!$A:$A,$A68,Investors!$G:$G,$B68)-$B$2&lt;=S$4,SUMIFS(Investors!$P:$P,Investors!$A:$A,$A68,Investors!$G:$G,$B68)-$B$2&gt;R$4),SUMIFS(Investors!$Q:$Q,Investors!$A:$A,$A68,Investors!$G:$G,$B68),0)</f>
        <v>0</v>
      </c>
      <c r="T68" s="4">
        <f>IF(AND(SUMIFS(Investors!$P:$P,Investors!$A:$A,$A68,Investors!$G:$G,$B68)-$B$2&lt;=T$4,SUMIFS(Investors!$P:$P,Investors!$A:$A,$A68,Investors!$G:$G,$B68)-$B$2&gt;S$4),SUMIFS(Investors!$Q:$Q,Investors!$A:$A,$A68,Investors!$G:$G,$B68),0)</f>
        <v>0</v>
      </c>
      <c r="U68" s="4">
        <f>IF(AND(SUMIFS(Investors!$P:$P,Investors!$A:$A,$A68,Investors!$G:$G,$B68)-$B$2&lt;=U$4,SUMIFS(Investors!$P:$P,Investors!$A:$A,$A68,Investors!$G:$G,$B68)-$B$2&gt;T$4),SUMIFS(Investors!$Q:$Q,Investors!$A:$A,$A68,Investors!$G:$G,$B68),0)</f>
        <v>0</v>
      </c>
      <c r="V68" s="4">
        <f>IF(AND(SUMIFS(Investors!$P:$P,Investors!$A:$A,$A68,Investors!$G:$G,$B68)-$B$2&lt;=V$4,SUMIFS(Investors!$P:$P,Investors!$A:$A,$A68,Investors!$G:$G,$B68)-$B$2&gt;U$4),SUMIFS(Investors!$Q:$Q,Investors!$A:$A,$A68,Investors!$G:$G,$B68),0)</f>
        <v>0</v>
      </c>
      <c r="W68" s="4">
        <f>IF(AND(SUMIFS(Investors!$P:$P,Investors!$A:$A,$A68,Investors!$G:$G,$B68)-$B$2&lt;=W$4,SUMIFS(Investors!$P:$P,Investors!$A:$A,$A68,Investors!$G:$G,$B68)-$B$2&gt;V$4),SUMIFS(Investors!$Q:$Q,Investors!$A:$A,$A68,Investors!$G:$G,$B68),0)</f>
        <v>0</v>
      </c>
      <c r="X68" s="4">
        <f>IF(AND(SUMIFS(Investors!$P:$P,Investors!$A:$A,$A68,Investors!$G:$G,$B68)-$B$2&lt;=X$4,SUMIFS(Investors!$P:$P,Investors!$A:$A,$A68,Investors!$G:$G,$B68)-$B$2&gt;W$4),SUMIFS(Investors!$Q:$Q,Investors!$A:$A,$A68,Investors!$G:$G,$B68),0)</f>
        <v>0</v>
      </c>
      <c r="Y68" s="4">
        <f>IF(AND(SUMIFS(Investors!$P:$P,Investors!$A:$A,$A68,Investors!$G:$G,$B68)-$B$2&lt;=Y$4,SUMIFS(Investors!$P:$P,Investors!$A:$A,$A68,Investors!$G:$G,$B68)-$B$2&gt;X$4),SUMIFS(Investors!$Q:$Q,Investors!$A:$A,$A68,Investors!$G:$G,$B68),0)</f>
        <v>0</v>
      </c>
      <c r="Z68" s="4">
        <f>IF(AND(SUMIFS(Investors!$P:$P,Investors!$A:$A,$A68,Investors!$G:$G,$B68)-$B$2&lt;=Z$4,SUMIFS(Investors!$P:$P,Investors!$A:$A,$A68,Investors!$G:$G,$B68)-$B$2&gt;Y$4),SUMIFS(Investors!$Q:$Q,Investors!$A:$A,$A68,Investors!$G:$G,$B68),0)</f>
        <v>0</v>
      </c>
      <c r="AA68" s="4">
        <f>IF(AND(SUMIFS(Investors!$P:$P,Investors!$A:$A,$A68,Investors!$G:$G,$B68)-$B$2&lt;=AA$4,SUMIFS(Investors!$P:$P,Investors!$A:$A,$A68,Investors!$G:$G,$B68)-$B$2&gt;Z$4),SUMIFS(Investors!$Q:$Q,Investors!$A:$A,$A68,Investors!$G:$G,$B68),0)</f>
        <v>0</v>
      </c>
      <c r="AB68" s="4">
        <f>IF(AND(SUMIFS(Investors!$P:$P,Investors!$A:$A,$A68,Investors!$G:$G,$B68)-$B$2&lt;=AB$4,SUMIFS(Investors!$P:$P,Investors!$A:$A,$A68,Investors!$G:$G,$B68)-$B$2&gt;AA$4),SUMIFS(Investors!$Q:$Q,Investors!$A:$A,$A68,Investors!$G:$G,$B68),0)</f>
        <v>0</v>
      </c>
      <c r="AC68" s="4">
        <f>IF(AND(SUMIFS(Investors!$P:$P,Investors!$A:$A,$A68,Investors!$G:$G,$B68)-$B$2&lt;=AC$4,SUMIFS(Investors!$P:$P,Investors!$A:$A,$A68,Investors!$G:$G,$B68)-$B$2&gt;AB$4),SUMIFS(Investors!$Q:$Q,Investors!$A:$A,$A68,Investors!$G:$G,$B68),0)</f>
        <v>0</v>
      </c>
    </row>
    <row r="69" spans="1:29">
      <c r="A69" t="s">
        <v>228</v>
      </c>
      <c r="B69" t="s">
        <v>52</v>
      </c>
      <c r="C69" s="4">
        <f t="shared" ref="C69:C100" si="3">SUM(E69:AC69)</f>
        <v>699567.12328767125</v>
      </c>
      <c r="E69" s="4">
        <f>IF(AND(SUMIFS(Investors!$P:$P,Investors!$A:$A,$A69,Investors!$G:$G,$B69)-$B$2&lt;=E$4,SUMIFS(Investors!$P:$P,Investors!$A:$A,$A69,Investors!$G:$G,$B69)-$B$2&gt;D$4),SUMIFS(Investors!$Q:$Q,Investors!$A:$A,$A69,Investors!$G:$G,$B69),0)</f>
        <v>0</v>
      </c>
      <c r="F69" s="4">
        <f>IF(AND(SUMIFS(Investors!$P:$P,Investors!$A:$A,$A69,Investors!$G:$G,$B69)-$B$2&lt;=F$4,SUMIFS(Investors!$P:$P,Investors!$A:$A,$A69,Investors!$G:$G,$B69)-$B$2&gt;E$4),SUMIFS(Investors!$Q:$Q,Investors!$A:$A,$A69,Investors!$G:$G,$B69),0)</f>
        <v>0</v>
      </c>
      <c r="G69" s="4">
        <f>IF(AND(SUMIFS(Investors!$P:$P,Investors!$A:$A,$A69,Investors!$G:$G,$B69)-$B$2&lt;=G$4,SUMIFS(Investors!$P:$P,Investors!$A:$A,$A69,Investors!$G:$G,$B69)-$B$2&gt;F$4),SUMIFS(Investors!$Q:$Q,Investors!$A:$A,$A69,Investors!$G:$G,$B69),0)</f>
        <v>0</v>
      </c>
      <c r="H69" s="4">
        <f>IF(AND(SUMIFS(Investors!$P:$P,Investors!$A:$A,$A69,Investors!$G:$G,$B69)-$B$2&lt;=H$4,SUMIFS(Investors!$P:$P,Investors!$A:$A,$A69,Investors!$G:$G,$B69)-$B$2&gt;G$4),SUMIFS(Investors!$Q:$Q,Investors!$A:$A,$A69,Investors!$G:$G,$B69),0)</f>
        <v>699567.12328767125</v>
      </c>
      <c r="I69" s="4">
        <f>IF(AND(SUMIFS(Investors!$P:$P,Investors!$A:$A,$A69,Investors!$G:$G,$B69)-$B$2&lt;=I$4,SUMIFS(Investors!$P:$P,Investors!$A:$A,$A69,Investors!$G:$G,$B69)-$B$2&gt;H$4),SUMIFS(Investors!$Q:$Q,Investors!$A:$A,$A69,Investors!$G:$G,$B69),0)</f>
        <v>0</v>
      </c>
      <c r="J69" s="4">
        <f>IF(AND(SUMIFS(Investors!$P:$P,Investors!$A:$A,$A69,Investors!$G:$G,$B69)-$B$2&lt;=J$4,SUMIFS(Investors!$P:$P,Investors!$A:$A,$A69,Investors!$G:$G,$B69)-$B$2&gt;I$4),SUMIFS(Investors!$Q:$Q,Investors!$A:$A,$A69,Investors!$G:$G,$B69),0)</f>
        <v>0</v>
      </c>
      <c r="K69" s="4">
        <f>IF(AND(SUMIFS(Investors!$P:$P,Investors!$A:$A,$A69,Investors!$G:$G,$B69)-$B$2&lt;=K$4,SUMIFS(Investors!$P:$P,Investors!$A:$A,$A69,Investors!$G:$G,$B69)-$B$2&gt;J$4),SUMIFS(Investors!$Q:$Q,Investors!$A:$A,$A69,Investors!$G:$G,$B69),0)</f>
        <v>0</v>
      </c>
      <c r="L69" s="4">
        <f>IF(AND(SUMIFS(Investors!$P:$P,Investors!$A:$A,$A69,Investors!$G:$G,$B69)-$B$2&lt;=L$4,SUMIFS(Investors!$P:$P,Investors!$A:$A,$A69,Investors!$G:$G,$B69)-$B$2&gt;K$4),SUMIFS(Investors!$Q:$Q,Investors!$A:$A,$A69,Investors!$G:$G,$B69),0)</f>
        <v>0</v>
      </c>
      <c r="M69" s="4">
        <f>IF(AND(SUMIFS(Investors!$P:$P,Investors!$A:$A,$A69,Investors!$G:$G,$B69)-$B$2&lt;=M$4,SUMIFS(Investors!$P:$P,Investors!$A:$A,$A69,Investors!$G:$G,$B69)-$B$2&gt;L$4),SUMIFS(Investors!$Q:$Q,Investors!$A:$A,$A69,Investors!$G:$G,$B69),0)</f>
        <v>0</v>
      </c>
      <c r="N69" s="4">
        <f>IF(AND(SUMIFS(Investors!$P:$P,Investors!$A:$A,$A69,Investors!$G:$G,$B69)-$B$2&lt;=N$4,SUMIFS(Investors!$P:$P,Investors!$A:$A,$A69,Investors!$G:$G,$B69)-$B$2&gt;M$4),SUMIFS(Investors!$Q:$Q,Investors!$A:$A,$A69,Investors!$G:$G,$B69),0)</f>
        <v>0</v>
      </c>
      <c r="O69" s="4">
        <f>IF(AND(SUMIFS(Investors!$P:$P,Investors!$A:$A,$A69,Investors!$G:$G,$B69)-$B$2&lt;=O$4,SUMIFS(Investors!$P:$P,Investors!$A:$A,$A69,Investors!$G:$G,$B69)-$B$2&gt;N$4),SUMIFS(Investors!$Q:$Q,Investors!$A:$A,$A69,Investors!$G:$G,$B69),0)</f>
        <v>0</v>
      </c>
      <c r="P69" s="4">
        <f>IF(AND(SUMIFS(Investors!$P:$P,Investors!$A:$A,$A69,Investors!$G:$G,$B69)-$B$2&lt;=P$4,SUMIFS(Investors!$P:$P,Investors!$A:$A,$A69,Investors!$G:$G,$B69)-$B$2&gt;O$4),SUMIFS(Investors!$Q:$Q,Investors!$A:$A,$A69,Investors!$G:$G,$B69),0)</f>
        <v>0</v>
      </c>
      <c r="Q69" s="4">
        <f>IF(AND(SUMIFS(Investors!$P:$P,Investors!$A:$A,$A69,Investors!$G:$G,$B69)-$B$2&lt;=Q$4,SUMIFS(Investors!$P:$P,Investors!$A:$A,$A69,Investors!$G:$G,$B69)-$B$2&gt;P$4),SUMIFS(Investors!$Q:$Q,Investors!$A:$A,$A69,Investors!$G:$G,$B69),0)</f>
        <v>0</v>
      </c>
      <c r="R69" s="4">
        <f>IF(AND(SUMIFS(Investors!$P:$P,Investors!$A:$A,$A69,Investors!$G:$G,$B69)-$B$2&lt;=R$4,SUMIFS(Investors!$P:$P,Investors!$A:$A,$A69,Investors!$G:$G,$B69)-$B$2&gt;Q$4),SUMIFS(Investors!$Q:$Q,Investors!$A:$A,$A69,Investors!$G:$G,$B69),0)</f>
        <v>0</v>
      </c>
      <c r="S69" s="4">
        <f>IF(AND(SUMIFS(Investors!$P:$P,Investors!$A:$A,$A69,Investors!$G:$G,$B69)-$B$2&lt;=S$4,SUMIFS(Investors!$P:$P,Investors!$A:$A,$A69,Investors!$G:$G,$B69)-$B$2&gt;R$4),SUMIFS(Investors!$Q:$Q,Investors!$A:$A,$A69,Investors!$G:$G,$B69),0)</f>
        <v>0</v>
      </c>
      <c r="T69" s="4">
        <f>IF(AND(SUMIFS(Investors!$P:$P,Investors!$A:$A,$A69,Investors!$G:$G,$B69)-$B$2&lt;=T$4,SUMIFS(Investors!$P:$P,Investors!$A:$A,$A69,Investors!$G:$G,$B69)-$B$2&gt;S$4),SUMIFS(Investors!$Q:$Q,Investors!$A:$A,$A69,Investors!$G:$G,$B69),0)</f>
        <v>0</v>
      </c>
      <c r="U69" s="4">
        <f>IF(AND(SUMIFS(Investors!$P:$P,Investors!$A:$A,$A69,Investors!$G:$G,$B69)-$B$2&lt;=U$4,SUMIFS(Investors!$P:$P,Investors!$A:$A,$A69,Investors!$G:$G,$B69)-$B$2&gt;T$4),SUMIFS(Investors!$Q:$Q,Investors!$A:$A,$A69,Investors!$G:$G,$B69),0)</f>
        <v>0</v>
      </c>
      <c r="V69" s="4">
        <f>IF(AND(SUMIFS(Investors!$P:$P,Investors!$A:$A,$A69,Investors!$G:$G,$B69)-$B$2&lt;=V$4,SUMIFS(Investors!$P:$P,Investors!$A:$A,$A69,Investors!$G:$G,$B69)-$B$2&gt;U$4),SUMIFS(Investors!$Q:$Q,Investors!$A:$A,$A69,Investors!$G:$G,$B69),0)</f>
        <v>0</v>
      </c>
      <c r="W69" s="4">
        <f>IF(AND(SUMIFS(Investors!$P:$P,Investors!$A:$A,$A69,Investors!$G:$G,$B69)-$B$2&lt;=W$4,SUMIFS(Investors!$P:$P,Investors!$A:$A,$A69,Investors!$G:$G,$B69)-$B$2&gt;V$4),SUMIFS(Investors!$Q:$Q,Investors!$A:$A,$A69,Investors!$G:$G,$B69),0)</f>
        <v>0</v>
      </c>
      <c r="X69" s="4">
        <f>IF(AND(SUMIFS(Investors!$P:$P,Investors!$A:$A,$A69,Investors!$G:$G,$B69)-$B$2&lt;=X$4,SUMIFS(Investors!$P:$P,Investors!$A:$A,$A69,Investors!$G:$G,$B69)-$B$2&gt;W$4),SUMIFS(Investors!$Q:$Q,Investors!$A:$A,$A69,Investors!$G:$G,$B69),0)</f>
        <v>0</v>
      </c>
      <c r="Y69" s="4">
        <f>IF(AND(SUMIFS(Investors!$P:$P,Investors!$A:$A,$A69,Investors!$G:$G,$B69)-$B$2&lt;=Y$4,SUMIFS(Investors!$P:$P,Investors!$A:$A,$A69,Investors!$G:$G,$B69)-$B$2&gt;X$4),SUMIFS(Investors!$Q:$Q,Investors!$A:$A,$A69,Investors!$G:$G,$B69),0)</f>
        <v>0</v>
      </c>
      <c r="Z69" s="4">
        <f>IF(AND(SUMIFS(Investors!$P:$P,Investors!$A:$A,$A69,Investors!$G:$G,$B69)-$B$2&lt;=Z$4,SUMIFS(Investors!$P:$P,Investors!$A:$A,$A69,Investors!$G:$G,$B69)-$B$2&gt;Y$4),SUMIFS(Investors!$Q:$Q,Investors!$A:$A,$A69,Investors!$G:$G,$B69),0)</f>
        <v>0</v>
      </c>
      <c r="AA69" s="4">
        <f>IF(AND(SUMIFS(Investors!$P:$P,Investors!$A:$A,$A69,Investors!$G:$G,$B69)-$B$2&lt;=AA$4,SUMIFS(Investors!$P:$P,Investors!$A:$A,$A69,Investors!$G:$G,$B69)-$B$2&gt;Z$4),SUMIFS(Investors!$Q:$Q,Investors!$A:$A,$A69,Investors!$G:$G,$B69),0)</f>
        <v>0</v>
      </c>
      <c r="AB69" s="4">
        <f>IF(AND(SUMIFS(Investors!$P:$P,Investors!$A:$A,$A69,Investors!$G:$G,$B69)-$B$2&lt;=AB$4,SUMIFS(Investors!$P:$P,Investors!$A:$A,$A69,Investors!$G:$G,$B69)-$B$2&gt;AA$4),SUMIFS(Investors!$Q:$Q,Investors!$A:$A,$A69,Investors!$G:$G,$B69),0)</f>
        <v>0</v>
      </c>
      <c r="AC69" s="4">
        <f>IF(AND(SUMIFS(Investors!$P:$P,Investors!$A:$A,$A69,Investors!$G:$G,$B69)-$B$2&lt;=AC$4,SUMIFS(Investors!$P:$P,Investors!$A:$A,$A69,Investors!$G:$G,$B69)-$B$2&gt;AB$4),SUMIFS(Investors!$Q:$Q,Investors!$A:$A,$A69,Investors!$G:$G,$B69),0)</f>
        <v>0</v>
      </c>
    </row>
    <row r="70" spans="1:29">
      <c r="A70" t="s">
        <v>228</v>
      </c>
      <c r="B70" t="s">
        <v>54</v>
      </c>
      <c r="C70" s="4">
        <f t="shared" si="3"/>
        <v>475452.05479452055</v>
      </c>
      <c r="E70" s="4">
        <f>IF(AND(SUMIFS(Investors!$P:$P,Investors!$A:$A,$A70,Investors!$G:$G,$B70)-$B$2&lt;=E$4,SUMIFS(Investors!$P:$P,Investors!$A:$A,$A70,Investors!$G:$G,$B70)-$B$2&gt;D$4),SUMIFS(Investors!$Q:$Q,Investors!$A:$A,$A70,Investors!$G:$G,$B70),0)</f>
        <v>0</v>
      </c>
      <c r="F70" s="4">
        <f>IF(AND(SUMIFS(Investors!$P:$P,Investors!$A:$A,$A70,Investors!$G:$G,$B70)-$B$2&lt;=F$4,SUMIFS(Investors!$P:$P,Investors!$A:$A,$A70,Investors!$G:$G,$B70)-$B$2&gt;E$4),SUMIFS(Investors!$Q:$Q,Investors!$A:$A,$A70,Investors!$G:$G,$B70),0)</f>
        <v>0</v>
      </c>
      <c r="G70" s="4">
        <f>IF(AND(SUMIFS(Investors!$P:$P,Investors!$A:$A,$A70,Investors!$G:$G,$B70)-$B$2&lt;=G$4,SUMIFS(Investors!$P:$P,Investors!$A:$A,$A70,Investors!$G:$G,$B70)-$B$2&gt;F$4),SUMIFS(Investors!$Q:$Q,Investors!$A:$A,$A70,Investors!$G:$G,$B70),0)</f>
        <v>0</v>
      </c>
      <c r="H70" s="4">
        <f>IF(AND(SUMIFS(Investors!$P:$P,Investors!$A:$A,$A70,Investors!$G:$G,$B70)-$B$2&lt;=H$4,SUMIFS(Investors!$P:$P,Investors!$A:$A,$A70,Investors!$G:$G,$B70)-$B$2&gt;G$4),SUMIFS(Investors!$Q:$Q,Investors!$A:$A,$A70,Investors!$G:$G,$B70),0)</f>
        <v>0</v>
      </c>
      <c r="I70" s="4">
        <f>IF(AND(SUMIFS(Investors!$P:$P,Investors!$A:$A,$A70,Investors!$G:$G,$B70)-$B$2&lt;=I$4,SUMIFS(Investors!$P:$P,Investors!$A:$A,$A70,Investors!$G:$G,$B70)-$B$2&gt;H$4),SUMIFS(Investors!$Q:$Q,Investors!$A:$A,$A70,Investors!$G:$G,$B70),0)</f>
        <v>0</v>
      </c>
      <c r="J70" s="4">
        <f>IF(AND(SUMIFS(Investors!$P:$P,Investors!$A:$A,$A70,Investors!$G:$G,$B70)-$B$2&lt;=J$4,SUMIFS(Investors!$P:$P,Investors!$A:$A,$A70,Investors!$G:$G,$B70)-$B$2&gt;I$4),SUMIFS(Investors!$Q:$Q,Investors!$A:$A,$A70,Investors!$G:$G,$B70),0)</f>
        <v>475452.05479452055</v>
      </c>
      <c r="K70" s="4">
        <f>IF(AND(SUMIFS(Investors!$P:$P,Investors!$A:$A,$A70,Investors!$G:$G,$B70)-$B$2&lt;=K$4,SUMIFS(Investors!$P:$P,Investors!$A:$A,$A70,Investors!$G:$G,$B70)-$B$2&gt;J$4),SUMIFS(Investors!$Q:$Q,Investors!$A:$A,$A70,Investors!$G:$G,$B70),0)</f>
        <v>0</v>
      </c>
      <c r="L70" s="4">
        <f>IF(AND(SUMIFS(Investors!$P:$P,Investors!$A:$A,$A70,Investors!$G:$G,$B70)-$B$2&lt;=L$4,SUMIFS(Investors!$P:$P,Investors!$A:$A,$A70,Investors!$G:$G,$B70)-$B$2&gt;K$4),SUMIFS(Investors!$Q:$Q,Investors!$A:$A,$A70,Investors!$G:$G,$B70),0)</f>
        <v>0</v>
      </c>
      <c r="M70" s="4">
        <f>IF(AND(SUMIFS(Investors!$P:$P,Investors!$A:$A,$A70,Investors!$G:$G,$B70)-$B$2&lt;=M$4,SUMIFS(Investors!$P:$P,Investors!$A:$A,$A70,Investors!$G:$G,$B70)-$B$2&gt;L$4),SUMIFS(Investors!$Q:$Q,Investors!$A:$A,$A70,Investors!$G:$G,$B70),0)</f>
        <v>0</v>
      </c>
      <c r="N70" s="4">
        <f>IF(AND(SUMIFS(Investors!$P:$P,Investors!$A:$A,$A70,Investors!$G:$G,$B70)-$B$2&lt;=N$4,SUMIFS(Investors!$P:$P,Investors!$A:$A,$A70,Investors!$G:$G,$B70)-$B$2&gt;M$4),SUMIFS(Investors!$Q:$Q,Investors!$A:$A,$A70,Investors!$G:$G,$B70),0)</f>
        <v>0</v>
      </c>
      <c r="O70" s="4">
        <f>IF(AND(SUMIFS(Investors!$P:$P,Investors!$A:$A,$A70,Investors!$G:$G,$B70)-$B$2&lt;=O$4,SUMIFS(Investors!$P:$P,Investors!$A:$A,$A70,Investors!$G:$G,$B70)-$B$2&gt;N$4),SUMIFS(Investors!$Q:$Q,Investors!$A:$A,$A70,Investors!$G:$G,$B70),0)</f>
        <v>0</v>
      </c>
      <c r="P70" s="4">
        <f>IF(AND(SUMIFS(Investors!$P:$P,Investors!$A:$A,$A70,Investors!$G:$G,$B70)-$B$2&lt;=P$4,SUMIFS(Investors!$P:$P,Investors!$A:$A,$A70,Investors!$G:$G,$B70)-$B$2&gt;O$4),SUMIFS(Investors!$Q:$Q,Investors!$A:$A,$A70,Investors!$G:$G,$B70),0)</f>
        <v>0</v>
      </c>
      <c r="Q70" s="4">
        <f>IF(AND(SUMIFS(Investors!$P:$P,Investors!$A:$A,$A70,Investors!$G:$G,$B70)-$B$2&lt;=Q$4,SUMIFS(Investors!$P:$P,Investors!$A:$A,$A70,Investors!$G:$G,$B70)-$B$2&gt;P$4),SUMIFS(Investors!$Q:$Q,Investors!$A:$A,$A70,Investors!$G:$G,$B70),0)</f>
        <v>0</v>
      </c>
      <c r="R70" s="4">
        <f>IF(AND(SUMIFS(Investors!$P:$P,Investors!$A:$A,$A70,Investors!$G:$G,$B70)-$B$2&lt;=R$4,SUMIFS(Investors!$P:$P,Investors!$A:$A,$A70,Investors!$G:$G,$B70)-$B$2&gt;Q$4),SUMIFS(Investors!$Q:$Q,Investors!$A:$A,$A70,Investors!$G:$G,$B70),0)</f>
        <v>0</v>
      </c>
      <c r="S70" s="4">
        <f>IF(AND(SUMIFS(Investors!$P:$P,Investors!$A:$A,$A70,Investors!$G:$G,$B70)-$B$2&lt;=S$4,SUMIFS(Investors!$P:$P,Investors!$A:$A,$A70,Investors!$G:$G,$B70)-$B$2&gt;R$4),SUMIFS(Investors!$Q:$Q,Investors!$A:$A,$A70,Investors!$G:$G,$B70),0)</f>
        <v>0</v>
      </c>
      <c r="T70" s="4">
        <f>IF(AND(SUMIFS(Investors!$P:$P,Investors!$A:$A,$A70,Investors!$G:$G,$B70)-$B$2&lt;=T$4,SUMIFS(Investors!$P:$P,Investors!$A:$A,$A70,Investors!$G:$G,$B70)-$B$2&gt;S$4),SUMIFS(Investors!$Q:$Q,Investors!$A:$A,$A70,Investors!$G:$G,$B70),0)</f>
        <v>0</v>
      </c>
      <c r="U70" s="4">
        <f>IF(AND(SUMIFS(Investors!$P:$P,Investors!$A:$A,$A70,Investors!$G:$G,$B70)-$B$2&lt;=U$4,SUMIFS(Investors!$P:$P,Investors!$A:$A,$A70,Investors!$G:$G,$B70)-$B$2&gt;T$4),SUMIFS(Investors!$Q:$Q,Investors!$A:$A,$A70,Investors!$G:$G,$B70),0)</f>
        <v>0</v>
      </c>
      <c r="V70" s="4">
        <f>IF(AND(SUMIFS(Investors!$P:$P,Investors!$A:$A,$A70,Investors!$G:$G,$B70)-$B$2&lt;=V$4,SUMIFS(Investors!$P:$P,Investors!$A:$A,$A70,Investors!$G:$G,$B70)-$B$2&gt;U$4),SUMIFS(Investors!$Q:$Q,Investors!$A:$A,$A70,Investors!$G:$G,$B70),0)</f>
        <v>0</v>
      </c>
      <c r="W70" s="4">
        <f>IF(AND(SUMIFS(Investors!$P:$P,Investors!$A:$A,$A70,Investors!$G:$G,$B70)-$B$2&lt;=W$4,SUMIFS(Investors!$P:$P,Investors!$A:$A,$A70,Investors!$G:$G,$B70)-$B$2&gt;V$4),SUMIFS(Investors!$Q:$Q,Investors!$A:$A,$A70,Investors!$G:$G,$B70),0)</f>
        <v>0</v>
      </c>
      <c r="X70" s="4">
        <f>IF(AND(SUMIFS(Investors!$P:$P,Investors!$A:$A,$A70,Investors!$G:$G,$B70)-$B$2&lt;=X$4,SUMIFS(Investors!$P:$P,Investors!$A:$A,$A70,Investors!$G:$G,$B70)-$B$2&gt;W$4),SUMIFS(Investors!$Q:$Q,Investors!$A:$A,$A70,Investors!$G:$G,$B70),0)</f>
        <v>0</v>
      </c>
      <c r="Y70" s="4">
        <f>IF(AND(SUMIFS(Investors!$P:$P,Investors!$A:$A,$A70,Investors!$G:$G,$B70)-$B$2&lt;=Y$4,SUMIFS(Investors!$P:$P,Investors!$A:$A,$A70,Investors!$G:$G,$B70)-$B$2&gt;X$4),SUMIFS(Investors!$Q:$Q,Investors!$A:$A,$A70,Investors!$G:$G,$B70),0)</f>
        <v>0</v>
      </c>
      <c r="Z70" s="4">
        <f>IF(AND(SUMIFS(Investors!$P:$P,Investors!$A:$A,$A70,Investors!$G:$G,$B70)-$B$2&lt;=Z$4,SUMIFS(Investors!$P:$P,Investors!$A:$A,$A70,Investors!$G:$G,$B70)-$B$2&gt;Y$4),SUMIFS(Investors!$Q:$Q,Investors!$A:$A,$A70,Investors!$G:$G,$B70),0)</f>
        <v>0</v>
      </c>
      <c r="AA70" s="4">
        <f>IF(AND(SUMIFS(Investors!$P:$P,Investors!$A:$A,$A70,Investors!$G:$G,$B70)-$B$2&lt;=AA$4,SUMIFS(Investors!$P:$P,Investors!$A:$A,$A70,Investors!$G:$G,$B70)-$B$2&gt;Z$4),SUMIFS(Investors!$Q:$Q,Investors!$A:$A,$A70,Investors!$G:$G,$B70),0)</f>
        <v>0</v>
      </c>
      <c r="AB70" s="4">
        <f>IF(AND(SUMIFS(Investors!$P:$P,Investors!$A:$A,$A70,Investors!$G:$G,$B70)-$B$2&lt;=AB$4,SUMIFS(Investors!$P:$P,Investors!$A:$A,$A70,Investors!$G:$G,$B70)-$B$2&gt;AA$4),SUMIFS(Investors!$Q:$Q,Investors!$A:$A,$A70,Investors!$G:$G,$B70),0)</f>
        <v>0</v>
      </c>
      <c r="AC70" s="4">
        <f>IF(AND(SUMIFS(Investors!$P:$P,Investors!$A:$A,$A70,Investors!$G:$G,$B70)-$B$2&lt;=AC$4,SUMIFS(Investors!$P:$P,Investors!$A:$A,$A70,Investors!$G:$G,$B70)-$B$2&gt;AB$4),SUMIFS(Investors!$Q:$Q,Investors!$A:$A,$A70,Investors!$G:$G,$B70),0)</f>
        <v>0</v>
      </c>
    </row>
    <row r="71" spans="1:29">
      <c r="A71" t="s">
        <v>228</v>
      </c>
      <c r="B71" t="s">
        <v>33</v>
      </c>
      <c r="C71" s="4">
        <f t="shared" si="3"/>
        <v>627030.1369863014</v>
      </c>
      <c r="E71" s="4">
        <f>IF(AND(SUMIFS(Investors!$P:$P,Investors!$A:$A,$A71,Investors!$G:$G,$B71)-$B$2&lt;=E$4,SUMIFS(Investors!$P:$P,Investors!$A:$A,$A71,Investors!$G:$G,$B71)-$B$2&gt;D$4),SUMIFS(Investors!$Q:$Q,Investors!$A:$A,$A71,Investors!$G:$G,$B71),0)</f>
        <v>0</v>
      </c>
      <c r="F71" s="4">
        <f>IF(AND(SUMIFS(Investors!$P:$P,Investors!$A:$A,$A71,Investors!$G:$G,$B71)-$B$2&lt;=F$4,SUMIFS(Investors!$P:$P,Investors!$A:$A,$A71,Investors!$G:$G,$B71)-$B$2&gt;E$4),SUMIFS(Investors!$Q:$Q,Investors!$A:$A,$A71,Investors!$G:$G,$B71),0)</f>
        <v>0</v>
      </c>
      <c r="G71" s="4">
        <f>IF(AND(SUMIFS(Investors!$P:$P,Investors!$A:$A,$A71,Investors!$G:$G,$B71)-$B$2&lt;=G$4,SUMIFS(Investors!$P:$P,Investors!$A:$A,$A71,Investors!$G:$G,$B71)-$B$2&gt;F$4),SUMIFS(Investors!$Q:$Q,Investors!$A:$A,$A71,Investors!$G:$G,$B71),0)</f>
        <v>627030.1369863014</v>
      </c>
      <c r="H71" s="4">
        <f>IF(AND(SUMIFS(Investors!$P:$P,Investors!$A:$A,$A71,Investors!$G:$G,$B71)-$B$2&lt;=H$4,SUMIFS(Investors!$P:$P,Investors!$A:$A,$A71,Investors!$G:$G,$B71)-$B$2&gt;G$4),SUMIFS(Investors!$Q:$Q,Investors!$A:$A,$A71,Investors!$G:$G,$B71),0)</f>
        <v>0</v>
      </c>
      <c r="I71" s="4">
        <f>IF(AND(SUMIFS(Investors!$P:$P,Investors!$A:$A,$A71,Investors!$G:$G,$B71)-$B$2&lt;=I$4,SUMIFS(Investors!$P:$P,Investors!$A:$A,$A71,Investors!$G:$G,$B71)-$B$2&gt;H$4),SUMIFS(Investors!$Q:$Q,Investors!$A:$A,$A71,Investors!$G:$G,$B71),0)</f>
        <v>0</v>
      </c>
      <c r="J71" s="4">
        <f>IF(AND(SUMIFS(Investors!$P:$P,Investors!$A:$A,$A71,Investors!$G:$G,$B71)-$B$2&lt;=J$4,SUMIFS(Investors!$P:$P,Investors!$A:$A,$A71,Investors!$G:$G,$B71)-$B$2&gt;I$4),SUMIFS(Investors!$Q:$Q,Investors!$A:$A,$A71,Investors!$G:$G,$B71),0)</f>
        <v>0</v>
      </c>
      <c r="K71" s="4">
        <f>IF(AND(SUMIFS(Investors!$P:$P,Investors!$A:$A,$A71,Investors!$G:$G,$B71)-$B$2&lt;=K$4,SUMIFS(Investors!$P:$P,Investors!$A:$A,$A71,Investors!$G:$G,$B71)-$B$2&gt;J$4),SUMIFS(Investors!$Q:$Q,Investors!$A:$A,$A71,Investors!$G:$G,$B71),0)</f>
        <v>0</v>
      </c>
      <c r="L71" s="4">
        <f>IF(AND(SUMIFS(Investors!$P:$P,Investors!$A:$A,$A71,Investors!$G:$G,$B71)-$B$2&lt;=L$4,SUMIFS(Investors!$P:$P,Investors!$A:$A,$A71,Investors!$G:$G,$B71)-$B$2&gt;K$4),SUMIFS(Investors!$Q:$Q,Investors!$A:$A,$A71,Investors!$G:$G,$B71),0)</f>
        <v>0</v>
      </c>
      <c r="M71" s="4">
        <f>IF(AND(SUMIFS(Investors!$P:$P,Investors!$A:$A,$A71,Investors!$G:$G,$B71)-$B$2&lt;=M$4,SUMIFS(Investors!$P:$P,Investors!$A:$A,$A71,Investors!$G:$G,$B71)-$B$2&gt;L$4),SUMIFS(Investors!$Q:$Q,Investors!$A:$A,$A71,Investors!$G:$G,$B71),0)</f>
        <v>0</v>
      </c>
      <c r="N71" s="4">
        <f>IF(AND(SUMIFS(Investors!$P:$P,Investors!$A:$A,$A71,Investors!$G:$G,$B71)-$B$2&lt;=N$4,SUMIFS(Investors!$P:$P,Investors!$A:$A,$A71,Investors!$G:$G,$B71)-$B$2&gt;M$4),SUMIFS(Investors!$Q:$Q,Investors!$A:$A,$A71,Investors!$G:$G,$B71),0)</f>
        <v>0</v>
      </c>
      <c r="O71" s="4">
        <f>IF(AND(SUMIFS(Investors!$P:$P,Investors!$A:$A,$A71,Investors!$G:$G,$B71)-$B$2&lt;=O$4,SUMIFS(Investors!$P:$P,Investors!$A:$A,$A71,Investors!$G:$G,$B71)-$B$2&gt;N$4),SUMIFS(Investors!$Q:$Q,Investors!$A:$A,$A71,Investors!$G:$G,$B71),0)</f>
        <v>0</v>
      </c>
      <c r="P71" s="4">
        <f>IF(AND(SUMIFS(Investors!$P:$P,Investors!$A:$A,$A71,Investors!$G:$G,$B71)-$B$2&lt;=P$4,SUMIFS(Investors!$P:$P,Investors!$A:$A,$A71,Investors!$G:$G,$B71)-$B$2&gt;O$4),SUMIFS(Investors!$Q:$Q,Investors!$A:$A,$A71,Investors!$G:$G,$B71),0)</f>
        <v>0</v>
      </c>
      <c r="Q71" s="4">
        <f>IF(AND(SUMIFS(Investors!$P:$P,Investors!$A:$A,$A71,Investors!$G:$G,$B71)-$B$2&lt;=Q$4,SUMIFS(Investors!$P:$P,Investors!$A:$A,$A71,Investors!$G:$G,$B71)-$B$2&gt;P$4),SUMIFS(Investors!$Q:$Q,Investors!$A:$A,$A71,Investors!$G:$G,$B71),0)</f>
        <v>0</v>
      </c>
      <c r="R71" s="4">
        <f>IF(AND(SUMIFS(Investors!$P:$P,Investors!$A:$A,$A71,Investors!$G:$G,$B71)-$B$2&lt;=R$4,SUMIFS(Investors!$P:$P,Investors!$A:$A,$A71,Investors!$G:$G,$B71)-$B$2&gt;Q$4),SUMIFS(Investors!$Q:$Q,Investors!$A:$A,$A71,Investors!$G:$G,$B71),0)</f>
        <v>0</v>
      </c>
      <c r="S71" s="4">
        <f>IF(AND(SUMIFS(Investors!$P:$P,Investors!$A:$A,$A71,Investors!$G:$G,$B71)-$B$2&lt;=S$4,SUMIFS(Investors!$P:$P,Investors!$A:$A,$A71,Investors!$G:$G,$B71)-$B$2&gt;R$4),SUMIFS(Investors!$Q:$Q,Investors!$A:$A,$A71,Investors!$G:$G,$B71),0)</f>
        <v>0</v>
      </c>
      <c r="T71" s="4">
        <f>IF(AND(SUMIFS(Investors!$P:$P,Investors!$A:$A,$A71,Investors!$G:$G,$B71)-$B$2&lt;=T$4,SUMIFS(Investors!$P:$P,Investors!$A:$A,$A71,Investors!$G:$G,$B71)-$B$2&gt;S$4),SUMIFS(Investors!$Q:$Q,Investors!$A:$A,$A71,Investors!$G:$G,$B71),0)</f>
        <v>0</v>
      </c>
      <c r="U71" s="4">
        <f>IF(AND(SUMIFS(Investors!$P:$P,Investors!$A:$A,$A71,Investors!$G:$G,$B71)-$B$2&lt;=U$4,SUMIFS(Investors!$P:$P,Investors!$A:$A,$A71,Investors!$G:$G,$B71)-$B$2&gt;T$4),SUMIFS(Investors!$Q:$Q,Investors!$A:$A,$A71,Investors!$G:$G,$B71),0)</f>
        <v>0</v>
      </c>
      <c r="V71" s="4">
        <f>IF(AND(SUMIFS(Investors!$P:$P,Investors!$A:$A,$A71,Investors!$G:$G,$B71)-$B$2&lt;=V$4,SUMIFS(Investors!$P:$P,Investors!$A:$A,$A71,Investors!$G:$G,$B71)-$B$2&gt;U$4),SUMIFS(Investors!$Q:$Q,Investors!$A:$A,$A71,Investors!$G:$G,$B71),0)</f>
        <v>0</v>
      </c>
      <c r="W71" s="4">
        <f>IF(AND(SUMIFS(Investors!$P:$P,Investors!$A:$A,$A71,Investors!$G:$G,$B71)-$B$2&lt;=W$4,SUMIFS(Investors!$P:$P,Investors!$A:$A,$A71,Investors!$G:$G,$B71)-$B$2&gt;V$4),SUMIFS(Investors!$Q:$Q,Investors!$A:$A,$A71,Investors!$G:$G,$B71),0)</f>
        <v>0</v>
      </c>
      <c r="X71" s="4">
        <f>IF(AND(SUMIFS(Investors!$P:$P,Investors!$A:$A,$A71,Investors!$G:$G,$B71)-$B$2&lt;=X$4,SUMIFS(Investors!$P:$P,Investors!$A:$A,$A71,Investors!$G:$G,$B71)-$B$2&gt;W$4),SUMIFS(Investors!$Q:$Q,Investors!$A:$A,$A71,Investors!$G:$G,$B71),0)</f>
        <v>0</v>
      </c>
      <c r="Y71" s="4">
        <f>IF(AND(SUMIFS(Investors!$P:$P,Investors!$A:$A,$A71,Investors!$G:$G,$B71)-$B$2&lt;=Y$4,SUMIFS(Investors!$P:$P,Investors!$A:$A,$A71,Investors!$G:$G,$B71)-$B$2&gt;X$4),SUMIFS(Investors!$Q:$Q,Investors!$A:$A,$A71,Investors!$G:$G,$B71),0)</f>
        <v>0</v>
      </c>
      <c r="Z71" s="4">
        <f>IF(AND(SUMIFS(Investors!$P:$P,Investors!$A:$A,$A71,Investors!$G:$G,$B71)-$B$2&lt;=Z$4,SUMIFS(Investors!$P:$P,Investors!$A:$A,$A71,Investors!$G:$G,$B71)-$B$2&gt;Y$4),SUMIFS(Investors!$Q:$Q,Investors!$A:$A,$A71,Investors!$G:$G,$B71),0)</f>
        <v>0</v>
      </c>
      <c r="AA71" s="4">
        <f>IF(AND(SUMIFS(Investors!$P:$P,Investors!$A:$A,$A71,Investors!$G:$G,$B71)-$B$2&lt;=AA$4,SUMIFS(Investors!$P:$P,Investors!$A:$A,$A71,Investors!$G:$G,$B71)-$B$2&gt;Z$4),SUMIFS(Investors!$Q:$Q,Investors!$A:$A,$A71,Investors!$G:$G,$B71),0)</f>
        <v>0</v>
      </c>
      <c r="AB71" s="4">
        <f>IF(AND(SUMIFS(Investors!$P:$P,Investors!$A:$A,$A71,Investors!$G:$G,$B71)-$B$2&lt;=AB$4,SUMIFS(Investors!$P:$P,Investors!$A:$A,$A71,Investors!$G:$G,$B71)-$B$2&gt;AA$4),SUMIFS(Investors!$Q:$Q,Investors!$A:$A,$A71,Investors!$G:$G,$B71),0)</f>
        <v>0</v>
      </c>
      <c r="AC71" s="4">
        <f>IF(AND(SUMIFS(Investors!$P:$P,Investors!$A:$A,$A71,Investors!$G:$G,$B71)-$B$2&lt;=AC$4,SUMIFS(Investors!$P:$P,Investors!$A:$A,$A71,Investors!$G:$G,$B71)-$B$2&gt;AB$4),SUMIFS(Investors!$Q:$Q,Investors!$A:$A,$A71,Investors!$G:$G,$B71),0)</f>
        <v>0</v>
      </c>
    </row>
    <row r="72" spans="1:29">
      <c r="A72" t="s">
        <v>228</v>
      </c>
      <c r="B72" t="s">
        <v>79</v>
      </c>
      <c r="C72" s="4">
        <f t="shared" si="3"/>
        <v>537435.61643835611</v>
      </c>
      <c r="E72" s="4">
        <f>IF(AND(SUMIFS(Investors!$P:$P,Investors!$A:$A,$A72,Investors!$G:$G,$B72)-$B$2&lt;=E$4,SUMIFS(Investors!$P:$P,Investors!$A:$A,$A72,Investors!$G:$G,$B72)-$B$2&gt;D$4),SUMIFS(Investors!$Q:$Q,Investors!$A:$A,$A72,Investors!$G:$G,$B72),0)</f>
        <v>0</v>
      </c>
      <c r="F72" s="4">
        <f>IF(AND(SUMIFS(Investors!$P:$P,Investors!$A:$A,$A72,Investors!$G:$G,$B72)-$B$2&lt;=F$4,SUMIFS(Investors!$P:$P,Investors!$A:$A,$A72,Investors!$G:$G,$B72)-$B$2&gt;E$4),SUMIFS(Investors!$Q:$Q,Investors!$A:$A,$A72,Investors!$G:$G,$B72),0)</f>
        <v>0</v>
      </c>
      <c r="G72" s="4">
        <f>IF(AND(SUMIFS(Investors!$P:$P,Investors!$A:$A,$A72,Investors!$G:$G,$B72)-$B$2&lt;=G$4,SUMIFS(Investors!$P:$P,Investors!$A:$A,$A72,Investors!$G:$G,$B72)-$B$2&gt;F$4),SUMIFS(Investors!$Q:$Q,Investors!$A:$A,$A72,Investors!$G:$G,$B72),0)</f>
        <v>0</v>
      </c>
      <c r="H72" s="4">
        <f>IF(AND(SUMIFS(Investors!$P:$P,Investors!$A:$A,$A72,Investors!$G:$G,$B72)-$B$2&lt;=H$4,SUMIFS(Investors!$P:$P,Investors!$A:$A,$A72,Investors!$G:$G,$B72)-$B$2&gt;G$4),SUMIFS(Investors!$Q:$Q,Investors!$A:$A,$A72,Investors!$G:$G,$B72),0)</f>
        <v>0</v>
      </c>
      <c r="I72" s="4">
        <f>IF(AND(SUMIFS(Investors!$P:$P,Investors!$A:$A,$A72,Investors!$G:$G,$B72)-$B$2&lt;=I$4,SUMIFS(Investors!$P:$P,Investors!$A:$A,$A72,Investors!$G:$G,$B72)-$B$2&gt;H$4),SUMIFS(Investors!$Q:$Q,Investors!$A:$A,$A72,Investors!$G:$G,$B72),0)</f>
        <v>0</v>
      </c>
      <c r="J72" s="4">
        <f>IF(AND(SUMIFS(Investors!$P:$P,Investors!$A:$A,$A72,Investors!$G:$G,$B72)-$B$2&lt;=J$4,SUMIFS(Investors!$P:$P,Investors!$A:$A,$A72,Investors!$G:$G,$B72)-$B$2&gt;I$4),SUMIFS(Investors!$Q:$Q,Investors!$A:$A,$A72,Investors!$G:$G,$B72),0)</f>
        <v>0</v>
      </c>
      <c r="K72" s="4">
        <f>IF(AND(SUMIFS(Investors!$P:$P,Investors!$A:$A,$A72,Investors!$G:$G,$B72)-$B$2&lt;=K$4,SUMIFS(Investors!$P:$P,Investors!$A:$A,$A72,Investors!$G:$G,$B72)-$B$2&gt;J$4),SUMIFS(Investors!$Q:$Q,Investors!$A:$A,$A72,Investors!$G:$G,$B72),0)</f>
        <v>537435.61643835611</v>
      </c>
      <c r="L72" s="4">
        <f>IF(AND(SUMIFS(Investors!$P:$P,Investors!$A:$A,$A72,Investors!$G:$G,$B72)-$B$2&lt;=L$4,SUMIFS(Investors!$P:$P,Investors!$A:$A,$A72,Investors!$G:$G,$B72)-$B$2&gt;K$4),SUMIFS(Investors!$Q:$Q,Investors!$A:$A,$A72,Investors!$G:$G,$B72),0)</f>
        <v>0</v>
      </c>
      <c r="M72" s="4">
        <f>IF(AND(SUMIFS(Investors!$P:$P,Investors!$A:$A,$A72,Investors!$G:$G,$B72)-$B$2&lt;=M$4,SUMIFS(Investors!$P:$P,Investors!$A:$A,$A72,Investors!$G:$G,$B72)-$B$2&gt;L$4),SUMIFS(Investors!$Q:$Q,Investors!$A:$A,$A72,Investors!$G:$G,$B72),0)</f>
        <v>0</v>
      </c>
      <c r="N72" s="4">
        <f>IF(AND(SUMIFS(Investors!$P:$P,Investors!$A:$A,$A72,Investors!$G:$G,$B72)-$B$2&lt;=N$4,SUMIFS(Investors!$P:$P,Investors!$A:$A,$A72,Investors!$G:$G,$B72)-$B$2&gt;M$4),SUMIFS(Investors!$Q:$Q,Investors!$A:$A,$A72,Investors!$G:$G,$B72),0)</f>
        <v>0</v>
      </c>
      <c r="O72" s="4">
        <f>IF(AND(SUMIFS(Investors!$P:$P,Investors!$A:$A,$A72,Investors!$G:$G,$B72)-$B$2&lt;=O$4,SUMIFS(Investors!$P:$P,Investors!$A:$A,$A72,Investors!$G:$G,$B72)-$B$2&gt;N$4),SUMIFS(Investors!$Q:$Q,Investors!$A:$A,$A72,Investors!$G:$G,$B72),0)</f>
        <v>0</v>
      </c>
      <c r="P72" s="4">
        <f>IF(AND(SUMIFS(Investors!$P:$P,Investors!$A:$A,$A72,Investors!$G:$G,$B72)-$B$2&lt;=P$4,SUMIFS(Investors!$P:$P,Investors!$A:$A,$A72,Investors!$G:$G,$B72)-$B$2&gt;O$4),SUMIFS(Investors!$Q:$Q,Investors!$A:$A,$A72,Investors!$G:$G,$B72),0)</f>
        <v>0</v>
      </c>
      <c r="Q72" s="4">
        <f>IF(AND(SUMIFS(Investors!$P:$P,Investors!$A:$A,$A72,Investors!$G:$G,$B72)-$B$2&lt;=Q$4,SUMIFS(Investors!$P:$P,Investors!$A:$A,$A72,Investors!$G:$G,$B72)-$B$2&gt;P$4),SUMIFS(Investors!$Q:$Q,Investors!$A:$A,$A72,Investors!$G:$G,$B72),0)</f>
        <v>0</v>
      </c>
      <c r="R72" s="4">
        <f>IF(AND(SUMIFS(Investors!$P:$P,Investors!$A:$A,$A72,Investors!$G:$G,$B72)-$B$2&lt;=R$4,SUMIFS(Investors!$P:$P,Investors!$A:$A,$A72,Investors!$G:$G,$B72)-$B$2&gt;Q$4),SUMIFS(Investors!$Q:$Q,Investors!$A:$A,$A72,Investors!$G:$G,$B72),0)</f>
        <v>0</v>
      </c>
      <c r="S72" s="4">
        <f>IF(AND(SUMIFS(Investors!$P:$P,Investors!$A:$A,$A72,Investors!$G:$G,$B72)-$B$2&lt;=S$4,SUMIFS(Investors!$P:$P,Investors!$A:$A,$A72,Investors!$G:$G,$B72)-$B$2&gt;R$4),SUMIFS(Investors!$Q:$Q,Investors!$A:$A,$A72,Investors!$G:$G,$B72),0)</f>
        <v>0</v>
      </c>
      <c r="T72" s="4">
        <f>IF(AND(SUMIFS(Investors!$P:$P,Investors!$A:$A,$A72,Investors!$G:$G,$B72)-$B$2&lt;=T$4,SUMIFS(Investors!$P:$P,Investors!$A:$A,$A72,Investors!$G:$G,$B72)-$B$2&gt;S$4),SUMIFS(Investors!$Q:$Q,Investors!$A:$A,$A72,Investors!$G:$G,$B72),0)</f>
        <v>0</v>
      </c>
      <c r="U72" s="4">
        <f>IF(AND(SUMIFS(Investors!$P:$P,Investors!$A:$A,$A72,Investors!$G:$G,$B72)-$B$2&lt;=U$4,SUMIFS(Investors!$P:$P,Investors!$A:$A,$A72,Investors!$G:$G,$B72)-$B$2&gt;T$4),SUMIFS(Investors!$Q:$Q,Investors!$A:$A,$A72,Investors!$G:$G,$B72),0)</f>
        <v>0</v>
      </c>
      <c r="V72" s="4">
        <f>IF(AND(SUMIFS(Investors!$P:$P,Investors!$A:$A,$A72,Investors!$G:$G,$B72)-$B$2&lt;=V$4,SUMIFS(Investors!$P:$P,Investors!$A:$A,$A72,Investors!$G:$G,$B72)-$B$2&gt;U$4),SUMIFS(Investors!$Q:$Q,Investors!$A:$A,$A72,Investors!$G:$G,$B72),0)</f>
        <v>0</v>
      </c>
      <c r="W72" s="4">
        <f>IF(AND(SUMIFS(Investors!$P:$P,Investors!$A:$A,$A72,Investors!$G:$G,$B72)-$B$2&lt;=W$4,SUMIFS(Investors!$P:$P,Investors!$A:$A,$A72,Investors!$G:$G,$B72)-$B$2&gt;V$4),SUMIFS(Investors!$Q:$Q,Investors!$A:$A,$A72,Investors!$G:$G,$B72),0)</f>
        <v>0</v>
      </c>
      <c r="X72" s="4">
        <f>IF(AND(SUMIFS(Investors!$P:$P,Investors!$A:$A,$A72,Investors!$G:$G,$B72)-$B$2&lt;=X$4,SUMIFS(Investors!$P:$P,Investors!$A:$A,$A72,Investors!$G:$G,$B72)-$B$2&gt;W$4),SUMIFS(Investors!$Q:$Q,Investors!$A:$A,$A72,Investors!$G:$G,$B72),0)</f>
        <v>0</v>
      </c>
      <c r="Y72" s="4">
        <f>IF(AND(SUMIFS(Investors!$P:$P,Investors!$A:$A,$A72,Investors!$G:$G,$B72)-$B$2&lt;=Y$4,SUMIFS(Investors!$P:$P,Investors!$A:$A,$A72,Investors!$G:$G,$B72)-$B$2&gt;X$4),SUMIFS(Investors!$Q:$Q,Investors!$A:$A,$A72,Investors!$G:$G,$B72),0)</f>
        <v>0</v>
      </c>
      <c r="Z72" s="4">
        <f>IF(AND(SUMIFS(Investors!$P:$P,Investors!$A:$A,$A72,Investors!$G:$G,$B72)-$B$2&lt;=Z$4,SUMIFS(Investors!$P:$P,Investors!$A:$A,$A72,Investors!$G:$G,$B72)-$B$2&gt;Y$4),SUMIFS(Investors!$Q:$Q,Investors!$A:$A,$A72,Investors!$G:$G,$B72),0)</f>
        <v>0</v>
      </c>
      <c r="AA72" s="4">
        <f>IF(AND(SUMIFS(Investors!$P:$P,Investors!$A:$A,$A72,Investors!$G:$G,$B72)-$B$2&lt;=AA$4,SUMIFS(Investors!$P:$P,Investors!$A:$A,$A72,Investors!$G:$G,$B72)-$B$2&gt;Z$4),SUMIFS(Investors!$Q:$Q,Investors!$A:$A,$A72,Investors!$G:$G,$B72),0)</f>
        <v>0</v>
      </c>
      <c r="AB72" s="4">
        <f>IF(AND(SUMIFS(Investors!$P:$P,Investors!$A:$A,$A72,Investors!$G:$G,$B72)-$B$2&lt;=AB$4,SUMIFS(Investors!$P:$P,Investors!$A:$A,$A72,Investors!$G:$G,$B72)-$B$2&gt;AA$4),SUMIFS(Investors!$Q:$Q,Investors!$A:$A,$A72,Investors!$G:$G,$B72),0)</f>
        <v>0</v>
      </c>
      <c r="AC72" s="4">
        <f>IF(AND(SUMIFS(Investors!$P:$P,Investors!$A:$A,$A72,Investors!$G:$G,$B72)-$B$2&lt;=AC$4,SUMIFS(Investors!$P:$P,Investors!$A:$A,$A72,Investors!$G:$G,$B72)-$B$2&gt;AB$4),SUMIFS(Investors!$Q:$Q,Investors!$A:$A,$A72,Investors!$G:$G,$B72),0)</f>
        <v>0</v>
      </c>
    </row>
    <row r="73" spans="1:29">
      <c r="A73" t="s">
        <v>228</v>
      </c>
      <c r="B73" t="s">
        <v>71</v>
      </c>
      <c r="C73" s="4">
        <f t="shared" si="3"/>
        <v>506490.41095890413</v>
      </c>
      <c r="E73" s="4">
        <f>IF(AND(SUMIFS(Investors!$P:$P,Investors!$A:$A,$A73,Investors!$G:$G,$B73)-$B$2&lt;=E$4,SUMIFS(Investors!$P:$P,Investors!$A:$A,$A73,Investors!$G:$G,$B73)-$B$2&gt;D$4),SUMIFS(Investors!$Q:$Q,Investors!$A:$A,$A73,Investors!$G:$G,$B73),0)</f>
        <v>0</v>
      </c>
      <c r="F73" s="4">
        <f>IF(AND(SUMIFS(Investors!$P:$P,Investors!$A:$A,$A73,Investors!$G:$G,$B73)-$B$2&lt;=F$4,SUMIFS(Investors!$P:$P,Investors!$A:$A,$A73,Investors!$G:$G,$B73)-$B$2&gt;E$4),SUMIFS(Investors!$Q:$Q,Investors!$A:$A,$A73,Investors!$G:$G,$B73),0)</f>
        <v>0</v>
      </c>
      <c r="G73" s="4">
        <f>IF(AND(SUMIFS(Investors!$P:$P,Investors!$A:$A,$A73,Investors!$G:$G,$B73)-$B$2&lt;=G$4,SUMIFS(Investors!$P:$P,Investors!$A:$A,$A73,Investors!$G:$G,$B73)-$B$2&gt;F$4),SUMIFS(Investors!$Q:$Q,Investors!$A:$A,$A73,Investors!$G:$G,$B73),0)</f>
        <v>506490.41095890413</v>
      </c>
      <c r="H73" s="4">
        <f>IF(AND(SUMIFS(Investors!$P:$P,Investors!$A:$A,$A73,Investors!$G:$G,$B73)-$B$2&lt;=H$4,SUMIFS(Investors!$P:$P,Investors!$A:$A,$A73,Investors!$G:$G,$B73)-$B$2&gt;G$4),SUMIFS(Investors!$Q:$Q,Investors!$A:$A,$A73,Investors!$G:$G,$B73),0)</f>
        <v>0</v>
      </c>
      <c r="I73" s="4">
        <f>IF(AND(SUMIFS(Investors!$P:$P,Investors!$A:$A,$A73,Investors!$G:$G,$B73)-$B$2&lt;=I$4,SUMIFS(Investors!$P:$P,Investors!$A:$A,$A73,Investors!$G:$G,$B73)-$B$2&gt;H$4),SUMIFS(Investors!$Q:$Q,Investors!$A:$A,$A73,Investors!$G:$G,$B73),0)</f>
        <v>0</v>
      </c>
      <c r="J73" s="4">
        <f>IF(AND(SUMIFS(Investors!$P:$P,Investors!$A:$A,$A73,Investors!$G:$G,$B73)-$B$2&lt;=J$4,SUMIFS(Investors!$P:$P,Investors!$A:$A,$A73,Investors!$G:$G,$B73)-$B$2&gt;I$4),SUMIFS(Investors!$Q:$Q,Investors!$A:$A,$A73,Investors!$G:$G,$B73),0)</f>
        <v>0</v>
      </c>
      <c r="K73" s="4">
        <f>IF(AND(SUMIFS(Investors!$P:$P,Investors!$A:$A,$A73,Investors!$G:$G,$B73)-$B$2&lt;=K$4,SUMIFS(Investors!$P:$P,Investors!$A:$A,$A73,Investors!$G:$G,$B73)-$B$2&gt;J$4),SUMIFS(Investors!$Q:$Q,Investors!$A:$A,$A73,Investors!$G:$G,$B73),0)</f>
        <v>0</v>
      </c>
      <c r="L73" s="4">
        <f>IF(AND(SUMIFS(Investors!$P:$P,Investors!$A:$A,$A73,Investors!$G:$G,$B73)-$B$2&lt;=L$4,SUMIFS(Investors!$P:$P,Investors!$A:$A,$A73,Investors!$G:$G,$B73)-$B$2&gt;K$4),SUMIFS(Investors!$Q:$Q,Investors!$A:$A,$A73,Investors!$G:$G,$B73),0)</f>
        <v>0</v>
      </c>
      <c r="M73" s="4">
        <f>IF(AND(SUMIFS(Investors!$P:$P,Investors!$A:$A,$A73,Investors!$G:$G,$B73)-$B$2&lt;=M$4,SUMIFS(Investors!$P:$P,Investors!$A:$A,$A73,Investors!$G:$G,$B73)-$B$2&gt;L$4),SUMIFS(Investors!$Q:$Q,Investors!$A:$A,$A73,Investors!$G:$G,$B73),0)</f>
        <v>0</v>
      </c>
      <c r="N73" s="4">
        <f>IF(AND(SUMIFS(Investors!$P:$P,Investors!$A:$A,$A73,Investors!$G:$G,$B73)-$B$2&lt;=N$4,SUMIFS(Investors!$P:$P,Investors!$A:$A,$A73,Investors!$G:$G,$B73)-$B$2&gt;M$4),SUMIFS(Investors!$Q:$Q,Investors!$A:$A,$A73,Investors!$G:$G,$B73),0)</f>
        <v>0</v>
      </c>
      <c r="O73" s="4">
        <f>IF(AND(SUMIFS(Investors!$P:$P,Investors!$A:$A,$A73,Investors!$G:$G,$B73)-$B$2&lt;=O$4,SUMIFS(Investors!$P:$P,Investors!$A:$A,$A73,Investors!$G:$G,$B73)-$B$2&gt;N$4),SUMIFS(Investors!$Q:$Q,Investors!$A:$A,$A73,Investors!$G:$G,$B73),0)</f>
        <v>0</v>
      </c>
      <c r="P73" s="4">
        <f>IF(AND(SUMIFS(Investors!$P:$P,Investors!$A:$A,$A73,Investors!$G:$G,$B73)-$B$2&lt;=P$4,SUMIFS(Investors!$P:$P,Investors!$A:$A,$A73,Investors!$G:$G,$B73)-$B$2&gt;O$4),SUMIFS(Investors!$Q:$Q,Investors!$A:$A,$A73,Investors!$G:$G,$B73),0)</f>
        <v>0</v>
      </c>
      <c r="Q73" s="4">
        <f>IF(AND(SUMIFS(Investors!$P:$P,Investors!$A:$A,$A73,Investors!$G:$G,$B73)-$B$2&lt;=Q$4,SUMIFS(Investors!$P:$P,Investors!$A:$A,$A73,Investors!$G:$G,$B73)-$B$2&gt;P$4),SUMIFS(Investors!$Q:$Q,Investors!$A:$A,$A73,Investors!$G:$G,$B73),0)</f>
        <v>0</v>
      </c>
      <c r="R73" s="4">
        <f>IF(AND(SUMIFS(Investors!$P:$P,Investors!$A:$A,$A73,Investors!$G:$G,$B73)-$B$2&lt;=R$4,SUMIFS(Investors!$P:$P,Investors!$A:$A,$A73,Investors!$G:$G,$B73)-$B$2&gt;Q$4),SUMIFS(Investors!$Q:$Q,Investors!$A:$A,$A73,Investors!$G:$G,$B73),0)</f>
        <v>0</v>
      </c>
      <c r="S73" s="4">
        <f>IF(AND(SUMIFS(Investors!$P:$P,Investors!$A:$A,$A73,Investors!$G:$G,$B73)-$B$2&lt;=S$4,SUMIFS(Investors!$P:$P,Investors!$A:$A,$A73,Investors!$G:$G,$B73)-$B$2&gt;R$4),SUMIFS(Investors!$Q:$Q,Investors!$A:$A,$A73,Investors!$G:$G,$B73),0)</f>
        <v>0</v>
      </c>
      <c r="T73" s="4">
        <f>IF(AND(SUMIFS(Investors!$P:$P,Investors!$A:$A,$A73,Investors!$G:$G,$B73)-$B$2&lt;=T$4,SUMIFS(Investors!$P:$P,Investors!$A:$A,$A73,Investors!$G:$G,$B73)-$B$2&gt;S$4),SUMIFS(Investors!$Q:$Q,Investors!$A:$A,$A73,Investors!$G:$G,$B73),0)</f>
        <v>0</v>
      </c>
      <c r="U73" s="4">
        <f>IF(AND(SUMIFS(Investors!$P:$P,Investors!$A:$A,$A73,Investors!$G:$G,$B73)-$B$2&lt;=U$4,SUMIFS(Investors!$P:$P,Investors!$A:$A,$A73,Investors!$G:$G,$B73)-$B$2&gt;T$4),SUMIFS(Investors!$Q:$Q,Investors!$A:$A,$A73,Investors!$G:$G,$B73),0)</f>
        <v>0</v>
      </c>
      <c r="V73" s="4">
        <f>IF(AND(SUMIFS(Investors!$P:$P,Investors!$A:$A,$A73,Investors!$G:$G,$B73)-$B$2&lt;=V$4,SUMIFS(Investors!$P:$P,Investors!$A:$A,$A73,Investors!$G:$G,$B73)-$B$2&gt;U$4),SUMIFS(Investors!$Q:$Q,Investors!$A:$A,$A73,Investors!$G:$G,$B73),0)</f>
        <v>0</v>
      </c>
      <c r="W73" s="4">
        <f>IF(AND(SUMIFS(Investors!$P:$P,Investors!$A:$A,$A73,Investors!$G:$G,$B73)-$B$2&lt;=W$4,SUMIFS(Investors!$P:$P,Investors!$A:$A,$A73,Investors!$G:$G,$B73)-$B$2&gt;V$4),SUMIFS(Investors!$Q:$Q,Investors!$A:$A,$A73,Investors!$G:$G,$B73),0)</f>
        <v>0</v>
      </c>
      <c r="X73" s="4">
        <f>IF(AND(SUMIFS(Investors!$P:$P,Investors!$A:$A,$A73,Investors!$G:$G,$B73)-$B$2&lt;=X$4,SUMIFS(Investors!$P:$P,Investors!$A:$A,$A73,Investors!$G:$G,$B73)-$B$2&gt;W$4),SUMIFS(Investors!$Q:$Q,Investors!$A:$A,$A73,Investors!$G:$G,$B73),0)</f>
        <v>0</v>
      </c>
      <c r="Y73" s="4">
        <f>IF(AND(SUMIFS(Investors!$P:$P,Investors!$A:$A,$A73,Investors!$G:$G,$B73)-$B$2&lt;=Y$4,SUMIFS(Investors!$P:$P,Investors!$A:$A,$A73,Investors!$G:$G,$B73)-$B$2&gt;X$4),SUMIFS(Investors!$Q:$Q,Investors!$A:$A,$A73,Investors!$G:$G,$B73),0)</f>
        <v>0</v>
      </c>
      <c r="Z73" s="4">
        <f>IF(AND(SUMIFS(Investors!$P:$P,Investors!$A:$A,$A73,Investors!$G:$G,$B73)-$B$2&lt;=Z$4,SUMIFS(Investors!$P:$P,Investors!$A:$A,$A73,Investors!$G:$G,$B73)-$B$2&gt;Y$4),SUMIFS(Investors!$Q:$Q,Investors!$A:$A,$A73,Investors!$G:$G,$B73),0)</f>
        <v>0</v>
      </c>
      <c r="AA73" s="4">
        <f>IF(AND(SUMIFS(Investors!$P:$P,Investors!$A:$A,$A73,Investors!$G:$G,$B73)-$B$2&lt;=AA$4,SUMIFS(Investors!$P:$P,Investors!$A:$A,$A73,Investors!$G:$G,$B73)-$B$2&gt;Z$4),SUMIFS(Investors!$Q:$Q,Investors!$A:$A,$A73,Investors!$G:$G,$B73),0)</f>
        <v>0</v>
      </c>
      <c r="AB73" s="4">
        <f>IF(AND(SUMIFS(Investors!$P:$P,Investors!$A:$A,$A73,Investors!$G:$G,$B73)-$B$2&lt;=AB$4,SUMIFS(Investors!$P:$P,Investors!$A:$A,$A73,Investors!$G:$G,$B73)-$B$2&gt;AA$4),SUMIFS(Investors!$Q:$Q,Investors!$A:$A,$A73,Investors!$G:$G,$B73),0)</f>
        <v>0</v>
      </c>
      <c r="AC73" s="4">
        <f>IF(AND(SUMIFS(Investors!$P:$P,Investors!$A:$A,$A73,Investors!$G:$G,$B73)-$B$2&lt;=AC$4,SUMIFS(Investors!$P:$P,Investors!$A:$A,$A73,Investors!$G:$G,$B73)-$B$2&gt;AB$4),SUMIFS(Investors!$Q:$Q,Investors!$A:$A,$A73,Investors!$G:$G,$B73),0)</f>
        <v>0</v>
      </c>
    </row>
    <row r="74" spans="1:29">
      <c r="A74" t="s">
        <v>228</v>
      </c>
      <c r="B74" t="s">
        <v>110</v>
      </c>
      <c r="C74" s="4">
        <f t="shared" si="3"/>
        <v>651320.54794520547</v>
      </c>
      <c r="E74" s="4">
        <f>IF(AND(SUMIFS(Investors!$P:$P,Investors!$A:$A,$A74,Investors!$G:$G,$B74)-$B$2&lt;=E$4,SUMIFS(Investors!$P:$P,Investors!$A:$A,$A74,Investors!$G:$G,$B74)-$B$2&gt;D$4),SUMIFS(Investors!$Q:$Q,Investors!$A:$A,$A74,Investors!$G:$G,$B74),0)</f>
        <v>0</v>
      </c>
      <c r="F74" s="4">
        <f>IF(AND(SUMIFS(Investors!$P:$P,Investors!$A:$A,$A74,Investors!$G:$G,$B74)-$B$2&lt;=F$4,SUMIFS(Investors!$P:$P,Investors!$A:$A,$A74,Investors!$G:$G,$B74)-$B$2&gt;E$4),SUMIFS(Investors!$Q:$Q,Investors!$A:$A,$A74,Investors!$G:$G,$B74),0)</f>
        <v>0</v>
      </c>
      <c r="G74" s="4">
        <f>IF(AND(SUMIFS(Investors!$P:$P,Investors!$A:$A,$A74,Investors!$G:$G,$B74)-$B$2&lt;=G$4,SUMIFS(Investors!$P:$P,Investors!$A:$A,$A74,Investors!$G:$G,$B74)-$B$2&gt;F$4),SUMIFS(Investors!$Q:$Q,Investors!$A:$A,$A74,Investors!$G:$G,$B74),0)</f>
        <v>0</v>
      </c>
      <c r="H74" s="4">
        <f>IF(AND(SUMIFS(Investors!$P:$P,Investors!$A:$A,$A74,Investors!$G:$G,$B74)-$B$2&lt;=H$4,SUMIFS(Investors!$P:$P,Investors!$A:$A,$A74,Investors!$G:$G,$B74)-$B$2&gt;G$4),SUMIFS(Investors!$Q:$Q,Investors!$A:$A,$A74,Investors!$G:$G,$B74),0)</f>
        <v>0</v>
      </c>
      <c r="I74" s="4">
        <f>IF(AND(SUMIFS(Investors!$P:$P,Investors!$A:$A,$A74,Investors!$G:$G,$B74)-$B$2&lt;=I$4,SUMIFS(Investors!$P:$P,Investors!$A:$A,$A74,Investors!$G:$G,$B74)-$B$2&gt;H$4),SUMIFS(Investors!$Q:$Q,Investors!$A:$A,$A74,Investors!$G:$G,$B74),0)</f>
        <v>0</v>
      </c>
      <c r="J74" s="4">
        <f>IF(AND(SUMIFS(Investors!$P:$P,Investors!$A:$A,$A74,Investors!$G:$G,$B74)-$B$2&lt;=J$4,SUMIFS(Investors!$P:$P,Investors!$A:$A,$A74,Investors!$G:$G,$B74)-$B$2&gt;I$4),SUMIFS(Investors!$Q:$Q,Investors!$A:$A,$A74,Investors!$G:$G,$B74),0)</f>
        <v>0</v>
      </c>
      <c r="K74" s="4">
        <f>IF(AND(SUMIFS(Investors!$P:$P,Investors!$A:$A,$A74,Investors!$G:$G,$B74)-$B$2&lt;=K$4,SUMIFS(Investors!$P:$P,Investors!$A:$A,$A74,Investors!$G:$G,$B74)-$B$2&gt;J$4),SUMIFS(Investors!$Q:$Q,Investors!$A:$A,$A74,Investors!$G:$G,$B74),0)</f>
        <v>651320.54794520547</v>
      </c>
      <c r="L74" s="4">
        <f>IF(AND(SUMIFS(Investors!$P:$P,Investors!$A:$A,$A74,Investors!$G:$G,$B74)-$B$2&lt;=L$4,SUMIFS(Investors!$P:$P,Investors!$A:$A,$A74,Investors!$G:$G,$B74)-$B$2&gt;K$4),SUMIFS(Investors!$Q:$Q,Investors!$A:$A,$A74,Investors!$G:$G,$B74),0)</f>
        <v>0</v>
      </c>
      <c r="M74" s="4">
        <f>IF(AND(SUMIFS(Investors!$P:$P,Investors!$A:$A,$A74,Investors!$G:$G,$B74)-$B$2&lt;=M$4,SUMIFS(Investors!$P:$P,Investors!$A:$A,$A74,Investors!$G:$G,$B74)-$B$2&gt;L$4),SUMIFS(Investors!$Q:$Q,Investors!$A:$A,$A74,Investors!$G:$G,$B74),0)</f>
        <v>0</v>
      </c>
      <c r="N74" s="4">
        <f>IF(AND(SUMIFS(Investors!$P:$P,Investors!$A:$A,$A74,Investors!$G:$G,$B74)-$B$2&lt;=N$4,SUMIFS(Investors!$P:$P,Investors!$A:$A,$A74,Investors!$G:$G,$B74)-$B$2&gt;M$4),SUMIFS(Investors!$Q:$Q,Investors!$A:$A,$A74,Investors!$G:$G,$B74),0)</f>
        <v>0</v>
      </c>
      <c r="O74" s="4">
        <f>IF(AND(SUMIFS(Investors!$P:$P,Investors!$A:$A,$A74,Investors!$G:$G,$B74)-$B$2&lt;=O$4,SUMIFS(Investors!$P:$P,Investors!$A:$A,$A74,Investors!$G:$G,$B74)-$B$2&gt;N$4),SUMIFS(Investors!$Q:$Q,Investors!$A:$A,$A74,Investors!$G:$G,$B74),0)</f>
        <v>0</v>
      </c>
      <c r="P74" s="4">
        <f>IF(AND(SUMIFS(Investors!$P:$P,Investors!$A:$A,$A74,Investors!$G:$G,$B74)-$B$2&lt;=P$4,SUMIFS(Investors!$P:$P,Investors!$A:$A,$A74,Investors!$G:$G,$B74)-$B$2&gt;O$4),SUMIFS(Investors!$Q:$Q,Investors!$A:$A,$A74,Investors!$G:$G,$B74),0)</f>
        <v>0</v>
      </c>
      <c r="Q74" s="4">
        <f>IF(AND(SUMIFS(Investors!$P:$P,Investors!$A:$A,$A74,Investors!$G:$G,$B74)-$B$2&lt;=Q$4,SUMIFS(Investors!$P:$P,Investors!$A:$A,$A74,Investors!$G:$G,$B74)-$B$2&gt;P$4),SUMIFS(Investors!$Q:$Q,Investors!$A:$A,$A74,Investors!$G:$G,$B74),0)</f>
        <v>0</v>
      </c>
      <c r="R74" s="4">
        <f>IF(AND(SUMIFS(Investors!$P:$P,Investors!$A:$A,$A74,Investors!$G:$G,$B74)-$B$2&lt;=R$4,SUMIFS(Investors!$P:$P,Investors!$A:$A,$A74,Investors!$G:$G,$B74)-$B$2&gt;Q$4),SUMIFS(Investors!$Q:$Q,Investors!$A:$A,$A74,Investors!$G:$G,$B74),0)</f>
        <v>0</v>
      </c>
      <c r="S74" s="4">
        <f>IF(AND(SUMIFS(Investors!$P:$P,Investors!$A:$A,$A74,Investors!$G:$G,$B74)-$B$2&lt;=S$4,SUMIFS(Investors!$P:$P,Investors!$A:$A,$A74,Investors!$G:$G,$B74)-$B$2&gt;R$4),SUMIFS(Investors!$Q:$Q,Investors!$A:$A,$A74,Investors!$G:$G,$B74),0)</f>
        <v>0</v>
      </c>
      <c r="T74" s="4">
        <f>IF(AND(SUMIFS(Investors!$P:$P,Investors!$A:$A,$A74,Investors!$G:$G,$B74)-$B$2&lt;=T$4,SUMIFS(Investors!$P:$P,Investors!$A:$A,$A74,Investors!$G:$G,$B74)-$B$2&gt;S$4),SUMIFS(Investors!$Q:$Q,Investors!$A:$A,$A74,Investors!$G:$G,$B74),0)</f>
        <v>0</v>
      </c>
      <c r="U74" s="4">
        <f>IF(AND(SUMIFS(Investors!$P:$P,Investors!$A:$A,$A74,Investors!$G:$G,$B74)-$B$2&lt;=U$4,SUMIFS(Investors!$P:$P,Investors!$A:$A,$A74,Investors!$G:$G,$B74)-$B$2&gt;T$4),SUMIFS(Investors!$Q:$Q,Investors!$A:$A,$A74,Investors!$G:$G,$B74),0)</f>
        <v>0</v>
      </c>
      <c r="V74" s="4">
        <f>IF(AND(SUMIFS(Investors!$P:$P,Investors!$A:$A,$A74,Investors!$G:$G,$B74)-$B$2&lt;=V$4,SUMIFS(Investors!$P:$P,Investors!$A:$A,$A74,Investors!$G:$G,$B74)-$B$2&gt;U$4),SUMIFS(Investors!$Q:$Q,Investors!$A:$A,$A74,Investors!$G:$G,$B74),0)</f>
        <v>0</v>
      </c>
      <c r="W74" s="4">
        <f>IF(AND(SUMIFS(Investors!$P:$P,Investors!$A:$A,$A74,Investors!$G:$G,$B74)-$B$2&lt;=W$4,SUMIFS(Investors!$P:$P,Investors!$A:$A,$A74,Investors!$G:$G,$B74)-$B$2&gt;V$4),SUMIFS(Investors!$Q:$Q,Investors!$A:$A,$A74,Investors!$G:$G,$B74),0)</f>
        <v>0</v>
      </c>
      <c r="X74" s="4">
        <f>IF(AND(SUMIFS(Investors!$P:$P,Investors!$A:$A,$A74,Investors!$G:$G,$B74)-$B$2&lt;=X$4,SUMIFS(Investors!$P:$P,Investors!$A:$A,$A74,Investors!$G:$G,$B74)-$B$2&gt;W$4),SUMIFS(Investors!$Q:$Q,Investors!$A:$A,$A74,Investors!$G:$G,$B74),0)</f>
        <v>0</v>
      </c>
      <c r="Y74" s="4">
        <f>IF(AND(SUMIFS(Investors!$P:$P,Investors!$A:$A,$A74,Investors!$G:$G,$B74)-$B$2&lt;=Y$4,SUMIFS(Investors!$P:$P,Investors!$A:$A,$A74,Investors!$G:$G,$B74)-$B$2&gt;X$4),SUMIFS(Investors!$Q:$Q,Investors!$A:$A,$A74,Investors!$G:$G,$B74),0)</f>
        <v>0</v>
      </c>
      <c r="Z74" s="4">
        <f>IF(AND(SUMIFS(Investors!$P:$P,Investors!$A:$A,$A74,Investors!$G:$G,$B74)-$B$2&lt;=Z$4,SUMIFS(Investors!$P:$P,Investors!$A:$A,$A74,Investors!$G:$G,$B74)-$B$2&gt;Y$4),SUMIFS(Investors!$Q:$Q,Investors!$A:$A,$A74,Investors!$G:$G,$B74),0)</f>
        <v>0</v>
      </c>
      <c r="AA74" s="4">
        <f>IF(AND(SUMIFS(Investors!$P:$P,Investors!$A:$A,$A74,Investors!$G:$G,$B74)-$B$2&lt;=AA$4,SUMIFS(Investors!$P:$P,Investors!$A:$A,$A74,Investors!$G:$G,$B74)-$B$2&gt;Z$4),SUMIFS(Investors!$Q:$Q,Investors!$A:$A,$A74,Investors!$G:$G,$B74),0)</f>
        <v>0</v>
      </c>
      <c r="AB74" s="4">
        <f>IF(AND(SUMIFS(Investors!$P:$P,Investors!$A:$A,$A74,Investors!$G:$G,$B74)-$B$2&lt;=AB$4,SUMIFS(Investors!$P:$P,Investors!$A:$A,$A74,Investors!$G:$G,$B74)-$B$2&gt;AA$4),SUMIFS(Investors!$Q:$Q,Investors!$A:$A,$A74,Investors!$G:$G,$B74),0)</f>
        <v>0</v>
      </c>
      <c r="AC74" s="4">
        <f>IF(AND(SUMIFS(Investors!$P:$P,Investors!$A:$A,$A74,Investors!$G:$G,$B74)-$B$2&lt;=AC$4,SUMIFS(Investors!$P:$P,Investors!$A:$A,$A74,Investors!$G:$G,$B74)-$B$2&gt;AB$4),SUMIFS(Investors!$Q:$Q,Investors!$A:$A,$A74,Investors!$G:$G,$B74),0)</f>
        <v>0</v>
      </c>
    </row>
    <row r="75" spans="1:29">
      <c r="A75" t="s">
        <v>231</v>
      </c>
      <c r="B75" t="s">
        <v>54</v>
      </c>
      <c r="C75" s="4">
        <f t="shared" si="3"/>
        <v>196879.95473917807</v>
      </c>
      <c r="E75" s="4">
        <f>IF(AND(SUMIFS(Investors!$P:$P,Investors!$A:$A,$A75,Investors!$G:$G,$B75)-$B$2&lt;=E$4,SUMIFS(Investors!$P:$P,Investors!$A:$A,$A75,Investors!$G:$G,$B75)-$B$2&gt;D$4),SUMIFS(Investors!$Q:$Q,Investors!$A:$A,$A75,Investors!$G:$G,$B75),0)</f>
        <v>0</v>
      </c>
      <c r="F75" s="4">
        <f>IF(AND(SUMIFS(Investors!$P:$P,Investors!$A:$A,$A75,Investors!$G:$G,$B75)-$B$2&lt;=F$4,SUMIFS(Investors!$P:$P,Investors!$A:$A,$A75,Investors!$G:$G,$B75)-$B$2&gt;E$4),SUMIFS(Investors!$Q:$Q,Investors!$A:$A,$A75,Investors!$G:$G,$B75),0)</f>
        <v>0</v>
      </c>
      <c r="G75" s="4">
        <f>IF(AND(SUMIFS(Investors!$P:$P,Investors!$A:$A,$A75,Investors!$G:$G,$B75)-$B$2&lt;=G$4,SUMIFS(Investors!$P:$P,Investors!$A:$A,$A75,Investors!$G:$G,$B75)-$B$2&gt;F$4),SUMIFS(Investors!$Q:$Q,Investors!$A:$A,$A75,Investors!$G:$G,$B75),0)</f>
        <v>0</v>
      </c>
      <c r="H75" s="4">
        <f>IF(AND(SUMIFS(Investors!$P:$P,Investors!$A:$A,$A75,Investors!$G:$G,$B75)-$B$2&lt;=H$4,SUMIFS(Investors!$P:$P,Investors!$A:$A,$A75,Investors!$G:$G,$B75)-$B$2&gt;G$4),SUMIFS(Investors!$Q:$Q,Investors!$A:$A,$A75,Investors!$G:$G,$B75),0)</f>
        <v>0</v>
      </c>
      <c r="I75" s="4">
        <f>IF(AND(SUMIFS(Investors!$P:$P,Investors!$A:$A,$A75,Investors!$G:$G,$B75)-$B$2&lt;=I$4,SUMIFS(Investors!$P:$P,Investors!$A:$A,$A75,Investors!$G:$G,$B75)-$B$2&gt;H$4),SUMIFS(Investors!$Q:$Q,Investors!$A:$A,$A75,Investors!$G:$G,$B75),0)</f>
        <v>0</v>
      </c>
      <c r="J75" s="4">
        <f>IF(AND(SUMIFS(Investors!$P:$P,Investors!$A:$A,$A75,Investors!$G:$G,$B75)-$B$2&lt;=J$4,SUMIFS(Investors!$P:$P,Investors!$A:$A,$A75,Investors!$G:$G,$B75)-$B$2&gt;I$4),SUMIFS(Investors!$Q:$Q,Investors!$A:$A,$A75,Investors!$G:$G,$B75),0)</f>
        <v>196879.95473917807</v>
      </c>
      <c r="K75" s="4">
        <f>IF(AND(SUMIFS(Investors!$P:$P,Investors!$A:$A,$A75,Investors!$G:$G,$B75)-$B$2&lt;=K$4,SUMIFS(Investors!$P:$P,Investors!$A:$A,$A75,Investors!$G:$G,$B75)-$B$2&gt;J$4),SUMIFS(Investors!$Q:$Q,Investors!$A:$A,$A75,Investors!$G:$G,$B75),0)</f>
        <v>0</v>
      </c>
      <c r="L75" s="4">
        <f>IF(AND(SUMIFS(Investors!$P:$P,Investors!$A:$A,$A75,Investors!$G:$G,$B75)-$B$2&lt;=L$4,SUMIFS(Investors!$P:$P,Investors!$A:$A,$A75,Investors!$G:$G,$B75)-$B$2&gt;K$4),SUMIFS(Investors!$Q:$Q,Investors!$A:$A,$A75,Investors!$G:$G,$B75),0)</f>
        <v>0</v>
      </c>
      <c r="M75" s="4">
        <f>IF(AND(SUMIFS(Investors!$P:$P,Investors!$A:$A,$A75,Investors!$G:$G,$B75)-$B$2&lt;=M$4,SUMIFS(Investors!$P:$P,Investors!$A:$A,$A75,Investors!$G:$G,$B75)-$B$2&gt;L$4),SUMIFS(Investors!$Q:$Q,Investors!$A:$A,$A75,Investors!$G:$G,$B75),0)</f>
        <v>0</v>
      </c>
      <c r="N75" s="4">
        <f>IF(AND(SUMIFS(Investors!$P:$P,Investors!$A:$A,$A75,Investors!$G:$G,$B75)-$B$2&lt;=N$4,SUMIFS(Investors!$P:$P,Investors!$A:$A,$A75,Investors!$G:$G,$B75)-$B$2&gt;M$4),SUMIFS(Investors!$Q:$Q,Investors!$A:$A,$A75,Investors!$G:$G,$B75),0)</f>
        <v>0</v>
      </c>
      <c r="O75" s="4">
        <f>IF(AND(SUMIFS(Investors!$P:$P,Investors!$A:$A,$A75,Investors!$G:$G,$B75)-$B$2&lt;=O$4,SUMIFS(Investors!$P:$P,Investors!$A:$A,$A75,Investors!$G:$G,$B75)-$B$2&gt;N$4),SUMIFS(Investors!$Q:$Q,Investors!$A:$A,$A75,Investors!$G:$G,$B75),0)</f>
        <v>0</v>
      </c>
      <c r="P75" s="4">
        <f>IF(AND(SUMIFS(Investors!$P:$P,Investors!$A:$A,$A75,Investors!$G:$G,$B75)-$B$2&lt;=P$4,SUMIFS(Investors!$P:$P,Investors!$A:$A,$A75,Investors!$G:$G,$B75)-$B$2&gt;O$4),SUMIFS(Investors!$Q:$Q,Investors!$A:$A,$A75,Investors!$G:$G,$B75),0)</f>
        <v>0</v>
      </c>
      <c r="Q75" s="4">
        <f>IF(AND(SUMIFS(Investors!$P:$P,Investors!$A:$A,$A75,Investors!$G:$G,$B75)-$B$2&lt;=Q$4,SUMIFS(Investors!$P:$P,Investors!$A:$A,$A75,Investors!$G:$G,$B75)-$B$2&gt;P$4),SUMIFS(Investors!$Q:$Q,Investors!$A:$A,$A75,Investors!$G:$G,$B75),0)</f>
        <v>0</v>
      </c>
      <c r="R75" s="4">
        <f>IF(AND(SUMIFS(Investors!$P:$P,Investors!$A:$A,$A75,Investors!$G:$G,$B75)-$B$2&lt;=R$4,SUMIFS(Investors!$P:$P,Investors!$A:$A,$A75,Investors!$G:$G,$B75)-$B$2&gt;Q$4),SUMIFS(Investors!$Q:$Q,Investors!$A:$A,$A75,Investors!$G:$G,$B75),0)</f>
        <v>0</v>
      </c>
      <c r="S75" s="4">
        <f>IF(AND(SUMIFS(Investors!$P:$P,Investors!$A:$A,$A75,Investors!$G:$G,$B75)-$B$2&lt;=S$4,SUMIFS(Investors!$P:$P,Investors!$A:$A,$A75,Investors!$G:$G,$B75)-$B$2&gt;R$4),SUMIFS(Investors!$Q:$Q,Investors!$A:$A,$A75,Investors!$G:$G,$B75),0)</f>
        <v>0</v>
      </c>
      <c r="T75" s="4">
        <f>IF(AND(SUMIFS(Investors!$P:$P,Investors!$A:$A,$A75,Investors!$G:$G,$B75)-$B$2&lt;=T$4,SUMIFS(Investors!$P:$P,Investors!$A:$A,$A75,Investors!$G:$G,$B75)-$B$2&gt;S$4),SUMIFS(Investors!$Q:$Q,Investors!$A:$A,$A75,Investors!$G:$G,$B75),0)</f>
        <v>0</v>
      </c>
      <c r="U75" s="4">
        <f>IF(AND(SUMIFS(Investors!$P:$P,Investors!$A:$A,$A75,Investors!$G:$G,$B75)-$B$2&lt;=U$4,SUMIFS(Investors!$P:$P,Investors!$A:$A,$A75,Investors!$G:$G,$B75)-$B$2&gt;T$4),SUMIFS(Investors!$Q:$Q,Investors!$A:$A,$A75,Investors!$G:$G,$B75),0)</f>
        <v>0</v>
      </c>
      <c r="V75" s="4">
        <f>IF(AND(SUMIFS(Investors!$P:$P,Investors!$A:$A,$A75,Investors!$G:$G,$B75)-$B$2&lt;=V$4,SUMIFS(Investors!$P:$P,Investors!$A:$A,$A75,Investors!$G:$G,$B75)-$B$2&gt;U$4),SUMIFS(Investors!$Q:$Q,Investors!$A:$A,$A75,Investors!$G:$G,$B75),0)</f>
        <v>0</v>
      </c>
      <c r="W75" s="4">
        <f>IF(AND(SUMIFS(Investors!$P:$P,Investors!$A:$A,$A75,Investors!$G:$G,$B75)-$B$2&lt;=W$4,SUMIFS(Investors!$P:$P,Investors!$A:$A,$A75,Investors!$G:$G,$B75)-$B$2&gt;V$4),SUMIFS(Investors!$Q:$Q,Investors!$A:$A,$A75,Investors!$G:$G,$B75),0)</f>
        <v>0</v>
      </c>
      <c r="X75" s="4">
        <f>IF(AND(SUMIFS(Investors!$P:$P,Investors!$A:$A,$A75,Investors!$G:$G,$B75)-$B$2&lt;=X$4,SUMIFS(Investors!$P:$P,Investors!$A:$A,$A75,Investors!$G:$G,$B75)-$B$2&gt;W$4),SUMIFS(Investors!$Q:$Q,Investors!$A:$A,$A75,Investors!$G:$G,$B75),0)</f>
        <v>0</v>
      </c>
      <c r="Y75" s="4">
        <f>IF(AND(SUMIFS(Investors!$P:$P,Investors!$A:$A,$A75,Investors!$G:$G,$B75)-$B$2&lt;=Y$4,SUMIFS(Investors!$P:$P,Investors!$A:$A,$A75,Investors!$G:$G,$B75)-$B$2&gt;X$4),SUMIFS(Investors!$Q:$Q,Investors!$A:$A,$A75,Investors!$G:$G,$B75),0)</f>
        <v>0</v>
      </c>
      <c r="Z75" s="4">
        <f>IF(AND(SUMIFS(Investors!$P:$P,Investors!$A:$A,$A75,Investors!$G:$G,$B75)-$B$2&lt;=Z$4,SUMIFS(Investors!$P:$P,Investors!$A:$A,$A75,Investors!$G:$G,$B75)-$B$2&gt;Y$4),SUMIFS(Investors!$Q:$Q,Investors!$A:$A,$A75,Investors!$G:$G,$B75),0)</f>
        <v>0</v>
      </c>
      <c r="AA75" s="4">
        <f>IF(AND(SUMIFS(Investors!$P:$P,Investors!$A:$A,$A75,Investors!$G:$G,$B75)-$B$2&lt;=AA$4,SUMIFS(Investors!$P:$P,Investors!$A:$A,$A75,Investors!$G:$G,$B75)-$B$2&gt;Z$4),SUMIFS(Investors!$Q:$Q,Investors!$A:$A,$A75,Investors!$G:$G,$B75),0)</f>
        <v>0</v>
      </c>
      <c r="AB75" s="4">
        <f>IF(AND(SUMIFS(Investors!$P:$P,Investors!$A:$A,$A75,Investors!$G:$G,$B75)-$B$2&lt;=AB$4,SUMIFS(Investors!$P:$P,Investors!$A:$A,$A75,Investors!$G:$G,$B75)-$B$2&gt;AA$4),SUMIFS(Investors!$Q:$Q,Investors!$A:$A,$A75,Investors!$G:$G,$B75),0)</f>
        <v>0</v>
      </c>
      <c r="AC75" s="4">
        <f>IF(AND(SUMIFS(Investors!$P:$P,Investors!$A:$A,$A75,Investors!$G:$G,$B75)-$B$2&lt;=AC$4,SUMIFS(Investors!$P:$P,Investors!$A:$A,$A75,Investors!$G:$G,$B75)-$B$2&gt;AB$4),SUMIFS(Investors!$Q:$Q,Investors!$A:$A,$A75,Investors!$G:$G,$B75),0)</f>
        <v>0</v>
      </c>
    </row>
    <row r="76" spans="1:29">
      <c r="A76" t="s">
        <v>234</v>
      </c>
      <c r="B76" t="s">
        <v>49</v>
      </c>
      <c r="C76" s="4">
        <f t="shared" si="3"/>
        <v>623715.06849315064</v>
      </c>
      <c r="E76" s="4">
        <f>IF(AND(SUMIFS(Investors!$P:$P,Investors!$A:$A,$A76,Investors!$G:$G,$B76)-$B$2&lt;=E$4,SUMIFS(Investors!$P:$P,Investors!$A:$A,$A76,Investors!$G:$G,$B76)-$B$2&gt;D$4),SUMIFS(Investors!$Q:$Q,Investors!$A:$A,$A76,Investors!$G:$G,$B76),0)</f>
        <v>0</v>
      </c>
      <c r="F76" s="4">
        <f>IF(AND(SUMIFS(Investors!$P:$P,Investors!$A:$A,$A76,Investors!$G:$G,$B76)-$B$2&lt;=F$4,SUMIFS(Investors!$P:$P,Investors!$A:$A,$A76,Investors!$G:$G,$B76)-$B$2&gt;E$4),SUMIFS(Investors!$Q:$Q,Investors!$A:$A,$A76,Investors!$G:$G,$B76),0)</f>
        <v>0</v>
      </c>
      <c r="G76" s="4">
        <f>IF(AND(SUMIFS(Investors!$P:$P,Investors!$A:$A,$A76,Investors!$G:$G,$B76)-$B$2&lt;=G$4,SUMIFS(Investors!$P:$P,Investors!$A:$A,$A76,Investors!$G:$G,$B76)-$B$2&gt;F$4),SUMIFS(Investors!$Q:$Q,Investors!$A:$A,$A76,Investors!$G:$G,$B76),0)</f>
        <v>623715.06849315064</v>
      </c>
      <c r="H76" s="4">
        <f>IF(AND(SUMIFS(Investors!$P:$P,Investors!$A:$A,$A76,Investors!$G:$G,$B76)-$B$2&lt;=H$4,SUMIFS(Investors!$P:$P,Investors!$A:$A,$A76,Investors!$G:$G,$B76)-$B$2&gt;G$4),SUMIFS(Investors!$Q:$Q,Investors!$A:$A,$A76,Investors!$G:$G,$B76),0)</f>
        <v>0</v>
      </c>
      <c r="I76" s="4">
        <f>IF(AND(SUMIFS(Investors!$P:$P,Investors!$A:$A,$A76,Investors!$G:$G,$B76)-$B$2&lt;=I$4,SUMIFS(Investors!$P:$P,Investors!$A:$A,$A76,Investors!$G:$G,$B76)-$B$2&gt;H$4),SUMIFS(Investors!$Q:$Q,Investors!$A:$A,$A76,Investors!$G:$G,$B76),0)</f>
        <v>0</v>
      </c>
      <c r="J76" s="4">
        <f>IF(AND(SUMIFS(Investors!$P:$P,Investors!$A:$A,$A76,Investors!$G:$G,$B76)-$B$2&lt;=J$4,SUMIFS(Investors!$P:$P,Investors!$A:$A,$A76,Investors!$G:$G,$B76)-$B$2&gt;I$4),SUMIFS(Investors!$Q:$Q,Investors!$A:$A,$A76,Investors!$G:$G,$B76),0)</f>
        <v>0</v>
      </c>
      <c r="K76" s="4">
        <f>IF(AND(SUMIFS(Investors!$P:$P,Investors!$A:$A,$A76,Investors!$G:$G,$B76)-$B$2&lt;=K$4,SUMIFS(Investors!$P:$P,Investors!$A:$A,$A76,Investors!$G:$G,$B76)-$B$2&gt;J$4),SUMIFS(Investors!$Q:$Q,Investors!$A:$A,$A76,Investors!$G:$G,$B76),0)</f>
        <v>0</v>
      </c>
      <c r="L76" s="4">
        <f>IF(AND(SUMIFS(Investors!$P:$P,Investors!$A:$A,$A76,Investors!$G:$G,$B76)-$B$2&lt;=L$4,SUMIFS(Investors!$P:$P,Investors!$A:$A,$A76,Investors!$G:$G,$B76)-$B$2&gt;K$4),SUMIFS(Investors!$Q:$Q,Investors!$A:$A,$A76,Investors!$G:$G,$B76),0)</f>
        <v>0</v>
      </c>
      <c r="M76" s="4">
        <f>IF(AND(SUMIFS(Investors!$P:$P,Investors!$A:$A,$A76,Investors!$G:$G,$B76)-$B$2&lt;=M$4,SUMIFS(Investors!$P:$P,Investors!$A:$A,$A76,Investors!$G:$G,$B76)-$B$2&gt;L$4),SUMIFS(Investors!$Q:$Q,Investors!$A:$A,$A76,Investors!$G:$G,$B76),0)</f>
        <v>0</v>
      </c>
      <c r="N76" s="4">
        <f>IF(AND(SUMIFS(Investors!$P:$P,Investors!$A:$A,$A76,Investors!$G:$G,$B76)-$B$2&lt;=N$4,SUMIFS(Investors!$P:$P,Investors!$A:$A,$A76,Investors!$G:$G,$B76)-$B$2&gt;M$4),SUMIFS(Investors!$Q:$Q,Investors!$A:$A,$A76,Investors!$G:$G,$B76),0)</f>
        <v>0</v>
      </c>
      <c r="O76" s="4">
        <f>IF(AND(SUMIFS(Investors!$P:$P,Investors!$A:$A,$A76,Investors!$G:$G,$B76)-$B$2&lt;=O$4,SUMIFS(Investors!$P:$P,Investors!$A:$A,$A76,Investors!$G:$G,$B76)-$B$2&gt;N$4),SUMIFS(Investors!$Q:$Q,Investors!$A:$A,$A76,Investors!$G:$G,$B76),0)</f>
        <v>0</v>
      </c>
      <c r="P76" s="4">
        <f>IF(AND(SUMIFS(Investors!$P:$P,Investors!$A:$A,$A76,Investors!$G:$G,$B76)-$B$2&lt;=P$4,SUMIFS(Investors!$P:$P,Investors!$A:$A,$A76,Investors!$G:$G,$B76)-$B$2&gt;O$4),SUMIFS(Investors!$Q:$Q,Investors!$A:$A,$A76,Investors!$G:$G,$B76),0)</f>
        <v>0</v>
      </c>
      <c r="Q76" s="4">
        <f>IF(AND(SUMIFS(Investors!$P:$P,Investors!$A:$A,$A76,Investors!$G:$G,$B76)-$B$2&lt;=Q$4,SUMIFS(Investors!$P:$P,Investors!$A:$A,$A76,Investors!$G:$G,$B76)-$B$2&gt;P$4),SUMIFS(Investors!$Q:$Q,Investors!$A:$A,$A76,Investors!$G:$G,$B76),0)</f>
        <v>0</v>
      </c>
      <c r="R76" s="4">
        <f>IF(AND(SUMIFS(Investors!$P:$P,Investors!$A:$A,$A76,Investors!$G:$G,$B76)-$B$2&lt;=R$4,SUMIFS(Investors!$P:$P,Investors!$A:$A,$A76,Investors!$G:$G,$B76)-$B$2&gt;Q$4),SUMIFS(Investors!$Q:$Q,Investors!$A:$A,$A76,Investors!$G:$G,$B76),0)</f>
        <v>0</v>
      </c>
      <c r="S76" s="4">
        <f>IF(AND(SUMIFS(Investors!$P:$P,Investors!$A:$A,$A76,Investors!$G:$G,$B76)-$B$2&lt;=S$4,SUMIFS(Investors!$P:$P,Investors!$A:$A,$A76,Investors!$G:$G,$B76)-$B$2&gt;R$4),SUMIFS(Investors!$Q:$Q,Investors!$A:$A,$A76,Investors!$G:$G,$B76),0)</f>
        <v>0</v>
      </c>
      <c r="T76" s="4">
        <f>IF(AND(SUMIFS(Investors!$P:$P,Investors!$A:$A,$A76,Investors!$G:$G,$B76)-$B$2&lt;=T$4,SUMIFS(Investors!$P:$P,Investors!$A:$A,$A76,Investors!$G:$G,$B76)-$B$2&gt;S$4),SUMIFS(Investors!$Q:$Q,Investors!$A:$A,$A76,Investors!$G:$G,$B76),0)</f>
        <v>0</v>
      </c>
      <c r="U76" s="4">
        <f>IF(AND(SUMIFS(Investors!$P:$P,Investors!$A:$A,$A76,Investors!$G:$G,$B76)-$B$2&lt;=U$4,SUMIFS(Investors!$P:$P,Investors!$A:$A,$A76,Investors!$G:$G,$B76)-$B$2&gt;T$4),SUMIFS(Investors!$Q:$Q,Investors!$A:$A,$A76,Investors!$G:$G,$B76),0)</f>
        <v>0</v>
      </c>
      <c r="V76" s="4">
        <f>IF(AND(SUMIFS(Investors!$P:$P,Investors!$A:$A,$A76,Investors!$G:$G,$B76)-$B$2&lt;=V$4,SUMIFS(Investors!$P:$P,Investors!$A:$A,$A76,Investors!$G:$G,$B76)-$B$2&gt;U$4),SUMIFS(Investors!$Q:$Q,Investors!$A:$A,$A76,Investors!$G:$G,$B76),0)</f>
        <v>0</v>
      </c>
      <c r="W76" s="4">
        <f>IF(AND(SUMIFS(Investors!$P:$P,Investors!$A:$A,$A76,Investors!$G:$G,$B76)-$B$2&lt;=W$4,SUMIFS(Investors!$P:$P,Investors!$A:$A,$A76,Investors!$G:$G,$B76)-$B$2&gt;V$4),SUMIFS(Investors!$Q:$Q,Investors!$A:$A,$A76,Investors!$G:$G,$B76),0)</f>
        <v>0</v>
      </c>
      <c r="X76" s="4">
        <f>IF(AND(SUMIFS(Investors!$P:$P,Investors!$A:$A,$A76,Investors!$G:$G,$B76)-$B$2&lt;=X$4,SUMIFS(Investors!$P:$P,Investors!$A:$A,$A76,Investors!$G:$G,$B76)-$B$2&gt;W$4),SUMIFS(Investors!$Q:$Q,Investors!$A:$A,$A76,Investors!$G:$G,$B76),0)</f>
        <v>0</v>
      </c>
      <c r="Y76" s="4">
        <f>IF(AND(SUMIFS(Investors!$P:$P,Investors!$A:$A,$A76,Investors!$G:$G,$B76)-$B$2&lt;=Y$4,SUMIFS(Investors!$P:$P,Investors!$A:$A,$A76,Investors!$G:$G,$B76)-$B$2&gt;X$4),SUMIFS(Investors!$Q:$Q,Investors!$A:$A,$A76,Investors!$G:$G,$B76),0)</f>
        <v>0</v>
      </c>
      <c r="Z76" s="4">
        <f>IF(AND(SUMIFS(Investors!$P:$P,Investors!$A:$A,$A76,Investors!$G:$G,$B76)-$B$2&lt;=Z$4,SUMIFS(Investors!$P:$P,Investors!$A:$A,$A76,Investors!$G:$G,$B76)-$B$2&gt;Y$4),SUMIFS(Investors!$Q:$Q,Investors!$A:$A,$A76,Investors!$G:$G,$B76),0)</f>
        <v>0</v>
      </c>
      <c r="AA76" s="4">
        <f>IF(AND(SUMIFS(Investors!$P:$P,Investors!$A:$A,$A76,Investors!$G:$G,$B76)-$B$2&lt;=AA$4,SUMIFS(Investors!$P:$P,Investors!$A:$A,$A76,Investors!$G:$G,$B76)-$B$2&gt;Z$4),SUMIFS(Investors!$Q:$Q,Investors!$A:$A,$A76,Investors!$G:$G,$B76),0)</f>
        <v>0</v>
      </c>
      <c r="AB76" s="4">
        <f>IF(AND(SUMIFS(Investors!$P:$P,Investors!$A:$A,$A76,Investors!$G:$G,$B76)-$B$2&lt;=AB$4,SUMIFS(Investors!$P:$P,Investors!$A:$A,$A76,Investors!$G:$G,$B76)-$B$2&gt;AA$4),SUMIFS(Investors!$Q:$Q,Investors!$A:$A,$A76,Investors!$G:$G,$B76),0)</f>
        <v>0</v>
      </c>
      <c r="AC76" s="4">
        <f>IF(AND(SUMIFS(Investors!$P:$P,Investors!$A:$A,$A76,Investors!$G:$G,$B76)-$B$2&lt;=AC$4,SUMIFS(Investors!$P:$P,Investors!$A:$A,$A76,Investors!$G:$G,$B76)-$B$2&gt;AB$4),SUMIFS(Investors!$Q:$Q,Investors!$A:$A,$A76,Investors!$G:$G,$B76),0)</f>
        <v>0</v>
      </c>
    </row>
    <row r="77" spans="1:29">
      <c r="A77" t="s">
        <v>234</v>
      </c>
      <c r="B77" t="s">
        <v>108</v>
      </c>
      <c r="C77" s="4">
        <f t="shared" si="3"/>
        <v>239035.61643835617</v>
      </c>
      <c r="E77" s="4">
        <f>IF(AND(SUMIFS(Investors!$P:$P,Investors!$A:$A,$A77,Investors!$G:$G,$B77)-$B$2&lt;=E$4,SUMIFS(Investors!$P:$P,Investors!$A:$A,$A77,Investors!$G:$G,$B77)-$B$2&gt;D$4),SUMIFS(Investors!$Q:$Q,Investors!$A:$A,$A77,Investors!$G:$G,$B77),0)</f>
        <v>0</v>
      </c>
      <c r="F77" s="4">
        <f>IF(AND(SUMIFS(Investors!$P:$P,Investors!$A:$A,$A77,Investors!$G:$G,$B77)-$B$2&lt;=F$4,SUMIFS(Investors!$P:$P,Investors!$A:$A,$A77,Investors!$G:$G,$B77)-$B$2&gt;E$4),SUMIFS(Investors!$Q:$Q,Investors!$A:$A,$A77,Investors!$G:$G,$B77),0)</f>
        <v>0</v>
      </c>
      <c r="G77" s="4">
        <f>IF(AND(SUMIFS(Investors!$P:$P,Investors!$A:$A,$A77,Investors!$G:$G,$B77)-$B$2&lt;=G$4,SUMIFS(Investors!$P:$P,Investors!$A:$A,$A77,Investors!$G:$G,$B77)-$B$2&gt;F$4),SUMIFS(Investors!$Q:$Q,Investors!$A:$A,$A77,Investors!$G:$G,$B77),0)</f>
        <v>0</v>
      </c>
      <c r="H77" s="4">
        <f>IF(AND(SUMIFS(Investors!$P:$P,Investors!$A:$A,$A77,Investors!$G:$G,$B77)-$B$2&lt;=H$4,SUMIFS(Investors!$P:$P,Investors!$A:$A,$A77,Investors!$G:$G,$B77)-$B$2&gt;G$4),SUMIFS(Investors!$Q:$Q,Investors!$A:$A,$A77,Investors!$G:$G,$B77),0)</f>
        <v>0</v>
      </c>
      <c r="I77" s="4">
        <f>IF(AND(SUMIFS(Investors!$P:$P,Investors!$A:$A,$A77,Investors!$G:$G,$B77)-$B$2&lt;=I$4,SUMIFS(Investors!$P:$P,Investors!$A:$A,$A77,Investors!$G:$G,$B77)-$B$2&gt;H$4),SUMIFS(Investors!$Q:$Q,Investors!$A:$A,$A77,Investors!$G:$G,$B77),0)</f>
        <v>0</v>
      </c>
      <c r="J77" s="4">
        <f>IF(AND(SUMIFS(Investors!$P:$P,Investors!$A:$A,$A77,Investors!$G:$G,$B77)-$B$2&lt;=J$4,SUMIFS(Investors!$P:$P,Investors!$A:$A,$A77,Investors!$G:$G,$B77)-$B$2&gt;I$4),SUMIFS(Investors!$Q:$Q,Investors!$A:$A,$A77,Investors!$G:$G,$B77),0)</f>
        <v>0</v>
      </c>
      <c r="K77" s="4">
        <f>IF(AND(SUMIFS(Investors!$P:$P,Investors!$A:$A,$A77,Investors!$G:$G,$B77)-$B$2&lt;=K$4,SUMIFS(Investors!$P:$P,Investors!$A:$A,$A77,Investors!$G:$G,$B77)-$B$2&gt;J$4),SUMIFS(Investors!$Q:$Q,Investors!$A:$A,$A77,Investors!$G:$G,$B77),0)</f>
        <v>239035.61643835617</v>
      </c>
      <c r="L77" s="4">
        <f>IF(AND(SUMIFS(Investors!$P:$P,Investors!$A:$A,$A77,Investors!$G:$G,$B77)-$B$2&lt;=L$4,SUMIFS(Investors!$P:$P,Investors!$A:$A,$A77,Investors!$G:$G,$B77)-$B$2&gt;K$4),SUMIFS(Investors!$Q:$Q,Investors!$A:$A,$A77,Investors!$G:$G,$B77),0)</f>
        <v>0</v>
      </c>
      <c r="M77" s="4">
        <f>IF(AND(SUMIFS(Investors!$P:$P,Investors!$A:$A,$A77,Investors!$G:$G,$B77)-$B$2&lt;=M$4,SUMIFS(Investors!$P:$P,Investors!$A:$A,$A77,Investors!$G:$G,$B77)-$B$2&gt;L$4),SUMIFS(Investors!$Q:$Q,Investors!$A:$A,$A77,Investors!$G:$G,$B77),0)</f>
        <v>0</v>
      </c>
      <c r="N77" s="4">
        <f>IF(AND(SUMIFS(Investors!$P:$P,Investors!$A:$A,$A77,Investors!$G:$G,$B77)-$B$2&lt;=N$4,SUMIFS(Investors!$P:$P,Investors!$A:$A,$A77,Investors!$G:$G,$B77)-$B$2&gt;M$4),SUMIFS(Investors!$Q:$Q,Investors!$A:$A,$A77,Investors!$G:$G,$B77),0)</f>
        <v>0</v>
      </c>
      <c r="O77" s="4">
        <f>IF(AND(SUMIFS(Investors!$P:$P,Investors!$A:$A,$A77,Investors!$G:$G,$B77)-$B$2&lt;=O$4,SUMIFS(Investors!$P:$P,Investors!$A:$A,$A77,Investors!$G:$G,$B77)-$B$2&gt;N$4),SUMIFS(Investors!$Q:$Q,Investors!$A:$A,$A77,Investors!$G:$G,$B77),0)</f>
        <v>0</v>
      </c>
      <c r="P77" s="4">
        <f>IF(AND(SUMIFS(Investors!$P:$P,Investors!$A:$A,$A77,Investors!$G:$G,$B77)-$B$2&lt;=P$4,SUMIFS(Investors!$P:$P,Investors!$A:$A,$A77,Investors!$G:$G,$B77)-$B$2&gt;O$4),SUMIFS(Investors!$Q:$Q,Investors!$A:$A,$A77,Investors!$G:$G,$B77),0)</f>
        <v>0</v>
      </c>
      <c r="Q77" s="4">
        <f>IF(AND(SUMIFS(Investors!$P:$P,Investors!$A:$A,$A77,Investors!$G:$G,$B77)-$B$2&lt;=Q$4,SUMIFS(Investors!$P:$P,Investors!$A:$A,$A77,Investors!$G:$G,$B77)-$B$2&gt;P$4),SUMIFS(Investors!$Q:$Q,Investors!$A:$A,$A77,Investors!$G:$G,$B77),0)</f>
        <v>0</v>
      </c>
      <c r="R77" s="4">
        <f>IF(AND(SUMIFS(Investors!$P:$P,Investors!$A:$A,$A77,Investors!$G:$G,$B77)-$B$2&lt;=R$4,SUMIFS(Investors!$P:$P,Investors!$A:$A,$A77,Investors!$G:$G,$B77)-$B$2&gt;Q$4),SUMIFS(Investors!$Q:$Q,Investors!$A:$A,$A77,Investors!$G:$G,$B77),0)</f>
        <v>0</v>
      </c>
      <c r="S77" s="4">
        <f>IF(AND(SUMIFS(Investors!$P:$P,Investors!$A:$A,$A77,Investors!$G:$G,$B77)-$B$2&lt;=S$4,SUMIFS(Investors!$P:$P,Investors!$A:$A,$A77,Investors!$G:$G,$B77)-$B$2&gt;R$4),SUMIFS(Investors!$Q:$Q,Investors!$A:$A,$A77,Investors!$G:$G,$B77),0)</f>
        <v>0</v>
      </c>
      <c r="T77" s="4">
        <f>IF(AND(SUMIFS(Investors!$P:$P,Investors!$A:$A,$A77,Investors!$G:$G,$B77)-$B$2&lt;=T$4,SUMIFS(Investors!$P:$P,Investors!$A:$A,$A77,Investors!$G:$G,$B77)-$B$2&gt;S$4),SUMIFS(Investors!$Q:$Q,Investors!$A:$A,$A77,Investors!$G:$G,$B77),0)</f>
        <v>0</v>
      </c>
      <c r="U77" s="4">
        <f>IF(AND(SUMIFS(Investors!$P:$P,Investors!$A:$A,$A77,Investors!$G:$G,$B77)-$B$2&lt;=U$4,SUMIFS(Investors!$P:$P,Investors!$A:$A,$A77,Investors!$G:$G,$B77)-$B$2&gt;T$4),SUMIFS(Investors!$Q:$Q,Investors!$A:$A,$A77,Investors!$G:$G,$B77),0)</f>
        <v>0</v>
      </c>
      <c r="V77" s="4">
        <f>IF(AND(SUMIFS(Investors!$P:$P,Investors!$A:$A,$A77,Investors!$G:$G,$B77)-$B$2&lt;=V$4,SUMIFS(Investors!$P:$P,Investors!$A:$A,$A77,Investors!$G:$G,$B77)-$B$2&gt;U$4),SUMIFS(Investors!$Q:$Q,Investors!$A:$A,$A77,Investors!$G:$G,$B77),0)</f>
        <v>0</v>
      </c>
      <c r="W77" s="4">
        <f>IF(AND(SUMIFS(Investors!$P:$P,Investors!$A:$A,$A77,Investors!$G:$G,$B77)-$B$2&lt;=W$4,SUMIFS(Investors!$P:$P,Investors!$A:$A,$A77,Investors!$G:$G,$B77)-$B$2&gt;V$4),SUMIFS(Investors!$Q:$Q,Investors!$A:$A,$A77,Investors!$G:$G,$B77),0)</f>
        <v>0</v>
      </c>
      <c r="X77" s="4">
        <f>IF(AND(SUMIFS(Investors!$P:$P,Investors!$A:$A,$A77,Investors!$G:$G,$B77)-$B$2&lt;=X$4,SUMIFS(Investors!$P:$P,Investors!$A:$A,$A77,Investors!$G:$G,$B77)-$B$2&gt;W$4),SUMIFS(Investors!$Q:$Q,Investors!$A:$A,$A77,Investors!$G:$G,$B77),0)</f>
        <v>0</v>
      </c>
      <c r="Y77" s="4">
        <f>IF(AND(SUMIFS(Investors!$P:$P,Investors!$A:$A,$A77,Investors!$G:$G,$B77)-$B$2&lt;=Y$4,SUMIFS(Investors!$P:$P,Investors!$A:$A,$A77,Investors!$G:$G,$B77)-$B$2&gt;X$4),SUMIFS(Investors!$Q:$Q,Investors!$A:$A,$A77,Investors!$G:$G,$B77),0)</f>
        <v>0</v>
      </c>
      <c r="Z77" s="4">
        <f>IF(AND(SUMIFS(Investors!$P:$P,Investors!$A:$A,$A77,Investors!$G:$G,$B77)-$B$2&lt;=Z$4,SUMIFS(Investors!$P:$P,Investors!$A:$A,$A77,Investors!$G:$G,$B77)-$B$2&gt;Y$4),SUMIFS(Investors!$Q:$Q,Investors!$A:$A,$A77,Investors!$G:$G,$B77),0)</f>
        <v>0</v>
      </c>
      <c r="AA77" s="4">
        <f>IF(AND(SUMIFS(Investors!$P:$P,Investors!$A:$A,$A77,Investors!$G:$G,$B77)-$B$2&lt;=AA$4,SUMIFS(Investors!$P:$P,Investors!$A:$A,$A77,Investors!$G:$G,$B77)-$B$2&gt;Z$4),SUMIFS(Investors!$Q:$Q,Investors!$A:$A,$A77,Investors!$G:$G,$B77),0)</f>
        <v>0</v>
      </c>
      <c r="AB77" s="4">
        <f>IF(AND(SUMIFS(Investors!$P:$P,Investors!$A:$A,$A77,Investors!$G:$G,$B77)-$B$2&lt;=AB$4,SUMIFS(Investors!$P:$P,Investors!$A:$A,$A77,Investors!$G:$G,$B77)-$B$2&gt;AA$4),SUMIFS(Investors!$Q:$Q,Investors!$A:$A,$A77,Investors!$G:$G,$B77),0)</f>
        <v>0</v>
      </c>
      <c r="AC77" s="4">
        <f>IF(AND(SUMIFS(Investors!$P:$P,Investors!$A:$A,$A77,Investors!$G:$G,$B77)-$B$2&lt;=AC$4,SUMIFS(Investors!$P:$P,Investors!$A:$A,$A77,Investors!$G:$G,$B77)-$B$2&gt;AB$4),SUMIFS(Investors!$Q:$Q,Investors!$A:$A,$A77,Investors!$G:$G,$B77),0)</f>
        <v>0</v>
      </c>
    </row>
    <row r="78" spans="1:29">
      <c r="A78" t="s">
        <v>234</v>
      </c>
      <c r="B78" t="s">
        <v>112</v>
      </c>
      <c r="C78" s="4">
        <f t="shared" si="3"/>
        <v>657347.94520547939</v>
      </c>
      <c r="E78" s="4">
        <f>IF(AND(SUMIFS(Investors!$P:$P,Investors!$A:$A,$A78,Investors!$G:$G,$B78)-$B$2&lt;=E$4,SUMIFS(Investors!$P:$P,Investors!$A:$A,$A78,Investors!$G:$G,$B78)-$B$2&gt;D$4),SUMIFS(Investors!$Q:$Q,Investors!$A:$A,$A78,Investors!$G:$G,$B78),0)</f>
        <v>0</v>
      </c>
      <c r="F78" s="4">
        <f>IF(AND(SUMIFS(Investors!$P:$P,Investors!$A:$A,$A78,Investors!$G:$G,$B78)-$B$2&lt;=F$4,SUMIFS(Investors!$P:$P,Investors!$A:$A,$A78,Investors!$G:$G,$B78)-$B$2&gt;E$4),SUMIFS(Investors!$Q:$Q,Investors!$A:$A,$A78,Investors!$G:$G,$B78),0)</f>
        <v>0</v>
      </c>
      <c r="G78" s="4">
        <f>IF(AND(SUMIFS(Investors!$P:$P,Investors!$A:$A,$A78,Investors!$G:$G,$B78)-$B$2&lt;=G$4,SUMIFS(Investors!$P:$P,Investors!$A:$A,$A78,Investors!$G:$G,$B78)-$B$2&gt;F$4),SUMIFS(Investors!$Q:$Q,Investors!$A:$A,$A78,Investors!$G:$G,$B78),0)</f>
        <v>0</v>
      </c>
      <c r="H78" s="4">
        <f>IF(AND(SUMIFS(Investors!$P:$P,Investors!$A:$A,$A78,Investors!$G:$G,$B78)-$B$2&lt;=H$4,SUMIFS(Investors!$P:$P,Investors!$A:$A,$A78,Investors!$G:$G,$B78)-$B$2&gt;G$4),SUMIFS(Investors!$Q:$Q,Investors!$A:$A,$A78,Investors!$G:$G,$B78),0)</f>
        <v>0</v>
      </c>
      <c r="I78" s="4">
        <f>IF(AND(SUMIFS(Investors!$P:$P,Investors!$A:$A,$A78,Investors!$G:$G,$B78)-$B$2&lt;=I$4,SUMIFS(Investors!$P:$P,Investors!$A:$A,$A78,Investors!$G:$G,$B78)-$B$2&gt;H$4),SUMIFS(Investors!$Q:$Q,Investors!$A:$A,$A78,Investors!$G:$G,$B78),0)</f>
        <v>0</v>
      </c>
      <c r="J78" s="4">
        <f>IF(AND(SUMIFS(Investors!$P:$P,Investors!$A:$A,$A78,Investors!$G:$G,$B78)-$B$2&lt;=J$4,SUMIFS(Investors!$P:$P,Investors!$A:$A,$A78,Investors!$G:$G,$B78)-$B$2&gt;I$4),SUMIFS(Investors!$Q:$Q,Investors!$A:$A,$A78,Investors!$G:$G,$B78),0)</f>
        <v>0</v>
      </c>
      <c r="K78" s="4">
        <f>IF(AND(SUMIFS(Investors!$P:$P,Investors!$A:$A,$A78,Investors!$G:$G,$B78)-$B$2&lt;=K$4,SUMIFS(Investors!$P:$P,Investors!$A:$A,$A78,Investors!$G:$G,$B78)-$B$2&gt;J$4),SUMIFS(Investors!$Q:$Q,Investors!$A:$A,$A78,Investors!$G:$G,$B78),0)</f>
        <v>657347.94520547939</v>
      </c>
      <c r="L78" s="4">
        <f>IF(AND(SUMIFS(Investors!$P:$P,Investors!$A:$A,$A78,Investors!$G:$G,$B78)-$B$2&lt;=L$4,SUMIFS(Investors!$P:$P,Investors!$A:$A,$A78,Investors!$G:$G,$B78)-$B$2&gt;K$4),SUMIFS(Investors!$Q:$Q,Investors!$A:$A,$A78,Investors!$G:$G,$B78),0)</f>
        <v>0</v>
      </c>
      <c r="M78" s="4">
        <f>IF(AND(SUMIFS(Investors!$P:$P,Investors!$A:$A,$A78,Investors!$G:$G,$B78)-$B$2&lt;=M$4,SUMIFS(Investors!$P:$P,Investors!$A:$A,$A78,Investors!$G:$G,$B78)-$B$2&gt;L$4),SUMIFS(Investors!$Q:$Q,Investors!$A:$A,$A78,Investors!$G:$G,$B78),0)</f>
        <v>0</v>
      </c>
      <c r="N78" s="4">
        <f>IF(AND(SUMIFS(Investors!$P:$P,Investors!$A:$A,$A78,Investors!$G:$G,$B78)-$B$2&lt;=N$4,SUMIFS(Investors!$P:$P,Investors!$A:$A,$A78,Investors!$G:$G,$B78)-$B$2&gt;M$4),SUMIFS(Investors!$Q:$Q,Investors!$A:$A,$A78,Investors!$G:$G,$B78),0)</f>
        <v>0</v>
      </c>
      <c r="O78" s="4">
        <f>IF(AND(SUMIFS(Investors!$P:$P,Investors!$A:$A,$A78,Investors!$G:$G,$B78)-$B$2&lt;=O$4,SUMIFS(Investors!$P:$P,Investors!$A:$A,$A78,Investors!$G:$G,$B78)-$B$2&gt;N$4),SUMIFS(Investors!$Q:$Q,Investors!$A:$A,$A78,Investors!$G:$G,$B78),0)</f>
        <v>0</v>
      </c>
      <c r="P78" s="4">
        <f>IF(AND(SUMIFS(Investors!$P:$P,Investors!$A:$A,$A78,Investors!$G:$G,$B78)-$B$2&lt;=P$4,SUMIFS(Investors!$P:$P,Investors!$A:$A,$A78,Investors!$G:$G,$B78)-$B$2&gt;O$4),SUMIFS(Investors!$Q:$Q,Investors!$A:$A,$A78,Investors!$G:$G,$B78),0)</f>
        <v>0</v>
      </c>
      <c r="Q78" s="4">
        <f>IF(AND(SUMIFS(Investors!$P:$P,Investors!$A:$A,$A78,Investors!$G:$G,$B78)-$B$2&lt;=Q$4,SUMIFS(Investors!$P:$P,Investors!$A:$A,$A78,Investors!$G:$G,$B78)-$B$2&gt;P$4),SUMIFS(Investors!$Q:$Q,Investors!$A:$A,$A78,Investors!$G:$G,$B78),0)</f>
        <v>0</v>
      </c>
      <c r="R78" s="4">
        <f>IF(AND(SUMIFS(Investors!$P:$P,Investors!$A:$A,$A78,Investors!$G:$G,$B78)-$B$2&lt;=R$4,SUMIFS(Investors!$P:$P,Investors!$A:$A,$A78,Investors!$G:$G,$B78)-$B$2&gt;Q$4),SUMIFS(Investors!$Q:$Q,Investors!$A:$A,$A78,Investors!$G:$G,$B78),0)</f>
        <v>0</v>
      </c>
      <c r="S78" s="4">
        <f>IF(AND(SUMIFS(Investors!$P:$P,Investors!$A:$A,$A78,Investors!$G:$G,$B78)-$B$2&lt;=S$4,SUMIFS(Investors!$P:$P,Investors!$A:$A,$A78,Investors!$G:$G,$B78)-$B$2&gt;R$4),SUMIFS(Investors!$Q:$Q,Investors!$A:$A,$A78,Investors!$G:$G,$B78),0)</f>
        <v>0</v>
      </c>
      <c r="T78" s="4">
        <f>IF(AND(SUMIFS(Investors!$P:$P,Investors!$A:$A,$A78,Investors!$G:$G,$B78)-$B$2&lt;=T$4,SUMIFS(Investors!$P:$P,Investors!$A:$A,$A78,Investors!$G:$G,$B78)-$B$2&gt;S$4),SUMIFS(Investors!$Q:$Q,Investors!$A:$A,$A78,Investors!$G:$G,$B78),0)</f>
        <v>0</v>
      </c>
      <c r="U78" s="4">
        <f>IF(AND(SUMIFS(Investors!$P:$P,Investors!$A:$A,$A78,Investors!$G:$G,$B78)-$B$2&lt;=U$4,SUMIFS(Investors!$P:$P,Investors!$A:$A,$A78,Investors!$G:$G,$B78)-$B$2&gt;T$4),SUMIFS(Investors!$Q:$Q,Investors!$A:$A,$A78,Investors!$G:$G,$B78),0)</f>
        <v>0</v>
      </c>
      <c r="V78" s="4">
        <f>IF(AND(SUMIFS(Investors!$P:$P,Investors!$A:$A,$A78,Investors!$G:$G,$B78)-$B$2&lt;=V$4,SUMIFS(Investors!$P:$P,Investors!$A:$A,$A78,Investors!$G:$G,$B78)-$B$2&gt;U$4),SUMIFS(Investors!$Q:$Q,Investors!$A:$A,$A78,Investors!$G:$G,$B78),0)</f>
        <v>0</v>
      </c>
      <c r="W78" s="4">
        <f>IF(AND(SUMIFS(Investors!$P:$P,Investors!$A:$A,$A78,Investors!$G:$G,$B78)-$B$2&lt;=W$4,SUMIFS(Investors!$P:$P,Investors!$A:$A,$A78,Investors!$G:$G,$B78)-$B$2&gt;V$4),SUMIFS(Investors!$Q:$Q,Investors!$A:$A,$A78,Investors!$G:$G,$B78),0)</f>
        <v>0</v>
      </c>
      <c r="X78" s="4">
        <f>IF(AND(SUMIFS(Investors!$P:$P,Investors!$A:$A,$A78,Investors!$G:$G,$B78)-$B$2&lt;=X$4,SUMIFS(Investors!$P:$P,Investors!$A:$A,$A78,Investors!$G:$G,$B78)-$B$2&gt;W$4),SUMIFS(Investors!$Q:$Q,Investors!$A:$A,$A78,Investors!$G:$G,$B78),0)</f>
        <v>0</v>
      </c>
      <c r="Y78" s="4">
        <f>IF(AND(SUMIFS(Investors!$P:$P,Investors!$A:$A,$A78,Investors!$G:$G,$B78)-$B$2&lt;=Y$4,SUMIFS(Investors!$P:$P,Investors!$A:$A,$A78,Investors!$G:$G,$B78)-$B$2&gt;X$4),SUMIFS(Investors!$Q:$Q,Investors!$A:$A,$A78,Investors!$G:$G,$B78),0)</f>
        <v>0</v>
      </c>
      <c r="Z78" s="4">
        <f>IF(AND(SUMIFS(Investors!$P:$P,Investors!$A:$A,$A78,Investors!$G:$G,$B78)-$B$2&lt;=Z$4,SUMIFS(Investors!$P:$P,Investors!$A:$A,$A78,Investors!$G:$G,$B78)-$B$2&gt;Y$4),SUMIFS(Investors!$Q:$Q,Investors!$A:$A,$A78,Investors!$G:$G,$B78),0)</f>
        <v>0</v>
      </c>
      <c r="AA78" s="4">
        <f>IF(AND(SUMIFS(Investors!$P:$P,Investors!$A:$A,$A78,Investors!$G:$G,$B78)-$B$2&lt;=AA$4,SUMIFS(Investors!$P:$P,Investors!$A:$A,$A78,Investors!$G:$G,$B78)-$B$2&gt;Z$4),SUMIFS(Investors!$Q:$Q,Investors!$A:$A,$A78,Investors!$G:$G,$B78),0)</f>
        <v>0</v>
      </c>
      <c r="AB78" s="4">
        <f>IF(AND(SUMIFS(Investors!$P:$P,Investors!$A:$A,$A78,Investors!$G:$G,$B78)-$B$2&lt;=AB$4,SUMIFS(Investors!$P:$P,Investors!$A:$A,$A78,Investors!$G:$G,$B78)-$B$2&gt;AA$4),SUMIFS(Investors!$Q:$Q,Investors!$A:$A,$A78,Investors!$G:$G,$B78),0)</f>
        <v>0</v>
      </c>
      <c r="AC78" s="4">
        <f>IF(AND(SUMIFS(Investors!$P:$P,Investors!$A:$A,$A78,Investors!$G:$G,$B78)-$B$2&lt;=AC$4,SUMIFS(Investors!$P:$P,Investors!$A:$A,$A78,Investors!$G:$G,$B78)-$B$2&gt;AB$4),SUMIFS(Investors!$Q:$Q,Investors!$A:$A,$A78,Investors!$G:$G,$B78),0)</f>
        <v>0</v>
      </c>
    </row>
    <row r="79" spans="1:29">
      <c r="A79" t="s">
        <v>235</v>
      </c>
      <c r="B79" t="s">
        <v>27</v>
      </c>
      <c r="C79" s="4">
        <f t="shared" si="3"/>
        <v>654876.71232876717</v>
      </c>
      <c r="E79" s="4">
        <f>IF(AND(SUMIFS(Investors!$P:$P,Investors!$A:$A,$A79,Investors!$G:$G,$B79)-$B$2&lt;=E$4,SUMIFS(Investors!$P:$P,Investors!$A:$A,$A79,Investors!$G:$G,$B79)-$B$2&gt;D$4),SUMIFS(Investors!$Q:$Q,Investors!$A:$A,$A79,Investors!$G:$G,$B79),0)</f>
        <v>0</v>
      </c>
      <c r="F79" s="4">
        <f>IF(AND(SUMIFS(Investors!$P:$P,Investors!$A:$A,$A79,Investors!$G:$G,$B79)-$B$2&lt;=F$4,SUMIFS(Investors!$P:$P,Investors!$A:$A,$A79,Investors!$G:$G,$B79)-$B$2&gt;E$4),SUMIFS(Investors!$Q:$Q,Investors!$A:$A,$A79,Investors!$G:$G,$B79),0)</f>
        <v>0</v>
      </c>
      <c r="G79" s="4">
        <f>IF(AND(SUMIFS(Investors!$P:$P,Investors!$A:$A,$A79,Investors!$G:$G,$B79)-$B$2&lt;=G$4,SUMIFS(Investors!$P:$P,Investors!$A:$A,$A79,Investors!$G:$G,$B79)-$B$2&gt;F$4),SUMIFS(Investors!$Q:$Q,Investors!$A:$A,$A79,Investors!$G:$G,$B79),0)</f>
        <v>0</v>
      </c>
      <c r="H79" s="4">
        <f>IF(AND(SUMIFS(Investors!$P:$P,Investors!$A:$A,$A79,Investors!$G:$G,$B79)-$B$2&lt;=H$4,SUMIFS(Investors!$P:$P,Investors!$A:$A,$A79,Investors!$G:$G,$B79)-$B$2&gt;G$4),SUMIFS(Investors!$Q:$Q,Investors!$A:$A,$A79,Investors!$G:$G,$B79),0)</f>
        <v>0</v>
      </c>
      <c r="I79" s="4">
        <f>IF(AND(SUMIFS(Investors!$P:$P,Investors!$A:$A,$A79,Investors!$G:$G,$B79)-$B$2&lt;=I$4,SUMIFS(Investors!$P:$P,Investors!$A:$A,$A79,Investors!$G:$G,$B79)-$B$2&gt;H$4),SUMIFS(Investors!$Q:$Q,Investors!$A:$A,$A79,Investors!$G:$G,$B79),0)</f>
        <v>0</v>
      </c>
      <c r="J79" s="4">
        <f>IF(AND(SUMIFS(Investors!$P:$P,Investors!$A:$A,$A79,Investors!$G:$G,$B79)-$B$2&lt;=J$4,SUMIFS(Investors!$P:$P,Investors!$A:$A,$A79,Investors!$G:$G,$B79)-$B$2&gt;I$4),SUMIFS(Investors!$Q:$Q,Investors!$A:$A,$A79,Investors!$G:$G,$B79),0)</f>
        <v>0</v>
      </c>
      <c r="K79" s="4">
        <f>IF(AND(SUMIFS(Investors!$P:$P,Investors!$A:$A,$A79,Investors!$G:$G,$B79)-$B$2&lt;=K$4,SUMIFS(Investors!$P:$P,Investors!$A:$A,$A79,Investors!$G:$G,$B79)-$B$2&gt;J$4),SUMIFS(Investors!$Q:$Q,Investors!$A:$A,$A79,Investors!$G:$G,$B79),0)</f>
        <v>654876.71232876717</v>
      </c>
      <c r="L79" s="4">
        <f>IF(AND(SUMIFS(Investors!$P:$P,Investors!$A:$A,$A79,Investors!$G:$G,$B79)-$B$2&lt;=L$4,SUMIFS(Investors!$P:$P,Investors!$A:$A,$A79,Investors!$G:$G,$B79)-$B$2&gt;K$4),SUMIFS(Investors!$Q:$Q,Investors!$A:$A,$A79,Investors!$G:$G,$B79),0)</f>
        <v>0</v>
      </c>
      <c r="M79" s="4">
        <f>IF(AND(SUMIFS(Investors!$P:$P,Investors!$A:$A,$A79,Investors!$G:$G,$B79)-$B$2&lt;=M$4,SUMIFS(Investors!$P:$P,Investors!$A:$A,$A79,Investors!$G:$G,$B79)-$B$2&gt;L$4),SUMIFS(Investors!$Q:$Q,Investors!$A:$A,$A79,Investors!$G:$G,$B79),0)</f>
        <v>0</v>
      </c>
      <c r="N79" s="4">
        <f>IF(AND(SUMIFS(Investors!$P:$P,Investors!$A:$A,$A79,Investors!$G:$G,$B79)-$B$2&lt;=N$4,SUMIFS(Investors!$P:$P,Investors!$A:$A,$A79,Investors!$G:$G,$B79)-$B$2&gt;M$4),SUMIFS(Investors!$Q:$Q,Investors!$A:$A,$A79,Investors!$G:$G,$B79),0)</f>
        <v>0</v>
      </c>
      <c r="O79" s="4">
        <f>IF(AND(SUMIFS(Investors!$P:$P,Investors!$A:$A,$A79,Investors!$G:$G,$B79)-$B$2&lt;=O$4,SUMIFS(Investors!$P:$P,Investors!$A:$A,$A79,Investors!$G:$G,$B79)-$B$2&gt;N$4),SUMIFS(Investors!$Q:$Q,Investors!$A:$A,$A79,Investors!$G:$G,$B79),0)</f>
        <v>0</v>
      </c>
      <c r="P79" s="4">
        <f>IF(AND(SUMIFS(Investors!$P:$P,Investors!$A:$A,$A79,Investors!$G:$G,$B79)-$B$2&lt;=P$4,SUMIFS(Investors!$P:$P,Investors!$A:$A,$A79,Investors!$G:$G,$B79)-$B$2&gt;O$4),SUMIFS(Investors!$Q:$Q,Investors!$A:$A,$A79,Investors!$G:$G,$B79),0)</f>
        <v>0</v>
      </c>
      <c r="Q79" s="4">
        <f>IF(AND(SUMIFS(Investors!$P:$P,Investors!$A:$A,$A79,Investors!$G:$G,$B79)-$B$2&lt;=Q$4,SUMIFS(Investors!$P:$P,Investors!$A:$A,$A79,Investors!$G:$G,$B79)-$B$2&gt;P$4),SUMIFS(Investors!$Q:$Q,Investors!$A:$A,$A79,Investors!$G:$G,$B79),0)</f>
        <v>0</v>
      </c>
      <c r="R79" s="4">
        <f>IF(AND(SUMIFS(Investors!$P:$P,Investors!$A:$A,$A79,Investors!$G:$G,$B79)-$B$2&lt;=R$4,SUMIFS(Investors!$P:$P,Investors!$A:$A,$A79,Investors!$G:$G,$B79)-$B$2&gt;Q$4),SUMIFS(Investors!$Q:$Q,Investors!$A:$A,$A79,Investors!$G:$G,$B79),0)</f>
        <v>0</v>
      </c>
      <c r="S79" s="4">
        <f>IF(AND(SUMIFS(Investors!$P:$P,Investors!$A:$A,$A79,Investors!$G:$G,$B79)-$B$2&lt;=S$4,SUMIFS(Investors!$P:$P,Investors!$A:$A,$A79,Investors!$G:$G,$B79)-$B$2&gt;R$4),SUMIFS(Investors!$Q:$Q,Investors!$A:$A,$A79,Investors!$G:$G,$B79),0)</f>
        <v>0</v>
      </c>
      <c r="T79" s="4">
        <f>IF(AND(SUMIFS(Investors!$P:$P,Investors!$A:$A,$A79,Investors!$G:$G,$B79)-$B$2&lt;=T$4,SUMIFS(Investors!$P:$P,Investors!$A:$A,$A79,Investors!$G:$G,$B79)-$B$2&gt;S$4),SUMIFS(Investors!$Q:$Q,Investors!$A:$A,$A79,Investors!$G:$G,$B79),0)</f>
        <v>0</v>
      </c>
      <c r="U79" s="4">
        <f>IF(AND(SUMIFS(Investors!$P:$P,Investors!$A:$A,$A79,Investors!$G:$G,$B79)-$B$2&lt;=U$4,SUMIFS(Investors!$P:$P,Investors!$A:$A,$A79,Investors!$G:$G,$B79)-$B$2&gt;T$4),SUMIFS(Investors!$Q:$Q,Investors!$A:$A,$A79,Investors!$G:$G,$B79),0)</f>
        <v>0</v>
      </c>
      <c r="V79" s="4">
        <f>IF(AND(SUMIFS(Investors!$P:$P,Investors!$A:$A,$A79,Investors!$G:$G,$B79)-$B$2&lt;=V$4,SUMIFS(Investors!$P:$P,Investors!$A:$A,$A79,Investors!$G:$G,$B79)-$B$2&gt;U$4),SUMIFS(Investors!$Q:$Q,Investors!$A:$A,$A79,Investors!$G:$G,$B79),0)</f>
        <v>0</v>
      </c>
      <c r="W79" s="4">
        <f>IF(AND(SUMIFS(Investors!$P:$P,Investors!$A:$A,$A79,Investors!$G:$G,$B79)-$B$2&lt;=W$4,SUMIFS(Investors!$P:$P,Investors!$A:$A,$A79,Investors!$G:$G,$B79)-$B$2&gt;V$4),SUMIFS(Investors!$Q:$Q,Investors!$A:$A,$A79,Investors!$G:$G,$B79),0)</f>
        <v>0</v>
      </c>
      <c r="X79" s="4">
        <f>IF(AND(SUMIFS(Investors!$P:$P,Investors!$A:$A,$A79,Investors!$G:$G,$B79)-$B$2&lt;=X$4,SUMIFS(Investors!$P:$P,Investors!$A:$A,$A79,Investors!$G:$G,$B79)-$B$2&gt;W$4),SUMIFS(Investors!$Q:$Q,Investors!$A:$A,$A79,Investors!$G:$G,$B79),0)</f>
        <v>0</v>
      </c>
      <c r="Y79" s="4">
        <f>IF(AND(SUMIFS(Investors!$P:$P,Investors!$A:$A,$A79,Investors!$G:$G,$B79)-$B$2&lt;=Y$4,SUMIFS(Investors!$P:$P,Investors!$A:$A,$A79,Investors!$G:$G,$B79)-$B$2&gt;X$4),SUMIFS(Investors!$Q:$Q,Investors!$A:$A,$A79,Investors!$G:$G,$B79),0)</f>
        <v>0</v>
      </c>
      <c r="Z79" s="4">
        <f>IF(AND(SUMIFS(Investors!$P:$P,Investors!$A:$A,$A79,Investors!$G:$G,$B79)-$B$2&lt;=Z$4,SUMIFS(Investors!$P:$P,Investors!$A:$A,$A79,Investors!$G:$G,$B79)-$B$2&gt;Y$4),SUMIFS(Investors!$Q:$Q,Investors!$A:$A,$A79,Investors!$G:$G,$B79),0)</f>
        <v>0</v>
      </c>
      <c r="AA79" s="4">
        <f>IF(AND(SUMIFS(Investors!$P:$P,Investors!$A:$A,$A79,Investors!$G:$G,$B79)-$B$2&lt;=AA$4,SUMIFS(Investors!$P:$P,Investors!$A:$A,$A79,Investors!$G:$G,$B79)-$B$2&gt;Z$4),SUMIFS(Investors!$Q:$Q,Investors!$A:$A,$A79,Investors!$G:$G,$B79),0)</f>
        <v>0</v>
      </c>
      <c r="AB79" s="4">
        <f>IF(AND(SUMIFS(Investors!$P:$P,Investors!$A:$A,$A79,Investors!$G:$G,$B79)-$B$2&lt;=AB$4,SUMIFS(Investors!$P:$P,Investors!$A:$A,$A79,Investors!$G:$G,$B79)-$B$2&gt;AA$4),SUMIFS(Investors!$Q:$Q,Investors!$A:$A,$A79,Investors!$G:$G,$B79),0)</f>
        <v>0</v>
      </c>
      <c r="AC79" s="4">
        <f>IF(AND(SUMIFS(Investors!$P:$P,Investors!$A:$A,$A79,Investors!$G:$G,$B79)-$B$2&lt;=AC$4,SUMIFS(Investors!$P:$P,Investors!$A:$A,$A79,Investors!$G:$G,$B79)-$B$2&gt;AB$4),SUMIFS(Investors!$Q:$Q,Investors!$A:$A,$A79,Investors!$G:$G,$B79),0)</f>
        <v>0</v>
      </c>
    </row>
    <row r="80" spans="1:29">
      <c r="A80" t="s">
        <v>235</v>
      </c>
      <c r="B80" t="s">
        <v>50</v>
      </c>
      <c r="C80" s="4">
        <f t="shared" si="3"/>
        <v>605512.32876712328</v>
      </c>
      <c r="E80" s="4">
        <f>IF(AND(SUMIFS(Investors!$P:$P,Investors!$A:$A,$A80,Investors!$G:$G,$B80)-$B$2&lt;=E$4,SUMIFS(Investors!$P:$P,Investors!$A:$A,$A80,Investors!$G:$G,$B80)-$B$2&gt;D$4),SUMIFS(Investors!$Q:$Q,Investors!$A:$A,$A80,Investors!$G:$G,$B80),0)</f>
        <v>605512.32876712328</v>
      </c>
      <c r="F80" s="4">
        <f>IF(AND(SUMIFS(Investors!$P:$P,Investors!$A:$A,$A80,Investors!$G:$G,$B80)-$B$2&lt;=F$4,SUMIFS(Investors!$P:$P,Investors!$A:$A,$A80,Investors!$G:$G,$B80)-$B$2&gt;E$4),SUMIFS(Investors!$Q:$Q,Investors!$A:$A,$A80,Investors!$G:$G,$B80),0)</f>
        <v>0</v>
      </c>
      <c r="G80" s="4">
        <f>IF(AND(SUMIFS(Investors!$P:$P,Investors!$A:$A,$A80,Investors!$G:$G,$B80)-$B$2&lt;=G$4,SUMIFS(Investors!$P:$P,Investors!$A:$A,$A80,Investors!$G:$G,$B80)-$B$2&gt;F$4),SUMIFS(Investors!$Q:$Q,Investors!$A:$A,$A80,Investors!$G:$G,$B80),0)</f>
        <v>0</v>
      </c>
      <c r="H80" s="4">
        <f>IF(AND(SUMIFS(Investors!$P:$P,Investors!$A:$A,$A80,Investors!$G:$G,$B80)-$B$2&lt;=H$4,SUMIFS(Investors!$P:$P,Investors!$A:$A,$A80,Investors!$G:$G,$B80)-$B$2&gt;G$4),SUMIFS(Investors!$Q:$Q,Investors!$A:$A,$A80,Investors!$G:$G,$B80),0)</f>
        <v>0</v>
      </c>
      <c r="I80" s="4">
        <f>IF(AND(SUMIFS(Investors!$P:$P,Investors!$A:$A,$A80,Investors!$G:$G,$B80)-$B$2&lt;=I$4,SUMIFS(Investors!$P:$P,Investors!$A:$A,$A80,Investors!$G:$G,$B80)-$B$2&gt;H$4),SUMIFS(Investors!$Q:$Q,Investors!$A:$A,$A80,Investors!$G:$G,$B80),0)</f>
        <v>0</v>
      </c>
      <c r="J80" s="4">
        <f>IF(AND(SUMIFS(Investors!$P:$P,Investors!$A:$A,$A80,Investors!$G:$G,$B80)-$B$2&lt;=J$4,SUMIFS(Investors!$P:$P,Investors!$A:$A,$A80,Investors!$G:$G,$B80)-$B$2&gt;I$4),SUMIFS(Investors!$Q:$Q,Investors!$A:$A,$A80,Investors!$G:$G,$B80),0)</f>
        <v>0</v>
      </c>
      <c r="K80" s="4">
        <f>IF(AND(SUMIFS(Investors!$P:$P,Investors!$A:$A,$A80,Investors!$G:$G,$B80)-$B$2&lt;=K$4,SUMIFS(Investors!$P:$P,Investors!$A:$A,$A80,Investors!$G:$G,$B80)-$B$2&gt;J$4),SUMIFS(Investors!$Q:$Q,Investors!$A:$A,$A80,Investors!$G:$G,$B80),0)</f>
        <v>0</v>
      </c>
      <c r="L80" s="4">
        <f>IF(AND(SUMIFS(Investors!$P:$P,Investors!$A:$A,$A80,Investors!$G:$G,$B80)-$B$2&lt;=L$4,SUMIFS(Investors!$P:$P,Investors!$A:$A,$A80,Investors!$G:$G,$B80)-$B$2&gt;K$4),SUMIFS(Investors!$Q:$Q,Investors!$A:$A,$A80,Investors!$G:$G,$B80),0)</f>
        <v>0</v>
      </c>
      <c r="M80" s="4">
        <f>IF(AND(SUMIFS(Investors!$P:$P,Investors!$A:$A,$A80,Investors!$G:$G,$B80)-$B$2&lt;=M$4,SUMIFS(Investors!$P:$P,Investors!$A:$A,$A80,Investors!$G:$G,$B80)-$B$2&gt;L$4),SUMIFS(Investors!$Q:$Q,Investors!$A:$A,$A80,Investors!$G:$G,$B80),0)</f>
        <v>0</v>
      </c>
      <c r="N80" s="4">
        <f>IF(AND(SUMIFS(Investors!$P:$P,Investors!$A:$A,$A80,Investors!$G:$G,$B80)-$B$2&lt;=N$4,SUMIFS(Investors!$P:$P,Investors!$A:$A,$A80,Investors!$G:$G,$B80)-$B$2&gt;M$4),SUMIFS(Investors!$Q:$Q,Investors!$A:$A,$A80,Investors!$G:$G,$B80),0)</f>
        <v>0</v>
      </c>
      <c r="O80" s="4">
        <f>IF(AND(SUMIFS(Investors!$P:$P,Investors!$A:$A,$A80,Investors!$G:$G,$B80)-$B$2&lt;=O$4,SUMIFS(Investors!$P:$P,Investors!$A:$A,$A80,Investors!$G:$G,$B80)-$B$2&gt;N$4),SUMIFS(Investors!$Q:$Q,Investors!$A:$A,$A80,Investors!$G:$G,$B80),0)</f>
        <v>0</v>
      </c>
      <c r="P80" s="4">
        <f>IF(AND(SUMIFS(Investors!$P:$P,Investors!$A:$A,$A80,Investors!$G:$G,$B80)-$B$2&lt;=P$4,SUMIFS(Investors!$P:$P,Investors!$A:$A,$A80,Investors!$G:$G,$B80)-$B$2&gt;O$4),SUMIFS(Investors!$Q:$Q,Investors!$A:$A,$A80,Investors!$G:$G,$B80),0)</f>
        <v>0</v>
      </c>
      <c r="Q80" s="4">
        <f>IF(AND(SUMIFS(Investors!$P:$P,Investors!$A:$A,$A80,Investors!$G:$G,$B80)-$B$2&lt;=Q$4,SUMIFS(Investors!$P:$P,Investors!$A:$A,$A80,Investors!$G:$G,$B80)-$B$2&gt;P$4),SUMIFS(Investors!$Q:$Q,Investors!$A:$A,$A80,Investors!$G:$G,$B80),0)</f>
        <v>0</v>
      </c>
      <c r="R80" s="4">
        <f>IF(AND(SUMIFS(Investors!$P:$P,Investors!$A:$A,$A80,Investors!$G:$G,$B80)-$B$2&lt;=R$4,SUMIFS(Investors!$P:$P,Investors!$A:$A,$A80,Investors!$G:$G,$B80)-$B$2&gt;Q$4),SUMIFS(Investors!$Q:$Q,Investors!$A:$A,$A80,Investors!$G:$G,$B80),0)</f>
        <v>0</v>
      </c>
      <c r="S80" s="4">
        <f>IF(AND(SUMIFS(Investors!$P:$P,Investors!$A:$A,$A80,Investors!$G:$G,$B80)-$B$2&lt;=S$4,SUMIFS(Investors!$P:$P,Investors!$A:$A,$A80,Investors!$G:$G,$B80)-$B$2&gt;R$4),SUMIFS(Investors!$Q:$Q,Investors!$A:$A,$A80,Investors!$G:$G,$B80),0)</f>
        <v>0</v>
      </c>
      <c r="T80" s="4">
        <f>IF(AND(SUMIFS(Investors!$P:$P,Investors!$A:$A,$A80,Investors!$G:$G,$B80)-$B$2&lt;=T$4,SUMIFS(Investors!$P:$P,Investors!$A:$A,$A80,Investors!$G:$G,$B80)-$B$2&gt;S$4),SUMIFS(Investors!$Q:$Q,Investors!$A:$A,$A80,Investors!$G:$G,$B80),0)</f>
        <v>0</v>
      </c>
      <c r="U80" s="4">
        <f>IF(AND(SUMIFS(Investors!$P:$P,Investors!$A:$A,$A80,Investors!$G:$G,$B80)-$B$2&lt;=U$4,SUMIFS(Investors!$P:$P,Investors!$A:$A,$A80,Investors!$G:$G,$B80)-$B$2&gt;T$4),SUMIFS(Investors!$Q:$Q,Investors!$A:$A,$A80,Investors!$G:$G,$B80),0)</f>
        <v>0</v>
      </c>
      <c r="V80" s="4">
        <f>IF(AND(SUMIFS(Investors!$P:$P,Investors!$A:$A,$A80,Investors!$G:$G,$B80)-$B$2&lt;=V$4,SUMIFS(Investors!$P:$P,Investors!$A:$A,$A80,Investors!$G:$G,$B80)-$B$2&gt;U$4),SUMIFS(Investors!$Q:$Q,Investors!$A:$A,$A80,Investors!$G:$G,$B80),0)</f>
        <v>0</v>
      </c>
      <c r="W80" s="4">
        <f>IF(AND(SUMIFS(Investors!$P:$P,Investors!$A:$A,$A80,Investors!$G:$G,$B80)-$B$2&lt;=W$4,SUMIFS(Investors!$P:$P,Investors!$A:$A,$A80,Investors!$G:$G,$B80)-$B$2&gt;V$4),SUMIFS(Investors!$Q:$Q,Investors!$A:$A,$A80,Investors!$G:$G,$B80),0)</f>
        <v>0</v>
      </c>
      <c r="X80" s="4">
        <f>IF(AND(SUMIFS(Investors!$P:$P,Investors!$A:$A,$A80,Investors!$G:$G,$B80)-$B$2&lt;=X$4,SUMIFS(Investors!$P:$P,Investors!$A:$A,$A80,Investors!$G:$G,$B80)-$B$2&gt;W$4),SUMIFS(Investors!$Q:$Q,Investors!$A:$A,$A80,Investors!$G:$G,$B80),0)</f>
        <v>0</v>
      </c>
      <c r="Y80" s="4">
        <f>IF(AND(SUMIFS(Investors!$P:$P,Investors!$A:$A,$A80,Investors!$G:$G,$B80)-$B$2&lt;=Y$4,SUMIFS(Investors!$P:$P,Investors!$A:$A,$A80,Investors!$G:$G,$B80)-$B$2&gt;X$4),SUMIFS(Investors!$Q:$Q,Investors!$A:$A,$A80,Investors!$G:$G,$B80),0)</f>
        <v>0</v>
      </c>
      <c r="Z80" s="4">
        <f>IF(AND(SUMIFS(Investors!$P:$P,Investors!$A:$A,$A80,Investors!$G:$G,$B80)-$B$2&lt;=Z$4,SUMIFS(Investors!$P:$P,Investors!$A:$A,$A80,Investors!$G:$G,$B80)-$B$2&gt;Y$4),SUMIFS(Investors!$Q:$Q,Investors!$A:$A,$A80,Investors!$G:$G,$B80),0)</f>
        <v>0</v>
      </c>
      <c r="AA80" s="4">
        <f>IF(AND(SUMIFS(Investors!$P:$P,Investors!$A:$A,$A80,Investors!$G:$G,$B80)-$B$2&lt;=AA$4,SUMIFS(Investors!$P:$P,Investors!$A:$A,$A80,Investors!$G:$G,$B80)-$B$2&gt;Z$4),SUMIFS(Investors!$Q:$Q,Investors!$A:$A,$A80,Investors!$G:$G,$B80),0)</f>
        <v>0</v>
      </c>
      <c r="AB80" s="4">
        <f>IF(AND(SUMIFS(Investors!$P:$P,Investors!$A:$A,$A80,Investors!$G:$G,$B80)-$B$2&lt;=AB$4,SUMIFS(Investors!$P:$P,Investors!$A:$A,$A80,Investors!$G:$G,$B80)-$B$2&gt;AA$4),SUMIFS(Investors!$Q:$Q,Investors!$A:$A,$A80,Investors!$G:$G,$B80),0)</f>
        <v>0</v>
      </c>
      <c r="AC80" s="4">
        <f>IF(AND(SUMIFS(Investors!$P:$P,Investors!$A:$A,$A80,Investors!$G:$G,$B80)-$B$2&lt;=AC$4,SUMIFS(Investors!$P:$P,Investors!$A:$A,$A80,Investors!$G:$G,$B80)-$B$2&gt;AB$4),SUMIFS(Investors!$Q:$Q,Investors!$A:$A,$A80,Investors!$G:$G,$B80),0)</f>
        <v>0</v>
      </c>
    </row>
    <row r="81" spans="1:29">
      <c r="A81" t="s">
        <v>235</v>
      </c>
      <c r="B81" t="s">
        <v>84</v>
      </c>
      <c r="C81" s="4">
        <f t="shared" si="3"/>
        <v>454575.34246575343</v>
      </c>
      <c r="E81" s="4">
        <f>IF(AND(SUMIFS(Investors!$P:$P,Investors!$A:$A,$A81,Investors!$G:$G,$B81)-$B$2&lt;=E$4,SUMIFS(Investors!$P:$P,Investors!$A:$A,$A81,Investors!$G:$G,$B81)-$B$2&gt;D$4),SUMIFS(Investors!$Q:$Q,Investors!$A:$A,$A81,Investors!$G:$G,$B81),0)</f>
        <v>0</v>
      </c>
      <c r="F81" s="4">
        <f>IF(AND(SUMIFS(Investors!$P:$P,Investors!$A:$A,$A81,Investors!$G:$G,$B81)-$B$2&lt;=F$4,SUMIFS(Investors!$P:$P,Investors!$A:$A,$A81,Investors!$G:$G,$B81)-$B$2&gt;E$4),SUMIFS(Investors!$Q:$Q,Investors!$A:$A,$A81,Investors!$G:$G,$B81),0)</f>
        <v>0</v>
      </c>
      <c r="G81" s="4">
        <f>IF(AND(SUMIFS(Investors!$P:$P,Investors!$A:$A,$A81,Investors!$G:$G,$B81)-$B$2&lt;=G$4,SUMIFS(Investors!$P:$P,Investors!$A:$A,$A81,Investors!$G:$G,$B81)-$B$2&gt;F$4),SUMIFS(Investors!$Q:$Q,Investors!$A:$A,$A81,Investors!$G:$G,$B81),0)</f>
        <v>454575.34246575343</v>
      </c>
      <c r="H81" s="4">
        <f>IF(AND(SUMIFS(Investors!$P:$P,Investors!$A:$A,$A81,Investors!$G:$G,$B81)-$B$2&lt;=H$4,SUMIFS(Investors!$P:$P,Investors!$A:$A,$A81,Investors!$G:$G,$B81)-$B$2&gt;G$4),SUMIFS(Investors!$Q:$Q,Investors!$A:$A,$A81,Investors!$G:$G,$B81),0)</f>
        <v>0</v>
      </c>
      <c r="I81" s="4">
        <f>IF(AND(SUMIFS(Investors!$P:$P,Investors!$A:$A,$A81,Investors!$G:$G,$B81)-$B$2&lt;=I$4,SUMIFS(Investors!$P:$P,Investors!$A:$A,$A81,Investors!$G:$G,$B81)-$B$2&gt;H$4),SUMIFS(Investors!$Q:$Q,Investors!$A:$A,$A81,Investors!$G:$G,$B81),0)</f>
        <v>0</v>
      </c>
      <c r="J81" s="4">
        <f>IF(AND(SUMIFS(Investors!$P:$P,Investors!$A:$A,$A81,Investors!$G:$G,$B81)-$B$2&lt;=J$4,SUMIFS(Investors!$P:$P,Investors!$A:$A,$A81,Investors!$G:$G,$B81)-$B$2&gt;I$4),SUMIFS(Investors!$Q:$Q,Investors!$A:$A,$A81,Investors!$G:$G,$B81),0)</f>
        <v>0</v>
      </c>
      <c r="K81" s="4">
        <f>IF(AND(SUMIFS(Investors!$P:$P,Investors!$A:$A,$A81,Investors!$G:$G,$B81)-$B$2&lt;=K$4,SUMIFS(Investors!$P:$P,Investors!$A:$A,$A81,Investors!$G:$G,$B81)-$B$2&gt;J$4),SUMIFS(Investors!$Q:$Q,Investors!$A:$A,$A81,Investors!$G:$G,$B81),0)</f>
        <v>0</v>
      </c>
      <c r="L81" s="4">
        <f>IF(AND(SUMIFS(Investors!$P:$P,Investors!$A:$A,$A81,Investors!$G:$G,$B81)-$B$2&lt;=L$4,SUMIFS(Investors!$P:$P,Investors!$A:$A,$A81,Investors!$G:$G,$B81)-$B$2&gt;K$4),SUMIFS(Investors!$Q:$Q,Investors!$A:$A,$A81,Investors!$G:$G,$B81),0)</f>
        <v>0</v>
      </c>
      <c r="M81" s="4">
        <f>IF(AND(SUMIFS(Investors!$P:$P,Investors!$A:$A,$A81,Investors!$G:$G,$B81)-$B$2&lt;=M$4,SUMIFS(Investors!$P:$P,Investors!$A:$A,$A81,Investors!$G:$G,$B81)-$B$2&gt;L$4),SUMIFS(Investors!$Q:$Q,Investors!$A:$A,$A81,Investors!$G:$G,$B81),0)</f>
        <v>0</v>
      </c>
      <c r="N81" s="4">
        <f>IF(AND(SUMIFS(Investors!$P:$P,Investors!$A:$A,$A81,Investors!$G:$G,$B81)-$B$2&lt;=N$4,SUMIFS(Investors!$P:$P,Investors!$A:$A,$A81,Investors!$G:$G,$B81)-$B$2&gt;M$4),SUMIFS(Investors!$Q:$Q,Investors!$A:$A,$A81,Investors!$G:$G,$B81),0)</f>
        <v>0</v>
      </c>
      <c r="O81" s="4">
        <f>IF(AND(SUMIFS(Investors!$P:$P,Investors!$A:$A,$A81,Investors!$G:$G,$B81)-$B$2&lt;=O$4,SUMIFS(Investors!$P:$P,Investors!$A:$A,$A81,Investors!$G:$G,$B81)-$B$2&gt;N$4),SUMIFS(Investors!$Q:$Q,Investors!$A:$A,$A81,Investors!$G:$G,$B81),0)</f>
        <v>0</v>
      </c>
      <c r="P81" s="4">
        <f>IF(AND(SUMIFS(Investors!$P:$P,Investors!$A:$A,$A81,Investors!$G:$G,$B81)-$B$2&lt;=P$4,SUMIFS(Investors!$P:$P,Investors!$A:$A,$A81,Investors!$G:$G,$B81)-$B$2&gt;O$4),SUMIFS(Investors!$Q:$Q,Investors!$A:$A,$A81,Investors!$G:$G,$B81),0)</f>
        <v>0</v>
      </c>
      <c r="Q81" s="4">
        <f>IF(AND(SUMIFS(Investors!$P:$P,Investors!$A:$A,$A81,Investors!$G:$G,$B81)-$B$2&lt;=Q$4,SUMIFS(Investors!$P:$P,Investors!$A:$A,$A81,Investors!$G:$G,$B81)-$B$2&gt;P$4),SUMIFS(Investors!$Q:$Q,Investors!$A:$A,$A81,Investors!$G:$G,$B81),0)</f>
        <v>0</v>
      </c>
      <c r="R81" s="4">
        <f>IF(AND(SUMIFS(Investors!$P:$P,Investors!$A:$A,$A81,Investors!$G:$G,$B81)-$B$2&lt;=R$4,SUMIFS(Investors!$P:$P,Investors!$A:$A,$A81,Investors!$G:$G,$B81)-$B$2&gt;Q$4),SUMIFS(Investors!$Q:$Q,Investors!$A:$A,$A81,Investors!$G:$G,$B81),0)</f>
        <v>0</v>
      </c>
      <c r="S81" s="4">
        <f>IF(AND(SUMIFS(Investors!$P:$P,Investors!$A:$A,$A81,Investors!$G:$G,$B81)-$B$2&lt;=S$4,SUMIFS(Investors!$P:$P,Investors!$A:$A,$A81,Investors!$G:$G,$B81)-$B$2&gt;R$4),SUMIFS(Investors!$Q:$Q,Investors!$A:$A,$A81,Investors!$G:$G,$B81),0)</f>
        <v>0</v>
      </c>
      <c r="T81" s="4">
        <f>IF(AND(SUMIFS(Investors!$P:$P,Investors!$A:$A,$A81,Investors!$G:$G,$B81)-$B$2&lt;=T$4,SUMIFS(Investors!$P:$P,Investors!$A:$A,$A81,Investors!$G:$G,$B81)-$B$2&gt;S$4),SUMIFS(Investors!$Q:$Q,Investors!$A:$A,$A81,Investors!$G:$G,$B81),0)</f>
        <v>0</v>
      </c>
      <c r="U81" s="4">
        <f>IF(AND(SUMIFS(Investors!$P:$P,Investors!$A:$A,$A81,Investors!$G:$G,$B81)-$B$2&lt;=U$4,SUMIFS(Investors!$P:$P,Investors!$A:$A,$A81,Investors!$G:$G,$B81)-$B$2&gt;T$4),SUMIFS(Investors!$Q:$Q,Investors!$A:$A,$A81,Investors!$G:$G,$B81),0)</f>
        <v>0</v>
      </c>
      <c r="V81" s="4">
        <f>IF(AND(SUMIFS(Investors!$P:$P,Investors!$A:$A,$A81,Investors!$G:$G,$B81)-$B$2&lt;=V$4,SUMIFS(Investors!$P:$P,Investors!$A:$A,$A81,Investors!$G:$G,$B81)-$B$2&gt;U$4),SUMIFS(Investors!$Q:$Q,Investors!$A:$A,$A81,Investors!$G:$G,$B81),0)</f>
        <v>0</v>
      </c>
      <c r="W81" s="4">
        <f>IF(AND(SUMIFS(Investors!$P:$P,Investors!$A:$A,$A81,Investors!$G:$G,$B81)-$B$2&lt;=W$4,SUMIFS(Investors!$P:$P,Investors!$A:$A,$A81,Investors!$G:$G,$B81)-$B$2&gt;V$4),SUMIFS(Investors!$Q:$Q,Investors!$A:$A,$A81,Investors!$G:$G,$B81),0)</f>
        <v>0</v>
      </c>
      <c r="X81" s="4">
        <f>IF(AND(SUMIFS(Investors!$P:$P,Investors!$A:$A,$A81,Investors!$G:$G,$B81)-$B$2&lt;=X$4,SUMIFS(Investors!$P:$P,Investors!$A:$A,$A81,Investors!$G:$G,$B81)-$B$2&gt;W$4),SUMIFS(Investors!$Q:$Q,Investors!$A:$A,$A81,Investors!$G:$G,$B81),0)</f>
        <v>0</v>
      </c>
      <c r="Y81" s="4">
        <f>IF(AND(SUMIFS(Investors!$P:$P,Investors!$A:$A,$A81,Investors!$G:$G,$B81)-$B$2&lt;=Y$4,SUMIFS(Investors!$P:$P,Investors!$A:$A,$A81,Investors!$G:$G,$B81)-$B$2&gt;X$4),SUMIFS(Investors!$Q:$Q,Investors!$A:$A,$A81,Investors!$G:$G,$B81),0)</f>
        <v>0</v>
      </c>
      <c r="Z81" s="4">
        <f>IF(AND(SUMIFS(Investors!$P:$P,Investors!$A:$A,$A81,Investors!$G:$G,$B81)-$B$2&lt;=Z$4,SUMIFS(Investors!$P:$P,Investors!$A:$A,$A81,Investors!$G:$G,$B81)-$B$2&gt;Y$4),SUMIFS(Investors!$Q:$Q,Investors!$A:$A,$A81,Investors!$G:$G,$B81),0)</f>
        <v>0</v>
      </c>
      <c r="AA81" s="4">
        <f>IF(AND(SUMIFS(Investors!$P:$P,Investors!$A:$A,$A81,Investors!$G:$G,$B81)-$B$2&lt;=AA$4,SUMIFS(Investors!$P:$P,Investors!$A:$A,$A81,Investors!$G:$G,$B81)-$B$2&gt;Z$4),SUMIFS(Investors!$Q:$Q,Investors!$A:$A,$A81,Investors!$G:$G,$B81),0)</f>
        <v>0</v>
      </c>
      <c r="AB81" s="4">
        <f>IF(AND(SUMIFS(Investors!$P:$P,Investors!$A:$A,$A81,Investors!$G:$G,$B81)-$B$2&lt;=AB$4,SUMIFS(Investors!$P:$P,Investors!$A:$A,$A81,Investors!$G:$G,$B81)-$B$2&gt;AA$4),SUMIFS(Investors!$Q:$Q,Investors!$A:$A,$A81,Investors!$G:$G,$B81),0)</f>
        <v>0</v>
      </c>
      <c r="AC81" s="4">
        <f>IF(AND(SUMIFS(Investors!$P:$P,Investors!$A:$A,$A81,Investors!$G:$G,$B81)-$B$2&lt;=AC$4,SUMIFS(Investors!$P:$P,Investors!$A:$A,$A81,Investors!$G:$G,$B81)-$B$2&gt;AB$4),SUMIFS(Investors!$Q:$Q,Investors!$A:$A,$A81,Investors!$G:$G,$B81),0)</f>
        <v>0</v>
      </c>
    </row>
    <row r="82" spans="1:29">
      <c r="A82" t="s">
        <v>238</v>
      </c>
      <c r="B82" t="s">
        <v>80</v>
      </c>
      <c r="C82" s="4">
        <f t="shared" si="3"/>
        <v>137758.79674383561</v>
      </c>
      <c r="E82" s="4">
        <f>IF(AND(SUMIFS(Investors!$P:$P,Investors!$A:$A,$A82,Investors!$G:$G,$B82)-$B$2&lt;=E$4,SUMIFS(Investors!$P:$P,Investors!$A:$A,$A82,Investors!$G:$G,$B82)-$B$2&gt;D$4),SUMIFS(Investors!$Q:$Q,Investors!$A:$A,$A82,Investors!$G:$G,$B82),0)</f>
        <v>0</v>
      </c>
      <c r="F82" s="4">
        <f>IF(AND(SUMIFS(Investors!$P:$P,Investors!$A:$A,$A82,Investors!$G:$G,$B82)-$B$2&lt;=F$4,SUMIFS(Investors!$P:$P,Investors!$A:$A,$A82,Investors!$G:$G,$B82)-$B$2&gt;E$4),SUMIFS(Investors!$Q:$Q,Investors!$A:$A,$A82,Investors!$G:$G,$B82),0)</f>
        <v>0</v>
      </c>
      <c r="G82" s="4">
        <f>IF(AND(SUMIFS(Investors!$P:$P,Investors!$A:$A,$A82,Investors!$G:$G,$B82)-$B$2&lt;=G$4,SUMIFS(Investors!$P:$P,Investors!$A:$A,$A82,Investors!$G:$G,$B82)-$B$2&gt;F$4),SUMIFS(Investors!$Q:$Q,Investors!$A:$A,$A82,Investors!$G:$G,$B82),0)</f>
        <v>0</v>
      </c>
      <c r="H82" s="4">
        <f>IF(AND(SUMIFS(Investors!$P:$P,Investors!$A:$A,$A82,Investors!$G:$G,$B82)-$B$2&lt;=H$4,SUMIFS(Investors!$P:$P,Investors!$A:$A,$A82,Investors!$G:$G,$B82)-$B$2&gt;G$4),SUMIFS(Investors!$Q:$Q,Investors!$A:$A,$A82,Investors!$G:$G,$B82),0)</f>
        <v>0</v>
      </c>
      <c r="I82" s="4">
        <f>IF(AND(SUMIFS(Investors!$P:$P,Investors!$A:$A,$A82,Investors!$G:$G,$B82)-$B$2&lt;=I$4,SUMIFS(Investors!$P:$P,Investors!$A:$A,$A82,Investors!$G:$G,$B82)-$B$2&gt;H$4),SUMIFS(Investors!$Q:$Q,Investors!$A:$A,$A82,Investors!$G:$G,$B82),0)</f>
        <v>0</v>
      </c>
      <c r="J82" s="4">
        <f>IF(AND(SUMIFS(Investors!$P:$P,Investors!$A:$A,$A82,Investors!$G:$G,$B82)-$B$2&lt;=J$4,SUMIFS(Investors!$P:$P,Investors!$A:$A,$A82,Investors!$G:$G,$B82)-$B$2&gt;I$4),SUMIFS(Investors!$Q:$Q,Investors!$A:$A,$A82,Investors!$G:$G,$B82),0)</f>
        <v>137758.79674383561</v>
      </c>
      <c r="K82" s="4">
        <f>IF(AND(SUMIFS(Investors!$P:$P,Investors!$A:$A,$A82,Investors!$G:$G,$B82)-$B$2&lt;=K$4,SUMIFS(Investors!$P:$P,Investors!$A:$A,$A82,Investors!$G:$G,$B82)-$B$2&gt;J$4),SUMIFS(Investors!$Q:$Q,Investors!$A:$A,$A82,Investors!$G:$G,$B82),0)</f>
        <v>0</v>
      </c>
      <c r="L82" s="4">
        <f>IF(AND(SUMIFS(Investors!$P:$P,Investors!$A:$A,$A82,Investors!$G:$G,$B82)-$B$2&lt;=L$4,SUMIFS(Investors!$P:$P,Investors!$A:$A,$A82,Investors!$G:$G,$B82)-$B$2&gt;K$4),SUMIFS(Investors!$Q:$Q,Investors!$A:$A,$A82,Investors!$G:$G,$B82),0)</f>
        <v>0</v>
      </c>
      <c r="M82" s="4">
        <f>IF(AND(SUMIFS(Investors!$P:$P,Investors!$A:$A,$A82,Investors!$G:$G,$B82)-$B$2&lt;=M$4,SUMIFS(Investors!$P:$P,Investors!$A:$A,$A82,Investors!$G:$G,$B82)-$B$2&gt;L$4),SUMIFS(Investors!$Q:$Q,Investors!$A:$A,$A82,Investors!$G:$G,$B82),0)</f>
        <v>0</v>
      </c>
      <c r="N82" s="4">
        <f>IF(AND(SUMIFS(Investors!$P:$P,Investors!$A:$A,$A82,Investors!$G:$G,$B82)-$B$2&lt;=N$4,SUMIFS(Investors!$P:$P,Investors!$A:$A,$A82,Investors!$G:$G,$B82)-$B$2&gt;M$4),SUMIFS(Investors!$Q:$Q,Investors!$A:$A,$A82,Investors!$G:$G,$B82),0)</f>
        <v>0</v>
      </c>
      <c r="O82" s="4">
        <f>IF(AND(SUMIFS(Investors!$P:$P,Investors!$A:$A,$A82,Investors!$G:$G,$B82)-$B$2&lt;=O$4,SUMIFS(Investors!$P:$P,Investors!$A:$A,$A82,Investors!$G:$G,$B82)-$B$2&gt;N$4),SUMIFS(Investors!$Q:$Q,Investors!$A:$A,$A82,Investors!$G:$G,$B82),0)</f>
        <v>0</v>
      </c>
      <c r="P82" s="4">
        <f>IF(AND(SUMIFS(Investors!$P:$P,Investors!$A:$A,$A82,Investors!$G:$G,$B82)-$B$2&lt;=P$4,SUMIFS(Investors!$P:$P,Investors!$A:$A,$A82,Investors!$G:$G,$B82)-$B$2&gt;O$4),SUMIFS(Investors!$Q:$Q,Investors!$A:$A,$A82,Investors!$G:$G,$B82),0)</f>
        <v>0</v>
      </c>
      <c r="Q82" s="4">
        <f>IF(AND(SUMIFS(Investors!$P:$P,Investors!$A:$A,$A82,Investors!$G:$G,$B82)-$B$2&lt;=Q$4,SUMIFS(Investors!$P:$P,Investors!$A:$A,$A82,Investors!$G:$G,$B82)-$B$2&gt;P$4),SUMIFS(Investors!$Q:$Q,Investors!$A:$A,$A82,Investors!$G:$G,$B82),0)</f>
        <v>0</v>
      </c>
      <c r="R82" s="4">
        <f>IF(AND(SUMIFS(Investors!$P:$P,Investors!$A:$A,$A82,Investors!$G:$G,$B82)-$B$2&lt;=R$4,SUMIFS(Investors!$P:$P,Investors!$A:$A,$A82,Investors!$G:$G,$B82)-$B$2&gt;Q$4),SUMIFS(Investors!$Q:$Q,Investors!$A:$A,$A82,Investors!$G:$G,$B82),0)</f>
        <v>0</v>
      </c>
      <c r="S82" s="4">
        <f>IF(AND(SUMIFS(Investors!$P:$P,Investors!$A:$A,$A82,Investors!$G:$G,$B82)-$B$2&lt;=S$4,SUMIFS(Investors!$P:$P,Investors!$A:$A,$A82,Investors!$G:$G,$B82)-$B$2&gt;R$4),SUMIFS(Investors!$Q:$Q,Investors!$A:$A,$A82,Investors!$G:$G,$B82),0)</f>
        <v>0</v>
      </c>
      <c r="T82" s="4">
        <f>IF(AND(SUMIFS(Investors!$P:$P,Investors!$A:$A,$A82,Investors!$G:$G,$B82)-$B$2&lt;=T$4,SUMIFS(Investors!$P:$P,Investors!$A:$A,$A82,Investors!$G:$G,$B82)-$B$2&gt;S$4),SUMIFS(Investors!$Q:$Q,Investors!$A:$A,$A82,Investors!$G:$G,$B82),0)</f>
        <v>0</v>
      </c>
      <c r="U82" s="4">
        <f>IF(AND(SUMIFS(Investors!$P:$P,Investors!$A:$A,$A82,Investors!$G:$G,$B82)-$B$2&lt;=U$4,SUMIFS(Investors!$P:$P,Investors!$A:$A,$A82,Investors!$G:$G,$B82)-$B$2&gt;T$4),SUMIFS(Investors!$Q:$Q,Investors!$A:$A,$A82,Investors!$G:$G,$B82),0)</f>
        <v>0</v>
      </c>
      <c r="V82" s="4">
        <f>IF(AND(SUMIFS(Investors!$P:$P,Investors!$A:$A,$A82,Investors!$G:$G,$B82)-$B$2&lt;=V$4,SUMIFS(Investors!$P:$P,Investors!$A:$A,$A82,Investors!$G:$G,$B82)-$B$2&gt;U$4),SUMIFS(Investors!$Q:$Q,Investors!$A:$A,$A82,Investors!$G:$G,$B82),0)</f>
        <v>0</v>
      </c>
      <c r="W82" s="4">
        <f>IF(AND(SUMIFS(Investors!$P:$P,Investors!$A:$A,$A82,Investors!$G:$G,$B82)-$B$2&lt;=W$4,SUMIFS(Investors!$P:$P,Investors!$A:$A,$A82,Investors!$G:$G,$B82)-$B$2&gt;V$4),SUMIFS(Investors!$Q:$Q,Investors!$A:$A,$A82,Investors!$G:$G,$B82),0)</f>
        <v>0</v>
      </c>
      <c r="X82" s="4">
        <f>IF(AND(SUMIFS(Investors!$P:$P,Investors!$A:$A,$A82,Investors!$G:$G,$B82)-$B$2&lt;=X$4,SUMIFS(Investors!$P:$P,Investors!$A:$A,$A82,Investors!$G:$G,$B82)-$B$2&gt;W$4),SUMIFS(Investors!$Q:$Q,Investors!$A:$A,$A82,Investors!$G:$G,$B82),0)</f>
        <v>0</v>
      </c>
      <c r="Y82" s="4">
        <f>IF(AND(SUMIFS(Investors!$P:$P,Investors!$A:$A,$A82,Investors!$G:$G,$B82)-$B$2&lt;=Y$4,SUMIFS(Investors!$P:$P,Investors!$A:$A,$A82,Investors!$G:$G,$B82)-$B$2&gt;X$4),SUMIFS(Investors!$Q:$Q,Investors!$A:$A,$A82,Investors!$G:$G,$B82),0)</f>
        <v>0</v>
      </c>
      <c r="Z82" s="4">
        <f>IF(AND(SUMIFS(Investors!$P:$P,Investors!$A:$A,$A82,Investors!$G:$G,$B82)-$B$2&lt;=Z$4,SUMIFS(Investors!$P:$P,Investors!$A:$A,$A82,Investors!$G:$G,$B82)-$B$2&gt;Y$4),SUMIFS(Investors!$Q:$Q,Investors!$A:$A,$A82,Investors!$G:$G,$B82),0)</f>
        <v>0</v>
      </c>
      <c r="AA82" s="4">
        <f>IF(AND(SUMIFS(Investors!$P:$P,Investors!$A:$A,$A82,Investors!$G:$G,$B82)-$B$2&lt;=AA$4,SUMIFS(Investors!$P:$P,Investors!$A:$A,$A82,Investors!$G:$G,$B82)-$B$2&gt;Z$4),SUMIFS(Investors!$Q:$Q,Investors!$A:$A,$A82,Investors!$G:$G,$B82),0)</f>
        <v>0</v>
      </c>
      <c r="AB82" s="4">
        <f>IF(AND(SUMIFS(Investors!$P:$P,Investors!$A:$A,$A82,Investors!$G:$G,$B82)-$B$2&lt;=AB$4,SUMIFS(Investors!$P:$P,Investors!$A:$A,$A82,Investors!$G:$G,$B82)-$B$2&gt;AA$4),SUMIFS(Investors!$Q:$Q,Investors!$A:$A,$A82,Investors!$G:$G,$B82),0)</f>
        <v>0</v>
      </c>
      <c r="AC82" s="4">
        <f>IF(AND(SUMIFS(Investors!$P:$P,Investors!$A:$A,$A82,Investors!$G:$G,$B82)-$B$2&lt;=AC$4,SUMIFS(Investors!$P:$P,Investors!$A:$A,$A82,Investors!$G:$G,$B82)-$B$2&gt;AB$4),SUMIFS(Investors!$Q:$Q,Investors!$A:$A,$A82,Investors!$G:$G,$B82),0)</f>
        <v>0</v>
      </c>
    </row>
    <row r="83" spans="1:29">
      <c r="A83" t="s">
        <v>241</v>
      </c>
      <c r="B83" t="s">
        <v>72</v>
      </c>
      <c r="C83" s="4">
        <f t="shared" si="3"/>
        <v>683273.37507534248</v>
      </c>
      <c r="E83" s="4">
        <f>IF(AND(SUMIFS(Investors!$P:$P,Investors!$A:$A,$A83,Investors!$G:$G,$B83)-$B$2&lt;=E$4,SUMIFS(Investors!$P:$P,Investors!$A:$A,$A83,Investors!$G:$G,$B83)-$B$2&gt;D$4),SUMIFS(Investors!$Q:$Q,Investors!$A:$A,$A83,Investors!$G:$G,$B83),0)</f>
        <v>683273.37507534248</v>
      </c>
      <c r="F83" s="4">
        <f>IF(AND(SUMIFS(Investors!$P:$P,Investors!$A:$A,$A83,Investors!$G:$G,$B83)-$B$2&lt;=F$4,SUMIFS(Investors!$P:$P,Investors!$A:$A,$A83,Investors!$G:$G,$B83)-$B$2&gt;E$4),SUMIFS(Investors!$Q:$Q,Investors!$A:$A,$A83,Investors!$G:$G,$B83),0)</f>
        <v>0</v>
      </c>
      <c r="G83" s="4">
        <f>IF(AND(SUMIFS(Investors!$P:$P,Investors!$A:$A,$A83,Investors!$G:$G,$B83)-$B$2&lt;=G$4,SUMIFS(Investors!$P:$P,Investors!$A:$A,$A83,Investors!$G:$G,$B83)-$B$2&gt;F$4),SUMIFS(Investors!$Q:$Q,Investors!$A:$A,$A83,Investors!$G:$G,$B83),0)</f>
        <v>0</v>
      </c>
      <c r="H83" s="4">
        <f>IF(AND(SUMIFS(Investors!$P:$P,Investors!$A:$A,$A83,Investors!$G:$G,$B83)-$B$2&lt;=H$4,SUMIFS(Investors!$P:$P,Investors!$A:$A,$A83,Investors!$G:$G,$B83)-$B$2&gt;G$4),SUMIFS(Investors!$Q:$Q,Investors!$A:$A,$A83,Investors!$G:$G,$B83),0)</f>
        <v>0</v>
      </c>
      <c r="I83" s="4">
        <f>IF(AND(SUMIFS(Investors!$P:$P,Investors!$A:$A,$A83,Investors!$G:$G,$B83)-$B$2&lt;=I$4,SUMIFS(Investors!$P:$P,Investors!$A:$A,$A83,Investors!$G:$G,$B83)-$B$2&gt;H$4),SUMIFS(Investors!$Q:$Q,Investors!$A:$A,$A83,Investors!$G:$G,$B83),0)</f>
        <v>0</v>
      </c>
      <c r="J83" s="4">
        <f>IF(AND(SUMIFS(Investors!$P:$P,Investors!$A:$A,$A83,Investors!$G:$G,$B83)-$B$2&lt;=J$4,SUMIFS(Investors!$P:$P,Investors!$A:$A,$A83,Investors!$G:$G,$B83)-$B$2&gt;I$4),SUMIFS(Investors!$Q:$Q,Investors!$A:$A,$A83,Investors!$G:$G,$B83),0)</f>
        <v>0</v>
      </c>
      <c r="K83" s="4">
        <f>IF(AND(SUMIFS(Investors!$P:$P,Investors!$A:$A,$A83,Investors!$G:$G,$B83)-$B$2&lt;=K$4,SUMIFS(Investors!$P:$P,Investors!$A:$A,$A83,Investors!$G:$G,$B83)-$B$2&gt;J$4),SUMIFS(Investors!$Q:$Q,Investors!$A:$A,$A83,Investors!$G:$G,$B83),0)</f>
        <v>0</v>
      </c>
      <c r="L83" s="4">
        <f>IF(AND(SUMIFS(Investors!$P:$P,Investors!$A:$A,$A83,Investors!$G:$G,$B83)-$B$2&lt;=L$4,SUMIFS(Investors!$P:$P,Investors!$A:$A,$A83,Investors!$G:$G,$B83)-$B$2&gt;K$4),SUMIFS(Investors!$Q:$Q,Investors!$A:$A,$A83,Investors!$G:$G,$B83),0)</f>
        <v>0</v>
      </c>
      <c r="M83" s="4">
        <f>IF(AND(SUMIFS(Investors!$P:$P,Investors!$A:$A,$A83,Investors!$G:$G,$B83)-$B$2&lt;=M$4,SUMIFS(Investors!$P:$P,Investors!$A:$A,$A83,Investors!$G:$G,$B83)-$B$2&gt;L$4),SUMIFS(Investors!$Q:$Q,Investors!$A:$A,$A83,Investors!$G:$G,$B83),0)</f>
        <v>0</v>
      </c>
      <c r="N83" s="4">
        <f>IF(AND(SUMIFS(Investors!$P:$P,Investors!$A:$A,$A83,Investors!$G:$G,$B83)-$B$2&lt;=N$4,SUMIFS(Investors!$P:$P,Investors!$A:$A,$A83,Investors!$G:$G,$B83)-$B$2&gt;M$4),SUMIFS(Investors!$Q:$Q,Investors!$A:$A,$A83,Investors!$G:$G,$B83),0)</f>
        <v>0</v>
      </c>
      <c r="O83" s="4">
        <f>IF(AND(SUMIFS(Investors!$P:$P,Investors!$A:$A,$A83,Investors!$G:$G,$B83)-$B$2&lt;=O$4,SUMIFS(Investors!$P:$P,Investors!$A:$A,$A83,Investors!$G:$G,$B83)-$B$2&gt;N$4),SUMIFS(Investors!$Q:$Q,Investors!$A:$A,$A83,Investors!$G:$G,$B83),0)</f>
        <v>0</v>
      </c>
      <c r="P83" s="4">
        <f>IF(AND(SUMIFS(Investors!$P:$P,Investors!$A:$A,$A83,Investors!$G:$G,$B83)-$B$2&lt;=P$4,SUMIFS(Investors!$P:$P,Investors!$A:$A,$A83,Investors!$G:$G,$B83)-$B$2&gt;O$4),SUMIFS(Investors!$Q:$Q,Investors!$A:$A,$A83,Investors!$G:$G,$B83),0)</f>
        <v>0</v>
      </c>
      <c r="Q83" s="4">
        <f>IF(AND(SUMIFS(Investors!$P:$P,Investors!$A:$A,$A83,Investors!$G:$G,$B83)-$B$2&lt;=Q$4,SUMIFS(Investors!$P:$P,Investors!$A:$A,$A83,Investors!$G:$G,$B83)-$B$2&gt;P$4),SUMIFS(Investors!$Q:$Q,Investors!$A:$A,$A83,Investors!$G:$G,$B83),0)</f>
        <v>0</v>
      </c>
      <c r="R83" s="4">
        <f>IF(AND(SUMIFS(Investors!$P:$P,Investors!$A:$A,$A83,Investors!$G:$G,$B83)-$B$2&lt;=R$4,SUMIFS(Investors!$P:$P,Investors!$A:$A,$A83,Investors!$G:$G,$B83)-$B$2&gt;Q$4),SUMIFS(Investors!$Q:$Q,Investors!$A:$A,$A83,Investors!$G:$G,$B83),0)</f>
        <v>0</v>
      </c>
      <c r="S83" s="4">
        <f>IF(AND(SUMIFS(Investors!$P:$P,Investors!$A:$A,$A83,Investors!$G:$G,$B83)-$B$2&lt;=S$4,SUMIFS(Investors!$P:$P,Investors!$A:$A,$A83,Investors!$G:$G,$B83)-$B$2&gt;R$4),SUMIFS(Investors!$Q:$Q,Investors!$A:$A,$A83,Investors!$G:$G,$B83),0)</f>
        <v>0</v>
      </c>
      <c r="T83" s="4">
        <f>IF(AND(SUMIFS(Investors!$P:$P,Investors!$A:$A,$A83,Investors!$G:$G,$B83)-$B$2&lt;=T$4,SUMIFS(Investors!$P:$P,Investors!$A:$A,$A83,Investors!$G:$G,$B83)-$B$2&gt;S$4),SUMIFS(Investors!$Q:$Q,Investors!$A:$A,$A83,Investors!$G:$G,$B83),0)</f>
        <v>0</v>
      </c>
      <c r="U83" s="4">
        <f>IF(AND(SUMIFS(Investors!$P:$P,Investors!$A:$A,$A83,Investors!$G:$G,$B83)-$B$2&lt;=U$4,SUMIFS(Investors!$P:$P,Investors!$A:$A,$A83,Investors!$G:$G,$B83)-$B$2&gt;T$4),SUMIFS(Investors!$Q:$Q,Investors!$A:$A,$A83,Investors!$G:$G,$B83),0)</f>
        <v>0</v>
      </c>
      <c r="V83" s="4">
        <f>IF(AND(SUMIFS(Investors!$P:$P,Investors!$A:$A,$A83,Investors!$G:$G,$B83)-$B$2&lt;=V$4,SUMIFS(Investors!$P:$P,Investors!$A:$A,$A83,Investors!$G:$G,$B83)-$B$2&gt;U$4),SUMIFS(Investors!$Q:$Q,Investors!$A:$A,$A83,Investors!$G:$G,$B83),0)</f>
        <v>0</v>
      </c>
      <c r="W83" s="4">
        <f>IF(AND(SUMIFS(Investors!$P:$P,Investors!$A:$A,$A83,Investors!$G:$G,$B83)-$B$2&lt;=W$4,SUMIFS(Investors!$P:$P,Investors!$A:$A,$A83,Investors!$G:$G,$B83)-$B$2&gt;V$4),SUMIFS(Investors!$Q:$Q,Investors!$A:$A,$A83,Investors!$G:$G,$B83),0)</f>
        <v>0</v>
      </c>
      <c r="X83" s="4">
        <f>IF(AND(SUMIFS(Investors!$P:$P,Investors!$A:$A,$A83,Investors!$G:$G,$B83)-$B$2&lt;=X$4,SUMIFS(Investors!$P:$P,Investors!$A:$A,$A83,Investors!$G:$G,$B83)-$B$2&gt;W$4),SUMIFS(Investors!$Q:$Q,Investors!$A:$A,$A83,Investors!$G:$G,$B83),0)</f>
        <v>0</v>
      </c>
      <c r="Y83" s="4">
        <f>IF(AND(SUMIFS(Investors!$P:$P,Investors!$A:$A,$A83,Investors!$G:$G,$B83)-$B$2&lt;=Y$4,SUMIFS(Investors!$P:$P,Investors!$A:$A,$A83,Investors!$G:$G,$B83)-$B$2&gt;X$4),SUMIFS(Investors!$Q:$Q,Investors!$A:$A,$A83,Investors!$G:$G,$B83),0)</f>
        <v>0</v>
      </c>
      <c r="Z83" s="4">
        <f>IF(AND(SUMIFS(Investors!$P:$P,Investors!$A:$A,$A83,Investors!$G:$G,$B83)-$B$2&lt;=Z$4,SUMIFS(Investors!$P:$P,Investors!$A:$A,$A83,Investors!$G:$G,$B83)-$B$2&gt;Y$4),SUMIFS(Investors!$Q:$Q,Investors!$A:$A,$A83,Investors!$G:$G,$B83),0)</f>
        <v>0</v>
      </c>
      <c r="AA83" s="4">
        <f>IF(AND(SUMIFS(Investors!$P:$P,Investors!$A:$A,$A83,Investors!$G:$G,$B83)-$B$2&lt;=AA$4,SUMIFS(Investors!$P:$P,Investors!$A:$A,$A83,Investors!$G:$G,$B83)-$B$2&gt;Z$4),SUMIFS(Investors!$Q:$Q,Investors!$A:$A,$A83,Investors!$G:$G,$B83),0)</f>
        <v>0</v>
      </c>
      <c r="AB83" s="4">
        <f>IF(AND(SUMIFS(Investors!$P:$P,Investors!$A:$A,$A83,Investors!$G:$G,$B83)-$B$2&lt;=AB$4,SUMIFS(Investors!$P:$P,Investors!$A:$A,$A83,Investors!$G:$G,$B83)-$B$2&gt;AA$4),SUMIFS(Investors!$Q:$Q,Investors!$A:$A,$A83,Investors!$G:$G,$B83),0)</f>
        <v>0</v>
      </c>
      <c r="AC83" s="4">
        <f>IF(AND(SUMIFS(Investors!$P:$P,Investors!$A:$A,$A83,Investors!$G:$G,$B83)-$B$2&lt;=AC$4,SUMIFS(Investors!$P:$P,Investors!$A:$A,$A83,Investors!$G:$G,$B83)-$B$2&gt;AB$4),SUMIFS(Investors!$Q:$Q,Investors!$A:$A,$A83,Investors!$G:$G,$B83),0)</f>
        <v>0</v>
      </c>
    </row>
    <row r="84" spans="1:29">
      <c r="A84" t="s">
        <v>241</v>
      </c>
      <c r="B84" t="s">
        <v>74</v>
      </c>
      <c r="C84" s="4">
        <f t="shared" si="3"/>
        <v>690558.63013698626</v>
      </c>
      <c r="E84" s="4">
        <f>IF(AND(SUMIFS(Investors!$P:$P,Investors!$A:$A,$A84,Investors!$G:$G,$B84)-$B$2&lt;=E$4,SUMIFS(Investors!$P:$P,Investors!$A:$A,$A84,Investors!$G:$G,$B84)-$B$2&gt;D$4),SUMIFS(Investors!$Q:$Q,Investors!$A:$A,$A84,Investors!$G:$G,$B84),0)</f>
        <v>0</v>
      </c>
      <c r="F84" s="4">
        <f>IF(AND(SUMIFS(Investors!$P:$P,Investors!$A:$A,$A84,Investors!$G:$G,$B84)-$B$2&lt;=F$4,SUMIFS(Investors!$P:$P,Investors!$A:$A,$A84,Investors!$G:$G,$B84)-$B$2&gt;E$4),SUMIFS(Investors!$Q:$Q,Investors!$A:$A,$A84,Investors!$G:$G,$B84),0)</f>
        <v>690558.63013698626</v>
      </c>
      <c r="G84" s="4">
        <f>IF(AND(SUMIFS(Investors!$P:$P,Investors!$A:$A,$A84,Investors!$G:$G,$B84)-$B$2&lt;=G$4,SUMIFS(Investors!$P:$P,Investors!$A:$A,$A84,Investors!$G:$G,$B84)-$B$2&gt;F$4),SUMIFS(Investors!$Q:$Q,Investors!$A:$A,$A84,Investors!$G:$G,$B84),0)</f>
        <v>0</v>
      </c>
      <c r="H84" s="4">
        <f>IF(AND(SUMIFS(Investors!$P:$P,Investors!$A:$A,$A84,Investors!$G:$G,$B84)-$B$2&lt;=H$4,SUMIFS(Investors!$P:$P,Investors!$A:$A,$A84,Investors!$G:$G,$B84)-$B$2&gt;G$4),SUMIFS(Investors!$Q:$Q,Investors!$A:$A,$A84,Investors!$G:$G,$B84),0)</f>
        <v>0</v>
      </c>
      <c r="I84" s="4">
        <f>IF(AND(SUMIFS(Investors!$P:$P,Investors!$A:$A,$A84,Investors!$G:$G,$B84)-$B$2&lt;=I$4,SUMIFS(Investors!$P:$P,Investors!$A:$A,$A84,Investors!$G:$G,$B84)-$B$2&gt;H$4),SUMIFS(Investors!$Q:$Q,Investors!$A:$A,$A84,Investors!$G:$G,$B84),0)</f>
        <v>0</v>
      </c>
      <c r="J84" s="4">
        <f>IF(AND(SUMIFS(Investors!$P:$P,Investors!$A:$A,$A84,Investors!$G:$G,$B84)-$B$2&lt;=J$4,SUMIFS(Investors!$P:$P,Investors!$A:$A,$A84,Investors!$G:$G,$B84)-$B$2&gt;I$4),SUMIFS(Investors!$Q:$Q,Investors!$A:$A,$A84,Investors!$G:$G,$B84),0)</f>
        <v>0</v>
      </c>
      <c r="K84" s="4">
        <f>IF(AND(SUMIFS(Investors!$P:$P,Investors!$A:$A,$A84,Investors!$G:$G,$B84)-$B$2&lt;=K$4,SUMIFS(Investors!$P:$P,Investors!$A:$A,$A84,Investors!$G:$G,$B84)-$B$2&gt;J$4),SUMIFS(Investors!$Q:$Q,Investors!$A:$A,$A84,Investors!$G:$G,$B84),0)</f>
        <v>0</v>
      </c>
      <c r="L84" s="4">
        <f>IF(AND(SUMIFS(Investors!$P:$P,Investors!$A:$A,$A84,Investors!$G:$G,$B84)-$B$2&lt;=L$4,SUMIFS(Investors!$P:$P,Investors!$A:$A,$A84,Investors!$G:$G,$B84)-$B$2&gt;K$4),SUMIFS(Investors!$Q:$Q,Investors!$A:$A,$A84,Investors!$G:$G,$B84),0)</f>
        <v>0</v>
      </c>
      <c r="M84" s="4">
        <f>IF(AND(SUMIFS(Investors!$P:$P,Investors!$A:$A,$A84,Investors!$G:$G,$B84)-$B$2&lt;=M$4,SUMIFS(Investors!$P:$P,Investors!$A:$A,$A84,Investors!$G:$G,$B84)-$B$2&gt;L$4),SUMIFS(Investors!$Q:$Q,Investors!$A:$A,$A84,Investors!$G:$G,$B84),0)</f>
        <v>0</v>
      </c>
      <c r="N84" s="4">
        <f>IF(AND(SUMIFS(Investors!$P:$P,Investors!$A:$A,$A84,Investors!$G:$G,$B84)-$B$2&lt;=N$4,SUMIFS(Investors!$P:$P,Investors!$A:$A,$A84,Investors!$G:$G,$B84)-$B$2&gt;M$4),SUMIFS(Investors!$Q:$Q,Investors!$A:$A,$A84,Investors!$G:$G,$B84),0)</f>
        <v>0</v>
      </c>
      <c r="O84" s="4">
        <f>IF(AND(SUMIFS(Investors!$P:$P,Investors!$A:$A,$A84,Investors!$G:$G,$B84)-$B$2&lt;=O$4,SUMIFS(Investors!$P:$P,Investors!$A:$A,$A84,Investors!$G:$G,$B84)-$B$2&gt;N$4),SUMIFS(Investors!$Q:$Q,Investors!$A:$A,$A84,Investors!$G:$G,$B84),0)</f>
        <v>0</v>
      </c>
      <c r="P84" s="4">
        <f>IF(AND(SUMIFS(Investors!$P:$P,Investors!$A:$A,$A84,Investors!$G:$G,$B84)-$B$2&lt;=P$4,SUMIFS(Investors!$P:$P,Investors!$A:$A,$A84,Investors!$G:$G,$B84)-$B$2&gt;O$4),SUMIFS(Investors!$Q:$Q,Investors!$A:$A,$A84,Investors!$G:$G,$B84),0)</f>
        <v>0</v>
      </c>
      <c r="Q84" s="4">
        <f>IF(AND(SUMIFS(Investors!$P:$P,Investors!$A:$A,$A84,Investors!$G:$G,$B84)-$B$2&lt;=Q$4,SUMIFS(Investors!$P:$P,Investors!$A:$A,$A84,Investors!$G:$G,$B84)-$B$2&gt;P$4),SUMIFS(Investors!$Q:$Q,Investors!$A:$A,$A84,Investors!$G:$G,$B84),0)</f>
        <v>0</v>
      </c>
      <c r="R84" s="4">
        <f>IF(AND(SUMIFS(Investors!$P:$P,Investors!$A:$A,$A84,Investors!$G:$G,$B84)-$B$2&lt;=R$4,SUMIFS(Investors!$P:$P,Investors!$A:$A,$A84,Investors!$G:$G,$B84)-$B$2&gt;Q$4),SUMIFS(Investors!$Q:$Q,Investors!$A:$A,$A84,Investors!$G:$G,$B84),0)</f>
        <v>0</v>
      </c>
      <c r="S84" s="4">
        <f>IF(AND(SUMIFS(Investors!$P:$P,Investors!$A:$A,$A84,Investors!$G:$G,$B84)-$B$2&lt;=S$4,SUMIFS(Investors!$P:$P,Investors!$A:$A,$A84,Investors!$G:$G,$B84)-$B$2&gt;R$4),SUMIFS(Investors!$Q:$Q,Investors!$A:$A,$A84,Investors!$G:$G,$B84),0)</f>
        <v>0</v>
      </c>
      <c r="T84" s="4">
        <f>IF(AND(SUMIFS(Investors!$P:$P,Investors!$A:$A,$A84,Investors!$G:$G,$B84)-$B$2&lt;=T$4,SUMIFS(Investors!$P:$P,Investors!$A:$A,$A84,Investors!$G:$G,$B84)-$B$2&gt;S$4),SUMIFS(Investors!$Q:$Q,Investors!$A:$A,$A84,Investors!$G:$G,$B84),0)</f>
        <v>0</v>
      </c>
      <c r="U84" s="4">
        <f>IF(AND(SUMIFS(Investors!$P:$P,Investors!$A:$A,$A84,Investors!$G:$G,$B84)-$B$2&lt;=U$4,SUMIFS(Investors!$P:$P,Investors!$A:$A,$A84,Investors!$G:$G,$B84)-$B$2&gt;T$4),SUMIFS(Investors!$Q:$Q,Investors!$A:$A,$A84,Investors!$G:$G,$B84),0)</f>
        <v>0</v>
      </c>
      <c r="V84" s="4">
        <f>IF(AND(SUMIFS(Investors!$P:$P,Investors!$A:$A,$A84,Investors!$G:$G,$B84)-$B$2&lt;=V$4,SUMIFS(Investors!$P:$P,Investors!$A:$A,$A84,Investors!$G:$G,$B84)-$B$2&gt;U$4),SUMIFS(Investors!$Q:$Q,Investors!$A:$A,$A84,Investors!$G:$G,$B84),0)</f>
        <v>0</v>
      </c>
      <c r="W84" s="4">
        <f>IF(AND(SUMIFS(Investors!$P:$P,Investors!$A:$A,$A84,Investors!$G:$G,$B84)-$B$2&lt;=W$4,SUMIFS(Investors!$P:$P,Investors!$A:$A,$A84,Investors!$G:$G,$B84)-$B$2&gt;V$4),SUMIFS(Investors!$Q:$Q,Investors!$A:$A,$A84,Investors!$G:$G,$B84),0)</f>
        <v>0</v>
      </c>
      <c r="X84" s="4">
        <f>IF(AND(SUMIFS(Investors!$P:$P,Investors!$A:$A,$A84,Investors!$G:$G,$B84)-$B$2&lt;=X$4,SUMIFS(Investors!$P:$P,Investors!$A:$A,$A84,Investors!$G:$G,$B84)-$B$2&gt;W$4),SUMIFS(Investors!$Q:$Q,Investors!$A:$A,$A84,Investors!$G:$G,$B84),0)</f>
        <v>0</v>
      </c>
      <c r="Y84" s="4">
        <f>IF(AND(SUMIFS(Investors!$P:$P,Investors!$A:$A,$A84,Investors!$G:$G,$B84)-$B$2&lt;=Y$4,SUMIFS(Investors!$P:$P,Investors!$A:$A,$A84,Investors!$G:$G,$B84)-$B$2&gt;X$4),SUMIFS(Investors!$Q:$Q,Investors!$A:$A,$A84,Investors!$G:$G,$B84),0)</f>
        <v>0</v>
      </c>
      <c r="Z84" s="4">
        <f>IF(AND(SUMIFS(Investors!$P:$P,Investors!$A:$A,$A84,Investors!$G:$G,$B84)-$B$2&lt;=Z$4,SUMIFS(Investors!$P:$P,Investors!$A:$A,$A84,Investors!$G:$G,$B84)-$B$2&gt;Y$4),SUMIFS(Investors!$Q:$Q,Investors!$A:$A,$A84,Investors!$G:$G,$B84),0)</f>
        <v>0</v>
      </c>
      <c r="AA84" s="4">
        <f>IF(AND(SUMIFS(Investors!$P:$P,Investors!$A:$A,$A84,Investors!$G:$G,$B84)-$B$2&lt;=AA$4,SUMIFS(Investors!$P:$P,Investors!$A:$A,$A84,Investors!$G:$G,$B84)-$B$2&gt;Z$4),SUMIFS(Investors!$Q:$Q,Investors!$A:$A,$A84,Investors!$G:$G,$B84),0)</f>
        <v>0</v>
      </c>
      <c r="AB84" s="4">
        <f>IF(AND(SUMIFS(Investors!$P:$P,Investors!$A:$A,$A84,Investors!$G:$G,$B84)-$B$2&lt;=AB$4,SUMIFS(Investors!$P:$P,Investors!$A:$A,$A84,Investors!$G:$G,$B84)-$B$2&gt;AA$4),SUMIFS(Investors!$Q:$Q,Investors!$A:$A,$A84,Investors!$G:$G,$B84),0)</f>
        <v>0</v>
      </c>
      <c r="AC84" s="4">
        <f>IF(AND(SUMIFS(Investors!$P:$P,Investors!$A:$A,$A84,Investors!$G:$G,$B84)-$B$2&lt;=AC$4,SUMIFS(Investors!$P:$P,Investors!$A:$A,$A84,Investors!$G:$G,$B84)-$B$2&gt;AB$4),SUMIFS(Investors!$Q:$Q,Investors!$A:$A,$A84,Investors!$G:$G,$B84),0)</f>
        <v>0</v>
      </c>
    </row>
    <row r="85" spans="1:29">
      <c r="A85" t="s">
        <v>244</v>
      </c>
      <c r="B85" t="s">
        <v>37</v>
      </c>
      <c r="C85" s="4">
        <f t="shared" si="3"/>
        <v>655404.10958904109</v>
      </c>
      <c r="E85" s="4">
        <f>IF(AND(SUMIFS(Investors!$P:$P,Investors!$A:$A,$A85,Investors!$G:$G,$B85)-$B$2&lt;=E$4,SUMIFS(Investors!$P:$P,Investors!$A:$A,$A85,Investors!$G:$G,$B85)-$B$2&gt;D$4),SUMIFS(Investors!$Q:$Q,Investors!$A:$A,$A85,Investors!$G:$G,$B85),0)</f>
        <v>0</v>
      </c>
      <c r="F85" s="4">
        <f>IF(AND(SUMIFS(Investors!$P:$P,Investors!$A:$A,$A85,Investors!$G:$G,$B85)-$B$2&lt;=F$4,SUMIFS(Investors!$P:$P,Investors!$A:$A,$A85,Investors!$G:$G,$B85)-$B$2&gt;E$4),SUMIFS(Investors!$Q:$Q,Investors!$A:$A,$A85,Investors!$G:$G,$B85),0)</f>
        <v>0</v>
      </c>
      <c r="G85" s="4">
        <f>IF(AND(SUMIFS(Investors!$P:$P,Investors!$A:$A,$A85,Investors!$G:$G,$B85)-$B$2&lt;=G$4,SUMIFS(Investors!$P:$P,Investors!$A:$A,$A85,Investors!$G:$G,$B85)-$B$2&gt;F$4),SUMIFS(Investors!$Q:$Q,Investors!$A:$A,$A85,Investors!$G:$G,$B85),0)</f>
        <v>655404.10958904109</v>
      </c>
      <c r="H85" s="4">
        <f>IF(AND(SUMIFS(Investors!$P:$P,Investors!$A:$A,$A85,Investors!$G:$G,$B85)-$B$2&lt;=H$4,SUMIFS(Investors!$P:$P,Investors!$A:$A,$A85,Investors!$G:$G,$B85)-$B$2&gt;G$4),SUMIFS(Investors!$Q:$Q,Investors!$A:$A,$A85,Investors!$G:$G,$B85),0)</f>
        <v>0</v>
      </c>
      <c r="I85" s="4">
        <f>IF(AND(SUMIFS(Investors!$P:$P,Investors!$A:$A,$A85,Investors!$G:$G,$B85)-$B$2&lt;=I$4,SUMIFS(Investors!$P:$P,Investors!$A:$A,$A85,Investors!$G:$G,$B85)-$B$2&gt;H$4),SUMIFS(Investors!$Q:$Q,Investors!$A:$A,$A85,Investors!$G:$G,$B85),0)</f>
        <v>0</v>
      </c>
      <c r="J85" s="4">
        <f>IF(AND(SUMIFS(Investors!$P:$P,Investors!$A:$A,$A85,Investors!$G:$G,$B85)-$B$2&lt;=J$4,SUMIFS(Investors!$P:$P,Investors!$A:$A,$A85,Investors!$G:$G,$B85)-$B$2&gt;I$4),SUMIFS(Investors!$Q:$Q,Investors!$A:$A,$A85,Investors!$G:$G,$B85),0)</f>
        <v>0</v>
      </c>
      <c r="K85" s="4">
        <f>IF(AND(SUMIFS(Investors!$P:$P,Investors!$A:$A,$A85,Investors!$G:$G,$B85)-$B$2&lt;=K$4,SUMIFS(Investors!$P:$P,Investors!$A:$A,$A85,Investors!$G:$G,$B85)-$B$2&gt;J$4),SUMIFS(Investors!$Q:$Q,Investors!$A:$A,$A85,Investors!$G:$G,$B85),0)</f>
        <v>0</v>
      </c>
      <c r="L85" s="4">
        <f>IF(AND(SUMIFS(Investors!$P:$P,Investors!$A:$A,$A85,Investors!$G:$G,$B85)-$B$2&lt;=L$4,SUMIFS(Investors!$P:$P,Investors!$A:$A,$A85,Investors!$G:$G,$B85)-$B$2&gt;K$4),SUMIFS(Investors!$Q:$Q,Investors!$A:$A,$A85,Investors!$G:$G,$B85),0)</f>
        <v>0</v>
      </c>
      <c r="M85" s="4">
        <f>IF(AND(SUMIFS(Investors!$P:$P,Investors!$A:$A,$A85,Investors!$G:$G,$B85)-$B$2&lt;=M$4,SUMIFS(Investors!$P:$P,Investors!$A:$A,$A85,Investors!$G:$G,$B85)-$B$2&gt;L$4),SUMIFS(Investors!$Q:$Q,Investors!$A:$A,$A85,Investors!$G:$G,$B85),0)</f>
        <v>0</v>
      </c>
      <c r="N85" s="4">
        <f>IF(AND(SUMIFS(Investors!$P:$P,Investors!$A:$A,$A85,Investors!$G:$G,$B85)-$B$2&lt;=N$4,SUMIFS(Investors!$P:$P,Investors!$A:$A,$A85,Investors!$G:$G,$B85)-$B$2&gt;M$4),SUMIFS(Investors!$Q:$Q,Investors!$A:$A,$A85,Investors!$G:$G,$B85),0)</f>
        <v>0</v>
      </c>
      <c r="O85" s="4">
        <f>IF(AND(SUMIFS(Investors!$P:$P,Investors!$A:$A,$A85,Investors!$G:$G,$B85)-$B$2&lt;=O$4,SUMIFS(Investors!$P:$P,Investors!$A:$A,$A85,Investors!$G:$G,$B85)-$B$2&gt;N$4),SUMIFS(Investors!$Q:$Q,Investors!$A:$A,$A85,Investors!$G:$G,$B85),0)</f>
        <v>0</v>
      </c>
      <c r="P85" s="4">
        <f>IF(AND(SUMIFS(Investors!$P:$P,Investors!$A:$A,$A85,Investors!$G:$G,$B85)-$B$2&lt;=P$4,SUMIFS(Investors!$P:$P,Investors!$A:$A,$A85,Investors!$G:$G,$B85)-$B$2&gt;O$4),SUMIFS(Investors!$Q:$Q,Investors!$A:$A,$A85,Investors!$G:$G,$B85),0)</f>
        <v>0</v>
      </c>
      <c r="Q85" s="4">
        <f>IF(AND(SUMIFS(Investors!$P:$P,Investors!$A:$A,$A85,Investors!$G:$G,$B85)-$B$2&lt;=Q$4,SUMIFS(Investors!$P:$P,Investors!$A:$A,$A85,Investors!$G:$G,$B85)-$B$2&gt;P$4),SUMIFS(Investors!$Q:$Q,Investors!$A:$A,$A85,Investors!$G:$G,$B85),0)</f>
        <v>0</v>
      </c>
      <c r="R85" s="4">
        <f>IF(AND(SUMIFS(Investors!$P:$P,Investors!$A:$A,$A85,Investors!$G:$G,$B85)-$B$2&lt;=R$4,SUMIFS(Investors!$P:$P,Investors!$A:$A,$A85,Investors!$G:$G,$B85)-$B$2&gt;Q$4),SUMIFS(Investors!$Q:$Q,Investors!$A:$A,$A85,Investors!$G:$G,$B85),0)</f>
        <v>0</v>
      </c>
      <c r="S85" s="4">
        <f>IF(AND(SUMIFS(Investors!$P:$P,Investors!$A:$A,$A85,Investors!$G:$G,$B85)-$B$2&lt;=S$4,SUMIFS(Investors!$P:$P,Investors!$A:$A,$A85,Investors!$G:$G,$B85)-$B$2&gt;R$4),SUMIFS(Investors!$Q:$Q,Investors!$A:$A,$A85,Investors!$G:$G,$B85),0)</f>
        <v>0</v>
      </c>
      <c r="T85" s="4">
        <f>IF(AND(SUMIFS(Investors!$P:$P,Investors!$A:$A,$A85,Investors!$G:$G,$B85)-$B$2&lt;=T$4,SUMIFS(Investors!$P:$P,Investors!$A:$A,$A85,Investors!$G:$G,$B85)-$B$2&gt;S$4),SUMIFS(Investors!$Q:$Q,Investors!$A:$A,$A85,Investors!$G:$G,$B85),0)</f>
        <v>0</v>
      </c>
      <c r="U85" s="4">
        <f>IF(AND(SUMIFS(Investors!$P:$P,Investors!$A:$A,$A85,Investors!$G:$G,$B85)-$B$2&lt;=U$4,SUMIFS(Investors!$P:$P,Investors!$A:$A,$A85,Investors!$G:$G,$B85)-$B$2&gt;T$4),SUMIFS(Investors!$Q:$Q,Investors!$A:$A,$A85,Investors!$G:$G,$B85),0)</f>
        <v>0</v>
      </c>
      <c r="V85" s="4">
        <f>IF(AND(SUMIFS(Investors!$P:$P,Investors!$A:$A,$A85,Investors!$G:$G,$B85)-$B$2&lt;=V$4,SUMIFS(Investors!$P:$P,Investors!$A:$A,$A85,Investors!$G:$G,$B85)-$B$2&gt;U$4),SUMIFS(Investors!$Q:$Q,Investors!$A:$A,$A85,Investors!$G:$G,$B85),0)</f>
        <v>0</v>
      </c>
      <c r="W85" s="4">
        <f>IF(AND(SUMIFS(Investors!$P:$P,Investors!$A:$A,$A85,Investors!$G:$G,$B85)-$B$2&lt;=W$4,SUMIFS(Investors!$P:$P,Investors!$A:$A,$A85,Investors!$G:$G,$B85)-$B$2&gt;V$4),SUMIFS(Investors!$Q:$Q,Investors!$A:$A,$A85,Investors!$G:$G,$B85),0)</f>
        <v>0</v>
      </c>
      <c r="X85" s="4">
        <f>IF(AND(SUMIFS(Investors!$P:$P,Investors!$A:$A,$A85,Investors!$G:$G,$B85)-$B$2&lt;=X$4,SUMIFS(Investors!$P:$P,Investors!$A:$A,$A85,Investors!$G:$G,$B85)-$B$2&gt;W$4),SUMIFS(Investors!$Q:$Q,Investors!$A:$A,$A85,Investors!$G:$G,$B85),0)</f>
        <v>0</v>
      </c>
      <c r="Y85" s="4">
        <f>IF(AND(SUMIFS(Investors!$P:$P,Investors!$A:$A,$A85,Investors!$G:$G,$B85)-$B$2&lt;=Y$4,SUMIFS(Investors!$P:$P,Investors!$A:$A,$A85,Investors!$G:$G,$B85)-$B$2&gt;X$4),SUMIFS(Investors!$Q:$Q,Investors!$A:$A,$A85,Investors!$G:$G,$B85),0)</f>
        <v>0</v>
      </c>
      <c r="Z85" s="4">
        <f>IF(AND(SUMIFS(Investors!$P:$P,Investors!$A:$A,$A85,Investors!$G:$G,$B85)-$B$2&lt;=Z$4,SUMIFS(Investors!$P:$P,Investors!$A:$A,$A85,Investors!$G:$G,$B85)-$B$2&gt;Y$4),SUMIFS(Investors!$Q:$Q,Investors!$A:$A,$A85,Investors!$G:$G,$B85),0)</f>
        <v>0</v>
      </c>
      <c r="AA85" s="4">
        <f>IF(AND(SUMIFS(Investors!$P:$P,Investors!$A:$A,$A85,Investors!$G:$G,$B85)-$B$2&lt;=AA$4,SUMIFS(Investors!$P:$P,Investors!$A:$A,$A85,Investors!$G:$G,$B85)-$B$2&gt;Z$4),SUMIFS(Investors!$Q:$Q,Investors!$A:$A,$A85,Investors!$G:$G,$B85),0)</f>
        <v>0</v>
      </c>
      <c r="AB85" s="4">
        <f>IF(AND(SUMIFS(Investors!$P:$P,Investors!$A:$A,$A85,Investors!$G:$G,$B85)-$B$2&lt;=AB$4,SUMIFS(Investors!$P:$P,Investors!$A:$A,$A85,Investors!$G:$G,$B85)-$B$2&gt;AA$4),SUMIFS(Investors!$Q:$Q,Investors!$A:$A,$A85,Investors!$G:$G,$B85),0)</f>
        <v>0</v>
      </c>
      <c r="AC85" s="4">
        <f>IF(AND(SUMIFS(Investors!$P:$P,Investors!$A:$A,$A85,Investors!$G:$G,$B85)-$B$2&lt;=AC$4,SUMIFS(Investors!$P:$P,Investors!$A:$A,$A85,Investors!$G:$G,$B85)-$B$2&gt;AB$4),SUMIFS(Investors!$Q:$Q,Investors!$A:$A,$A85,Investors!$G:$G,$B85),0)</f>
        <v>0</v>
      </c>
    </row>
    <row r="86" spans="1:29">
      <c r="A86" t="s">
        <v>244</v>
      </c>
      <c r="B86" t="s">
        <v>65</v>
      </c>
      <c r="C86" s="4">
        <f t="shared" si="3"/>
        <v>643198.63013698626</v>
      </c>
      <c r="E86" s="4">
        <f>IF(AND(SUMIFS(Investors!$P:$P,Investors!$A:$A,$A86,Investors!$G:$G,$B86)-$B$2&lt;=E$4,SUMIFS(Investors!$P:$P,Investors!$A:$A,$A86,Investors!$G:$G,$B86)-$B$2&gt;D$4),SUMIFS(Investors!$Q:$Q,Investors!$A:$A,$A86,Investors!$G:$G,$B86),0)</f>
        <v>0</v>
      </c>
      <c r="F86" s="4">
        <f>IF(AND(SUMIFS(Investors!$P:$P,Investors!$A:$A,$A86,Investors!$G:$G,$B86)-$B$2&lt;=F$4,SUMIFS(Investors!$P:$P,Investors!$A:$A,$A86,Investors!$G:$G,$B86)-$B$2&gt;E$4),SUMIFS(Investors!$Q:$Q,Investors!$A:$A,$A86,Investors!$G:$G,$B86),0)</f>
        <v>643198.63013698626</v>
      </c>
      <c r="G86" s="4">
        <f>IF(AND(SUMIFS(Investors!$P:$P,Investors!$A:$A,$A86,Investors!$G:$G,$B86)-$B$2&lt;=G$4,SUMIFS(Investors!$P:$P,Investors!$A:$A,$A86,Investors!$G:$G,$B86)-$B$2&gt;F$4),SUMIFS(Investors!$Q:$Q,Investors!$A:$A,$A86,Investors!$G:$G,$B86),0)</f>
        <v>0</v>
      </c>
      <c r="H86" s="4">
        <f>IF(AND(SUMIFS(Investors!$P:$P,Investors!$A:$A,$A86,Investors!$G:$G,$B86)-$B$2&lt;=H$4,SUMIFS(Investors!$P:$P,Investors!$A:$A,$A86,Investors!$G:$G,$B86)-$B$2&gt;G$4),SUMIFS(Investors!$Q:$Q,Investors!$A:$A,$A86,Investors!$G:$G,$B86),0)</f>
        <v>0</v>
      </c>
      <c r="I86" s="4">
        <f>IF(AND(SUMIFS(Investors!$P:$P,Investors!$A:$A,$A86,Investors!$G:$G,$B86)-$B$2&lt;=I$4,SUMIFS(Investors!$P:$P,Investors!$A:$A,$A86,Investors!$G:$G,$B86)-$B$2&gt;H$4),SUMIFS(Investors!$Q:$Q,Investors!$A:$A,$A86,Investors!$G:$G,$B86),0)</f>
        <v>0</v>
      </c>
      <c r="J86" s="4">
        <f>IF(AND(SUMIFS(Investors!$P:$P,Investors!$A:$A,$A86,Investors!$G:$G,$B86)-$B$2&lt;=J$4,SUMIFS(Investors!$P:$P,Investors!$A:$A,$A86,Investors!$G:$G,$B86)-$B$2&gt;I$4),SUMIFS(Investors!$Q:$Q,Investors!$A:$A,$A86,Investors!$G:$G,$B86),0)</f>
        <v>0</v>
      </c>
      <c r="K86" s="4">
        <f>IF(AND(SUMIFS(Investors!$P:$P,Investors!$A:$A,$A86,Investors!$G:$G,$B86)-$B$2&lt;=K$4,SUMIFS(Investors!$P:$P,Investors!$A:$A,$A86,Investors!$G:$G,$B86)-$B$2&gt;J$4),SUMIFS(Investors!$Q:$Q,Investors!$A:$A,$A86,Investors!$G:$G,$B86),0)</f>
        <v>0</v>
      </c>
      <c r="L86" s="4">
        <f>IF(AND(SUMIFS(Investors!$P:$P,Investors!$A:$A,$A86,Investors!$G:$G,$B86)-$B$2&lt;=L$4,SUMIFS(Investors!$P:$P,Investors!$A:$A,$A86,Investors!$G:$G,$B86)-$B$2&gt;K$4),SUMIFS(Investors!$Q:$Q,Investors!$A:$A,$A86,Investors!$G:$G,$B86),0)</f>
        <v>0</v>
      </c>
      <c r="M86" s="4">
        <f>IF(AND(SUMIFS(Investors!$P:$P,Investors!$A:$A,$A86,Investors!$G:$G,$B86)-$B$2&lt;=M$4,SUMIFS(Investors!$P:$P,Investors!$A:$A,$A86,Investors!$G:$G,$B86)-$B$2&gt;L$4),SUMIFS(Investors!$Q:$Q,Investors!$A:$A,$A86,Investors!$G:$G,$B86),0)</f>
        <v>0</v>
      </c>
      <c r="N86" s="4">
        <f>IF(AND(SUMIFS(Investors!$P:$P,Investors!$A:$A,$A86,Investors!$G:$G,$B86)-$B$2&lt;=N$4,SUMIFS(Investors!$P:$P,Investors!$A:$A,$A86,Investors!$G:$G,$B86)-$B$2&gt;M$4),SUMIFS(Investors!$Q:$Q,Investors!$A:$A,$A86,Investors!$G:$G,$B86),0)</f>
        <v>0</v>
      </c>
      <c r="O86" s="4">
        <f>IF(AND(SUMIFS(Investors!$P:$P,Investors!$A:$A,$A86,Investors!$G:$G,$B86)-$B$2&lt;=O$4,SUMIFS(Investors!$P:$P,Investors!$A:$A,$A86,Investors!$G:$G,$B86)-$B$2&gt;N$4),SUMIFS(Investors!$Q:$Q,Investors!$A:$A,$A86,Investors!$G:$G,$B86),0)</f>
        <v>0</v>
      </c>
      <c r="P86" s="4">
        <f>IF(AND(SUMIFS(Investors!$P:$P,Investors!$A:$A,$A86,Investors!$G:$G,$B86)-$B$2&lt;=P$4,SUMIFS(Investors!$P:$P,Investors!$A:$A,$A86,Investors!$G:$G,$B86)-$B$2&gt;O$4),SUMIFS(Investors!$Q:$Q,Investors!$A:$A,$A86,Investors!$G:$G,$B86),0)</f>
        <v>0</v>
      </c>
      <c r="Q86" s="4">
        <f>IF(AND(SUMIFS(Investors!$P:$P,Investors!$A:$A,$A86,Investors!$G:$G,$B86)-$B$2&lt;=Q$4,SUMIFS(Investors!$P:$P,Investors!$A:$A,$A86,Investors!$G:$G,$B86)-$B$2&gt;P$4),SUMIFS(Investors!$Q:$Q,Investors!$A:$A,$A86,Investors!$G:$G,$B86),0)</f>
        <v>0</v>
      </c>
      <c r="R86" s="4">
        <f>IF(AND(SUMIFS(Investors!$P:$P,Investors!$A:$A,$A86,Investors!$G:$G,$B86)-$B$2&lt;=R$4,SUMIFS(Investors!$P:$P,Investors!$A:$A,$A86,Investors!$G:$G,$B86)-$B$2&gt;Q$4),SUMIFS(Investors!$Q:$Q,Investors!$A:$A,$A86,Investors!$G:$G,$B86),0)</f>
        <v>0</v>
      </c>
      <c r="S86" s="4">
        <f>IF(AND(SUMIFS(Investors!$P:$P,Investors!$A:$A,$A86,Investors!$G:$G,$B86)-$B$2&lt;=S$4,SUMIFS(Investors!$P:$P,Investors!$A:$A,$A86,Investors!$G:$G,$B86)-$B$2&gt;R$4),SUMIFS(Investors!$Q:$Q,Investors!$A:$A,$A86,Investors!$G:$G,$B86),0)</f>
        <v>0</v>
      </c>
      <c r="T86" s="4">
        <f>IF(AND(SUMIFS(Investors!$P:$P,Investors!$A:$A,$A86,Investors!$G:$G,$B86)-$B$2&lt;=T$4,SUMIFS(Investors!$P:$P,Investors!$A:$A,$A86,Investors!$G:$G,$B86)-$B$2&gt;S$4),SUMIFS(Investors!$Q:$Q,Investors!$A:$A,$A86,Investors!$G:$G,$B86),0)</f>
        <v>0</v>
      </c>
      <c r="U86" s="4">
        <f>IF(AND(SUMIFS(Investors!$P:$P,Investors!$A:$A,$A86,Investors!$G:$G,$B86)-$B$2&lt;=U$4,SUMIFS(Investors!$P:$P,Investors!$A:$A,$A86,Investors!$G:$G,$B86)-$B$2&gt;T$4),SUMIFS(Investors!$Q:$Q,Investors!$A:$A,$A86,Investors!$G:$G,$B86),0)</f>
        <v>0</v>
      </c>
      <c r="V86" s="4">
        <f>IF(AND(SUMIFS(Investors!$P:$P,Investors!$A:$A,$A86,Investors!$G:$G,$B86)-$B$2&lt;=V$4,SUMIFS(Investors!$P:$P,Investors!$A:$A,$A86,Investors!$G:$G,$B86)-$B$2&gt;U$4),SUMIFS(Investors!$Q:$Q,Investors!$A:$A,$A86,Investors!$G:$G,$B86),0)</f>
        <v>0</v>
      </c>
      <c r="W86" s="4">
        <f>IF(AND(SUMIFS(Investors!$P:$P,Investors!$A:$A,$A86,Investors!$G:$G,$B86)-$B$2&lt;=W$4,SUMIFS(Investors!$P:$P,Investors!$A:$A,$A86,Investors!$G:$G,$B86)-$B$2&gt;V$4),SUMIFS(Investors!$Q:$Q,Investors!$A:$A,$A86,Investors!$G:$G,$B86),0)</f>
        <v>0</v>
      </c>
      <c r="X86" s="4">
        <f>IF(AND(SUMIFS(Investors!$P:$P,Investors!$A:$A,$A86,Investors!$G:$G,$B86)-$B$2&lt;=X$4,SUMIFS(Investors!$P:$P,Investors!$A:$A,$A86,Investors!$G:$G,$B86)-$B$2&gt;W$4),SUMIFS(Investors!$Q:$Q,Investors!$A:$A,$A86,Investors!$G:$G,$B86),0)</f>
        <v>0</v>
      </c>
      <c r="Y86" s="4">
        <f>IF(AND(SUMIFS(Investors!$P:$P,Investors!$A:$A,$A86,Investors!$G:$G,$B86)-$B$2&lt;=Y$4,SUMIFS(Investors!$P:$P,Investors!$A:$A,$A86,Investors!$G:$G,$B86)-$B$2&gt;X$4),SUMIFS(Investors!$Q:$Q,Investors!$A:$A,$A86,Investors!$G:$G,$B86),0)</f>
        <v>0</v>
      </c>
      <c r="Z86" s="4">
        <f>IF(AND(SUMIFS(Investors!$P:$P,Investors!$A:$A,$A86,Investors!$G:$G,$B86)-$B$2&lt;=Z$4,SUMIFS(Investors!$P:$P,Investors!$A:$A,$A86,Investors!$G:$G,$B86)-$B$2&gt;Y$4),SUMIFS(Investors!$Q:$Q,Investors!$A:$A,$A86,Investors!$G:$G,$B86),0)</f>
        <v>0</v>
      </c>
      <c r="AA86" s="4">
        <f>IF(AND(SUMIFS(Investors!$P:$P,Investors!$A:$A,$A86,Investors!$G:$G,$B86)-$B$2&lt;=AA$4,SUMIFS(Investors!$P:$P,Investors!$A:$A,$A86,Investors!$G:$G,$B86)-$B$2&gt;Z$4),SUMIFS(Investors!$Q:$Q,Investors!$A:$A,$A86,Investors!$G:$G,$B86),0)</f>
        <v>0</v>
      </c>
      <c r="AB86" s="4">
        <f>IF(AND(SUMIFS(Investors!$P:$P,Investors!$A:$A,$A86,Investors!$G:$G,$B86)-$B$2&lt;=AB$4,SUMIFS(Investors!$P:$P,Investors!$A:$A,$A86,Investors!$G:$G,$B86)-$B$2&gt;AA$4),SUMIFS(Investors!$Q:$Q,Investors!$A:$A,$A86,Investors!$G:$G,$B86),0)</f>
        <v>0</v>
      </c>
      <c r="AC86" s="4">
        <f>IF(AND(SUMIFS(Investors!$P:$P,Investors!$A:$A,$A86,Investors!$G:$G,$B86)-$B$2&lt;=AC$4,SUMIFS(Investors!$P:$P,Investors!$A:$A,$A86,Investors!$G:$G,$B86)-$B$2&gt;AB$4),SUMIFS(Investors!$Q:$Q,Investors!$A:$A,$A86,Investors!$G:$G,$B86),0)</f>
        <v>0</v>
      </c>
    </row>
    <row r="87" spans="1:29">
      <c r="A87" t="s">
        <v>244</v>
      </c>
      <c r="B87" t="s">
        <v>99</v>
      </c>
      <c r="C87" s="4">
        <f t="shared" si="3"/>
        <v>287702.56134602742</v>
      </c>
      <c r="E87" s="4">
        <f>IF(AND(SUMIFS(Investors!$P:$P,Investors!$A:$A,$A87,Investors!$G:$G,$B87)-$B$2&lt;=E$4,SUMIFS(Investors!$P:$P,Investors!$A:$A,$A87,Investors!$G:$G,$B87)-$B$2&gt;D$4),SUMIFS(Investors!$Q:$Q,Investors!$A:$A,$A87,Investors!$G:$G,$B87),0)</f>
        <v>0</v>
      </c>
      <c r="F87" s="4">
        <f>IF(AND(SUMIFS(Investors!$P:$P,Investors!$A:$A,$A87,Investors!$G:$G,$B87)-$B$2&lt;=F$4,SUMIFS(Investors!$P:$P,Investors!$A:$A,$A87,Investors!$G:$G,$B87)-$B$2&gt;E$4),SUMIFS(Investors!$Q:$Q,Investors!$A:$A,$A87,Investors!$G:$G,$B87),0)</f>
        <v>287702.56134602742</v>
      </c>
      <c r="G87" s="4">
        <f>IF(AND(SUMIFS(Investors!$P:$P,Investors!$A:$A,$A87,Investors!$G:$G,$B87)-$B$2&lt;=G$4,SUMIFS(Investors!$P:$P,Investors!$A:$A,$A87,Investors!$G:$G,$B87)-$B$2&gt;F$4),SUMIFS(Investors!$Q:$Q,Investors!$A:$A,$A87,Investors!$G:$G,$B87),0)</f>
        <v>0</v>
      </c>
      <c r="H87" s="4">
        <f>IF(AND(SUMIFS(Investors!$P:$P,Investors!$A:$A,$A87,Investors!$G:$G,$B87)-$B$2&lt;=H$4,SUMIFS(Investors!$P:$P,Investors!$A:$A,$A87,Investors!$G:$G,$B87)-$B$2&gt;G$4),SUMIFS(Investors!$Q:$Q,Investors!$A:$A,$A87,Investors!$G:$G,$B87),0)</f>
        <v>0</v>
      </c>
      <c r="I87" s="4">
        <f>IF(AND(SUMIFS(Investors!$P:$P,Investors!$A:$A,$A87,Investors!$G:$G,$B87)-$B$2&lt;=I$4,SUMIFS(Investors!$P:$P,Investors!$A:$A,$A87,Investors!$G:$G,$B87)-$B$2&gt;H$4),SUMIFS(Investors!$Q:$Q,Investors!$A:$A,$A87,Investors!$G:$G,$B87),0)</f>
        <v>0</v>
      </c>
      <c r="J87" s="4">
        <f>IF(AND(SUMIFS(Investors!$P:$P,Investors!$A:$A,$A87,Investors!$G:$G,$B87)-$B$2&lt;=J$4,SUMIFS(Investors!$P:$P,Investors!$A:$A,$A87,Investors!$G:$G,$B87)-$B$2&gt;I$4),SUMIFS(Investors!$Q:$Q,Investors!$A:$A,$A87,Investors!$G:$G,$B87),0)</f>
        <v>0</v>
      </c>
      <c r="K87" s="4">
        <f>IF(AND(SUMIFS(Investors!$P:$P,Investors!$A:$A,$A87,Investors!$G:$G,$B87)-$B$2&lt;=K$4,SUMIFS(Investors!$P:$P,Investors!$A:$A,$A87,Investors!$G:$G,$B87)-$B$2&gt;J$4),SUMIFS(Investors!$Q:$Q,Investors!$A:$A,$A87,Investors!$G:$G,$B87),0)</f>
        <v>0</v>
      </c>
      <c r="L87" s="4">
        <f>IF(AND(SUMIFS(Investors!$P:$P,Investors!$A:$A,$A87,Investors!$G:$G,$B87)-$B$2&lt;=L$4,SUMIFS(Investors!$P:$P,Investors!$A:$A,$A87,Investors!$G:$G,$B87)-$B$2&gt;K$4),SUMIFS(Investors!$Q:$Q,Investors!$A:$A,$A87,Investors!$G:$G,$B87),0)</f>
        <v>0</v>
      </c>
      <c r="M87" s="4">
        <f>IF(AND(SUMIFS(Investors!$P:$P,Investors!$A:$A,$A87,Investors!$G:$G,$B87)-$B$2&lt;=M$4,SUMIFS(Investors!$P:$P,Investors!$A:$A,$A87,Investors!$G:$G,$B87)-$B$2&gt;L$4),SUMIFS(Investors!$Q:$Q,Investors!$A:$A,$A87,Investors!$G:$G,$B87),0)</f>
        <v>0</v>
      </c>
      <c r="N87" s="4">
        <f>IF(AND(SUMIFS(Investors!$P:$P,Investors!$A:$A,$A87,Investors!$G:$G,$B87)-$B$2&lt;=N$4,SUMIFS(Investors!$P:$P,Investors!$A:$A,$A87,Investors!$G:$G,$B87)-$B$2&gt;M$4),SUMIFS(Investors!$Q:$Q,Investors!$A:$A,$A87,Investors!$G:$G,$B87),0)</f>
        <v>0</v>
      </c>
      <c r="O87" s="4">
        <f>IF(AND(SUMIFS(Investors!$P:$P,Investors!$A:$A,$A87,Investors!$G:$G,$B87)-$B$2&lt;=O$4,SUMIFS(Investors!$P:$P,Investors!$A:$A,$A87,Investors!$G:$G,$B87)-$B$2&gt;N$4),SUMIFS(Investors!$Q:$Q,Investors!$A:$A,$A87,Investors!$G:$G,$B87),0)</f>
        <v>0</v>
      </c>
      <c r="P87" s="4">
        <f>IF(AND(SUMIFS(Investors!$P:$P,Investors!$A:$A,$A87,Investors!$G:$G,$B87)-$B$2&lt;=P$4,SUMIFS(Investors!$P:$P,Investors!$A:$A,$A87,Investors!$G:$G,$B87)-$B$2&gt;O$4),SUMIFS(Investors!$Q:$Q,Investors!$A:$A,$A87,Investors!$G:$G,$B87),0)</f>
        <v>0</v>
      </c>
      <c r="Q87" s="4">
        <f>IF(AND(SUMIFS(Investors!$P:$P,Investors!$A:$A,$A87,Investors!$G:$G,$B87)-$B$2&lt;=Q$4,SUMIFS(Investors!$P:$P,Investors!$A:$A,$A87,Investors!$G:$G,$B87)-$B$2&gt;P$4),SUMIFS(Investors!$Q:$Q,Investors!$A:$A,$A87,Investors!$G:$G,$B87),0)</f>
        <v>0</v>
      </c>
      <c r="R87" s="4">
        <f>IF(AND(SUMIFS(Investors!$P:$P,Investors!$A:$A,$A87,Investors!$G:$G,$B87)-$B$2&lt;=R$4,SUMIFS(Investors!$P:$P,Investors!$A:$A,$A87,Investors!$G:$G,$B87)-$B$2&gt;Q$4),SUMIFS(Investors!$Q:$Q,Investors!$A:$A,$A87,Investors!$G:$G,$B87),0)</f>
        <v>0</v>
      </c>
      <c r="S87" s="4">
        <f>IF(AND(SUMIFS(Investors!$P:$P,Investors!$A:$A,$A87,Investors!$G:$G,$B87)-$B$2&lt;=S$4,SUMIFS(Investors!$P:$P,Investors!$A:$A,$A87,Investors!$G:$G,$B87)-$B$2&gt;R$4),SUMIFS(Investors!$Q:$Q,Investors!$A:$A,$A87,Investors!$G:$G,$B87),0)</f>
        <v>0</v>
      </c>
      <c r="T87" s="4">
        <f>IF(AND(SUMIFS(Investors!$P:$P,Investors!$A:$A,$A87,Investors!$G:$G,$B87)-$B$2&lt;=T$4,SUMIFS(Investors!$P:$P,Investors!$A:$A,$A87,Investors!$G:$G,$B87)-$B$2&gt;S$4),SUMIFS(Investors!$Q:$Q,Investors!$A:$A,$A87,Investors!$G:$G,$B87),0)</f>
        <v>0</v>
      </c>
      <c r="U87" s="4">
        <f>IF(AND(SUMIFS(Investors!$P:$P,Investors!$A:$A,$A87,Investors!$G:$G,$B87)-$B$2&lt;=U$4,SUMIFS(Investors!$P:$P,Investors!$A:$A,$A87,Investors!$G:$G,$B87)-$B$2&gt;T$4),SUMIFS(Investors!$Q:$Q,Investors!$A:$A,$A87,Investors!$G:$G,$B87),0)</f>
        <v>0</v>
      </c>
      <c r="V87" s="4">
        <f>IF(AND(SUMIFS(Investors!$P:$P,Investors!$A:$A,$A87,Investors!$G:$G,$B87)-$B$2&lt;=V$4,SUMIFS(Investors!$P:$P,Investors!$A:$A,$A87,Investors!$G:$G,$B87)-$B$2&gt;U$4),SUMIFS(Investors!$Q:$Q,Investors!$A:$A,$A87,Investors!$G:$G,$B87),0)</f>
        <v>0</v>
      </c>
      <c r="W87" s="4">
        <f>IF(AND(SUMIFS(Investors!$P:$P,Investors!$A:$A,$A87,Investors!$G:$G,$B87)-$B$2&lt;=W$4,SUMIFS(Investors!$P:$P,Investors!$A:$A,$A87,Investors!$G:$G,$B87)-$B$2&gt;V$4),SUMIFS(Investors!$Q:$Q,Investors!$A:$A,$A87,Investors!$G:$G,$B87),0)</f>
        <v>0</v>
      </c>
      <c r="X87" s="4">
        <f>IF(AND(SUMIFS(Investors!$P:$P,Investors!$A:$A,$A87,Investors!$G:$G,$B87)-$B$2&lt;=X$4,SUMIFS(Investors!$P:$P,Investors!$A:$A,$A87,Investors!$G:$G,$B87)-$B$2&gt;W$4),SUMIFS(Investors!$Q:$Q,Investors!$A:$A,$A87,Investors!$G:$G,$B87),0)</f>
        <v>0</v>
      </c>
      <c r="Y87" s="4">
        <f>IF(AND(SUMIFS(Investors!$P:$P,Investors!$A:$A,$A87,Investors!$G:$G,$B87)-$B$2&lt;=Y$4,SUMIFS(Investors!$P:$P,Investors!$A:$A,$A87,Investors!$G:$G,$B87)-$B$2&gt;X$4),SUMIFS(Investors!$Q:$Q,Investors!$A:$A,$A87,Investors!$G:$G,$B87),0)</f>
        <v>0</v>
      </c>
      <c r="Z87" s="4">
        <f>IF(AND(SUMIFS(Investors!$P:$P,Investors!$A:$A,$A87,Investors!$G:$G,$B87)-$B$2&lt;=Z$4,SUMIFS(Investors!$P:$P,Investors!$A:$A,$A87,Investors!$G:$G,$B87)-$B$2&gt;Y$4),SUMIFS(Investors!$Q:$Q,Investors!$A:$A,$A87,Investors!$G:$G,$B87),0)</f>
        <v>0</v>
      </c>
      <c r="AA87" s="4">
        <f>IF(AND(SUMIFS(Investors!$P:$P,Investors!$A:$A,$A87,Investors!$G:$G,$B87)-$B$2&lt;=AA$4,SUMIFS(Investors!$P:$P,Investors!$A:$A,$A87,Investors!$G:$G,$B87)-$B$2&gt;Z$4),SUMIFS(Investors!$Q:$Q,Investors!$A:$A,$A87,Investors!$G:$G,$B87),0)</f>
        <v>0</v>
      </c>
      <c r="AB87" s="4">
        <f>IF(AND(SUMIFS(Investors!$P:$P,Investors!$A:$A,$A87,Investors!$G:$G,$B87)-$B$2&lt;=AB$4,SUMIFS(Investors!$P:$P,Investors!$A:$A,$A87,Investors!$G:$G,$B87)-$B$2&gt;AA$4),SUMIFS(Investors!$Q:$Q,Investors!$A:$A,$A87,Investors!$G:$G,$B87),0)</f>
        <v>0</v>
      </c>
      <c r="AC87" s="4">
        <f>IF(AND(SUMIFS(Investors!$P:$P,Investors!$A:$A,$A87,Investors!$G:$G,$B87)-$B$2&lt;=AC$4,SUMIFS(Investors!$P:$P,Investors!$A:$A,$A87,Investors!$G:$G,$B87)-$B$2&gt;AB$4),SUMIFS(Investors!$Q:$Q,Investors!$A:$A,$A87,Investors!$G:$G,$B87),0)</f>
        <v>0</v>
      </c>
    </row>
    <row r="88" spans="1:29">
      <c r="A88" t="s">
        <v>244</v>
      </c>
      <c r="B88" t="s">
        <v>103</v>
      </c>
      <c r="C88" s="4">
        <f t="shared" si="3"/>
        <v>643741.09589041094</v>
      </c>
      <c r="E88" s="4">
        <f>IF(AND(SUMIFS(Investors!$P:$P,Investors!$A:$A,$A88,Investors!$G:$G,$B88)-$B$2&lt;=E$4,SUMIFS(Investors!$P:$P,Investors!$A:$A,$A88,Investors!$G:$G,$B88)-$B$2&gt;D$4),SUMIFS(Investors!$Q:$Q,Investors!$A:$A,$A88,Investors!$G:$G,$B88),0)</f>
        <v>0</v>
      </c>
      <c r="F88" s="4">
        <f>IF(AND(SUMIFS(Investors!$P:$P,Investors!$A:$A,$A88,Investors!$G:$G,$B88)-$B$2&lt;=F$4,SUMIFS(Investors!$P:$P,Investors!$A:$A,$A88,Investors!$G:$G,$B88)-$B$2&gt;E$4),SUMIFS(Investors!$Q:$Q,Investors!$A:$A,$A88,Investors!$G:$G,$B88),0)</f>
        <v>643741.09589041094</v>
      </c>
      <c r="G88" s="4">
        <f>IF(AND(SUMIFS(Investors!$P:$P,Investors!$A:$A,$A88,Investors!$G:$G,$B88)-$B$2&lt;=G$4,SUMIFS(Investors!$P:$P,Investors!$A:$A,$A88,Investors!$G:$G,$B88)-$B$2&gt;F$4),SUMIFS(Investors!$Q:$Q,Investors!$A:$A,$A88,Investors!$G:$G,$B88),0)</f>
        <v>0</v>
      </c>
      <c r="H88" s="4">
        <f>IF(AND(SUMIFS(Investors!$P:$P,Investors!$A:$A,$A88,Investors!$G:$G,$B88)-$B$2&lt;=H$4,SUMIFS(Investors!$P:$P,Investors!$A:$A,$A88,Investors!$G:$G,$B88)-$B$2&gt;G$4),SUMIFS(Investors!$Q:$Q,Investors!$A:$A,$A88,Investors!$G:$G,$B88),0)</f>
        <v>0</v>
      </c>
      <c r="I88" s="4">
        <f>IF(AND(SUMIFS(Investors!$P:$P,Investors!$A:$A,$A88,Investors!$G:$G,$B88)-$B$2&lt;=I$4,SUMIFS(Investors!$P:$P,Investors!$A:$A,$A88,Investors!$G:$G,$B88)-$B$2&gt;H$4),SUMIFS(Investors!$Q:$Q,Investors!$A:$A,$A88,Investors!$G:$G,$B88),0)</f>
        <v>0</v>
      </c>
      <c r="J88" s="4">
        <f>IF(AND(SUMIFS(Investors!$P:$P,Investors!$A:$A,$A88,Investors!$G:$G,$B88)-$B$2&lt;=J$4,SUMIFS(Investors!$P:$P,Investors!$A:$A,$A88,Investors!$G:$G,$B88)-$B$2&gt;I$4),SUMIFS(Investors!$Q:$Q,Investors!$A:$A,$A88,Investors!$G:$G,$B88),0)</f>
        <v>0</v>
      </c>
      <c r="K88" s="4">
        <f>IF(AND(SUMIFS(Investors!$P:$P,Investors!$A:$A,$A88,Investors!$G:$G,$B88)-$B$2&lt;=K$4,SUMIFS(Investors!$P:$P,Investors!$A:$A,$A88,Investors!$G:$G,$B88)-$B$2&gt;J$4),SUMIFS(Investors!$Q:$Q,Investors!$A:$A,$A88,Investors!$G:$G,$B88),0)</f>
        <v>0</v>
      </c>
      <c r="L88" s="4">
        <f>IF(AND(SUMIFS(Investors!$P:$P,Investors!$A:$A,$A88,Investors!$G:$G,$B88)-$B$2&lt;=L$4,SUMIFS(Investors!$P:$P,Investors!$A:$A,$A88,Investors!$G:$G,$B88)-$B$2&gt;K$4),SUMIFS(Investors!$Q:$Q,Investors!$A:$A,$A88,Investors!$G:$G,$B88),0)</f>
        <v>0</v>
      </c>
      <c r="M88" s="4">
        <f>IF(AND(SUMIFS(Investors!$P:$P,Investors!$A:$A,$A88,Investors!$G:$G,$B88)-$B$2&lt;=M$4,SUMIFS(Investors!$P:$P,Investors!$A:$A,$A88,Investors!$G:$G,$B88)-$B$2&gt;L$4),SUMIFS(Investors!$Q:$Q,Investors!$A:$A,$A88,Investors!$G:$G,$B88),0)</f>
        <v>0</v>
      </c>
      <c r="N88" s="4">
        <f>IF(AND(SUMIFS(Investors!$P:$P,Investors!$A:$A,$A88,Investors!$G:$G,$B88)-$B$2&lt;=N$4,SUMIFS(Investors!$P:$P,Investors!$A:$A,$A88,Investors!$G:$G,$B88)-$B$2&gt;M$4),SUMIFS(Investors!$Q:$Q,Investors!$A:$A,$A88,Investors!$G:$G,$B88),0)</f>
        <v>0</v>
      </c>
      <c r="O88" s="4">
        <f>IF(AND(SUMIFS(Investors!$P:$P,Investors!$A:$A,$A88,Investors!$G:$G,$B88)-$B$2&lt;=O$4,SUMIFS(Investors!$P:$P,Investors!$A:$A,$A88,Investors!$G:$G,$B88)-$B$2&gt;N$4),SUMIFS(Investors!$Q:$Q,Investors!$A:$A,$A88,Investors!$G:$G,$B88),0)</f>
        <v>0</v>
      </c>
      <c r="P88" s="4">
        <f>IF(AND(SUMIFS(Investors!$P:$P,Investors!$A:$A,$A88,Investors!$G:$G,$B88)-$B$2&lt;=P$4,SUMIFS(Investors!$P:$P,Investors!$A:$A,$A88,Investors!$G:$G,$B88)-$B$2&gt;O$4),SUMIFS(Investors!$Q:$Q,Investors!$A:$A,$A88,Investors!$G:$G,$B88),0)</f>
        <v>0</v>
      </c>
      <c r="Q88" s="4">
        <f>IF(AND(SUMIFS(Investors!$P:$P,Investors!$A:$A,$A88,Investors!$G:$G,$B88)-$B$2&lt;=Q$4,SUMIFS(Investors!$P:$P,Investors!$A:$A,$A88,Investors!$G:$G,$B88)-$B$2&gt;P$4),SUMIFS(Investors!$Q:$Q,Investors!$A:$A,$A88,Investors!$G:$G,$B88),0)</f>
        <v>0</v>
      </c>
      <c r="R88" s="4">
        <f>IF(AND(SUMIFS(Investors!$P:$P,Investors!$A:$A,$A88,Investors!$G:$G,$B88)-$B$2&lt;=R$4,SUMIFS(Investors!$P:$P,Investors!$A:$A,$A88,Investors!$G:$G,$B88)-$B$2&gt;Q$4),SUMIFS(Investors!$Q:$Q,Investors!$A:$A,$A88,Investors!$G:$G,$B88),0)</f>
        <v>0</v>
      </c>
      <c r="S88" s="4">
        <f>IF(AND(SUMIFS(Investors!$P:$P,Investors!$A:$A,$A88,Investors!$G:$G,$B88)-$B$2&lt;=S$4,SUMIFS(Investors!$P:$P,Investors!$A:$A,$A88,Investors!$G:$G,$B88)-$B$2&gt;R$4),SUMIFS(Investors!$Q:$Q,Investors!$A:$A,$A88,Investors!$G:$G,$B88),0)</f>
        <v>0</v>
      </c>
      <c r="T88" s="4">
        <f>IF(AND(SUMIFS(Investors!$P:$P,Investors!$A:$A,$A88,Investors!$G:$G,$B88)-$B$2&lt;=T$4,SUMIFS(Investors!$P:$P,Investors!$A:$A,$A88,Investors!$G:$G,$B88)-$B$2&gt;S$4),SUMIFS(Investors!$Q:$Q,Investors!$A:$A,$A88,Investors!$G:$G,$B88),0)</f>
        <v>0</v>
      </c>
      <c r="U88" s="4">
        <f>IF(AND(SUMIFS(Investors!$P:$P,Investors!$A:$A,$A88,Investors!$G:$G,$B88)-$B$2&lt;=U$4,SUMIFS(Investors!$P:$P,Investors!$A:$A,$A88,Investors!$G:$G,$B88)-$B$2&gt;T$4),SUMIFS(Investors!$Q:$Q,Investors!$A:$A,$A88,Investors!$G:$G,$B88),0)</f>
        <v>0</v>
      </c>
      <c r="V88" s="4">
        <f>IF(AND(SUMIFS(Investors!$P:$P,Investors!$A:$A,$A88,Investors!$G:$G,$B88)-$B$2&lt;=V$4,SUMIFS(Investors!$P:$P,Investors!$A:$A,$A88,Investors!$G:$G,$B88)-$B$2&gt;U$4),SUMIFS(Investors!$Q:$Q,Investors!$A:$A,$A88,Investors!$G:$G,$B88),0)</f>
        <v>0</v>
      </c>
      <c r="W88" s="4">
        <f>IF(AND(SUMIFS(Investors!$P:$P,Investors!$A:$A,$A88,Investors!$G:$G,$B88)-$B$2&lt;=W$4,SUMIFS(Investors!$P:$P,Investors!$A:$A,$A88,Investors!$G:$G,$B88)-$B$2&gt;V$4),SUMIFS(Investors!$Q:$Q,Investors!$A:$A,$A88,Investors!$G:$G,$B88),0)</f>
        <v>0</v>
      </c>
      <c r="X88" s="4">
        <f>IF(AND(SUMIFS(Investors!$P:$P,Investors!$A:$A,$A88,Investors!$G:$G,$B88)-$B$2&lt;=X$4,SUMIFS(Investors!$P:$P,Investors!$A:$A,$A88,Investors!$G:$G,$B88)-$B$2&gt;W$4),SUMIFS(Investors!$Q:$Q,Investors!$A:$A,$A88,Investors!$G:$G,$B88),0)</f>
        <v>0</v>
      </c>
      <c r="Y88" s="4">
        <f>IF(AND(SUMIFS(Investors!$P:$P,Investors!$A:$A,$A88,Investors!$G:$G,$B88)-$B$2&lt;=Y$4,SUMIFS(Investors!$P:$P,Investors!$A:$A,$A88,Investors!$G:$G,$B88)-$B$2&gt;X$4),SUMIFS(Investors!$Q:$Q,Investors!$A:$A,$A88,Investors!$G:$G,$B88),0)</f>
        <v>0</v>
      </c>
      <c r="Z88" s="4">
        <f>IF(AND(SUMIFS(Investors!$P:$P,Investors!$A:$A,$A88,Investors!$G:$G,$B88)-$B$2&lt;=Z$4,SUMIFS(Investors!$P:$P,Investors!$A:$A,$A88,Investors!$G:$G,$B88)-$B$2&gt;Y$4),SUMIFS(Investors!$Q:$Q,Investors!$A:$A,$A88,Investors!$G:$G,$B88),0)</f>
        <v>0</v>
      </c>
      <c r="AA88" s="4">
        <f>IF(AND(SUMIFS(Investors!$P:$P,Investors!$A:$A,$A88,Investors!$G:$G,$B88)-$B$2&lt;=AA$4,SUMIFS(Investors!$P:$P,Investors!$A:$A,$A88,Investors!$G:$G,$B88)-$B$2&gt;Z$4),SUMIFS(Investors!$Q:$Q,Investors!$A:$A,$A88,Investors!$G:$G,$B88),0)</f>
        <v>0</v>
      </c>
      <c r="AB88" s="4">
        <f>IF(AND(SUMIFS(Investors!$P:$P,Investors!$A:$A,$A88,Investors!$G:$G,$B88)-$B$2&lt;=AB$4,SUMIFS(Investors!$P:$P,Investors!$A:$A,$A88,Investors!$G:$G,$B88)-$B$2&gt;AA$4),SUMIFS(Investors!$Q:$Q,Investors!$A:$A,$A88,Investors!$G:$G,$B88),0)</f>
        <v>0</v>
      </c>
      <c r="AC88" s="4">
        <f>IF(AND(SUMIFS(Investors!$P:$P,Investors!$A:$A,$A88,Investors!$G:$G,$B88)-$B$2&lt;=AC$4,SUMIFS(Investors!$P:$P,Investors!$A:$A,$A88,Investors!$G:$G,$B88)-$B$2&gt;AB$4),SUMIFS(Investors!$Q:$Q,Investors!$A:$A,$A88,Investors!$G:$G,$B88),0)</f>
        <v>0</v>
      </c>
    </row>
    <row r="89" spans="1:29">
      <c r="A89" t="s">
        <v>247</v>
      </c>
      <c r="B89" t="s">
        <v>99</v>
      </c>
      <c r="C89" s="4">
        <f t="shared" si="3"/>
        <v>0</v>
      </c>
      <c r="E89" s="4">
        <f>IF(AND(SUMIFS(Investors!$P:$P,Investors!$A:$A,$A89,Investors!$G:$G,$B89)-$B$2&lt;=E$4,SUMIFS(Investors!$P:$P,Investors!$A:$A,$A89,Investors!$G:$G,$B89)-$B$2&gt;D$4),SUMIFS(Investors!$Q:$Q,Investors!$A:$A,$A89,Investors!$G:$G,$B89),0)</f>
        <v>0</v>
      </c>
      <c r="F89" s="4">
        <f>IF(AND(SUMIFS(Investors!$P:$P,Investors!$A:$A,$A89,Investors!$G:$G,$B89)-$B$2&lt;=F$4,SUMIFS(Investors!$P:$P,Investors!$A:$A,$A89,Investors!$G:$G,$B89)-$B$2&gt;E$4),SUMIFS(Investors!$Q:$Q,Investors!$A:$A,$A89,Investors!$G:$G,$B89),0)</f>
        <v>0</v>
      </c>
      <c r="G89" s="4">
        <f>IF(AND(SUMIFS(Investors!$P:$P,Investors!$A:$A,$A89,Investors!$G:$G,$B89)-$B$2&lt;=G$4,SUMIFS(Investors!$P:$P,Investors!$A:$A,$A89,Investors!$G:$G,$B89)-$B$2&gt;F$4),SUMIFS(Investors!$Q:$Q,Investors!$A:$A,$A89,Investors!$G:$G,$B89),0)</f>
        <v>0</v>
      </c>
      <c r="H89" s="4">
        <f>IF(AND(SUMIFS(Investors!$P:$P,Investors!$A:$A,$A89,Investors!$G:$G,$B89)-$B$2&lt;=H$4,SUMIFS(Investors!$P:$P,Investors!$A:$A,$A89,Investors!$G:$G,$B89)-$B$2&gt;G$4),SUMIFS(Investors!$Q:$Q,Investors!$A:$A,$A89,Investors!$G:$G,$B89),0)</f>
        <v>0</v>
      </c>
      <c r="I89" s="4">
        <f>IF(AND(SUMIFS(Investors!$P:$P,Investors!$A:$A,$A89,Investors!$G:$G,$B89)-$B$2&lt;=I$4,SUMIFS(Investors!$P:$P,Investors!$A:$A,$A89,Investors!$G:$G,$B89)-$B$2&gt;H$4),SUMIFS(Investors!$Q:$Q,Investors!$A:$A,$A89,Investors!$G:$G,$B89),0)</f>
        <v>0</v>
      </c>
      <c r="J89" s="4">
        <f>IF(AND(SUMIFS(Investors!$P:$P,Investors!$A:$A,$A89,Investors!$G:$G,$B89)-$B$2&lt;=J$4,SUMIFS(Investors!$P:$P,Investors!$A:$A,$A89,Investors!$G:$G,$B89)-$B$2&gt;I$4),SUMIFS(Investors!$Q:$Q,Investors!$A:$A,$A89,Investors!$G:$G,$B89),0)</f>
        <v>0</v>
      </c>
      <c r="K89" s="4">
        <f>IF(AND(SUMIFS(Investors!$P:$P,Investors!$A:$A,$A89,Investors!$G:$G,$B89)-$B$2&lt;=K$4,SUMIFS(Investors!$P:$P,Investors!$A:$A,$A89,Investors!$G:$G,$B89)-$B$2&gt;J$4),SUMIFS(Investors!$Q:$Q,Investors!$A:$A,$A89,Investors!$G:$G,$B89),0)</f>
        <v>0</v>
      </c>
      <c r="L89" s="4">
        <f>IF(AND(SUMIFS(Investors!$P:$P,Investors!$A:$A,$A89,Investors!$G:$G,$B89)-$B$2&lt;=L$4,SUMIFS(Investors!$P:$P,Investors!$A:$A,$A89,Investors!$G:$G,$B89)-$B$2&gt;K$4),SUMIFS(Investors!$Q:$Q,Investors!$A:$A,$A89,Investors!$G:$G,$B89),0)</f>
        <v>0</v>
      </c>
      <c r="M89" s="4">
        <f>IF(AND(SUMIFS(Investors!$P:$P,Investors!$A:$A,$A89,Investors!$G:$G,$B89)-$B$2&lt;=M$4,SUMIFS(Investors!$P:$P,Investors!$A:$A,$A89,Investors!$G:$G,$B89)-$B$2&gt;L$4),SUMIFS(Investors!$Q:$Q,Investors!$A:$A,$A89,Investors!$G:$G,$B89),0)</f>
        <v>0</v>
      </c>
      <c r="N89" s="4">
        <f>IF(AND(SUMIFS(Investors!$P:$P,Investors!$A:$A,$A89,Investors!$G:$G,$B89)-$B$2&lt;=N$4,SUMIFS(Investors!$P:$P,Investors!$A:$A,$A89,Investors!$G:$G,$B89)-$B$2&gt;M$4),SUMIFS(Investors!$Q:$Q,Investors!$A:$A,$A89,Investors!$G:$G,$B89),0)</f>
        <v>0</v>
      </c>
      <c r="O89" s="4">
        <f>IF(AND(SUMIFS(Investors!$P:$P,Investors!$A:$A,$A89,Investors!$G:$G,$B89)-$B$2&lt;=O$4,SUMIFS(Investors!$P:$P,Investors!$A:$A,$A89,Investors!$G:$G,$B89)-$B$2&gt;N$4),SUMIFS(Investors!$Q:$Q,Investors!$A:$A,$A89,Investors!$G:$G,$B89),0)</f>
        <v>0</v>
      </c>
      <c r="P89" s="4">
        <f>IF(AND(SUMIFS(Investors!$P:$P,Investors!$A:$A,$A89,Investors!$G:$G,$B89)-$B$2&lt;=P$4,SUMIFS(Investors!$P:$P,Investors!$A:$A,$A89,Investors!$G:$G,$B89)-$B$2&gt;O$4),SUMIFS(Investors!$Q:$Q,Investors!$A:$A,$A89,Investors!$G:$G,$B89),0)</f>
        <v>0</v>
      </c>
      <c r="Q89" s="4">
        <f>IF(AND(SUMIFS(Investors!$P:$P,Investors!$A:$A,$A89,Investors!$G:$G,$B89)-$B$2&lt;=Q$4,SUMIFS(Investors!$P:$P,Investors!$A:$A,$A89,Investors!$G:$G,$B89)-$B$2&gt;P$4),SUMIFS(Investors!$Q:$Q,Investors!$A:$A,$A89,Investors!$G:$G,$B89),0)</f>
        <v>0</v>
      </c>
      <c r="R89" s="4">
        <f>IF(AND(SUMIFS(Investors!$P:$P,Investors!$A:$A,$A89,Investors!$G:$G,$B89)-$B$2&lt;=R$4,SUMIFS(Investors!$P:$P,Investors!$A:$A,$A89,Investors!$G:$G,$B89)-$B$2&gt;Q$4),SUMIFS(Investors!$Q:$Q,Investors!$A:$A,$A89,Investors!$G:$G,$B89),0)</f>
        <v>0</v>
      </c>
      <c r="S89" s="4">
        <f>IF(AND(SUMIFS(Investors!$P:$P,Investors!$A:$A,$A89,Investors!$G:$G,$B89)-$B$2&lt;=S$4,SUMIFS(Investors!$P:$P,Investors!$A:$A,$A89,Investors!$G:$G,$B89)-$B$2&gt;R$4),SUMIFS(Investors!$Q:$Q,Investors!$A:$A,$A89,Investors!$G:$G,$B89),0)</f>
        <v>0</v>
      </c>
      <c r="T89" s="4">
        <f>IF(AND(SUMIFS(Investors!$P:$P,Investors!$A:$A,$A89,Investors!$G:$G,$B89)-$B$2&lt;=T$4,SUMIFS(Investors!$P:$P,Investors!$A:$A,$A89,Investors!$G:$G,$B89)-$B$2&gt;S$4),SUMIFS(Investors!$Q:$Q,Investors!$A:$A,$A89,Investors!$G:$G,$B89),0)</f>
        <v>0</v>
      </c>
      <c r="U89" s="4">
        <f>IF(AND(SUMIFS(Investors!$P:$P,Investors!$A:$A,$A89,Investors!$G:$G,$B89)-$B$2&lt;=U$4,SUMIFS(Investors!$P:$P,Investors!$A:$A,$A89,Investors!$G:$G,$B89)-$B$2&gt;T$4),SUMIFS(Investors!$Q:$Q,Investors!$A:$A,$A89,Investors!$G:$G,$B89),0)</f>
        <v>0</v>
      </c>
      <c r="V89" s="4">
        <f>IF(AND(SUMIFS(Investors!$P:$P,Investors!$A:$A,$A89,Investors!$G:$G,$B89)-$B$2&lt;=V$4,SUMIFS(Investors!$P:$P,Investors!$A:$A,$A89,Investors!$G:$G,$B89)-$B$2&gt;U$4),SUMIFS(Investors!$Q:$Q,Investors!$A:$A,$A89,Investors!$G:$G,$B89),0)</f>
        <v>0</v>
      </c>
      <c r="W89" s="4">
        <f>IF(AND(SUMIFS(Investors!$P:$P,Investors!$A:$A,$A89,Investors!$G:$G,$B89)-$B$2&lt;=W$4,SUMIFS(Investors!$P:$P,Investors!$A:$A,$A89,Investors!$G:$G,$B89)-$B$2&gt;V$4),SUMIFS(Investors!$Q:$Q,Investors!$A:$A,$A89,Investors!$G:$G,$B89),0)</f>
        <v>0</v>
      </c>
      <c r="X89" s="4">
        <f>IF(AND(SUMIFS(Investors!$P:$P,Investors!$A:$A,$A89,Investors!$G:$G,$B89)-$B$2&lt;=X$4,SUMIFS(Investors!$P:$P,Investors!$A:$A,$A89,Investors!$G:$G,$B89)-$B$2&gt;W$4),SUMIFS(Investors!$Q:$Q,Investors!$A:$A,$A89,Investors!$G:$G,$B89),0)</f>
        <v>0</v>
      </c>
      <c r="Y89" s="4">
        <f>IF(AND(SUMIFS(Investors!$P:$P,Investors!$A:$A,$A89,Investors!$G:$G,$B89)-$B$2&lt;=Y$4,SUMIFS(Investors!$P:$P,Investors!$A:$A,$A89,Investors!$G:$G,$B89)-$B$2&gt;X$4),SUMIFS(Investors!$Q:$Q,Investors!$A:$A,$A89,Investors!$G:$G,$B89),0)</f>
        <v>0</v>
      </c>
      <c r="Z89" s="4">
        <f>IF(AND(SUMIFS(Investors!$P:$P,Investors!$A:$A,$A89,Investors!$G:$G,$B89)-$B$2&lt;=Z$4,SUMIFS(Investors!$P:$P,Investors!$A:$A,$A89,Investors!$G:$G,$B89)-$B$2&gt;Y$4),SUMIFS(Investors!$Q:$Q,Investors!$A:$A,$A89,Investors!$G:$G,$B89),0)</f>
        <v>0</v>
      </c>
      <c r="AA89" s="4">
        <f>IF(AND(SUMIFS(Investors!$P:$P,Investors!$A:$A,$A89,Investors!$G:$G,$B89)-$B$2&lt;=AA$4,SUMIFS(Investors!$P:$P,Investors!$A:$A,$A89,Investors!$G:$G,$B89)-$B$2&gt;Z$4),SUMIFS(Investors!$Q:$Q,Investors!$A:$A,$A89,Investors!$G:$G,$B89),0)</f>
        <v>0</v>
      </c>
      <c r="AB89" s="4">
        <f>IF(AND(SUMIFS(Investors!$P:$P,Investors!$A:$A,$A89,Investors!$G:$G,$B89)-$B$2&lt;=AB$4,SUMIFS(Investors!$P:$P,Investors!$A:$A,$A89,Investors!$G:$G,$B89)-$B$2&gt;AA$4),SUMIFS(Investors!$Q:$Q,Investors!$A:$A,$A89,Investors!$G:$G,$B89),0)</f>
        <v>0</v>
      </c>
      <c r="AC89" s="4">
        <f>IF(AND(SUMIFS(Investors!$P:$P,Investors!$A:$A,$A89,Investors!$G:$G,$B89)-$B$2&lt;=AC$4,SUMIFS(Investors!$P:$P,Investors!$A:$A,$A89,Investors!$G:$G,$B89)-$B$2&gt;AB$4),SUMIFS(Investors!$Q:$Q,Investors!$A:$A,$A89,Investors!$G:$G,$B89),0)</f>
        <v>0</v>
      </c>
    </row>
    <row r="90" spans="1:29">
      <c r="A90" t="s">
        <v>247</v>
      </c>
      <c r="B90" t="s">
        <v>99</v>
      </c>
      <c r="C90" s="4">
        <f t="shared" si="3"/>
        <v>0</v>
      </c>
      <c r="E90" s="4">
        <f>IF(AND(SUMIFS(Investors!$P:$P,Investors!$A:$A,$A90,Investors!$G:$G,$B90)-$B$2&lt;=E$4,SUMIFS(Investors!$P:$P,Investors!$A:$A,$A90,Investors!$G:$G,$B90)-$B$2&gt;D$4),SUMIFS(Investors!$Q:$Q,Investors!$A:$A,$A90,Investors!$G:$G,$B90),0)</f>
        <v>0</v>
      </c>
      <c r="F90" s="4">
        <f>IF(AND(SUMIFS(Investors!$P:$P,Investors!$A:$A,$A90,Investors!$G:$G,$B90)-$B$2&lt;=F$4,SUMIFS(Investors!$P:$P,Investors!$A:$A,$A90,Investors!$G:$G,$B90)-$B$2&gt;E$4),SUMIFS(Investors!$Q:$Q,Investors!$A:$A,$A90,Investors!$G:$G,$B90),0)</f>
        <v>0</v>
      </c>
      <c r="G90" s="4">
        <f>IF(AND(SUMIFS(Investors!$P:$P,Investors!$A:$A,$A90,Investors!$G:$G,$B90)-$B$2&lt;=G$4,SUMIFS(Investors!$P:$P,Investors!$A:$A,$A90,Investors!$G:$G,$B90)-$B$2&gt;F$4),SUMIFS(Investors!$Q:$Q,Investors!$A:$A,$A90,Investors!$G:$G,$B90),0)</f>
        <v>0</v>
      </c>
      <c r="H90" s="4">
        <f>IF(AND(SUMIFS(Investors!$P:$P,Investors!$A:$A,$A90,Investors!$G:$G,$B90)-$B$2&lt;=H$4,SUMIFS(Investors!$P:$P,Investors!$A:$A,$A90,Investors!$G:$G,$B90)-$B$2&gt;G$4),SUMIFS(Investors!$Q:$Q,Investors!$A:$A,$A90,Investors!$G:$G,$B90),0)</f>
        <v>0</v>
      </c>
      <c r="I90" s="4">
        <f>IF(AND(SUMIFS(Investors!$P:$P,Investors!$A:$A,$A90,Investors!$G:$G,$B90)-$B$2&lt;=I$4,SUMIFS(Investors!$P:$P,Investors!$A:$A,$A90,Investors!$G:$G,$B90)-$B$2&gt;H$4),SUMIFS(Investors!$Q:$Q,Investors!$A:$A,$A90,Investors!$G:$G,$B90),0)</f>
        <v>0</v>
      </c>
      <c r="J90" s="4">
        <f>IF(AND(SUMIFS(Investors!$P:$P,Investors!$A:$A,$A90,Investors!$G:$G,$B90)-$B$2&lt;=J$4,SUMIFS(Investors!$P:$P,Investors!$A:$A,$A90,Investors!$G:$G,$B90)-$B$2&gt;I$4),SUMIFS(Investors!$Q:$Q,Investors!$A:$A,$A90,Investors!$G:$G,$B90),0)</f>
        <v>0</v>
      </c>
      <c r="K90" s="4">
        <f>IF(AND(SUMIFS(Investors!$P:$P,Investors!$A:$A,$A90,Investors!$G:$G,$B90)-$B$2&lt;=K$4,SUMIFS(Investors!$P:$P,Investors!$A:$A,$A90,Investors!$G:$G,$B90)-$B$2&gt;J$4),SUMIFS(Investors!$Q:$Q,Investors!$A:$A,$A90,Investors!$G:$G,$B90),0)</f>
        <v>0</v>
      </c>
      <c r="L90" s="4">
        <f>IF(AND(SUMIFS(Investors!$P:$P,Investors!$A:$A,$A90,Investors!$G:$G,$B90)-$B$2&lt;=L$4,SUMIFS(Investors!$P:$P,Investors!$A:$A,$A90,Investors!$G:$G,$B90)-$B$2&gt;K$4),SUMIFS(Investors!$Q:$Q,Investors!$A:$A,$A90,Investors!$G:$G,$B90),0)</f>
        <v>0</v>
      </c>
      <c r="M90" s="4">
        <f>IF(AND(SUMIFS(Investors!$P:$P,Investors!$A:$A,$A90,Investors!$G:$G,$B90)-$B$2&lt;=M$4,SUMIFS(Investors!$P:$P,Investors!$A:$A,$A90,Investors!$G:$G,$B90)-$B$2&gt;L$4),SUMIFS(Investors!$Q:$Q,Investors!$A:$A,$A90,Investors!$G:$G,$B90),0)</f>
        <v>0</v>
      </c>
      <c r="N90" s="4">
        <f>IF(AND(SUMIFS(Investors!$P:$P,Investors!$A:$A,$A90,Investors!$G:$G,$B90)-$B$2&lt;=N$4,SUMIFS(Investors!$P:$P,Investors!$A:$A,$A90,Investors!$G:$G,$B90)-$B$2&gt;M$4),SUMIFS(Investors!$Q:$Q,Investors!$A:$A,$A90,Investors!$G:$G,$B90),0)</f>
        <v>0</v>
      </c>
      <c r="O90" s="4">
        <f>IF(AND(SUMIFS(Investors!$P:$P,Investors!$A:$A,$A90,Investors!$G:$G,$B90)-$B$2&lt;=O$4,SUMIFS(Investors!$P:$P,Investors!$A:$A,$A90,Investors!$G:$G,$B90)-$B$2&gt;N$4),SUMIFS(Investors!$Q:$Q,Investors!$A:$A,$A90,Investors!$G:$G,$B90),0)</f>
        <v>0</v>
      </c>
      <c r="P90" s="4">
        <f>IF(AND(SUMIFS(Investors!$P:$P,Investors!$A:$A,$A90,Investors!$G:$G,$B90)-$B$2&lt;=P$4,SUMIFS(Investors!$P:$P,Investors!$A:$A,$A90,Investors!$G:$G,$B90)-$B$2&gt;O$4),SUMIFS(Investors!$Q:$Q,Investors!$A:$A,$A90,Investors!$G:$G,$B90),0)</f>
        <v>0</v>
      </c>
      <c r="Q90" s="4">
        <f>IF(AND(SUMIFS(Investors!$P:$P,Investors!$A:$A,$A90,Investors!$G:$G,$B90)-$B$2&lt;=Q$4,SUMIFS(Investors!$P:$P,Investors!$A:$A,$A90,Investors!$G:$G,$B90)-$B$2&gt;P$4),SUMIFS(Investors!$Q:$Q,Investors!$A:$A,$A90,Investors!$G:$G,$B90),0)</f>
        <v>0</v>
      </c>
      <c r="R90" s="4">
        <f>IF(AND(SUMIFS(Investors!$P:$P,Investors!$A:$A,$A90,Investors!$G:$G,$B90)-$B$2&lt;=R$4,SUMIFS(Investors!$P:$P,Investors!$A:$A,$A90,Investors!$G:$G,$B90)-$B$2&gt;Q$4),SUMIFS(Investors!$Q:$Q,Investors!$A:$A,$A90,Investors!$G:$G,$B90),0)</f>
        <v>0</v>
      </c>
      <c r="S90" s="4">
        <f>IF(AND(SUMIFS(Investors!$P:$P,Investors!$A:$A,$A90,Investors!$G:$G,$B90)-$B$2&lt;=S$4,SUMIFS(Investors!$P:$P,Investors!$A:$A,$A90,Investors!$G:$G,$B90)-$B$2&gt;R$4),SUMIFS(Investors!$Q:$Q,Investors!$A:$A,$A90,Investors!$G:$G,$B90),0)</f>
        <v>0</v>
      </c>
      <c r="T90" s="4">
        <f>IF(AND(SUMIFS(Investors!$P:$P,Investors!$A:$A,$A90,Investors!$G:$G,$B90)-$B$2&lt;=T$4,SUMIFS(Investors!$P:$P,Investors!$A:$A,$A90,Investors!$G:$G,$B90)-$B$2&gt;S$4),SUMIFS(Investors!$Q:$Q,Investors!$A:$A,$A90,Investors!$G:$G,$B90),0)</f>
        <v>0</v>
      </c>
      <c r="U90" s="4">
        <f>IF(AND(SUMIFS(Investors!$P:$P,Investors!$A:$A,$A90,Investors!$G:$G,$B90)-$B$2&lt;=U$4,SUMIFS(Investors!$P:$P,Investors!$A:$A,$A90,Investors!$G:$G,$B90)-$B$2&gt;T$4),SUMIFS(Investors!$Q:$Q,Investors!$A:$A,$A90,Investors!$G:$G,$B90),0)</f>
        <v>0</v>
      </c>
      <c r="V90" s="4">
        <f>IF(AND(SUMIFS(Investors!$P:$P,Investors!$A:$A,$A90,Investors!$G:$G,$B90)-$B$2&lt;=V$4,SUMIFS(Investors!$P:$P,Investors!$A:$A,$A90,Investors!$G:$G,$B90)-$B$2&gt;U$4),SUMIFS(Investors!$Q:$Q,Investors!$A:$A,$A90,Investors!$G:$G,$B90),0)</f>
        <v>0</v>
      </c>
      <c r="W90" s="4">
        <f>IF(AND(SUMIFS(Investors!$P:$P,Investors!$A:$A,$A90,Investors!$G:$G,$B90)-$B$2&lt;=W$4,SUMIFS(Investors!$P:$P,Investors!$A:$A,$A90,Investors!$G:$G,$B90)-$B$2&gt;V$4),SUMIFS(Investors!$Q:$Q,Investors!$A:$A,$A90,Investors!$G:$G,$B90),0)</f>
        <v>0</v>
      </c>
      <c r="X90" s="4">
        <f>IF(AND(SUMIFS(Investors!$P:$P,Investors!$A:$A,$A90,Investors!$G:$G,$B90)-$B$2&lt;=X$4,SUMIFS(Investors!$P:$P,Investors!$A:$A,$A90,Investors!$G:$G,$B90)-$B$2&gt;W$4),SUMIFS(Investors!$Q:$Q,Investors!$A:$A,$A90,Investors!$G:$G,$B90),0)</f>
        <v>0</v>
      </c>
      <c r="Y90" s="4">
        <f>IF(AND(SUMIFS(Investors!$P:$P,Investors!$A:$A,$A90,Investors!$G:$G,$B90)-$B$2&lt;=Y$4,SUMIFS(Investors!$P:$P,Investors!$A:$A,$A90,Investors!$G:$G,$B90)-$B$2&gt;X$4),SUMIFS(Investors!$Q:$Q,Investors!$A:$A,$A90,Investors!$G:$G,$B90),0)</f>
        <v>0</v>
      </c>
      <c r="Z90" s="4">
        <f>IF(AND(SUMIFS(Investors!$P:$P,Investors!$A:$A,$A90,Investors!$G:$G,$B90)-$B$2&lt;=Z$4,SUMIFS(Investors!$P:$P,Investors!$A:$A,$A90,Investors!$G:$G,$B90)-$B$2&gt;Y$4),SUMIFS(Investors!$Q:$Q,Investors!$A:$A,$A90,Investors!$G:$G,$B90),0)</f>
        <v>0</v>
      </c>
      <c r="AA90" s="4">
        <f>IF(AND(SUMIFS(Investors!$P:$P,Investors!$A:$A,$A90,Investors!$G:$G,$B90)-$B$2&lt;=AA$4,SUMIFS(Investors!$P:$P,Investors!$A:$A,$A90,Investors!$G:$G,$B90)-$B$2&gt;Z$4),SUMIFS(Investors!$Q:$Q,Investors!$A:$A,$A90,Investors!$G:$G,$B90),0)</f>
        <v>0</v>
      </c>
      <c r="AB90" s="4">
        <f>IF(AND(SUMIFS(Investors!$P:$P,Investors!$A:$A,$A90,Investors!$G:$G,$B90)-$B$2&lt;=AB$4,SUMIFS(Investors!$P:$P,Investors!$A:$A,$A90,Investors!$G:$G,$B90)-$B$2&gt;AA$4),SUMIFS(Investors!$Q:$Q,Investors!$A:$A,$A90,Investors!$G:$G,$B90),0)</f>
        <v>0</v>
      </c>
      <c r="AC90" s="4">
        <f>IF(AND(SUMIFS(Investors!$P:$P,Investors!$A:$A,$A90,Investors!$G:$G,$B90)-$B$2&lt;=AC$4,SUMIFS(Investors!$P:$P,Investors!$A:$A,$A90,Investors!$G:$G,$B90)-$B$2&gt;AB$4),SUMIFS(Investors!$Q:$Q,Investors!$A:$A,$A90,Investors!$G:$G,$B90),0)</f>
        <v>0</v>
      </c>
    </row>
    <row r="91" spans="1:29">
      <c r="A91" t="s">
        <v>247</v>
      </c>
      <c r="B91" t="s">
        <v>99</v>
      </c>
      <c r="C91" s="4">
        <f t="shared" si="3"/>
        <v>0</v>
      </c>
      <c r="E91" s="4">
        <f>IF(AND(SUMIFS(Investors!$P:$P,Investors!$A:$A,$A91,Investors!$G:$G,$B91)-$B$2&lt;=E$4,SUMIFS(Investors!$P:$P,Investors!$A:$A,$A91,Investors!$G:$G,$B91)-$B$2&gt;D$4),SUMIFS(Investors!$Q:$Q,Investors!$A:$A,$A91,Investors!$G:$G,$B91),0)</f>
        <v>0</v>
      </c>
      <c r="F91" s="4">
        <f>IF(AND(SUMIFS(Investors!$P:$P,Investors!$A:$A,$A91,Investors!$G:$G,$B91)-$B$2&lt;=F$4,SUMIFS(Investors!$P:$P,Investors!$A:$A,$A91,Investors!$G:$G,$B91)-$B$2&gt;E$4),SUMIFS(Investors!$Q:$Q,Investors!$A:$A,$A91,Investors!$G:$G,$B91),0)</f>
        <v>0</v>
      </c>
      <c r="G91" s="4">
        <f>IF(AND(SUMIFS(Investors!$P:$P,Investors!$A:$A,$A91,Investors!$G:$G,$B91)-$B$2&lt;=G$4,SUMIFS(Investors!$P:$P,Investors!$A:$A,$A91,Investors!$G:$G,$B91)-$B$2&gt;F$4),SUMIFS(Investors!$Q:$Q,Investors!$A:$A,$A91,Investors!$G:$G,$B91),0)</f>
        <v>0</v>
      </c>
      <c r="H91" s="4">
        <f>IF(AND(SUMIFS(Investors!$P:$P,Investors!$A:$A,$A91,Investors!$G:$G,$B91)-$B$2&lt;=H$4,SUMIFS(Investors!$P:$P,Investors!$A:$A,$A91,Investors!$G:$G,$B91)-$B$2&gt;G$4),SUMIFS(Investors!$Q:$Q,Investors!$A:$A,$A91,Investors!$G:$G,$B91),0)</f>
        <v>0</v>
      </c>
      <c r="I91" s="4">
        <f>IF(AND(SUMIFS(Investors!$P:$P,Investors!$A:$A,$A91,Investors!$G:$G,$B91)-$B$2&lt;=I$4,SUMIFS(Investors!$P:$P,Investors!$A:$A,$A91,Investors!$G:$G,$B91)-$B$2&gt;H$4),SUMIFS(Investors!$Q:$Q,Investors!$A:$A,$A91,Investors!$G:$G,$B91),0)</f>
        <v>0</v>
      </c>
      <c r="J91" s="4">
        <f>IF(AND(SUMIFS(Investors!$P:$P,Investors!$A:$A,$A91,Investors!$G:$G,$B91)-$B$2&lt;=J$4,SUMIFS(Investors!$P:$P,Investors!$A:$A,$A91,Investors!$G:$G,$B91)-$B$2&gt;I$4),SUMIFS(Investors!$Q:$Q,Investors!$A:$A,$A91,Investors!$G:$G,$B91),0)</f>
        <v>0</v>
      </c>
      <c r="K91" s="4">
        <f>IF(AND(SUMIFS(Investors!$P:$P,Investors!$A:$A,$A91,Investors!$G:$G,$B91)-$B$2&lt;=K$4,SUMIFS(Investors!$P:$P,Investors!$A:$A,$A91,Investors!$G:$G,$B91)-$B$2&gt;J$4),SUMIFS(Investors!$Q:$Q,Investors!$A:$A,$A91,Investors!$G:$G,$B91),0)</f>
        <v>0</v>
      </c>
      <c r="L91" s="4">
        <f>IF(AND(SUMIFS(Investors!$P:$P,Investors!$A:$A,$A91,Investors!$G:$G,$B91)-$B$2&lt;=L$4,SUMIFS(Investors!$P:$P,Investors!$A:$A,$A91,Investors!$G:$G,$B91)-$B$2&gt;K$4),SUMIFS(Investors!$Q:$Q,Investors!$A:$A,$A91,Investors!$G:$G,$B91),0)</f>
        <v>0</v>
      </c>
      <c r="M91" s="4">
        <f>IF(AND(SUMIFS(Investors!$P:$P,Investors!$A:$A,$A91,Investors!$G:$G,$B91)-$B$2&lt;=M$4,SUMIFS(Investors!$P:$P,Investors!$A:$A,$A91,Investors!$G:$G,$B91)-$B$2&gt;L$4),SUMIFS(Investors!$Q:$Q,Investors!$A:$A,$A91,Investors!$G:$G,$B91),0)</f>
        <v>0</v>
      </c>
      <c r="N91" s="4">
        <f>IF(AND(SUMIFS(Investors!$P:$P,Investors!$A:$A,$A91,Investors!$G:$G,$B91)-$B$2&lt;=N$4,SUMIFS(Investors!$P:$P,Investors!$A:$A,$A91,Investors!$G:$G,$B91)-$B$2&gt;M$4),SUMIFS(Investors!$Q:$Q,Investors!$A:$A,$A91,Investors!$G:$G,$B91),0)</f>
        <v>0</v>
      </c>
      <c r="O91" s="4">
        <f>IF(AND(SUMIFS(Investors!$P:$P,Investors!$A:$A,$A91,Investors!$G:$G,$B91)-$B$2&lt;=O$4,SUMIFS(Investors!$P:$P,Investors!$A:$A,$A91,Investors!$G:$G,$B91)-$B$2&gt;N$4),SUMIFS(Investors!$Q:$Q,Investors!$A:$A,$A91,Investors!$G:$G,$B91),0)</f>
        <v>0</v>
      </c>
      <c r="P91" s="4">
        <f>IF(AND(SUMIFS(Investors!$P:$P,Investors!$A:$A,$A91,Investors!$G:$G,$B91)-$B$2&lt;=P$4,SUMIFS(Investors!$P:$P,Investors!$A:$A,$A91,Investors!$G:$G,$B91)-$B$2&gt;O$4),SUMIFS(Investors!$Q:$Q,Investors!$A:$A,$A91,Investors!$G:$G,$B91),0)</f>
        <v>0</v>
      </c>
      <c r="Q91" s="4">
        <f>IF(AND(SUMIFS(Investors!$P:$P,Investors!$A:$A,$A91,Investors!$G:$G,$B91)-$B$2&lt;=Q$4,SUMIFS(Investors!$P:$P,Investors!$A:$A,$A91,Investors!$G:$G,$B91)-$B$2&gt;P$4),SUMIFS(Investors!$Q:$Q,Investors!$A:$A,$A91,Investors!$G:$G,$B91),0)</f>
        <v>0</v>
      </c>
      <c r="R91" s="4">
        <f>IF(AND(SUMIFS(Investors!$P:$P,Investors!$A:$A,$A91,Investors!$G:$G,$B91)-$B$2&lt;=R$4,SUMIFS(Investors!$P:$P,Investors!$A:$A,$A91,Investors!$G:$G,$B91)-$B$2&gt;Q$4),SUMIFS(Investors!$Q:$Q,Investors!$A:$A,$A91,Investors!$G:$G,$B91),0)</f>
        <v>0</v>
      </c>
      <c r="S91" s="4">
        <f>IF(AND(SUMIFS(Investors!$P:$P,Investors!$A:$A,$A91,Investors!$G:$G,$B91)-$B$2&lt;=S$4,SUMIFS(Investors!$P:$P,Investors!$A:$A,$A91,Investors!$G:$G,$B91)-$B$2&gt;R$4),SUMIFS(Investors!$Q:$Q,Investors!$A:$A,$A91,Investors!$G:$G,$B91),0)</f>
        <v>0</v>
      </c>
      <c r="T91" s="4">
        <f>IF(AND(SUMIFS(Investors!$P:$P,Investors!$A:$A,$A91,Investors!$G:$G,$B91)-$B$2&lt;=T$4,SUMIFS(Investors!$P:$P,Investors!$A:$A,$A91,Investors!$G:$G,$B91)-$B$2&gt;S$4),SUMIFS(Investors!$Q:$Q,Investors!$A:$A,$A91,Investors!$G:$G,$B91),0)</f>
        <v>0</v>
      </c>
      <c r="U91" s="4">
        <f>IF(AND(SUMIFS(Investors!$P:$P,Investors!$A:$A,$A91,Investors!$G:$G,$B91)-$B$2&lt;=U$4,SUMIFS(Investors!$P:$P,Investors!$A:$A,$A91,Investors!$G:$G,$B91)-$B$2&gt;T$4),SUMIFS(Investors!$Q:$Q,Investors!$A:$A,$A91,Investors!$G:$G,$B91),0)</f>
        <v>0</v>
      </c>
      <c r="V91" s="4">
        <f>IF(AND(SUMIFS(Investors!$P:$P,Investors!$A:$A,$A91,Investors!$G:$G,$B91)-$B$2&lt;=V$4,SUMIFS(Investors!$P:$P,Investors!$A:$A,$A91,Investors!$G:$G,$B91)-$B$2&gt;U$4),SUMIFS(Investors!$Q:$Q,Investors!$A:$A,$A91,Investors!$G:$G,$B91),0)</f>
        <v>0</v>
      </c>
      <c r="W91" s="4">
        <f>IF(AND(SUMIFS(Investors!$P:$P,Investors!$A:$A,$A91,Investors!$G:$G,$B91)-$B$2&lt;=W$4,SUMIFS(Investors!$P:$P,Investors!$A:$A,$A91,Investors!$G:$G,$B91)-$B$2&gt;V$4),SUMIFS(Investors!$Q:$Q,Investors!$A:$A,$A91,Investors!$G:$G,$B91),0)</f>
        <v>0</v>
      </c>
      <c r="X91" s="4">
        <f>IF(AND(SUMIFS(Investors!$P:$P,Investors!$A:$A,$A91,Investors!$G:$G,$B91)-$B$2&lt;=X$4,SUMIFS(Investors!$P:$P,Investors!$A:$A,$A91,Investors!$G:$G,$B91)-$B$2&gt;W$4),SUMIFS(Investors!$Q:$Q,Investors!$A:$A,$A91,Investors!$G:$G,$B91),0)</f>
        <v>0</v>
      </c>
      <c r="Y91" s="4">
        <f>IF(AND(SUMIFS(Investors!$P:$P,Investors!$A:$A,$A91,Investors!$G:$G,$B91)-$B$2&lt;=Y$4,SUMIFS(Investors!$P:$P,Investors!$A:$A,$A91,Investors!$G:$G,$B91)-$B$2&gt;X$4),SUMIFS(Investors!$Q:$Q,Investors!$A:$A,$A91,Investors!$G:$G,$B91),0)</f>
        <v>0</v>
      </c>
      <c r="Z91" s="4">
        <f>IF(AND(SUMIFS(Investors!$P:$P,Investors!$A:$A,$A91,Investors!$G:$G,$B91)-$B$2&lt;=Z$4,SUMIFS(Investors!$P:$P,Investors!$A:$A,$A91,Investors!$G:$G,$B91)-$B$2&gt;Y$4),SUMIFS(Investors!$Q:$Q,Investors!$A:$A,$A91,Investors!$G:$G,$B91),0)</f>
        <v>0</v>
      </c>
      <c r="AA91" s="4">
        <f>IF(AND(SUMIFS(Investors!$P:$P,Investors!$A:$A,$A91,Investors!$G:$G,$B91)-$B$2&lt;=AA$4,SUMIFS(Investors!$P:$P,Investors!$A:$A,$A91,Investors!$G:$G,$B91)-$B$2&gt;Z$4),SUMIFS(Investors!$Q:$Q,Investors!$A:$A,$A91,Investors!$G:$G,$B91),0)</f>
        <v>0</v>
      </c>
      <c r="AB91" s="4">
        <f>IF(AND(SUMIFS(Investors!$P:$P,Investors!$A:$A,$A91,Investors!$G:$G,$B91)-$B$2&lt;=AB$4,SUMIFS(Investors!$P:$P,Investors!$A:$A,$A91,Investors!$G:$G,$B91)-$B$2&gt;AA$4),SUMIFS(Investors!$Q:$Q,Investors!$A:$A,$A91,Investors!$G:$G,$B91),0)</f>
        <v>0</v>
      </c>
      <c r="AC91" s="4">
        <f>IF(AND(SUMIFS(Investors!$P:$P,Investors!$A:$A,$A91,Investors!$G:$G,$B91)-$B$2&lt;=AC$4,SUMIFS(Investors!$P:$P,Investors!$A:$A,$A91,Investors!$G:$G,$B91)-$B$2&gt;AB$4),SUMIFS(Investors!$Q:$Q,Investors!$A:$A,$A91,Investors!$G:$G,$B91),0)</f>
        <v>0</v>
      </c>
    </row>
    <row r="92" spans="1:29">
      <c r="A92" t="s">
        <v>247</v>
      </c>
      <c r="B92" t="s">
        <v>26</v>
      </c>
      <c r="C92" s="4">
        <f t="shared" si="3"/>
        <v>264036.16438356164</v>
      </c>
      <c r="E92" s="4">
        <f>IF(AND(SUMIFS(Investors!$P:$P,Investors!$A:$A,$A92,Investors!$G:$G,$B92)-$B$2&lt;=E$4,SUMIFS(Investors!$P:$P,Investors!$A:$A,$A92,Investors!$G:$G,$B92)-$B$2&gt;D$4),SUMIFS(Investors!$Q:$Q,Investors!$A:$A,$A92,Investors!$G:$G,$B92),0)</f>
        <v>0</v>
      </c>
      <c r="F92" s="4">
        <f>IF(AND(SUMIFS(Investors!$P:$P,Investors!$A:$A,$A92,Investors!$G:$G,$B92)-$B$2&lt;=F$4,SUMIFS(Investors!$P:$P,Investors!$A:$A,$A92,Investors!$G:$G,$B92)-$B$2&gt;E$4),SUMIFS(Investors!$Q:$Q,Investors!$A:$A,$A92,Investors!$G:$G,$B92),0)</f>
        <v>264036.16438356164</v>
      </c>
      <c r="G92" s="4">
        <f>IF(AND(SUMIFS(Investors!$P:$P,Investors!$A:$A,$A92,Investors!$G:$G,$B92)-$B$2&lt;=G$4,SUMIFS(Investors!$P:$P,Investors!$A:$A,$A92,Investors!$G:$G,$B92)-$B$2&gt;F$4),SUMIFS(Investors!$Q:$Q,Investors!$A:$A,$A92,Investors!$G:$G,$B92),0)</f>
        <v>0</v>
      </c>
      <c r="H92" s="4">
        <f>IF(AND(SUMIFS(Investors!$P:$P,Investors!$A:$A,$A92,Investors!$G:$G,$B92)-$B$2&lt;=H$4,SUMIFS(Investors!$P:$P,Investors!$A:$A,$A92,Investors!$G:$G,$B92)-$B$2&gt;G$4),SUMIFS(Investors!$Q:$Q,Investors!$A:$A,$A92,Investors!$G:$G,$B92),0)</f>
        <v>0</v>
      </c>
      <c r="I92" s="4">
        <f>IF(AND(SUMIFS(Investors!$P:$P,Investors!$A:$A,$A92,Investors!$G:$G,$B92)-$B$2&lt;=I$4,SUMIFS(Investors!$P:$P,Investors!$A:$A,$A92,Investors!$G:$G,$B92)-$B$2&gt;H$4),SUMIFS(Investors!$Q:$Q,Investors!$A:$A,$A92,Investors!$G:$G,$B92),0)</f>
        <v>0</v>
      </c>
      <c r="J92" s="4">
        <f>IF(AND(SUMIFS(Investors!$P:$P,Investors!$A:$A,$A92,Investors!$G:$G,$B92)-$B$2&lt;=J$4,SUMIFS(Investors!$P:$P,Investors!$A:$A,$A92,Investors!$G:$G,$B92)-$B$2&gt;I$4),SUMIFS(Investors!$Q:$Q,Investors!$A:$A,$A92,Investors!$G:$G,$B92),0)</f>
        <v>0</v>
      </c>
      <c r="K92" s="4">
        <f>IF(AND(SUMIFS(Investors!$P:$P,Investors!$A:$A,$A92,Investors!$G:$G,$B92)-$B$2&lt;=K$4,SUMIFS(Investors!$P:$P,Investors!$A:$A,$A92,Investors!$G:$G,$B92)-$B$2&gt;J$4),SUMIFS(Investors!$Q:$Q,Investors!$A:$A,$A92,Investors!$G:$G,$B92),0)</f>
        <v>0</v>
      </c>
      <c r="L92" s="4">
        <f>IF(AND(SUMIFS(Investors!$P:$P,Investors!$A:$A,$A92,Investors!$G:$G,$B92)-$B$2&lt;=L$4,SUMIFS(Investors!$P:$P,Investors!$A:$A,$A92,Investors!$G:$G,$B92)-$B$2&gt;K$4),SUMIFS(Investors!$Q:$Q,Investors!$A:$A,$A92,Investors!$G:$G,$B92),0)</f>
        <v>0</v>
      </c>
      <c r="M92" s="4">
        <f>IF(AND(SUMIFS(Investors!$P:$P,Investors!$A:$A,$A92,Investors!$G:$G,$B92)-$B$2&lt;=M$4,SUMIFS(Investors!$P:$P,Investors!$A:$A,$A92,Investors!$G:$G,$B92)-$B$2&gt;L$4),SUMIFS(Investors!$Q:$Q,Investors!$A:$A,$A92,Investors!$G:$G,$B92),0)</f>
        <v>0</v>
      </c>
      <c r="N92" s="4">
        <f>IF(AND(SUMIFS(Investors!$P:$P,Investors!$A:$A,$A92,Investors!$G:$G,$B92)-$B$2&lt;=N$4,SUMIFS(Investors!$P:$P,Investors!$A:$A,$A92,Investors!$G:$G,$B92)-$B$2&gt;M$4),SUMIFS(Investors!$Q:$Q,Investors!$A:$A,$A92,Investors!$G:$G,$B92),0)</f>
        <v>0</v>
      </c>
      <c r="O92" s="4">
        <f>IF(AND(SUMIFS(Investors!$P:$P,Investors!$A:$A,$A92,Investors!$G:$G,$B92)-$B$2&lt;=O$4,SUMIFS(Investors!$P:$P,Investors!$A:$A,$A92,Investors!$G:$G,$B92)-$B$2&gt;N$4),SUMIFS(Investors!$Q:$Q,Investors!$A:$A,$A92,Investors!$G:$G,$B92),0)</f>
        <v>0</v>
      </c>
      <c r="P92" s="4">
        <f>IF(AND(SUMIFS(Investors!$P:$P,Investors!$A:$A,$A92,Investors!$G:$G,$B92)-$B$2&lt;=P$4,SUMIFS(Investors!$P:$P,Investors!$A:$A,$A92,Investors!$G:$G,$B92)-$B$2&gt;O$4),SUMIFS(Investors!$Q:$Q,Investors!$A:$A,$A92,Investors!$G:$G,$B92),0)</f>
        <v>0</v>
      </c>
      <c r="Q92" s="4">
        <f>IF(AND(SUMIFS(Investors!$P:$P,Investors!$A:$A,$A92,Investors!$G:$G,$B92)-$B$2&lt;=Q$4,SUMIFS(Investors!$P:$P,Investors!$A:$A,$A92,Investors!$G:$G,$B92)-$B$2&gt;P$4),SUMIFS(Investors!$Q:$Q,Investors!$A:$A,$A92,Investors!$G:$G,$B92),0)</f>
        <v>0</v>
      </c>
      <c r="R92" s="4">
        <f>IF(AND(SUMIFS(Investors!$P:$P,Investors!$A:$A,$A92,Investors!$G:$G,$B92)-$B$2&lt;=R$4,SUMIFS(Investors!$P:$P,Investors!$A:$A,$A92,Investors!$G:$G,$B92)-$B$2&gt;Q$4),SUMIFS(Investors!$Q:$Q,Investors!$A:$A,$A92,Investors!$G:$G,$B92),0)</f>
        <v>0</v>
      </c>
      <c r="S92" s="4">
        <f>IF(AND(SUMIFS(Investors!$P:$P,Investors!$A:$A,$A92,Investors!$G:$G,$B92)-$B$2&lt;=S$4,SUMIFS(Investors!$P:$P,Investors!$A:$A,$A92,Investors!$G:$G,$B92)-$B$2&gt;R$4),SUMIFS(Investors!$Q:$Q,Investors!$A:$A,$A92,Investors!$G:$G,$B92),0)</f>
        <v>0</v>
      </c>
      <c r="T92" s="4">
        <f>IF(AND(SUMIFS(Investors!$P:$P,Investors!$A:$A,$A92,Investors!$G:$G,$B92)-$B$2&lt;=T$4,SUMIFS(Investors!$P:$P,Investors!$A:$A,$A92,Investors!$G:$G,$B92)-$B$2&gt;S$4),SUMIFS(Investors!$Q:$Q,Investors!$A:$A,$A92,Investors!$G:$G,$B92),0)</f>
        <v>0</v>
      </c>
      <c r="U92" s="4">
        <f>IF(AND(SUMIFS(Investors!$P:$P,Investors!$A:$A,$A92,Investors!$G:$G,$B92)-$B$2&lt;=U$4,SUMIFS(Investors!$P:$P,Investors!$A:$A,$A92,Investors!$G:$G,$B92)-$B$2&gt;T$4),SUMIFS(Investors!$Q:$Q,Investors!$A:$A,$A92,Investors!$G:$G,$B92),0)</f>
        <v>0</v>
      </c>
      <c r="V92" s="4">
        <f>IF(AND(SUMIFS(Investors!$P:$P,Investors!$A:$A,$A92,Investors!$G:$G,$B92)-$B$2&lt;=V$4,SUMIFS(Investors!$P:$P,Investors!$A:$A,$A92,Investors!$G:$G,$B92)-$B$2&gt;U$4),SUMIFS(Investors!$Q:$Q,Investors!$A:$A,$A92,Investors!$G:$G,$B92),0)</f>
        <v>0</v>
      </c>
      <c r="W92" s="4">
        <f>IF(AND(SUMIFS(Investors!$P:$P,Investors!$A:$A,$A92,Investors!$G:$G,$B92)-$B$2&lt;=W$4,SUMIFS(Investors!$P:$P,Investors!$A:$A,$A92,Investors!$G:$G,$B92)-$B$2&gt;V$4),SUMIFS(Investors!$Q:$Q,Investors!$A:$A,$A92,Investors!$G:$G,$B92),0)</f>
        <v>0</v>
      </c>
      <c r="X92" s="4">
        <f>IF(AND(SUMIFS(Investors!$P:$P,Investors!$A:$A,$A92,Investors!$G:$G,$B92)-$B$2&lt;=X$4,SUMIFS(Investors!$P:$P,Investors!$A:$A,$A92,Investors!$G:$G,$B92)-$B$2&gt;W$4),SUMIFS(Investors!$Q:$Q,Investors!$A:$A,$A92,Investors!$G:$G,$B92),0)</f>
        <v>0</v>
      </c>
      <c r="Y92" s="4">
        <f>IF(AND(SUMIFS(Investors!$P:$P,Investors!$A:$A,$A92,Investors!$G:$G,$B92)-$B$2&lt;=Y$4,SUMIFS(Investors!$P:$P,Investors!$A:$A,$A92,Investors!$G:$G,$B92)-$B$2&gt;X$4),SUMIFS(Investors!$Q:$Q,Investors!$A:$A,$A92,Investors!$G:$G,$B92),0)</f>
        <v>0</v>
      </c>
      <c r="Z92" s="4">
        <f>IF(AND(SUMIFS(Investors!$P:$P,Investors!$A:$A,$A92,Investors!$G:$G,$B92)-$B$2&lt;=Z$4,SUMIFS(Investors!$P:$P,Investors!$A:$A,$A92,Investors!$G:$G,$B92)-$B$2&gt;Y$4),SUMIFS(Investors!$Q:$Q,Investors!$A:$A,$A92,Investors!$G:$G,$B92),0)</f>
        <v>0</v>
      </c>
      <c r="AA92" s="4">
        <f>IF(AND(SUMIFS(Investors!$P:$P,Investors!$A:$A,$A92,Investors!$G:$G,$B92)-$B$2&lt;=AA$4,SUMIFS(Investors!$P:$P,Investors!$A:$A,$A92,Investors!$G:$G,$B92)-$B$2&gt;Z$4),SUMIFS(Investors!$Q:$Q,Investors!$A:$A,$A92,Investors!$G:$G,$B92),0)</f>
        <v>0</v>
      </c>
      <c r="AB92" s="4">
        <f>IF(AND(SUMIFS(Investors!$P:$P,Investors!$A:$A,$A92,Investors!$G:$G,$B92)-$B$2&lt;=AB$4,SUMIFS(Investors!$P:$P,Investors!$A:$A,$A92,Investors!$G:$G,$B92)-$B$2&gt;AA$4),SUMIFS(Investors!$Q:$Q,Investors!$A:$A,$A92,Investors!$G:$G,$B92),0)</f>
        <v>0</v>
      </c>
      <c r="AC92" s="4">
        <f>IF(AND(SUMIFS(Investors!$P:$P,Investors!$A:$A,$A92,Investors!$G:$G,$B92)-$B$2&lt;=AC$4,SUMIFS(Investors!$P:$P,Investors!$A:$A,$A92,Investors!$G:$G,$B92)-$B$2&gt;AB$4),SUMIFS(Investors!$Q:$Q,Investors!$A:$A,$A92,Investors!$G:$G,$B92),0)</f>
        <v>0</v>
      </c>
    </row>
    <row r="93" spans="1:29">
      <c r="A93" t="s">
        <v>250</v>
      </c>
      <c r="B93" t="s">
        <v>97</v>
      </c>
      <c r="C93" s="4">
        <f t="shared" si="3"/>
        <v>115315.06849315068</v>
      </c>
      <c r="E93" s="4">
        <f>IF(AND(SUMIFS(Investors!$P:$P,Investors!$A:$A,$A93,Investors!$G:$G,$B93)-$B$2&lt;=E$4,SUMIFS(Investors!$P:$P,Investors!$A:$A,$A93,Investors!$G:$G,$B93)-$B$2&gt;D$4),SUMIFS(Investors!$Q:$Q,Investors!$A:$A,$A93,Investors!$G:$G,$B93),0)</f>
        <v>0</v>
      </c>
      <c r="F93" s="4">
        <f>IF(AND(SUMIFS(Investors!$P:$P,Investors!$A:$A,$A93,Investors!$G:$G,$B93)-$B$2&lt;=F$4,SUMIFS(Investors!$P:$P,Investors!$A:$A,$A93,Investors!$G:$G,$B93)-$B$2&gt;E$4),SUMIFS(Investors!$Q:$Q,Investors!$A:$A,$A93,Investors!$G:$G,$B93),0)</f>
        <v>0</v>
      </c>
      <c r="G93" s="4">
        <f>IF(AND(SUMIFS(Investors!$P:$P,Investors!$A:$A,$A93,Investors!$G:$G,$B93)-$B$2&lt;=G$4,SUMIFS(Investors!$P:$P,Investors!$A:$A,$A93,Investors!$G:$G,$B93)-$B$2&gt;F$4),SUMIFS(Investors!$Q:$Q,Investors!$A:$A,$A93,Investors!$G:$G,$B93),0)</f>
        <v>0</v>
      </c>
      <c r="H93" s="4">
        <f>IF(AND(SUMIFS(Investors!$P:$P,Investors!$A:$A,$A93,Investors!$G:$G,$B93)-$B$2&lt;=H$4,SUMIFS(Investors!$P:$P,Investors!$A:$A,$A93,Investors!$G:$G,$B93)-$B$2&gt;G$4),SUMIFS(Investors!$Q:$Q,Investors!$A:$A,$A93,Investors!$G:$G,$B93),0)</f>
        <v>0</v>
      </c>
      <c r="I93" s="4">
        <f>IF(AND(SUMIFS(Investors!$P:$P,Investors!$A:$A,$A93,Investors!$G:$G,$B93)-$B$2&lt;=I$4,SUMIFS(Investors!$P:$P,Investors!$A:$A,$A93,Investors!$G:$G,$B93)-$B$2&gt;H$4),SUMIFS(Investors!$Q:$Q,Investors!$A:$A,$A93,Investors!$G:$G,$B93),0)</f>
        <v>0</v>
      </c>
      <c r="J93" s="4">
        <f>IF(AND(SUMIFS(Investors!$P:$P,Investors!$A:$A,$A93,Investors!$G:$G,$B93)-$B$2&lt;=J$4,SUMIFS(Investors!$P:$P,Investors!$A:$A,$A93,Investors!$G:$G,$B93)-$B$2&gt;I$4),SUMIFS(Investors!$Q:$Q,Investors!$A:$A,$A93,Investors!$G:$G,$B93),0)</f>
        <v>0</v>
      </c>
      <c r="K93" s="4">
        <f>IF(AND(SUMIFS(Investors!$P:$P,Investors!$A:$A,$A93,Investors!$G:$G,$B93)-$B$2&lt;=K$4,SUMIFS(Investors!$P:$P,Investors!$A:$A,$A93,Investors!$G:$G,$B93)-$B$2&gt;J$4),SUMIFS(Investors!$Q:$Q,Investors!$A:$A,$A93,Investors!$G:$G,$B93),0)</f>
        <v>115315.06849315068</v>
      </c>
      <c r="L93" s="4">
        <f>IF(AND(SUMIFS(Investors!$P:$P,Investors!$A:$A,$A93,Investors!$G:$G,$B93)-$B$2&lt;=L$4,SUMIFS(Investors!$P:$P,Investors!$A:$A,$A93,Investors!$G:$G,$B93)-$B$2&gt;K$4),SUMIFS(Investors!$Q:$Q,Investors!$A:$A,$A93,Investors!$G:$G,$B93),0)</f>
        <v>0</v>
      </c>
      <c r="M93" s="4">
        <f>IF(AND(SUMIFS(Investors!$P:$P,Investors!$A:$A,$A93,Investors!$G:$G,$B93)-$B$2&lt;=M$4,SUMIFS(Investors!$P:$P,Investors!$A:$A,$A93,Investors!$G:$G,$B93)-$B$2&gt;L$4),SUMIFS(Investors!$Q:$Q,Investors!$A:$A,$A93,Investors!$G:$G,$B93),0)</f>
        <v>0</v>
      </c>
      <c r="N93" s="4">
        <f>IF(AND(SUMIFS(Investors!$P:$P,Investors!$A:$A,$A93,Investors!$G:$G,$B93)-$B$2&lt;=N$4,SUMIFS(Investors!$P:$P,Investors!$A:$A,$A93,Investors!$G:$G,$B93)-$B$2&gt;M$4),SUMIFS(Investors!$Q:$Q,Investors!$A:$A,$A93,Investors!$G:$G,$B93),0)</f>
        <v>0</v>
      </c>
      <c r="O93" s="4">
        <f>IF(AND(SUMIFS(Investors!$P:$P,Investors!$A:$A,$A93,Investors!$G:$G,$B93)-$B$2&lt;=O$4,SUMIFS(Investors!$P:$P,Investors!$A:$A,$A93,Investors!$G:$G,$B93)-$B$2&gt;N$4),SUMIFS(Investors!$Q:$Q,Investors!$A:$A,$A93,Investors!$G:$G,$B93),0)</f>
        <v>0</v>
      </c>
      <c r="P93" s="4">
        <f>IF(AND(SUMIFS(Investors!$P:$P,Investors!$A:$A,$A93,Investors!$G:$G,$B93)-$B$2&lt;=P$4,SUMIFS(Investors!$P:$P,Investors!$A:$A,$A93,Investors!$G:$G,$B93)-$B$2&gt;O$4),SUMIFS(Investors!$Q:$Q,Investors!$A:$A,$A93,Investors!$G:$G,$B93),0)</f>
        <v>0</v>
      </c>
      <c r="Q93" s="4">
        <f>IF(AND(SUMIFS(Investors!$P:$P,Investors!$A:$A,$A93,Investors!$G:$G,$B93)-$B$2&lt;=Q$4,SUMIFS(Investors!$P:$P,Investors!$A:$A,$A93,Investors!$G:$G,$B93)-$B$2&gt;P$4),SUMIFS(Investors!$Q:$Q,Investors!$A:$A,$A93,Investors!$G:$G,$B93),0)</f>
        <v>0</v>
      </c>
      <c r="R93" s="4">
        <f>IF(AND(SUMIFS(Investors!$P:$P,Investors!$A:$A,$A93,Investors!$G:$G,$B93)-$B$2&lt;=R$4,SUMIFS(Investors!$P:$P,Investors!$A:$A,$A93,Investors!$G:$G,$B93)-$B$2&gt;Q$4),SUMIFS(Investors!$Q:$Q,Investors!$A:$A,$A93,Investors!$G:$G,$B93),0)</f>
        <v>0</v>
      </c>
      <c r="S93" s="4">
        <f>IF(AND(SUMIFS(Investors!$P:$P,Investors!$A:$A,$A93,Investors!$G:$G,$B93)-$B$2&lt;=S$4,SUMIFS(Investors!$P:$P,Investors!$A:$A,$A93,Investors!$G:$G,$B93)-$B$2&gt;R$4),SUMIFS(Investors!$Q:$Q,Investors!$A:$A,$A93,Investors!$G:$G,$B93),0)</f>
        <v>0</v>
      </c>
      <c r="T93" s="4">
        <f>IF(AND(SUMIFS(Investors!$P:$P,Investors!$A:$A,$A93,Investors!$G:$G,$B93)-$B$2&lt;=T$4,SUMIFS(Investors!$P:$P,Investors!$A:$A,$A93,Investors!$G:$G,$B93)-$B$2&gt;S$4),SUMIFS(Investors!$Q:$Q,Investors!$A:$A,$A93,Investors!$G:$G,$B93),0)</f>
        <v>0</v>
      </c>
      <c r="U93" s="4">
        <f>IF(AND(SUMIFS(Investors!$P:$P,Investors!$A:$A,$A93,Investors!$G:$G,$B93)-$B$2&lt;=U$4,SUMIFS(Investors!$P:$P,Investors!$A:$A,$A93,Investors!$G:$G,$B93)-$B$2&gt;T$4),SUMIFS(Investors!$Q:$Q,Investors!$A:$A,$A93,Investors!$G:$G,$B93),0)</f>
        <v>0</v>
      </c>
      <c r="V93" s="4">
        <f>IF(AND(SUMIFS(Investors!$P:$P,Investors!$A:$A,$A93,Investors!$G:$G,$B93)-$B$2&lt;=V$4,SUMIFS(Investors!$P:$P,Investors!$A:$A,$A93,Investors!$G:$G,$B93)-$B$2&gt;U$4),SUMIFS(Investors!$Q:$Q,Investors!$A:$A,$A93,Investors!$G:$G,$B93),0)</f>
        <v>0</v>
      </c>
      <c r="W93" s="4">
        <f>IF(AND(SUMIFS(Investors!$P:$P,Investors!$A:$A,$A93,Investors!$G:$G,$B93)-$B$2&lt;=W$4,SUMIFS(Investors!$P:$P,Investors!$A:$A,$A93,Investors!$G:$G,$B93)-$B$2&gt;V$4),SUMIFS(Investors!$Q:$Q,Investors!$A:$A,$A93,Investors!$G:$G,$B93),0)</f>
        <v>0</v>
      </c>
      <c r="X93" s="4">
        <f>IF(AND(SUMIFS(Investors!$P:$P,Investors!$A:$A,$A93,Investors!$G:$G,$B93)-$B$2&lt;=X$4,SUMIFS(Investors!$P:$P,Investors!$A:$A,$A93,Investors!$G:$G,$B93)-$B$2&gt;W$4),SUMIFS(Investors!$Q:$Q,Investors!$A:$A,$A93,Investors!$G:$G,$B93),0)</f>
        <v>0</v>
      </c>
      <c r="Y93" s="4">
        <f>IF(AND(SUMIFS(Investors!$P:$P,Investors!$A:$A,$A93,Investors!$G:$G,$B93)-$B$2&lt;=Y$4,SUMIFS(Investors!$P:$P,Investors!$A:$A,$A93,Investors!$G:$G,$B93)-$B$2&gt;X$4),SUMIFS(Investors!$Q:$Q,Investors!$A:$A,$A93,Investors!$G:$G,$B93),0)</f>
        <v>0</v>
      </c>
      <c r="Z93" s="4">
        <f>IF(AND(SUMIFS(Investors!$P:$P,Investors!$A:$A,$A93,Investors!$G:$G,$B93)-$B$2&lt;=Z$4,SUMIFS(Investors!$P:$P,Investors!$A:$A,$A93,Investors!$G:$G,$B93)-$B$2&gt;Y$4),SUMIFS(Investors!$Q:$Q,Investors!$A:$A,$A93,Investors!$G:$G,$B93),0)</f>
        <v>0</v>
      </c>
      <c r="AA93" s="4">
        <f>IF(AND(SUMIFS(Investors!$P:$P,Investors!$A:$A,$A93,Investors!$G:$G,$B93)-$B$2&lt;=AA$4,SUMIFS(Investors!$P:$P,Investors!$A:$A,$A93,Investors!$G:$G,$B93)-$B$2&gt;Z$4),SUMIFS(Investors!$Q:$Q,Investors!$A:$A,$A93,Investors!$G:$G,$B93),0)</f>
        <v>0</v>
      </c>
      <c r="AB93" s="4">
        <f>IF(AND(SUMIFS(Investors!$P:$P,Investors!$A:$A,$A93,Investors!$G:$G,$B93)-$B$2&lt;=AB$4,SUMIFS(Investors!$P:$P,Investors!$A:$A,$A93,Investors!$G:$G,$B93)-$B$2&gt;AA$4),SUMIFS(Investors!$Q:$Q,Investors!$A:$A,$A93,Investors!$G:$G,$B93),0)</f>
        <v>0</v>
      </c>
      <c r="AC93" s="4">
        <f>IF(AND(SUMIFS(Investors!$P:$P,Investors!$A:$A,$A93,Investors!$G:$G,$B93)-$B$2&lt;=AC$4,SUMIFS(Investors!$P:$P,Investors!$A:$A,$A93,Investors!$G:$G,$B93)-$B$2&gt;AB$4),SUMIFS(Investors!$Q:$Q,Investors!$A:$A,$A93,Investors!$G:$G,$B93),0)</f>
        <v>0</v>
      </c>
    </row>
    <row r="94" spans="1:29">
      <c r="A94" t="s">
        <v>250</v>
      </c>
      <c r="B94" t="s">
        <v>101</v>
      </c>
      <c r="C94" s="4">
        <f t="shared" si="3"/>
        <v>614161.64383561641</v>
      </c>
      <c r="E94" s="4">
        <f>IF(AND(SUMIFS(Investors!$P:$P,Investors!$A:$A,$A94,Investors!$G:$G,$B94)-$B$2&lt;=E$4,SUMIFS(Investors!$P:$P,Investors!$A:$A,$A94,Investors!$G:$G,$B94)-$B$2&gt;D$4),SUMIFS(Investors!$Q:$Q,Investors!$A:$A,$A94,Investors!$G:$G,$B94),0)</f>
        <v>0</v>
      </c>
      <c r="F94" s="4">
        <f>IF(AND(SUMIFS(Investors!$P:$P,Investors!$A:$A,$A94,Investors!$G:$G,$B94)-$B$2&lt;=F$4,SUMIFS(Investors!$P:$P,Investors!$A:$A,$A94,Investors!$G:$G,$B94)-$B$2&gt;E$4),SUMIFS(Investors!$Q:$Q,Investors!$A:$A,$A94,Investors!$G:$G,$B94),0)</f>
        <v>0</v>
      </c>
      <c r="G94" s="4">
        <f>IF(AND(SUMIFS(Investors!$P:$P,Investors!$A:$A,$A94,Investors!$G:$G,$B94)-$B$2&lt;=G$4,SUMIFS(Investors!$P:$P,Investors!$A:$A,$A94,Investors!$G:$G,$B94)-$B$2&gt;F$4),SUMIFS(Investors!$Q:$Q,Investors!$A:$A,$A94,Investors!$G:$G,$B94),0)</f>
        <v>0</v>
      </c>
      <c r="H94" s="4">
        <f>IF(AND(SUMIFS(Investors!$P:$P,Investors!$A:$A,$A94,Investors!$G:$G,$B94)-$B$2&lt;=H$4,SUMIFS(Investors!$P:$P,Investors!$A:$A,$A94,Investors!$G:$G,$B94)-$B$2&gt;G$4),SUMIFS(Investors!$Q:$Q,Investors!$A:$A,$A94,Investors!$G:$G,$B94),0)</f>
        <v>614161.64383561641</v>
      </c>
      <c r="I94" s="4">
        <f>IF(AND(SUMIFS(Investors!$P:$P,Investors!$A:$A,$A94,Investors!$G:$G,$B94)-$B$2&lt;=I$4,SUMIFS(Investors!$P:$P,Investors!$A:$A,$A94,Investors!$G:$G,$B94)-$B$2&gt;H$4),SUMIFS(Investors!$Q:$Q,Investors!$A:$A,$A94,Investors!$G:$G,$B94),0)</f>
        <v>0</v>
      </c>
      <c r="J94" s="4">
        <f>IF(AND(SUMIFS(Investors!$P:$P,Investors!$A:$A,$A94,Investors!$G:$G,$B94)-$B$2&lt;=J$4,SUMIFS(Investors!$P:$P,Investors!$A:$A,$A94,Investors!$G:$G,$B94)-$B$2&gt;I$4),SUMIFS(Investors!$Q:$Q,Investors!$A:$A,$A94,Investors!$G:$G,$B94),0)</f>
        <v>0</v>
      </c>
      <c r="K94" s="4">
        <f>IF(AND(SUMIFS(Investors!$P:$P,Investors!$A:$A,$A94,Investors!$G:$G,$B94)-$B$2&lt;=K$4,SUMIFS(Investors!$P:$P,Investors!$A:$A,$A94,Investors!$G:$G,$B94)-$B$2&gt;J$4),SUMIFS(Investors!$Q:$Q,Investors!$A:$A,$A94,Investors!$G:$G,$B94),0)</f>
        <v>0</v>
      </c>
      <c r="L94" s="4">
        <f>IF(AND(SUMIFS(Investors!$P:$P,Investors!$A:$A,$A94,Investors!$G:$G,$B94)-$B$2&lt;=L$4,SUMIFS(Investors!$P:$P,Investors!$A:$A,$A94,Investors!$G:$G,$B94)-$B$2&gt;K$4),SUMIFS(Investors!$Q:$Q,Investors!$A:$A,$A94,Investors!$G:$G,$B94),0)</f>
        <v>0</v>
      </c>
      <c r="M94" s="4">
        <f>IF(AND(SUMIFS(Investors!$P:$P,Investors!$A:$A,$A94,Investors!$G:$G,$B94)-$B$2&lt;=M$4,SUMIFS(Investors!$P:$P,Investors!$A:$A,$A94,Investors!$G:$G,$B94)-$B$2&gt;L$4),SUMIFS(Investors!$Q:$Q,Investors!$A:$A,$A94,Investors!$G:$G,$B94),0)</f>
        <v>0</v>
      </c>
      <c r="N94" s="4">
        <f>IF(AND(SUMIFS(Investors!$P:$P,Investors!$A:$A,$A94,Investors!$G:$G,$B94)-$B$2&lt;=N$4,SUMIFS(Investors!$P:$P,Investors!$A:$A,$A94,Investors!$G:$G,$B94)-$B$2&gt;M$4),SUMIFS(Investors!$Q:$Q,Investors!$A:$A,$A94,Investors!$G:$G,$B94),0)</f>
        <v>0</v>
      </c>
      <c r="O94" s="4">
        <f>IF(AND(SUMIFS(Investors!$P:$P,Investors!$A:$A,$A94,Investors!$G:$G,$B94)-$B$2&lt;=O$4,SUMIFS(Investors!$P:$P,Investors!$A:$A,$A94,Investors!$G:$G,$B94)-$B$2&gt;N$4),SUMIFS(Investors!$Q:$Q,Investors!$A:$A,$A94,Investors!$G:$G,$B94),0)</f>
        <v>0</v>
      </c>
      <c r="P94" s="4">
        <f>IF(AND(SUMIFS(Investors!$P:$P,Investors!$A:$A,$A94,Investors!$G:$G,$B94)-$B$2&lt;=P$4,SUMIFS(Investors!$P:$P,Investors!$A:$A,$A94,Investors!$G:$G,$B94)-$B$2&gt;O$4),SUMIFS(Investors!$Q:$Q,Investors!$A:$A,$A94,Investors!$G:$G,$B94),0)</f>
        <v>0</v>
      </c>
      <c r="Q94" s="4">
        <f>IF(AND(SUMIFS(Investors!$P:$P,Investors!$A:$A,$A94,Investors!$G:$G,$B94)-$B$2&lt;=Q$4,SUMIFS(Investors!$P:$P,Investors!$A:$A,$A94,Investors!$G:$G,$B94)-$B$2&gt;P$4),SUMIFS(Investors!$Q:$Q,Investors!$A:$A,$A94,Investors!$G:$G,$B94),0)</f>
        <v>0</v>
      </c>
      <c r="R94" s="4">
        <f>IF(AND(SUMIFS(Investors!$P:$P,Investors!$A:$A,$A94,Investors!$G:$G,$B94)-$B$2&lt;=R$4,SUMIFS(Investors!$P:$P,Investors!$A:$A,$A94,Investors!$G:$G,$B94)-$B$2&gt;Q$4),SUMIFS(Investors!$Q:$Q,Investors!$A:$A,$A94,Investors!$G:$G,$B94),0)</f>
        <v>0</v>
      </c>
      <c r="S94" s="4">
        <f>IF(AND(SUMIFS(Investors!$P:$P,Investors!$A:$A,$A94,Investors!$G:$G,$B94)-$B$2&lt;=S$4,SUMIFS(Investors!$P:$P,Investors!$A:$A,$A94,Investors!$G:$G,$B94)-$B$2&gt;R$4),SUMIFS(Investors!$Q:$Q,Investors!$A:$A,$A94,Investors!$G:$G,$B94),0)</f>
        <v>0</v>
      </c>
      <c r="T94" s="4">
        <f>IF(AND(SUMIFS(Investors!$P:$P,Investors!$A:$A,$A94,Investors!$G:$G,$B94)-$B$2&lt;=T$4,SUMIFS(Investors!$P:$P,Investors!$A:$A,$A94,Investors!$G:$G,$B94)-$B$2&gt;S$4),SUMIFS(Investors!$Q:$Q,Investors!$A:$A,$A94,Investors!$G:$G,$B94),0)</f>
        <v>0</v>
      </c>
      <c r="U94" s="4">
        <f>IF(AND(SUMIFS(Investors!$P:$P,Investors!$A:$A,$A94,Investors!$G:$G,$B94)-$B$2&lt;=U$4,SUMIFS(Investors!$P:$P,Investors!$A:$A,$A94,Investors!$G:$G,$B94)-$B$2&gt;T$4),SUMIFS(Investors!$Q:$Q,Investors!$A:$A,$A94,Investors!$G:$G,$B94),0)</f>
        <v>0</v>
      </c>
      <c r="V94" s="4">
        <f>IF(AND(SUMIFS(Investors!$P:$P,Investors!$A:$A,$A94,Investors!$G:$G,$B94)-$B$2&lt;=V$4,SUMIFS(Investors!$P:$P,Investors!$A:$A,$A94,Investors!$G:$G,$B94)-$B$2&gt;U$4),SUMIFS(Investors!$Q:$Q,Investors!$A:$A,$A94,Investors!$G:$G,$B94),0)</f>
        <v>0</v>
      </c>
      <c r="W94" s="4">
        <f>IF(AND(SUMIFS(Investors!$P:$P,Investors!$A:$A,$A94,Investors!$G:$G,$B94)-$B$2&lt;=W$4,SUMIFS(Investors!$P:$P,Investors!$A:$A,$A94,Investors!$G:$G,$B94)-$B$2&gt;V$4),SUMIFS(Investors!$Q:$Q,Investors!$A:$A,$A94,Investors!$G:$G,$B94),0)</f>
        <v>0</v>
      </c>
      <c r="X94" s="4">
        <f>IF(AND(SUMIFS(Investors!$P:$P,Investors!$A:$A,$A94,Investors!$G:$G,$B94)-$B$2&lt;=X$4,SUMIFS(Investors!$P:$P,Investors!$A:$A,$A94,Investors!$G:$G,$B94)-$B$2&gt;W$4),SUMIFS(Investors!$Q:$Q,Investors!$A:$A,$A94,Investors!$G:$G,$B94),0)</f>
        <v>0</v>
      </c>
      <c r="Y94" s="4">
        <f>IF(AND(SUMIFS(Investors!$P:$P,Investors!$A:$A,$A94,Investors!$G:$G,$B94)-$B$2&lt;=Y$4,SUMIFS(Investors!$P:$P,Investors!$A:$A,$A94,Investors!$G:$G,$B94)-$B$2&gt;X$4),SUMIFS(Investors!$Q:$Q,Investors!$A:$A,$A94,Investors!$G:$G,$B94),0)</f>
        <v>0</v>
      </c>
      <c r="Z94" s="4">
        <f>IF(AND(SUMIFS(Investors!$P:$P,Investors!$A:$A,$A94,Investors!$G:$G,$B94)-$B$2&lt;=Z$4,SUMIFS(Investors!$P:$P,Investors!$A:$A,$A94,Investors!$G:$G,$B94)-$B$2&gt;Y$4),SUMIFS(Investors!$Q:$Q,Investors!$A:$A,$A94,Investors!$G:$G,$B94),0)</f>
        <v>0</v>
      </c>
      <c r="AA94" s="4">
        <f>IF(AND(SUMIFS(Investors!$P:$P,Investors!$A:$A,$A94,Investors!$G:$G,$B94)-$B$2&lt;=AA$4,SUMIFS(Investors!$P:$P,Investors!$A:$A,$A94,Investors!$G:$G,$B94)-$B$2&gt;Z$4),SUMIFS(Investors!$Q:$Q,Investors!$A:$A,$A94,Investors!$G:$G,$B94),0)</f>
        <v>0</v>
      </c>
      <c r="AB94" s="4">
        <f>IF(AND(SUMIFS(Investors!$P:$P,Investors!$A:$A,$A94,Investors!$G:$G,$B94)-$B$2&lt;=AB$4,SUMIFS(Investors!$P:$P,Investors!$A:$A,$A94,Investors!$G:$G,$B94)-$B$2&gt;AA$4),SUMIFS(Investors!$Q:$Q,Investors!$A:$A,$A94,Investors!$G:$G,$B94),0)</f>
        <v>0</v>
      </c>
      <c r="AC94" s="4">
        <f>IF(AND(SUMIFS(Investors!$P:$P,Investors!$A:$A,$A94,Investors!$G:$G,$B94)-$B$2&lt;=AC$4,SUMIFS(Investors!$P:$P,Investors!$A:$A,$A94,Investors!$G:$G,$B94)-$B$2&gt;AB$4),SUMIFS(Investors!$Q:$Q,Investors!$A:$A,$A94,Investors!$G:$G,$B94),0)</f>
        <v>0</v>
      </c>
    </row>
    <row r="95" spans="1:29">
      <c r="A95" t="s">
        <v>252</v>
      </c>
      <c r="B95" t="s">
        <v>28</v>
      </c>
      <c r="C95" s="4">
        <f t="shared" si="3"/>
        <v>290178.08219178079</v>
      </c>
      <c r="E95" s="4">
        <f>IF(AND(SUMIFS(Investors!$P:$P,Investors!$A:$A,$A95,Investors!$G:$G,$B95)-$B$2&lt;=E$4,SUMIFS(Investors!$P:$P,Investors!$A:$A,$A95,Investors!$G:$G,$B95)-$B$2&gt;D$4),SUMIFS(Investors!$Q:$Q,Investors!$A:$A,$A95,Investors!$G:$G,$B95),0)</f>
        <v>0</v>
      </c>
      <c r="F95" s="4">
        <f>IF(AND(SUMIFS(Investors!$P:$P,Investors!$A:$A,$A95,Investors!$G:$G,$B95)-$B$2&lt;=F$4,SUMIFS(Investors!$P:$P,Investors!$A:$A,$A95,Investors!$G:$G,$B95)-$B$2&gt;E$4),SUMIFS(Investors!$Q:$Q,Investors!$A:$A,$A95,Investors!$G:$G,$B95),0)</f>
        <v>0</v>
      </c>
      <c r="G95" s="4">
        <f>IF(AND(SUMIFS(Investors!$P:$P,Investors!$A:$A,$A95,Investors!$G:$G,$B95)-$B$2&lt;=G$4,SUMIFS(Investors!$P:$P,Investors!$A:$A,$A95,Investors!$G:$G,$B95)-$B$2&gt;F$4),SUMIFS(Investors!$Q:$Q,Investors!$A:$A,$A95,Investors!$G:$G,$B95),0)</f>
        <v>0</v>
      </c>
      <c r="H95" s="4">
        <f>IF(AND(SUMIFS(Investors!$P:$P,Investors!$A:$A,$A95,Investors!$G:$G,$B95)-$B$2&lt;=H$4,SUMIFS(Investors!$P:$P,Investors!$A:$A,$A95,Investors!$G:$G,$B95)-$B$2&gt;G$4),SUMIFS(Investors!$Q:$Q,Investors!$A:$A,$A95,Investors!$G:$G,$B95),0)</f>
        <v>0</v>
      </c>
      <c r="I95" s="4">
        <f>IF(AND(SUMIFS(Investors!$P:$P,Investors!$A:$A,$A95,Investors!$G:$G,$B95)-$B$2&lt;=I$4,SUMIFS(Investors!$P:$P,Investors!$A:$A,$A95,Investors!$G:$G,$B95)-$B$2&gt;H$4),SUMIFS(Investors!$Q:$Q,Investors!$A:$A,$A95,Investors!$G:$G,$B95),0)</f>
        <v>0</v>
      </c>
      <c r="J95" s="4">
        <f>IF(AND(SUMIFS(Investors!$P:$P,Investors!$A:$A,$A95,Investors!$G:$G,$B95)-$B$2&lt;=J$4,SUMIFS(Investors!$P:$P,Investors!$A:$A,$A95,Investors!$G:$G,$B95)-$B$2&gt;I$4),SUMIFS(Investors!$Q:$Q,Investors!$A:$A,$A95,Investors!$G:$G,$B95),0)</f>
        <v>0</v>
      </c>
      <c r="K95" s="4">
        <f>IF(AND(SUMIFS(Investors!$P:$P,Investors!$A:$A,$A95,Investors!$G:$G,$B95)-$B$2&lt;=K$4,SUMIFS(Investors!$P:$P,Investors!$A:$A,$A95,Investors!$G:$G,$B95)-$B$2&gt;J$4),SUMIFS(Investors!$Q:$Q,Investors!$A:$A,$A95,Investors!$G:$G,$B95),0)</f>
        <v>290178.08219178079</v>
      </c>
      <c r="L95" s="4">
        <f>IF(AND(SUMIFS(Investors!$P:$P,Investors!$A:$A,$A95,Investors!$G:$G,$B95)-$B$2&lt;=L$4,SUMIFS(Investors!$P:$P,Investors!$A:$A,$A95,Investors!$G:$G,$B95)-$B$2&gt;K$4),SUMIFS(Investors!$Q:$Q,Investors!$A:$A,$A95,Investors!$G:$G,$B95),0)</f>
        <v>0</v>
      </c>
      <c r="M95" s="4">
        <f>IF(AND(SUMIFS(Investors!$P:$P,Investors!$A:$A,$A95,Investors!$G:$G,$B95)-$B$2&lt;=M$4,SUMIFS(Investors!$P:$P,Investors!$A:$A,$A95,Investors!$G:$G,$B95)-$B$2&gt;L$4),SUMIFS(Investors!$Q:$Q,Investors!$A:$A,$A95,Investors!$G:$G,$B95),0)</f>
        <v>0</v>
      </c>
      <c r="N95" s="4">
        <f>IF(AND(SUMIFS(Investors!$P:$P,Investors!$A:$A,$A95,Investors!$G:$G,$B95)-$B$2&lt;=N$4,SUMIFS(Investors!$P:$P,Investors!$A:$A,$A95,Investors!$G:$G,$B95)-$B$2&gt;M$4),SUMIFS(Investors!$Q:$Q,Investors!$A:$A,$A95,Investors!$G:$G,$B95),0)</f>
        <v>0</v>
      </c>
      <c r="O95" s="4">
        <f>IF(AND(SUMIFS(Investors!$P:$P,Investors!$A:$A,$A95,Investors!$G:$G,$B95)-$B$2&lt;=O$4,SUMIFS(Investors!$P:$P,Investors!$A:$A,$A95,Investors!$G:$G,$B95)-$B$2&gt;N$4),SUMIFS(Investors!$Q:$Q,Investors!$A:$A,$A95,Investors!$G:$G,$B95),0)</f>
        <v>0</v>
      </c>
      <c r="P95" s="4">
        <f>IF(AND(SUMIFS(Investors!$P:$P,Investors!$A:$A,$A95,Investors!$G:$G,$B95)-$B$2&lt;=P$4,SUMIFS(Investors!$P:$P,Investors!$A:$A,$A95,Investors!$G:$G,$B95)-$B$2&gt;O$4),SUMIFS(Investors!$Q:$Q,Investors!$A:$A,$A95,Investors!$G:$G,$B95),0)</f>
        <v>0</v>
      </c>
      <c r="Q95" s="4">
        <f>IF(AND(SUMIFS(Investors!$P:$P,Investors!$A:$A,$A95,Investors!$G:$G,$B95)-$B$2&lt;=Q$4,SUMIFS(Investors!$P:$P,Investors!$A:$A,$A95,Investors!$G:$G,$B95)-$B$2&gt;P$4),SUMIFS(Investors!$Q:$Q,Investors!$A:$A,$A95,Investors!$G:$G,$B95),0)</f>
        <v>0</v>
      </c>
      <c r="R95" s="4">
        <f>IF(AND(SUMIFS(Investors!$P:$P,Investors!$A:$A,$A95,Investors!$G:$G,$B95)-$B$2&lt;=R$4,SUMIFS(Investors!$P:$P,Investors!$A:$A,$A95,Investors!$G:$G,$B95)-$B$2&gt;Q$4),SUMIFS(Investors!$Q:$Q,Investors!$A:$A,$A95,Investors!$G:$G,$B95),0)</f>
        <v>0</v>
      </c>
      <c r="S95" s="4">
        <f>IF(AND(SUMIFS(Investors!$P:$P,Investors!$A:$A,$A95,Investors!$G:$G,$B95)-$B$2&lt;=S$4,SUMIFS(Investors!$P:$P,Investors!$A:$A,$A95,Investors!$G:$G,$B95)-$B$2&gt;R$4),SUMIFS(Investors!$Q:$Q,Investors!$A:$A,$A95,Investors!$G:$G,$B95),0)</f>
        <v>0</v>
      </c>
      <c r="T95" s="4">
        <f>IF(AND(SUMIFS(Investors!$P:$P,Investors!$A:$A,$A95,Investors!$G:$G,$B95)-$B$2&lt;=T$4,SUMIFS(Investors!$P:$P,Investors!$A:$A,$A95,Investors!$G:$G,$B95)-$B$2&gt;S$4),SUMIFS(Investors!$Q:$Q,Investors!$A:$A,$A95,Investors!$G:$G,$B95),0)</f>
        <v>0</v>
      </c>
      <c r="U95" s="4">
        <f>IF(AND(SUMIFS(Investors!$P:$P,Investors!$A:$A,$A95,Investors!$G:$G,$B95)-$B$2&lt;=U$4,SUMIFS(Investors!$P:$P,Investors!$A:$A,$A95,Investors!$G:$G,$B95)-$B$2&gt;T$4),SUMIFS(Investors!$Q:$Q,Investors!$A:$A,$A95,Investors!$G:$G,$B95),0)</f>
        <v>0</v>
      </c>
      <c r="V95" s="4">
        <f>IF(AND(SUMIFS(Investors!$P:$P,Investors!$A:$A,$A95,Investors!$G:$G,$B95)-$B$2&lt;=V$4,SUMIFS(Investors!$P:$P,Investors!$A:$A,$A95,Investors!$G:$G,$B95)-$B$2&gt;U$4),SUMIFS(Investors!$Q:$Q,Investors!$A:$A,$A95,Investors!$G:$G,$B95),0)</f>
        <v>0</v>
      </c>
      <c r="W95" s="4">
        <f>IF(AND(SUMIFS(Investors!$P:$P,Investors!$A:$A,$A95,Investors!$G:$G,$B95)-$B$2&lt;=W$4,SUMIFS(Investors!$P:$P,Investors!$A:$A,$A95,Investors!$G:$G,$B95)-$B$2&gt;V$4),SUMIFS(Investors!$Q:$Q,Investors!$A:$A,$A95,Investors!$G:$G,$B95),0)</f>
        <v>0</v>
      </c>
      <c r="X95" s="4">
        <f>IF(AND(SUMIFS(Investors!$P:$P,Investors!$A:$A,$A95,Investors!$G:$G,$B95)-$B$2&lt;=X$4,SUMIFS(Investors!$P:$P,Investors!$A:$A,$A95,Investors!$G:$G,$B95)-$B$2&gt;W$4),SUMIFS(Investors!$Q:$Q,Investors!$A:$A,$A95,Investors!$G:$G,$B95),0)</f>
        <v>0</v>
      </c>
      <c r="Y95" s="4">
        <f>IF(AND(SUMIFS(Investors!$P:$P,Investors!$A:$A,$A95,Investors!$G:$G,$B95)-$B$2&lt;=Y$4,SUMIFS(Investors!$P:$P,Investors!$A:$A,$A95,Investors!$G:$G,$B95)-$B$2&gt;X$4),SUMIFS(Investors!$Q:$Q,Investors!$A:$A,$A95,Investors!$G:$G,$B95),0)</f>
        <v>0</v>
      </c>
      <c r="Z95" s="4">
        <f>IF(AND(SUMIFS(Investors!$P:$P,Investors!$A:$A,$A95,Investors!$G:$G,$B95)-$B$2&lt;=Z$4,SUMIFS(Investors!$P:$P,Investors!$A:$A,$A95,Investors!$G:$G,$B95)-$B$2&gt;Y$4),SUMIFS(Investors!$Q:$Q,Investors!$A:$A,$A95,Investors!$G:$G,$B95),0)</f>
        <v>0</v>
      </c>
      <c r="AA95" s="4">
        <f>IF(AND(SUMIFS(Investors!$P:$P,Investors!$A:$A,$A95,Investors!$G:$G,$B95)-$B$2&lt;=AA$4,SUMIFS(Investors!$P:$P,Investors!$A:$A,$A95,Investors!$G:$G,$B95)-$B$2&gt;Z$4),SUMIFS(Investors!$Q:$Q,Investors!$A:$A,$A95,Investors!$G:$G,$B95),0)</f>
        <v>0</v>
      </c>
      <c r="AB95" s="4">
        <f>IF(AND(SUMIFS(Investors!$P:$P,Investors!$A:$A,$A95,Investors!$G:$G,$B95)-$B$2&lt;=AB$4,SUMIFS(Investors!$P:$P,Investors!$A:$A,$A95,Investors!$G:$G,$B95)-$B$2&gt;AA$4),SUMIFS(Investors!$Q:$Q,Investors!$A:$A,$A95,Investors!$G:$G,$B95),0)</f>
        <v>0</v>
      </c>
      <c r="AC95" s="4">
        <f>IF(AND(SUMIFS(Investors!$P:$P,Investors!$A:$A,$A95,Investors!$G:$G,$B95)-$B$2&lt;=AC$4,SUMIFS(Investors!$P:$P,Investors!$A:$A,$A95,Investors!$G:$G,$B95)-$B$2&gt;AB$4),SUMIFS(Investors!$Q:$Q,Investors!$A:$A,$A95,Investors!$G:$G,$B95),0)</f>
        <v>0</v>
      </c>
    </row>
    <row r="96" spans="1:29">
      <c r="A96" t="s">
        <v>255</v>
      </c>
      <c r="B96" t="s">
        <v>97</v>
      </c>
      <c r="C96" s="4">
        <f t="shared" si="3"/>
        <v>421446.57534246577</v>
      </c>
      <c r="E96" s="4">
        <f>IF(AND(SUMIFS(Investors!$P:$P,Investors!$A:$A,$A96,Investors!$G:$G,$B96)-$B$2&lt;=E$4,SUMIFS(Investors!$P:$P,Investors!$A:$A,$A96,Investors!$G:$G,$B96)-$B$2&gt;D$4),SUMIFS(Investors!$Q:$Q,Investors!$A:$A,$A96,Investors!$G:$G,$B96),0)</f>
        <v>0</v>
      </c>
      <c r="F96" s="4">
        <f>IF(AND(SUMIFS(Investors!$P:$P,Investors!$A:$A,$A96,Investors!$G:$G,$B96)-$B$2&lt;=F$4,SUMIFS(Investors!$P:$P,Investors!$A:$A,$A96,Investors!$G:$G,$B96)-$B$2&gt;E$4),SUMIFS(Investors!$Q:$Q,Investors!$A:$A,$A96,Investors!$G:$G,$B96),0)</f>
        <v>0</v>
      </c>
      <c r="G96" s="4">
        <f>IF(AND(SUMIFS(Investors!$P:$P,Investors!$A:$A,$A96,Investors!$G:$G,$B96)-$B$2&lt;=G$4,SUMIFS(Investors!$P:$P,Investors!$A:$A,$A96,Investors!$G:$G,$B96)-$B$2&gt;F$4),SUMIFS(Investors!$Q:$Q,Investors!$A:$A,$A96,Investors!$G:$G,$B96),0)</f>
        <v>0</v>
      </c>
      <c r="H96" s="4">
        <f>IF(AND(SUMIFS(Investors!$P:$P,Investors!$A:$A,$A96,Investors!$G:$G,$B96)-$B$2&lt;=H$4,SUMIFS(Investors!$P:$P,Investors!$A:$A,$A96,Investors!$G:$G,$B96)-$B$2&gt;G$4),SUMIFS(Investors!$Q:$Q,Investors!$A:$A,$A96,Investors!$G:$G,$B96),0)</f>
        <v>0</v>
      </c>
      <c r="I96" s="4">
        <f>IF(AND(SUMIFS(Investors!$P:$P,Investors!$A:$A,$A96,Investors!$G:$G,$B96)-$B$2&lt;=I$4,SUMIFS(Investors!$P:$P,Investors!$A:$A,$A96,Investors!$G:$G,$B96)-$B$2&gt;H$4),SUMIFS(Investors!$Q:$Q,Investors!$A:$A,$A96,Investors!$G:$G,$B96),0)</f>
        <v>0</v>
      </c>
      <c r="J96" s="4">
        <f>IF(AND(SUMIFS(Investors!$P:$P,Investors!$A:$A,$A96,Investors!$G:$G,$B96)-$B$2&lt;=J$4,SUMIFS(Investors!$P:$P,Investors!$A:$A,$A96,Investors!$G:$G,$B96)-$B$2&gt;I$4),SUMIFS(Investors!$Q:$Q,Investors!$A:$A,$A96,Investors!$G:$G,$B96),0)</f>
        <v>0</v>
      </c>
      <c r="K96" s="4">
        <f>IF(AND(SUMIFS(Investors!$P:$P,Investors!$A:$A,$A96,Investors!$G:$G,$B96)-$B$2&lt;=K$4,SUMIFS(Investors!$P:$P,Investors!$A:$A,$A96,Investors!$G:$G,$B96)-$B$2&gt;J$4),SUMIFS(Investors!$Q:$Q,Investors!$A:$A,$A96,Investors!$G:$G,$B96),0)</f>
        <v>421446.57534246577</v>
      </c>
      <c r="L96" s="4">
        <f>IF(AND(SUMIFS(Investors!$P:$P,Investors!$A:$A,$A96,Investors!$G:$G,$B96)-$B$2&lt;=L$4,SUMIFS(Investors!$P:$P,Investors!$A:$A,$A96,Investors!$G:$G,$B96)-$B$2&gt;K$4),SUMIFS(Investors!$Q:$Q,Investors!$A:$A,$A96,Investors!$G:$G,$B96),0)</f>
        <v>0</v>
      </c>
      <c r="M96" s="4">
        <f>IF(AND(SUMIFS(Investors!$P:$P,Investors!$A:$A,$A96,Investors!$G:$G,$B96)-$B$2&lt;=M$4,SUMIFS(Investors!$P:$P,Investors!$A:$A,$A96,Investors!$G:$G,$B96)-$B$2&gt;L$4),SUMIFS(Investors!$Q:$Q,Investors!$A:$A,$A96,Investors!$G:$G,$B96),0)</f>
        <v>0</v>
      </c>
      <c r="N96" s="4">
        <f>IF(AND(SUMIFS(Investors!$P:$P,Investors!$A:$A,$A96,Investors!$G:$G,$B96)-$B$2&lt;=N$4,SUMIFS(Investors!$P:$P,Investors!$A:$A,$A96,Investors!$G:$G,$B96)-$B$2&gt;M$4),SUMIFS(Investors!$Q:$Q,Investors!$A:$A,$A96,Investors!$G:$G,$B96),0)</f>
        <v>0</v>
      </c>
      <c r="O96" s="4">
        <f>IF(AND(SUMIFS(Investors!$P:$P,Investors!$A:$A,$A96,Investors!$G:$G,$B96)-$B$2&lt;=O$4,SUMIFS(Investors!$P:$P,Investors!$A:$A,$A96,Investors!$G:$G,$B96)-$B$2&gt;N$4),SUMIFS(Investors!$Q:$Q,Investors!$A:$A,$A96,Investors!$G:$G,$B96),0)</f>
        <v>0</v>
      </c>
      <c r="P96" s="4">
        <f>IF(AND(SUMIFS(Investors!$P:$P,Investors!$A:$A,$A96,Investors!$G:$G,$B96)-$B$2&lt;=P$4,SUMIFS(Investors!$P:$P,Investors!$A:$A,$A96,Investors!$G:$G,$B96)-$B$2&gt;O$4),SUMIFS(Investors!$Q:$Q,Investors!$A:$A,$A96,Investors!$G:$G,$B96),0)</f>
        <v>0</v>
      </c>
      <c r="Q96" s="4">
        <f>IF(AND(SUMIFS(Investors!$P:$P,Investors!$A:$A,$A96,Investors!$G:$G,$B96)-$B$2&lt;=Q$4,SUMIFS(Investors!$P:$P,Investors!$A:$A,$A96,Investors!$G:$G,$B96)-$B$2&gt;P$4),SUMIFS(Investors!$Q:$Q,Investors!$A:$A,$A96,Investors!$G:$G,$B96),0)</f>
        <v>0</v>
      </c>
      <c r="R96" s="4">
        <f>IF(AND(SUMIFS(Investors!$P:$P,Investors!$A:$A,$A96,Investors!$G:$G,$B96)-$B$2&lt;=R$4,SUMIFS(Investors!$P:$P,Investors!$A:$A,$A96,Investors!$G:$G,$B96)-$B$2&gt;Q$4),SUMIFS(Investors!$Q:$Q,Investors!$A:$A,$A96,Investors!$G:$G,$B96),0)</f>
        <v>0</v>
      </c>
      <c r="S96" s="4">
        <f>IF(AND(SUMIFS(Investors!$P:$P,Investors!$A:$A,$A96,Investors!$G:$G,$B96)-$B$2&lt;=S$4,SUMIFS(Investors!$P:$P,Investors!$A:$A,$A96,Investors!$G:$G,$B96)-$B$2&gt;R$4),SUMIFS(Investors!$Q:$Q,Investors!$A:$A,$A96,Investors!$G:$G,$B96),0)</f>
        <v>0</v>
      </c>
      <c r="T96" s="4">
        <f>IF(AND(SUMIFS(Investors!$P:$P,Investors!$A:$A,$A96,Investors!$G:$G,$B96)-$B$2&lt;=T$4,SUMIFS(Investors!$P:$P,Investors!$A:$A,$A96,Investors!$G:$G,$B96)-$B$2&gt;S$4),SUMIFS(Investors!$Q:$Q,Investors!$A:$A,$A96,Investors!$G:$G,$B96),0)</f>
        <v>0</v>
      </c>
      <c r="U96" s="4">
        <f>IF(AND(SUMIFS(Investors!$P:$P,Investors!$A:$A,$A96,Investors!$G:$G,$B96)-$B$2&lt;=U$4,SUMIFS(Investors!$P:$P,Investors!$A:$A,$A96,Investors!$G:$G,$B96)-$B$2&gt;T$4),SUMIFS(Investors!$Q:$Q,Investors!$A:$A,$A96,Investors!$G:$G,$B96),0)</f>
        <v>0</v>
      </c>
      <c r="V96" s="4">
        <f>IF(AND(SUMIFS(Investors!$P:$P,Investors!$A:$A,$A96,Investors!$G:$G,$B96)-$B$2&lt;=V$4,SUMIFS(Investors!$P:$P,Investors!$A:$A,$A96,Investors!$G:$G,$B96)-$B$2&gt;U$4),SUMIFS(Investors!$Q:$Q,Investors!$A:$A,$A96,Investors!$G:$G,$B96),0)</f>
        <v>0</v>
      </c>
      <c r="W96" s="4">
        <f>IF(AND(SUMIFS(Investors!$P:$P,Investors!$A:$A,$A96,Investors!$G:$G,$B96)-$B$2&lt;=W$4,SUMIFS(Investors!$P:$P,Investors!$A:$A,$A96,Investors!$G:$G,$B96)-$B$2&gt;V$4),SUMIFS(Investors!$Q:$Q,Investors!$A:$A,$A96,Investors!$G:$G,$B96),0)</f>
        <v>0</v>
      </c>
      <c r="X96" s="4">
        <f>IF(AND(SUMIFS(Investors!$P:$P,Investors!$A:$A,$A96,Investors!$G:$G,$B96)-$B$2&lt;=X$4,SUMIFS(Investors!$P:$P,Investors!$A:$A,$A96,Investors!$G:$G,$B96)-$B$2&gt;W$4),SUMIFS(Investors!$Q:$Q,Investors!$A:$A,$A96,Investors!$G:$G,$B96),0)</f>
        <v>0</v>
      </c>
      <c r="Y96" s="4">
        <f>IF(AND(SUMIFS(Investors!$P:$P,Investors!$A:$A,$A96,Investors!$G:$G,$B96)-$B$2&lt;=Y$4,SUMIFS(Investors!$P:$P,Investors!$A:$A,$A96,Investors!$G:$G,$B96)-$B$2&gt;X$4),SUMIFS(Investors!$Q:$Q,Investors!$A:$A,$A96,Investors!$G:$G,$B96),0)</f>
        <v>0</v>
      </c>
      <c r="Z96" s="4">
        <f>IF(AND(SUMIFS(Investors!$P:$P,Investors!$A:$A,$A96,Investors!$G:$G,$B96)-$B$2&lt;=Z$4,SUMIFS(Investors!$P:$P,Investors!$A:$A,$A96,Investors!$G:$G,$B96)-$B$2&gt;Y$4),SUMIFS(Investors!$Q:$Q,Investors!$A:$A,$A96,Investors!$G:$G,$B96),0)</f>
        <v>0</v>
      </c>
      <c r="AA96" s="4">
        <f>IF(AND(SUMIFS(Investors!$P:$P,Investors!$A:$A,$A96,Investors!$G:$G,$B96)-$B$2&lt;=AA$4,SUMIFS(Investors!$P:$P,Investors!$A:$A,$A96,Investors!$G:$G,$B96)-$B$2&gt;Z$4),SUMIFS(Investors!$Q:$Q,Investors!$A:$A,$A96,Investors!$G:$G,$B96),0)</f>
        <v>0</v>
      </c>
      <c r="AB96" s="4">
        <f>IF(AND(SUMIFS(Investors!$P:$P,Investors!$A:$A,$A96,Investors!$G:$G,$B96)-$B$2&lt;=AB$4,SUMIFS(Investors!$P:$P,Investors!$A:$A,$A96,Investors!$G:$G,$B96)-$B$2&gt;AA$4),SUMIFS(Investors!$Q:$Q,Investors!$A:$A,$A96,Investors!$G:$G,$B96),0)</f>
        <v>0</v>
      </c>
      <c r="AC96" s="4">
        <f>IF(AND(SUMIFS(Investors!$P:$P,Investors!$A:$A,$A96,Investors!$G:$G,$B96)-$B$2&lt;=AC$4,SUMIFS(Investors!$P:$P,Investors!$A:$A,$A96,Investors!$G:$G,$B96)-$B$2&gt;AB$4),SUMIFS(Investors!$Q:$Q,Investors!$A:$A,$A96,Investors!$G:$G,$B96),0)</f>
        <v>0</v>
      </c>
    </row>
    <row r="97" spans="1:29">
      <c r="A97" t="s">
        <v>255</v>
      </c>
      <c r="B97" t="s">
        <v>102</v>
      </c>
      <c r="C97" s="4">
        <f t="shared" si="3"/>
        <v>283547.94520547945</v>
      </c>
      <c r="E97" s="4">
        <f>IF(AND(SUMIFS(Investors!$P:$P,Investors!$A:$A,$A97,Investors!$G:$G,$B97)-$B$2&lt;=E$4,SUMIFS(Investors!$P:$P,Investors!$A:$A,$A97,Investors!$G:$G,$B97)-$B$2&gt;D$4),SUMIFS(Investors!$Q:$Q,Investors!$A:$A,$A97,Investors!$G:$G,$B97),0)</f>
        <v>0</v>
      </c>
      <c r="F97" s="4">
        <f>IF(AND(SUMIFS(Investors!$P:$P,Investors!$A:$A,$A97,Investors!$G:$G,$B97)-$B$2&lt;=F$4,SUMIFS(Investors!$P:$P,Investors!$A:$A,$A97,Investors!$G:$G,$B97)-$B$2&gt;E$4),SUMIFS(Investors!$Q:$Q,Investors!$A:$A,$A97,Investors!$G:$G,$B97),0)</f>
        <v>0</v>
      </c>
      <c r="G97" s="4">
        <f>IF(AND(SUMIFS(Investors!$P:$P,Investors!$A:$A,$A97,Investors!$G:$G,$B97)-$B$2&lt;=G$4,SUMIFS(Investors!$P:$P,Investors!$A:$A,$A97,Investors!$G:$G,$B97)-$B$2&gt;F$4),SUMIFS(Investors!$Q:$Q,Investors!$A:$A,$A97,Investors!$G:$G,$B97),0)</f>
        <v>0</v>
      </c>
      <c r="H97" s="4">
        <f>IF(AND(SUMIFS(Investors!$P:$P,Investors!$A:$A,$A97,Investors!$G:$G,$B97)-$B$2&lt;=H$4,SUMIFS(Investors!$P:$P,Investors!$A:$A,$A97,Investors!$G:$G,$B97)-$B$2&gt;G$4),SUMIFS(Investors!$Q:$Q,Investors!$A:$A,$A97,Investors!$G:$G,$B97),0)</f>
        <v>283547.94520547945</v>
      </c>
      <c r="I97" s="4">
        <f>IF(AND(SUMIFS(Investors!$P:$P,Investors!$A:$A,$A97,Investors!$G:$G,$B97)-$B$2&lt;=I$4,SUMIFS(Investors!$P:$P,Investors!$A:$A,$A97,Investors!$G:$G,$B97)-$B$2&gt;H$4),SUMIFS(Investors!$Q:$Q,Investors!$A:$A,$A97,Investors!$G:$G,$B97),0)</f>
        <v>0</v>
      </c>
      <c r="J97" s="4">
        <f>IF(AND(SUMIFS(Investors!$P:$P,Investors!$A:$A,$A97,Investors!$G:$G,$B97)-$B$2&lt;=J$4,SUMIFS(Investors!$P:$P,Investors!$A:$A,$A97,Investors!$G:$G,$B97)-$B$2&gt;I$4),SUMIFS(Investors!$Q:$Q,Investors!$A:$A,$A97,Investors!$G:$G,$B97),0)</f>
        <v>0</v>
      </c>
      <c r="K97" s="4">
        <f>IF(AND(SUMIFS(Investors!$P:$P,Investors!$A:$A,$A97,Investors!$G:$G,$B97)-$B$2&lt;=K$4,SUMIFS(Investors!$P:$P,Investors!$A:$A,$A97,Investors!$G:$G,$B97)-$B$2&gt;J$4),SUMIFS(Investors!$Q:$Q,Investors!$A:$A,$A97,Investors!$G:$G,$B97),0)</f>
        <v>0</v>
      </c>
      <c r="L97" s="4">
        <f>IF(AND(SUMIFS(Investors!$P:$P,Investors!$A:$A,$A97,Investors!$G:$G,$B97)-$B$2&lt;=L$4,SUMIFS(Investors!$P:$P,Investors!$A:$A,$A97,Investors!$G:$G,$B97)-$B$2&gt;K$4),SUMIFS(Investors!$Q:$Q,Investors!$A:$A,$A97,Investors!$G:$G,$B97),0)</f>
        <v>0</v>
      </c>
      <c r="M97" s="4">
        <f>IF(AND(SUMIFS(Investors!$P:$P,Investors!$A:$A,$A97,Investors!$G:$G,$B97)-$B$2&lt;=M$4,SUMIFS(Investors!$P:$P,Investors!$A:$A,$A97,Investors!$G:$G,$B97)-$B$2&gt;L$4),SUMIFS(Investors!$Q:$Q,Investors!$A:$A,$A97,Investors!$G:$G,$B97),0)</f>
        <v>0</v>
      </c>
      <c r="N97" s="4">
        <f>IF(AND(SUMIFS(Investors!$P:$P,Investors!$A:$A,$A97,Investors!$G:$G,$B97)-$B$2&lt;=N$4,SUMIFS(Investors!$P:$P,Investors!$A:$A,$A97,Investors!$G:$G,$B97)-$B$2&gt;M$4),SUMIFS(Investors!$Q:$Q,Investors!$A:$A,$A97,Investors!$G:$G,$B97),0)</f>
        <v>0</v>
      </c>
      <c r="O97" s="4">
        <f>IF(AND(SUMIFS(Investors!$P:$P,Investors!$A:$A,$A97,Investors!$G:$G,$B97)-$B$2&lt;=O$4,SUMIFS(Investors!$P:$P,Investors!$A:$A,$A97,Investors!$G:$G,$B97)-$B$2&gt;N$4),SUMIFS(Investors!$Q:$Q,Investors!$A:$A,$A97,Investors!$G:$G,$B97),0)</f>
        <v>0</v>
      </c>
      <c r="P97" s="4">
        <f>IF(AND(SUMIFS(Investors!$P:$P,Investors!$A:$A,$A97,Investors!$G:$G,$B97)-$B$2&lt;=P$4,SUMIFS(Investors!$P:$P,Investors!$A:$A,$A97,Investors!$G:$G,$B97)-$B$2&gt;O$4),SUMIFS(Investors!$Q:$Q,Investors!$A:$A,$A97,Investors!$G:$G,$B97),0)</f>
        <v>0</v>
      </c>
      <c r="Q97" s="4">
        <f>IF(AND(SUMIFS(Investors!$P:$P,Investors!$A:$A,$A97,Investors!$G:$G,$B97)-$B$2&lt;=Q$4,SUMIFS(Investors!$P:$P,Investors!$A:$A,$A97,Investors!$G:$G,$B97)-$B$2&gt;P$4),SUMIFS(Investors!$Q:$Q,Investors!$A:$A,$A97,Investors!$G:$G,$B97),0)</f>
        <v>0</v>
      </c>
      <c r="R97" s="4">
        <f>IF(AND(SUMIFS(Investors!$P:$P,Investors!$A:$A,$A97,Investors!$G:$G,$B97)-$B$2&lt;=R$4,SUMIFS(Investors!$P:$P,Investors!$A:$A,$A97,Investors!$G:$G,$B97)-$B$2&gt;Q$4),SUMIFS(Investors!$Q:$Q,Investors!$A:$A,$A97,Investors!$G:$G,$B97),0)</f>
        <v>0</v>
      </c>
      <c r="S97" s="4">
        <f>IF(AND(SUMIFS(Investors!$P:$P,Investors!$A:$A,$A97,Investors!$G:$G,$B97)-$B$2&lt;=S$4,SUMIFS(Investors!$P:$P,Investors!$A:$A,$A97,Investors!$G:$G,$B97)-$B$2&gt;R$4),SUMIFS(Investors!$Q:$Q,Investors!$A:$A,$A97,Investors!$G:$G,$B97),0)</f>
        <v>0</v>
      </c>
      <c r="T97" s="4">
        <f>IF(AND(SUMIFS(Investors!$P:$P,Investors!$A:$A,$A97,Investors!$G:$G,$B97)-$B$2&lt;=T$4,SUMIFS(Investors!$P:$P,Investors!$A:$A,$A97,Investors!$G:$G,$B97)-$B$2&gt;S$4),SUMIFS(Investors!$Q:$Q,Investors!$A:$A,$A97,Investors!$G:$G,$B97),0)</f>
        <v>0</v>
      </c>
      <c r="U97" s="4">
        <f>IF(AND(SUMIFS(Investors!$P:$P,Investors!$A:$A,$A97,Investors!$G:$G,$B97)-$B$2&lt;=U$4,SUMIFS(Investors!$P:$P,Investors!$A:$A,$A97,Investors!$G:$G,$B97)-$B$2&gt;T$4),SUMIFS(Investors!$Q:$Q,Investors!$A:$A,$A97,Investors!$G:$G,$B97),0)</f>
        <v>0</v>
      </c>
      <c r="V97" s="4">
        <f>IF(AND(SUMIFS(Investors!$P:$P,Investors!$A:$A,$A97,Investors!$G:$G,$B97)-$B$2&lt;=V$4,SUMIFS(Investors!$P:$P,Investors!$A:$A,$A97,Investors!$G:$G,$B97)-$B$2&gt;U$4),SUMIFS(Investors!$Q:$Q,Investors!$A:$A,$A97,Investors!$G:$G,$B97),0)</f>
        <v>0</v>
      </c>
      <c r="W97" s="4">
        <f>IF(AND(SUMIFS(Investors!$P:$P,Investors!$A:$A,$A97,Investors!$G:$G,$B97)-$B$2&lt;=W$4,SUMIFS(Investors!$P:$P,Investors!$A:$A,$A97,Investors!$G:$G,$B97)-$B$2&gt;V$4),SUMIFS(Investors!$Q:$Q,Investors!$A:$A,$A97,Investors!$G:$G,$B97),0)</f>
        <v>0</v>
      </c>
      <c r="X97" s="4">
        <f>IF(AND(SUMIFS(Investors!$P:$P,Investors!$A:$A,$A97,Investors!$G:$G,$B97)-$B$2&lt;=X$4,SUMIFS(Investors!$P:$P,Investors!$A:$A,$A97,Investors!$G:$G,$B97)-$B$2&gt;W$4),SUMIFS(Investors!$Q:$Q,Investors!$A:$A,$A97,Investors!$G:$G,$B97),0)</f>
        <v>0</v>
      </c>
      <c r="Y97" s="4">
        <f>IF(AND(SUMIFS(Investors!$P:$P,Investors!$A:$A,$A97,Investors!$G:$G,$B97)-$B$2&lt;=Y$4,SUMIFS(Investors!$P:$P,Investors!$A:$A,$A97,Investors!$G:$G,$B97)-$B$2&gt;X$4),SUMIFS(Investors!$Q:$Q,Investors!$A:$A,$A97,Investors!$G:$G,$B97),0)</f>
        <v>0</v>
      </c>
      <c r="Z97" s="4">
        <f>IF(AND(SUMIFS(Investors!$P:$P,Investors!$A:$A,$A97,Investors!$G:$G,$B97)-$B$2&lt;=Z$4,SUMIFS(Investors!$P:$P,Investors!$A:$A,$A97,Investors!$G:$G,$B97)-$B$2&gt;Y$4),SUMIFS(Investors!$Q:$Q,Investors!$A:$A,$A97,Investors!$G:$G,$B97),0)</f>
        <v>0</v>
      </c>
      <c r="AA97" s="4">
        <f>IF(AND(SUMIFS(Investors!$P:$P,Investors!$A:$A,$A97,Investors!$G:$G,$B97)-$B$2&lt;=AA$4,SUMIFS(Investors!$P:$P,Investors!$A:$A,$A97,Investors!$G:$G,$B97)-$B$2&gt;Z$4),SUMIFS(Investors!$Q:$Q,Investors!$A:$A,$A97,Investors!$G:$G,$B97),0)</f>
        <v>0</v>
      </c>
      <c r="AB97" s="4">
        <f>IF(AND(SUMIFS(Investors!$P:$P,Investors!$A:$A,$A97,Investors!$G:$G,$B97)-$B$2&lt;=AB$4,SUMIFS(Investors!$P:$P,Investors!$A:$A,$A97,Investors!$G:$G,$B97)-$B$2&gt;AA$4),SUMIFS(Investors!$Q:$Q,Investors!$A:$A,$A97,Investors!$G:$G,$B97),0)</f>
        <v>0</v>
      </c>
      <c r="AC97" s="4">
        <f>IF(AND(SUMIFS(Investors!$P:$P,Investors!$A:$A,$A97,Investors!$G:$G,$B97)-$B$2&lt;=AC$4,SUMIFS(Investors!$P:$P,Investors!$A:$A,$A97,Investors!$G:$G,$B97)-$B$2&gt;AB$4),SUMIFS(Investors!$Q:$Q,Investors!$A:$A,$A97,Investors!$G:$G,$B97),0)</f>
        <v>0</v>
      </c>
    </row>
    <row r="98" spans="1:29">
      <c r="A98" t="s">
        <v>258</v>
      </c>
      <c r="B98" t="s">
        <v>56</v>
      </c>
      <c r="C98" s="4">
        <f t="shared" si="3"/>
        <v>709545.20547945204</v>
      </c>
      <c r="E98" s="4">
        <f>IF(AND(SUMIFS(Investors!$P:$P,Investors!$A:$A,$A98,Investors!$G:$G,$B98)-$B$2&lt;=E$4,SUMIFS(Investors!$P:$P,Investors!$A:$A,$A98,Investors!$G:$G,$B98)-$B$2&gt;D$4),SUMIFS(Investors!$Q:$Q,Investors!$A:$A,$A98,Investors!$G:$G,$B98),0)</f>
        <v>0</v>
      </c>
      <c r="F98" s="4">
        <f>IF(AND(SUMIFS(Investors!$P:$P,Investors!$A:$A,$A98,Investors!$G:$G,$B98)-$B$2&lt;=F$4,SUMIFS(Investors!$P:$P,Investors!$A:$A,$A98,Investors!$G:$G,$B98)-$B$2&gt;E$4),SUMIFS(Investors!$Q:$Q,Investors!$A:$A,$A98,Investors!$G:$G,$B98),0)</f>
        <v>709545.20547945204</v>
      </c>
      <c r="G98" s="4">
        <f>IF(AND(SUMIFS(Investors!$P:$P,Investors!$A:$A,$A98,Investors!$G:$G,$B98)-$B$2&lt;=G$4,SUMIFS(Investors!$P:$P,Investors!$A:$A,$A98,Investors!$G:$G,$B98)-$B$2&gt;F$4),SUMIFS(Investors!$Q:$Q,Investors!$A:$A,$A98,Investors!$G:$G,$B98),0)</f>
        <v>0</v>
      </c>
      <c r="H98" s="4">
        <f>IF(AND(SUMIFS(Investors!$P:$P,Investors!$A:$A,$A98,Investors!$G:$G,$B98)-$B$2&lt;=H$4,SUMIFS(Investors!$P:$P,Investors!$A:$A,$A98,Investors!$G:$G,$B98)-$B$2&gt;G$4),SUMIFS(Investors!$Q:$Q,Investors!$A:$A,$A98,Investors!$G:$G,$B98),0)</f>
        <v>0</v>
      </c>
      <c r="I98" s="4">
        <f>IF(AND(SUMIFS(Investors!$P:$P,Investors!$A:$A,$A98,Investors!$G:$G,$B98)-$B$2&lt;=I$4,SUMIFS(Investors!$P:$P,Investors!$A:$A,$A98,Investors!$G:$G,$B98)-$B$2&gt;H$4),SUMIFS(Investors!$Q:$Q,Investors!$A:$A,$A98,Investors!$G:$G,$B98),0)</f>
        <v>0</v>
      </c>
      <c r="J98" s="4">
        <f>IF(AND(SUMIFS(Investors!$P:$P,Investors!$A:$A,$A98,Investors!$G:$G,$B98)-$B$2&lt;=J$4,SUMIFS(Investors!$P:$P,Investors!$A:$A,$A98,Investors!$G:$G,$B98)-$B$2&gt;I$4),SUMIFS(Investors!$Q:$Q,Investors!$A:$A,$A98,Investors!$G:$G,$B98),0)</f>
        <v>0</v>
      </c>
      <c r="K98" s="4">
        <f>IF(AND(SUMIFS(Investors!$P:$P,Investors!$A:$A,$A98,Investors!$G:$G,$B98)-$B$2&lt;=K$4,SUMIFS(Investors!$P:$P,Investors!$A:$A,$A98,Investors!$G:$G,$B98)-$B$2&gt;J$4),SUMIFS(Investors!$Q:$Q,Investors!$A:$A,$A98,Investors!$G:$G,$B98),0)</f>
        <v>0</v>
      </c>
      <c r="L98" s="4">
        <f>IF(AND(SUMIFS(Investors!$P:$P,Investors!$A:$A,$A98,Investors!$G:$G,$B98)-$B$2&lt;=L$4,SUMIFS(Investors!$P:$P,Investors!$A:$A,$A98,Investors!$G:$G,$B98)-$B$2&gt;K$4),SUMIFS(Investors!$Q:$Q,Investors!$A:$A,$A98,Investors!$G:$G,$B98),0)</f>
        <v>0</v>
      </c>
      <c r="M98" s="4">
        <f>IF(AND(SUMIFS(Investors!$P:$P,Investors!$A:$A,$A98,Investors!$G:$G,$B98)-$B$2&lt;=M$4,SUMIFS(Investors!$P:$P,Investors!$A:$A,$A98,Investors!$G:$G,$B98)-$B$2&gt;L$4),SUMIFS(Investors!$Q:$Q,Investors!$A:$A,$A98,Investors!$G:$G,$B98),0)</f>
        <v>0</v>
      </c>
      <c r="N98" s="4">
        <f>IF(AND(SUMIFS(Investors!$P:$P,Investors!$A:$A,$A98,Investors!$G:$G,$B98)-$B$2&lt;=N$4,SUMIFS(Investors!$P:$P,Investors!$A:$A,$A98,Investors!$G:$G,$B98)-$B$2&gt;M$4),SUMIFS(Investors!$Q:$Q,Investors!$A:$A,$A98,Investors!$G:$G,$B98),0)</f>
        <v>0</v>
      </c>
      <c r="O98" s="4">
        <f>IF(AND(SUMIFS(Investors!$P:$P,Investors!$A:$A,$A98,Investors!$G:$G,$B98)-$B$2&lt;=O$4,SUMIFS(Investors!$P:$P,Investors!$A:$A,$A98,Investors!$G:$G,$B98)-$B$2&gt;N$4),SUMIFS(Investors!$Q:$Q,Investors!$A:$A,$A98,Investors!$G:$G,$B98),0)</f>
        <v>0</v>
      </c>
      <c r="P98" s="4">
        <f>IF(AND(SUMIFS(Investors!$P:$P,Investors!$A:$A,$A98,Investors!$G:$G,$B98)-$B$2&lt;=P$4,SUMIFS(Investors!$P:$P,Investors!$A:$A,$A98,Investors!$G:$G,$B98)-$B$2&gt;O$4),SUMIFS(Investors!$Q:$Q,Investors!$A:$A,$A98,Investors!$G:$G,$B98),0)</f>
        <v>0</v>
      </c>
      <c r="Q98" s="4">
        <f>IF(AND(SUMIFS(Investors!$P:$P,Investors!$A:$A,$A98,Investors!$G:$G,$B98)-$B$2&lt;=Q$4,SUMIFS(Investors!$P:$P,Investors!$A:$A,$A98,Investors!$G:$G,$B98)-$B$2&gt;P$4),SUMIFS(Investors!$Q:$Q,Investors!$A:$A,$A98,Investors!$G:$G,$B98),0)</f>
        <v>0</v>
      </c>
      <c r="R98" s="4">
        <f>IF(AND(SUMIFS(Investors!$P:$P,Investors!$A:$A,$A98,Investors!$G:$G,$B98)-$B$2&lt;=R$4,SUMIFS(Investors!$P:$P,Investors!$A:$A,$A98,Investors!$G:$G,$B98)-$B$2&gt;Q$4),SUMIFS(Investors!$Q:$Q,Investors!$A:$A,$A98,Investors!$G:$G,$B98),0)</f>
        <v>0</v>
      </c>
      <c r="S98" s="4">
        <f>IF(AND(SUMIFS(Investors!$P:$P,Investors!$A:$A,$A98,Investors!$G:$G,$B98)-$B$2&lt;=S$4,SUMIFS(Investors!$P:$P,Investors!$A:$A,$A98,Investors!$G:$G,$B98)-$B$2&gt;R$4),SUMIFS(Investors!$Q:$Q,Investors!$A:$A,$A98,Investors!$G:$G,$B98),0)</f>
        <v>0</v>
      </c>
      <c r="T98" s="4">
        <f>IF(AND(SUMIFS(Investors!$P:$P,Investors!$A:$A,$A98,Investors!$G:$G,$B98)-$B$2&lt;=T$4,SUMIFS(Investors!$P:$P,Investors!$A:$A,$A98,Investors!$G:$G,$B98)-$B$2&gt;S$4),SUMIFS(Investors!$Q:$Q,Investors!$A:$A,$A98,Investors!$G:$G,$B98),0)</f>
        <v>0</v>
      </c>
      <c r="U98" s="4">
        <f>IF(AND(SUMIFS(Investors!$P:$P,Investors!$A:$A,$A98,Investors!$G:$G,$B98)-$B$2&lt;=U$4,SUMIFS(Investors!$P:$P,Investors!$A:$A,$A98,Investors!$G:$G,$B98)-$B$2&gt;T$4),SUMIFS(Investors!$Q:$Q,Investors!$A:$A,$A98,Investors!$G:$G,$B98),0)</f>
        <v>0</v>
      </c>
      <c r="V98" s="4">
        <f>IF(AND(SUMIFS(Investors!$P:$P,Investors!$A:$A,$A98,Investors!$G:$G,$B98)-$B$2&lt;=V$4,SUMIFS(Investors!$P:$P,Investors!$A:$A,$A98,Investors!$G:$G,$B98)-$B$2&gt;U$4),SUMIFS(Investors!$Q:$Q,Investors!$A:$A,$A98,Investors!$G:$G,$B98),0)</f>
        <v>0</v>
      </c>
      <c r="W98" s="4">
        <f>IF(AND(SUMIFS(Investors!$P:$P,Investors!$A:$A,$A98,Investors!$G:$G,$B98)-$B$2&lt;=W$4,SUMIFS(Investors!$P:$P,Investors!$A:$A,$A98,Investors!$G:$G,$B98)-$B$2&gt;V$4),SUMIFS(Investors!$Q:$Q,Investors!$A:$A,$A98,Investors!$G:$G,$B98),0)</f>
        <v>0</v>
      </c>
      <c r="X98" s="4">
        <f>IF(AND(SUMIFS(Investors!$P:$P,Investors!$A:$A,$A98,Investors!$G:$G,$B98)-$B$2&lt;=X$4,SUMIFS(Investors!$P:$P,Investors!$A:$A,$A98,Investors!$G:$G,$B98)-$B$2&gt;W$4),SUMIFS(Investors!$Q:$Q,Investors!$A:$A,$A98,Investors!$G:$G,$B98),0)</f>
        <v>0</v>
      </c>
      <c r="Y98" s="4">
        <f>IF(AND(SUMIFS(Investors!$P:$P,Investors!$A:$A,$A98,Investors!$G:$G,$B98)-$B$2&lt;=Y$4,SUMIFS(Investors!$P:$P,Investors!$A:$A,$A98,Investors!$G:$G,$B98)-$B$2&gt;X$4),SUMIFS(Investors!$Q:$Q,Investors!$A:$A,$A98,Investors!$G:$G,$B98),0)</f>
        <v>0</v>
      </c>
      <c r="Z98" s="4">
        <f>IF(AND(SUMIFS(Investors!$P:$P,Investors!$A:$A,$A98,Investors!$G:$G,$B98)-$B$2&lt;=Z$4,SUMIFS(Investors!$P:$P,Investors!$A:$A,$A98,Investors!$G:$G,$B98)-$B$2&gt;Y$4),SUMIFS(Investors!$Q:$Q,Investors!$A:$A,$A98,Investors!$G:$G,$B98),0)</f>
        <v>0</v>
      </c>
      <c r="AA98" s="4">
        <f>IF(AND(SUMIFS(Investors!$P:$P,Investors!$A:$A,$A98,Investors!$G:$G,$B98)-$B$2&lt;=AA$4,SUMIFS(Investors!$P:$P,Investors!$A:$A,$A98,Investors!$G:$G,$B98)-$B$2&gt;Z$4),SUMIFS(Investors!$Q:$Q,Investors!$A:$A,$A98,Investors!$G:$G,$B98),0)</f>
        <v>0</v>
      </c>
      <c r="AB98" s="4">
        <f>IF(AND(SUMIFS(Investors!$P:$P,Investors!$A:$A,$A98,Investors!$G:$G,$B98)-$B$2&lt;=AB$4,SUMIFS(Investors!$P:$P,Investors!$A:$A,$A98,Investors!$G:$G,$B98)-$B$2&gt;AA$4),SUMIFS(Investors!$Q:$Q,Investors!$A:$A,$A98,Investors!$G:$G,$B98),0)</f>
        <v>0</v>
      </c>
      <c r="AC98" s="4">
        <f>IF(AND(SUMIFS(Investors!$P:$P,Investors!$A:$A,$A98,Investors!$G:$G,$B98)-$B$2&lt;=AC$4,SUMIFS(Investors!$P:$P,Investors!$A:$A,$A98,Investors!$G:$G,$B98)-$B$2&gt;AB$4),SUMIFS(Investors!$Q:$Q,Investors!$A:$A,$A98,Investors!$G:$G,$B98),0)</f>
        <v>0</v>
      </c>
    </row>
    <row r="99" spans="1:29">
      <c r="A99" t="s">
        <v>258</v>
      </c>
      <c r="B99" t="s">
        <v>67</v>
      </c>
      <c r="C99" s="4">
        <f t="shared" si="3"/>
        <v>658553.42465753423</v>
      </c>
      <c r="E99" s="4">
        <f>IF(AND(SUMIFS(Investors!$P:$P,Investors!$A:$A,$A99,Investors!$G:$G,$B99)-$B$2&lt;=E$4,SUMIFS(Investors!$P:$P,Investors!$A:$A,$A99,Investors!$G:$G,$B99)-$B$2&gt;D$4),SUMIFS(Investors!$Q:$Q,Investors!$A:$A,$A99,Investors!$G:$G,$B99),0)</f>
        <v>0</v>
      </c>
      <c r="F99" s="4">
        <f>IF(AND(SUMIFS(Investors!$P:$P,Investors!$A:$A,$A99,Investors!$G:$G,$B99)-$B$2&lt;=F$4,SUMIFS(Investors!$P:$P,Investors!$A:$A,$A99,Investors!$G:$G,$B99)-$B$2&gt;E$4),SUMIFS(Investors!$Q:$Q,Investors!$A:$A,$A99,Investors!$G:$G,$B99),0)</f>
        <v>0</v>
      </c>
      <c r="G99" s="4">
        <f>IF(AND(SUMIFS(Investors!$P:$P,Investors!$A:$A,$A99,Investors!$G:$G,$B99)-$B$2&lt;=G$4,SUMIFS(Investors!$P:$P,Investors!$A:$A,$A99,Investors!$G:$G,$B99)-$B$2&gt;F$4),SUMIFS(Investors!$Q:$Q,Investors!$A:$A,$A99,Investors!$G:$G,$B99),0)</f>
        <v>658553.42465753423</v>
      </c>
      <c r="H99" s="4">
        <f>IF(AND(SUMIFS(Investors!$P:$P,Investors!$A:$A,$A99,Investors!$G:$G,$B99)-$B$2&lt;=H$4,SUMIFS(Investors!$P:$P,Investors!$A:$A,$A99,Investors!$G:$G,$B99)-$B$2&gt;G$4),SUMIFS(Investors!$Q:$Q,Investors!$A:$A,$A99,Investors!$G:$G,$B99),0)</f>
        <v>0</v>
      </c>
      <c r="I99" s="4">
        <f>IF(AND(SUMIFS(Investors!$P:$P,Investors!$A:$A,$A99,Investors!$G:$G,$B99)-$B$2&lt;=I$4,SUMIFS(Investors!$P:$P,Investors!$A:$A,$A99,Investors!$G:$G,$B99)-$B$2&gt;H$4),SUMIFS(Investors!$Q:$Q,Investors!$A:$A,$A99,Investors!$G:$G,$B99),0)</f>
        <v>0</v>
      </c>
      <c r="J99" s="4">
        <f>IF(AND(SUMIFS(Investors!$P:$P,Investors!$A:$A,$A99,Investors!$G:$G,$B99)-$B$2&lt;=J$4,SUMIFS(Investors!$P:$P,Investors!$A:$A,$A99,Investors!$G:$G,$B99)-$B$2&gt;I$4),SUMIFS(Investors!$Q:$Q,Investors!$A:$A,$A99,Investors!$G:$G,$B99),0)</f>
        <v>0</v>
      </c>
      <c r="K99" s="4">
        <f>IF(AND(SUMIFS(Investors!$P:$P,Investors!$A:$A,$A99,Investors!$G:$G,$B99)-$B$2&lt;=K$4,SUMIFS(Investors!$P:$P,Investors!$A:$A,$A99,Investors!$G:$G,$B99)-$B$2&gt;J$4),SUMIFS(Investors!$Q:$Q,Investors!$A:$A,$A99,Investors!$G:$G,$B99),0)</f>
        <v>0</v>
      </c>
      <c r="L99" s="4">
        <f>IF(AND(SUMIFS(Investors!$P:$P,Investors!$A:$A,$A99,Investors!$G:$G,$B99)-$B$2&lt;=L$4,SUMIFS(Investors!$P:$P,Investors!$A:$A,$A99,Investors!$G:$G,$B99)-$B$2&gt;K$4),SUMIFS(Investors!$Q:$Q,Investors!$A:$A,$A99,Investors!$G:$G,$B99),0)</f>
        <v>0</v>
      </c>
      <c r="M99" s="4">
        <f>IF(AND(SUMIFS(Investors!$P:$P,Investors!$A:$A,$A99,Investors!$G:$G,$B99)-$B$2&lt;=M$4,SUMIFS(Investors!$P:$P,Investors!$A:$A,$A99,Investors!$G:$G,$B99)-$B$2&gt;L$4),SUMIFS(Investors!$Q:$Q,Investors!$A:$A,$A99,Investors!$G:$G,$B99),0)</f>
        <v>0</v>
      </c>
      <c r="N99" s="4">
        <f>IF(AND(SUMIFS(Investors!$P:$P,Investors!$A:$A,$A99,Investors!$G:$G,$B99)-$B$2&lt;=N$4,SUMIFS(Investors!$P:$P,Investors!$A:$A,$A99,Investors!$G:$G,$B99)-$B$2&gt;M$4),SUMIFS(Investors!$Q:$Q,Investors!$A:$A,$A99,Investors!$G:$G,$B99),0)</f>
        <v>0</v>
      </c>
      <c r="O99" s="4">
        <f>IF(AND(SUMIFS(Investors!$P:$P,Investors!$A:$A,$A99,Investors!$G:$G,$B99)-$B$2&lt;=O$4,SUMIFS(Investors!$P:$P,Investors!$A:$A,$A99,Investors!$G:$G,$B99)-$B$2&gt;N$4),SUMIFS(Investors!$Q:$Q,Investors!$A:$A,$A99,Investors!$G:$G,$B99),0)</f>
        <v>0</v>
      </c>
      <c r="P99" s="4">
        <f>IF(AND(SUMIFS(Investors!$P:$P,Investors!$A:$A,$A99,Investors!$G:$G,$B99)-$B$2&lt;=P$4,SUMIFS(Investors!$P:$P,Investors!$A:$A,$A99,Investors!$G:$G,$B99)-$B$2&gt;O$4),SUMIFS(Investors!$Q:$Q,Investors!$A:$A,$A99,Investors!$G:$G,$B99),0)</f>
        <v>0</v>
      </c>
      <c r="Q99" s="4">
        <f>IF(AND(SUMIFS(Investors!$P:$P,Investors!$A:$A,$A99,Investors!$G:$G,$B99)-$B$2&lt;=Q$4,SUMIFS(Investors!$P:$P,Investors!$A:$A,$A99,Investors!$G:$G,$B99)-$B$2&gt;P$4),SUMIFS(Investors!$Q:$Q,Investors!$A:$A,$A99,Investors!$G:$G,$B99),0)</f>
        <v>0</v>
      </c>
      <c r="R99" s="4">
        <f>IF(AND(SUMIFS(Investors!$P:$P,Investors!$A:$A,$A99,Investors!$G:$G,$B99)-$B$2&lt;=R$4,SUMIFS(Investors!$P:$P,Investors!$A:$A,$A99,Investors!$G:$G,$B99)-$B$2&gt;Q$4),SUMIFS(Investors!$Q:$Q,Investors!$A:$A,$A99,Investors!$G:$G,$B99),0)</f>
        <v>0</v>
      </c>
      <c r="S99" s="4">
        <f>IF(AND(SUMIFS(Investors!$P:$P,Investors!$A:$A,$A99,Investors!$G:$G,$B99)-$B$2&lt;=S$4,SUMIFS(Investors!$P:$P,Investors!$A:$A,$A99,Investors!$G:$G,$B99)-$B$2&gt;R$4),SUMIFS(Investors!$Q:$Q,Investors!$A:$A,$A99,Investors!$G:$G,$B99),0)</f>
        <v>0</v>
      </c>
      <c r="T99" s="4">
        <f>IF(AND(SUMIFS(Investors!$P:$P,Investors!$A:$A,$A99,Investors!$G:$G,$B99)-$B$2&lt;=T$4,SUMIFS(Investors!$P:$P,Investors!$A:$A,$A99,Investors!$G:$G,$B99)-$B$2&gt;S$4),SUMIFS(Investors!$Q:$Q,Investors!$A:$A,$A99,Investors!$G:$G,$B99),0)</f>
        <v>0</v>
      </c>
      <c r="U99" s="4">
        <f>IF(AND(SUMIFS(Investors!$P:$P,Investors!$A:$A,$A99,Investors!$G:$G,$B99)-$B$2&lt;=U$4,SUMIFS(Investors!$P:$P,Investors!$A:$A,$A99,Investors!$G:$G,$B99)-$B$2&gt;T$4),SUMIFS(Investors!$Q:$Q,Investors!$A:$A,$A99,Investors!$G:$G,$B99),0)</f>
        <v>0</v>
      </c>
      <c r="V99" s="4">
        <f>IF(AND(SUMIFS(Investors!$P:$P,Investors!$A:$A,$A99,Investors!$G:$G,$B99)-$B$2&lt;=V$4,SUMIFS(Investors!$P:$P,Investors!$A:$A,$A99,Investors!$G:$G,$B99)-$B$2&gt;U$4),SUMIFS(Investors!$Q:$Q,Investors!$A:$A,$A99,Investors!$G:$G,$B99),0)</f>
        <v>0</v>
      </c>
      <c r="W99" s="4">
        <f>IF(AND(SUMIFS(Investors!$P:$P,Investors!$A:$A,$A99,Investors!$G:$G,$B99)-$B$2&lt;=W$4,SUMIFS(Investors!$P:$P,Investors!$A:$A,$A99,Investors!$G:$G,$B99)-$B$2&gt;V$4),SUMIFS(Investors!$Q:$Q,Investors!$A:$A,$A99,Investors!$G:$G,$B99),0)</f>
        <v>0</v>
      </c>
      <c r="X99" s="4">
        <f>IF(AND(SUMIFS(Investors!$P:$P,Investors!$A:$A,$A99,Investors!$G:$G,$B99)-$B$2&lt;=X$4,SUMIFS(Investors!$P:$P,Investors!$A:$A,$A99,Investors!$G:$G,$B99)-$B$2&gt;W$4),SUMIFS(Investors!$Q:$Q,Investors!$A:$A,$A99,Investors!$G:$G,$B99),0)</f>
        <v>0</v>
      </c>
      <c r="Y99" s="4">
        <f>IF(AND(SUMIFS(Investors!$P:$P,Investors!$A:$A,$A99,Investors!$G:$G,$B99)-$B$2&lt;=Y$4,SUMIFS(Investors!$P:$P,Investors!$A:$A,$A99,Investors!$G:$G,$B99)-$B$2&gt;X$4),SUMIFS(Investors!$Q:$Q,Investors!$A:$A,$A99,Investors!$G:$G,$B99),0)</f>
        <v>0</v>
      </c>
      <c r="Z99" s="4">
        <f>IF(AND(SUMIFS(Investors!$P:$P,Investors!$A:$A,$A99,Investors!$G:$G,$B99)-$B$2&lt;=Z$4,SUMIFS(Investors!$P:$P,Investors!$A:$A,$A99,Investors!$G:$G,$B99)-$B$2&gt;Y$4),SUMIFS(Investors!$Q:$Q,Investors!$A:$A,$A99,Investors!$G:$G,$B99),0)</f>
        <v>0</v>
      </c>
      <c r="AA99" s="4">
        <f>IF(AND(SUMIFS(Investors!$P:$P,Investors!$A:$A,$A99,Investors!$G:$G,$B99)-$B$2&lt;=AA$4,SUMIFS(Investors!$P:$P,Investors!$A:$A,$A99,Investors!$G:$G,$B99)-$B$2&gt;Z$4),SUMIFS(Investors!$Q:$Q,Investors!$A:$A,$A99,Investors!$G:$G,$B99),0)</f>
        <v>0</v>
      </c>
      <c r="AB99" s="4">
        <f>IF(AND(SUMIFS(Investors!$P:$P,Investors!$A:$A,$A99,Investors!$G:$G,$B99)-$B$2&lt;=AB$4,SUMIFS(Investors!$P:$P,Investors!$A:$A,$A99,Investors!$G:$G,$B99)-$B$2&gt;AA$4),SUMIFS(Investors!$Q:$Q,Investors!$A:$A,$A99,Investors!$G:$G,$B99),0)</f>
        <v>0</v>
      </c>
      <c r="AC99" s="4">
        <f>IF(AND(SUMIFS(Investors!$P:$P,Investors!$A:$A,$A99,Investors!$G:$G,$B99)-$B$2&lt;=AC$4,SUMIFS(Investors!$P:$P,Investors!$A:$A,$A99,Investors!$G:$G,$B99)-$B$2&gt;AB$4),SUMIFS(Investors!$Q:$Q,Investors!$A:$A,$A99,Investors!$G:$G,$B99),0)</f>
        <v>0</v>
      </c>
    </row>
    <row r="100" spans="1:29">
      <c r="A100" t="s">
        <v>258</v>
      </c>
      <c r="B100" t="s">
        <v>69</v>
      </c>
      <c r="C100" s="4">
        <f t="shared" si="3"/>
        <v>658553.42465753423</v>
      </c>
      <c r="E100" s="4">
        <f>IF(AND(SUMIFS(Investors!$P:$P,Investors!$A:$A,$A100,Investors!$G:$G,$B100)-$B$2&lt;=E$4,SUMIFS(Investors!$P:$P,Investors!$A:$A,$A100,Investors!$G:$G,$B100)-$B$2&gt;D$4),SUMIFS(Investors!$Q:$Q,Investors!$A:$A,$A100,Investors!$G:$G,$B100),0)</f>
        <v>0</v>
      </c>
      <c r="F100" s="4">
        <f>IF(AND(SUMIFS(Investors!$P:$P,Investors!$A:$A,$A100,Investors!$G:$G,$B100)-$B$2&lt;=F$4,SUMIFS(Investors!$P:$P,Investors!$A:$A,$A100,Investors!$G:$G,$B100)-$B$2&gt;E$4),SUMIFS(Investors!$Q:$Q,Investors!$A:$A,$A100,Investors!$G:$G,$B100),0)</f>
        <v>0</v>
      </c>
      <c r="G100" s="4">
        <f>IF(AND(SUMIFS(Investors!$P:$P,Investors!$A:$A,$A100,Investors!$G:$G,$B100)-$B$2&lt;=G$4,SUMIFS(Investors!$P:$P,Investors!$A:$A,$A100,Investors!$G:$G,$B100)-$B$2&gt;F$4),SUMIFS(Investors!$Q:$Q,Investors!$A:$A,$A100,Investors!$G:$G,$B100),0)</f>
        <v>658553.42465753423</v>
      </c>
      <c r="H100" s="4">
        <f>IF(AND(SUMIFS(Investors!$P:$P,Investors!$A:$A,$A100,Investors!$G:$G,$B100)-$B$2&lt;=H$4,SUMIFS(Investors!$P:$P,Investors!$A:$A,$A100,Investors!$G:$G,$B100)-$B$2&gt;G$4),SUMIFS(Investors!$Q:$Q,Investors!$A:$A,$A100,Investors!$G:$G,$B100),0)</f>
        <v>0</v>
      </c>
      <c r="I100" s="4">
        <f>IF(AND(SUMIFS(Investors!$P:$P,Investors!$A:$A,$A100,Investors!$G:$G,$B100)-$B$2&lt;=I$4,SUMIFS(Investors!$P:$P,Investors!$A:$A,$A100,Investors!$G:$G,$B100)-$B$2&gt;H$4),SUMIFS(Investors!$Q:$Q,Investors!$A:$A,$A100,Investors!$G:$G,$B100),0)</f>
        <v>0</v>
      </c>
      <c r="J100" s="4">
        <f>IF(AND(SUMIFS(Investors!$P:$P,Investors!$A:$A,$A100,Investors!$G:$G,$B100)-$B$2&lt;=J$4,SUMIFS(Investors!$P:$P,Investors!$A:$A,$A100,Investors!$G:$G,$B100)-$B$2&gt;I$4),SUMIFS(Investors!$Q:$Q,Investors!$A:$A,$A100,Investors!$G:$G,$B100),0)</f>
        <v>0</v>
      </c>
      <c r="K100" s="4">
        <f>IF(AND(SUMIFS(Investors!$P:$P,Investors!$A:$A,$A100,Investors!$G:$G,$B100)-$B$2&lt;=K$4,SUMIFS(Investors!$P:$P,Investors!$A:$A,$A100,Investors!$G:$G,$B100)-$B$2&gt;J$4),SUMIFS(Investors!$Q:$Q,Investors!$A:$A,$A100,Investors!$G:$G,$B100),0)</f>
        <v>0</v>
      </c>
      <c r="L100" s="4">
        <f>IF(AND(SUMIFS(Investors!$P:$P,Investors!$A:$A,$A100,Investors!$G:$G,$B100)-$B$2&lt;=L$4,SUMIFS(Investors!$P:$P,Investors!$A:$A,$A100,Investors!$G:$G,$B100)-$B$2&gt;K$4),SUMIFS(Investors!$Q:$Q,Investors!$A:$A,$A100,Investors!$G:$G,$B100),0)</f>
        <v>0</v>
      </c>
      <c r="M100" s="4">
        <f>IF(AND(SUMIFS(Investors!$P:$P,Investors!$A:$A,$A100,Investors!$G:$G,$B100)-$B$2&lt;=M$4,SUMIFS(Investors!$P:$P,Investors!$A:$A,$A100,Investors!$G:$G,$B100)-$B$2&gt;L$4),SUMIFS(Investors!$Q:$Q,Investors!$A:$A,$A100,Investors!$G:$G,$B100),0)</f>
        <v>0</v>
      </c>
      <c r="N100" s="4">
        <f>IF(AND(SUMIFS(Investors!$P:$P,Investors!$A:$A,$A100,Investors!$G:$G,$B100)-$B$2&lt;=N$4,SUMIFS(Investors!$P:$P,Investors!$A:$A,$A100,Investors!$G:$G,$B100)-$B$2&gt;M$4),SUMIFS(Investors!$Q:$Q,Investors!$A:$A,$A100,Investors!$G:$G,$B100),0)</f>
        <v>0</v>
      </c>
      <c r="O100" s="4">
        <f>IF(AND(SUMIFS(Investors!$P:$P,Investors!$A:$A,$A100,Investors!$G:$G,$B100)-$B$2&lt;=O$4,SUMIFS(Investors!$P:$P,Investors!$A:$A,$A100,Investors!$G:$G,$B100)-$B$2&gt;N$4),SUMIFS(Investors!$Q:$Q,Investors!$A:$A,$A100,Investors!$G:$G,$B100),0)</f>
        <v>0</v>
      </c>
      <c r="P100" s="4">
        <f>IF(AND(SUMIFS(Investors!$P:$P,Investors!$A:$A,$A100,Investors!$G:$G,$B100)-$B$2&lt;=P$4,SUMIFS(Investors!$P:$P,Investors!$A:$A,$A100,Investors!$G:$G,$B100)-$B$2&gt;O$4),SUMIFS(Investors!$Q:$Q,Investors!$A:$A,$A100,Investors!$G:$G,$B100),0)</f>
        <v>0</v>
      </c>
      <c r="Q100" s="4">
        <f>IF(AND(SUMIFS(Investors!$P:$P,Investors!$A:$A,$A100,Investors!$G:$G,$B100)-$B$2&lt;=Q$4,SUMIFS(Investors!$P:$P,Investors!$A:$A,$A100,Investors!$G:$G,$B100)-$B$2&gt;P$4),SUMIFS(Investors!$Q:$Q,Investors!$A:$A,$A100,Investors!$G:$G,$B100),0)</f>
        <v>0</v>
      </c>
      <c r="R100" s="4">
        <f>IF(AND(SUMIFS(Investors!$P:$P,Investors!$A:$A,$A100,Investors!$G:$G,$B100)-$B$2&lt;=R$4,SUMIFS(Investors!$P:$P,Investors!$A:$A,$A100,Investors!$G:$G,$B100)-$B$2&gt;Q$4),SUMIFS(Investors!$Q:$Q,Investors!$A:$A,$A100,Investors!$G:$G,$B100),0)</f>
        <v>0</v>
      </c>
      <c r="S100" s="4">
        <f>IF(AND(SUMIFS(Investors!$P:$P,Investors!$A:$A,$A100,Investors!$G:$G,$B100)-$B$2&lt;=S$4,SUMIFS(Investors!$P:$P,Investors!$A:$A,$A100,Investors!$G:$G,$B100)-$B$2&gt;R$4),SUMIFS(Investors!$Q:$Q,Investors!$A:$A,$A100,Investors!$G:$G,$B100),0)</f>
        <v>0</v>
      </c>
      <c r="T100" s="4">
        <f>IF(AND(SUMIFS(Investors!$P:$P,Investors!$A:$A,$A100,Investors!$G:$G,$B100)-$B$2&lt;=T$4,SUMIFS(Investors!$P:$P,Investors!$A:$A,$A100,Investors!$G:$G,$B100)-$B$2&gt;S$4),SUMIFS(Investors!$Q:$Q,Investors!$A:$A,$A100,Investors!$G:$G,$B100),0)</f>
        <v>0</v>
      </c>
      <c r="U100" s="4">
        <f>IF(AND(SUMIFS(Investors!$P:$P,Investors!$A:$A,$A100,Investors!$G:$G,$B100)-$B$2&lt;=U$4,SUMIFS(Investors!$P:$P,Investors!$A:$A,$A100,Investors!$G:$G,$B100)-$B$2&gt;T$4),SUMIFS(Investors!$Q:$Q,Investors!$A:$A,$A100,Investors!$G:$G,$B100),0)</f>
        <v>0</v>
      </c>
      <c r="V100" s="4">
        <f>IF(AND(SUMIFS(Investors!$P:$P,Investors!$A:$A,$A100,Investors!$G:$G,$B100)-$B$2&lt;=V$4,SUMIFS(Investors!$P:$P,Investors!$A:$A,$A100,Investors!$G:$G,$B100)-$B$2&gt;U$4),SUMIFS(Investors!$Q:$Q,Investors!$A:$A,$A100,Investors!$G:$G,$B100),0)</f>
        <v>0</v>
      </c>
      <c r="W100" s="4">
        <f>IF(AND(SUMIFS(Investors!$P:$P,Investors!$A:$A,$A100,Investors!$G:$G,$B100)-$B$2&lt;=W$4,SUMIFS(Investors!$P:$P,Investors!$A:$A,$A100,Investors!$G:$G,$B100)-$B$2&gt;V$4),SUMIFS(Investors!$Q:$Q,Investors!$A:$A,$A100,Investors!$G:$G,$B100),0)</f>
        <v>0</v>
      </c>
      <c r="X100" s="4">
        <f>IF(AND(SUMIFS(Investors!$P:$P,Investors!$A:$A,$A100,Investors!$G:$G,$B100)-$B$2&lt;=X$4,SUMIFS(Investors!$P:$P,Investors!$A:$A,$A100,Investors!$G:$G,$B100)-$B$2&gt;W$4),SUMIFS(Investors!$Q:$Q,Investors!$A:$A,$A100,Investors!$G:$G,$B100),0)</f>
        <v>0</v>
      </c>
      <c r="Y100" s="4">
        <f>IF(AND(SUMIFS(Investors!$P:$P,Investors!$A:$A,$A100,Investors!$G:$G,$B100)-$B$2&lt;=Y$4,SUMIFS(Investors!$P:$P,Investors!$A:$A,$A100,Investors!$G:$G,$B100)-$B$2&gt;X$4),SUMIFS(Investors!$Q:$Q,Investors!$A:$A,$A100,Investors!$G:$G,$B100),0)</f>
        <v>0</v>
      </c>
      <c r="Z100" s="4">
        <f>IF(AND(SUMIFS(Investors!$P:$P,Investors!$A:$A,$A100,Investors!$G:$G,$B100)-$B$2&lt;=Z$4,SUMIFS(Investors!$P:$P,Investors!$A:$A,$A100,Investors!$G:$G,$B100)-$B$2&gt;Y$4),SUMIFS(Investors!$Q:$Q,Investors!$A:$A,$A100,Investors!$G:$G,$B100),0)</f>
        <v>0</v>
      </c>
      <c r="AA100" s="4">
        <f>IF(AND(SUMIFS(Investors!$P:$P,Investors!$A:$A,$A100,Investors!$G:$G,$B100)-$B$2&lt;=AA$4,SUMIFS(Investors!$P:$P,Investors!$A:$A,$A100,Investors!$G:$G,$B100)-$B$2&gt;Z$4),SUMIFS(Investors!$Q:$Q,Investors!$A:$A,$A100,Investors!$G:$G,$B100),0)</f>
        <v>0</v>
      </c>
      <c r="AB100" s="4">
        <f>IF(AND(SUMIFS(Investors!$P:$P,Investors!$A:$A,$A100,Investors!$G:$G,$B100)-$B$2&lt;=AB$4,SUMIFS(Investors!$P:$P,Investors!$A:$A,$A100,Investors!$G:$G,$B100)-$B$2&gt;AA$4),SUMIFS(Investors!$Q:$Q,Investors!$A:$A,$A100,Investors!$G:$G,$B100),0)</f>
        <v>0</v>
      </c>
      <c r="AC100" s="4">
        <f>IF(AND(SUMIFS(Investors!$P:$P,Investors!$A:$A,$A100,Investors!$G:$G,$B100)-$B$2&lt;=AC$4,SUMIFS(Investors!$P:$P,Investors!$A:$A,$A100,Investors!$G:$G,$B100)-$B$2&gt;AB$4),SUMIFS(Investors!$Q:$Q,Investors!$A:$A,$A100,Investors!$G:$G,$B100),0)</f>
        <v>0</v>
      </c>
    </row>
    <row r="101" spans="1:29">
      <c r="A101" t="s">
        <v>258</v>
      </c>
      <c r="B101" t="s">
        <v>73</v>
      </c>
      <c r="C101" s="4">
        <f t="shared" ref="C101:C118" si="4">SUM(E101:AC101)</f>
        <v>646890.41095890407</v>
      </c>
      <c r="E101" s="4">
        <f>IF(AND(SUMIFS(Investors!$P:$P,Investors!$A:$A,$A101,Investors!$G:$G,$B101)-$B$2&lt;=E$4,SUMIFS(Investors!$P:$P,Investors!$A:$A,$A101,Investors!$G:$G,$B101)-$B$2&gt;D$4),SUMIFS(Investors!$Q:$Q,Investors!$A:$A,$A101,Investors!$G:$G,$B101),0)</f>
        <v>0</v>
      </c>
      <c r="F101" s="4">
        <f>IF(AND(SUMIFS(Investors!$P:$P,Investors!$A:$A,$A101,Investors!$G:$G,$B101)-$B$2&lt;=F$4,SUMIFS(Investors!$P:$P,Investors!$A:$A,$A101,Investors!$G:$G,$B101)-$B$2&gt;E$4),SUMIFS(Investors!$Q:$Q,Investors!$A:$A,$A101,Investors!$G:$G,$B101),0)</f>
        <v>646890.41095890407</v>
      </c>
      <c r="G101" s="4">
        <f>IF(AND(SUMIFS(Investors!$P:$P,Investors!$A:$A,$A101,Investors!$G:$G,$B101)-$B$2&lt;=G$4,SUMIFS(Investors!$P:$P,Investors!$A:$A,$A101,Investors!$G:$G,$B101)-$B$2&gt;F$4),SUMIFS(Investors!$Q:$Q,Investors!$A:$A,$A101,Investors!$G:$G,$B101),0)</f>
        <v>0</v>
      </c>
      <c r="H101" s="4">
        <f>IF(AND(SUMIFS(Investors!$P:$P,Investors!$A:$A,$A101,Investors!$G:$G,$B101)-$B$2&lt;=H$4,SUMIFS(Investors!$P:$P,Investors!$A:$A,$A101,Investors!$G:$G,$B101)-$B$2&gt;G$4),SUMIFS(Investors!$Q:$Q,Investors!$A:$A,$A101,Investors!$G:$G,$B101),0)</f>
        <v>0</v>
      </c>
      <c r="I101" s="4">
        <f>IF(AND(SUMIFS(Investors!$P:$P,Investors!$A:$A,$A101,Investors!$G:$G,$B101)-$B$2&lt;=I$4,SUMIFS(Investors!$P:$P,Investors!$A:$A,$A101,Investors!$G:$G,$B101)-$B$2&gt;H$4),SUMIFS(Investors!$Q:$Q,Investors!$A:$A,$A101,Investors!$G:$G,$B101),0)</f>
        <v>0</v>
      </c>
      <c r="J101" s="4">
        <f>IF(AND(SUMIFS(Investors!$P:$P,Investors!$A:$A,$A101,Investors!$G:$G,$B101)-$B$2&lt;=J$4,SUMIFS(Investors!$P:$P,Investors!$A:$A,$A101,Investors!$G:$G,$B101)-$B$2&gt;I$4),SUMIFS(Investors!$Q:$Q,Investors!$A:$A,$A101,Investors!$G:$G,$B101),0)</f>
        <v>0</v>
      </c>
      <c r="K101" s="4">
        <f>IF(AND(SUMIFS(Investors!$P:$P,Investors!$A:$A,$A101,Investors!$G:$G,$B101)-$B$2&lt;=K$4,SUMIFS(Investors!$P:$P,Investors!$A:$A,$A101,Investors!$G:$G,$B101)-$B$2&gt;J$4),SUMIFS(Investors!$Q:$Q,Investors!$A:$A,$A101,Investors!$G:$G,$B101),0)</f>
        <v>0</v>
      </c>
      <c r="L101" s="4">
        <f>IF(AND(SUMIFS(Investors!$P:$P,Investors!$A:$A,$A101,Investors!$G:$G,$B101)-$B$2&lt;=L$4,SUMIFS(Investors!$P:$P,Investors!$A:$A,$A101,Investors!$G:$G,$B101)-$B$2&gt;K$4),SUMIFS(Investors!$Q:$Q,Investors!$A:$A,$A101,Investors!$G:$G,$B101),0)</f>
        <v>0</v>
      </c>
      <c r="M101" s="4">
        <f>IF(AND(SUMIFS(Investors!$P:$P,Investors!$A:$A,$A101,Investors!$G:$G,$B101)-$B$2&lt;=M$4,SUMIFS(Investors!$P:$P,Investors!$A:$A,$A101,Investors!$G:$G,$B101)-$B$2&gt;L$4),SUMIFS(Investors!$Q:$Q,Investors!$A:$A,$A101,Investors!$G:$G,$B101),0)</f>
        <v>0</v>
      </c>
      <c r="N101" s="4">
        <f>IF(AND(SUMIFS(Investors!$P:$P,Investors!$A:$A,$A101,Investors!$G:$G,$B101)-$B$2&lt;=N$4,SUMIFS(Investors!$P:$P,Investors!$A:$A,$A101,Investors!$G:$G,$B101)-$B$2&gt;M$4),SUMIFS(Investors!$Q:$Q,Investors!$A:$A,$A101,Investors!$G:$G,$B101),0)</f>
        <v>0</v>
      </c>
      <c r="O101" s="4">
        <f>IF(AND(SUMIFS(Investors!$P:$P,Investors!$A:$A,$A101,Investors!$G:$G,$B101)-$B$2&lt;=O$4,SUMIFS(Investors!$P:$P,Investors!$A:$A,$A101,Investors!$G:$G,$B101)-$B$2&gt;N$4),SUMIFS(Investors!$Q:$Q,Investors!$A:$A,$A101,Investors!$G:$G,$B101),0)</f>
        <v>0</v>
      </c>
      <c r="P101" s="4">
        <f>IF(AND(SUMIFS(Investors!$P:$P,Investors!$A:$A,$A101,Investors!$G:$G,$B101)-$B$2&lt;=P$4,SUMIFS(Investors!$P:$P,Investors!$A:$A,$A101,Investors!$G:$G,$B101)-$B$2&gt;O$4),SUMIFS(Investors!$Q:$Q,Investors!$A:$A,$A101,Investors!$G:$G,$B101),0)</f>
        <v>0</v>
      </c>
      <c r="Q101" s="4">
        <f>IF(AND(SUMIFS(Investors!$P:$P,Investors!$A:$A,$A101,Investors!$G:$G,$B101)-$B$2&lt;=Q$4,SUMIFS(Investors!$P:$P,Investors!$A:$A,$A101,Investors!$G:$G,$B101)-$B$2&gt;P$4),SUMIFS(Investors!$Q:$Q,Investors!$A:$A,$A101,Investors!$G:$G,$B101),0)</f>
        <v>0</v>
      </c>
      <c r="R101" s="4">
        <f>IF(AND(SUMIFS(Investors!$P:$P,Investors!$A:$A,$A101,Investors!$G:$G,$B101)-$B$2&lt;=R$4,SUMIFS(Investors!$P:$P,Investors!$A:$A,$A101,Investors!$G:$G,$B101)-$B$2&gt;Q$4),SUMIFS(Investors!$Q:$Q,Investors!$A:$A,$A101,Investors!$G:$G,$B101),0)</f>
        <v>0</v>
      </c>
      <c r="S101" s="4">
        <f>IF(AND(SUMIFS(Investors!$P:$P,Investors!$A:$A,$A101,Investors!$G:$G,$B101)-$B$2&lt;=S$4,SUMIFS(Investors!$P:$P,Investors!$A:$A,$A101,Investors!$G:$G,$B101)-$B$2&gt;R$4),SUMIFS(Investors!$Q:$Q,Investors!$A:$A,$A101,Investors!$G:$G,$B101),0)</f>
        <v>0</v>
      </c>
      <c r="T101" s="4">
        <f>IF(AND(SUMIFS(Investors!$P:$P,Investors!$A:$A,$A101,Investors!$G:$G,$B101)-$B$2&lt;=T$4,SUMIFS(Investors!$P:$P,Investors!$A:$A,$A101,Investors!$G:$G,$B101)-$B$2&gt;S$4),SUMIFS(Investors!$Q:$Q,Investors!$A:$A,$A101,Investors!$G:$G,$B101),0)</f>
        <v>0</v>
      </c>
      <c r="U101" s="4">
        <f>IF(AND(SUMIFS(Investors!$P:$P,Investors!$A:$A,$A101,Investors!$G:$G,$B101)-$B$2&lt;=U$4,SUMIFS(Investors!$P:$P,Investors!$A:$A,$A101,Investors!$G:$G,$B101)-$B$2&gt;T$4),SUMIFS(Investors!$Q:$Q,Investors!$A:$A,$A101,Investors!$G:$G,$B101),0)</f>
        <v>0</v>
      </c>
      <c r="V101" s="4">
        <f>IF(AND(SUMIFS(Investors!$P:$P,Investors!$A:$A,$A101,Investors!$G:$G,$B101)-$B$2&lt;=V$4,SUMIFS(Investors!$P:$P,Investors!$A:$A,$A101,Investors!$G:$G,$B101)-$B$2&gt;U$4),SUMIFS(Investors!$Q:$Q,Investors!$A:$A,$A101,Investors!$G:$G,$B101),0)</f>
        <v>0</v>
      </c>
      <c r="W101" s="4">
        <f>IF(AND(SUMIFS(Investors!$P:$P,Investors!$A:$A,$A101,Investors!$G:$G,$B101)-$B$2&lt;=W$4,SUMIFS(Investors!$P:$P,Investors!$A:$A,$A101,Investors!$G:$G,$B101)-$B$2&gt;V$4),SUMIFS(Investors!$Q:$Q,Investors!$A:$A,$A101,Investors!$G:$G,$B101),0)</f>
        <v>0</v>
      </c>
      <c r="X101" s="4">
        <f>IF(AND(SUMIFS(Investors!$P:$P,Investors!$A:$A,$A101,Investors!$G:$G,$B101)-$B$2&lt;=X$4,SUMIFS(Investors!$P:$P,Investors!$A:$A,$A101,Investors!$G:$G,$B101)-$B$2&gt;W$4),SUMIFS(Investors!$Q:$Q,Investors!$A:$A,$A101,Investors!$G:$G,$B101),0)</f>
        <v>0</v>
      </c>
      <c r="Y101" s="4">
        <f>IF(AND(SUMIFS(Investors!$P:$P,Investors!$A:$A,$A101,Investors!$G:$G,$B101)-$B$2&lt;=Y$4,SUMIFS(Investors!$P:$P,Investors!$A:$A,$A101,Investors!$G:$G,$B101)-$B$2&gt;X$4),SUMIFS(Investors!$Q:$Q,Investors!$A:$A,$A101,Investors!$G:$G,$B101),0)</f>
        <v>0</v>
      </c>
      <c r="Z101" s="4">
        <f>IF(AND(SUMIFS(Investors!$P:$P,Investors!$A:$A,$A101,Investors!$G:$G,$B101)-$B$2&lt;=Z$4,SUMIFS(Investors!$P:$P,Investors!$A:$A,$A101,Investors!$G:$G,$B101)-$B$2&gt;Y$4),SUMIFS(Investors!$Q:$Q,Investors!$A:$A,$A101,Investors!$G:$G,$B101),0)</f>
        <v>0</v>
      </c>
      <c r="AA101" s="4">
        <f>IF(AND(SUMIFS(Investors!$P:$P,Investors!$A:$A,$A101,Investors!$G:$G,$B101)-$B$2&lt;=AA$4,SUMIFS(Investors!$P:$P,Investors!$A:$A,$A101,Investors!$G:$G,$B101)-$B$2&gt;Z$4),SUMIFS(Investors!$Q:$Q,Investors!$A:$A,$A101,Investors!$G:$G,$B101),0)</f>
        <v>0</v>
      </c>
      <c r="AB101" s="4">
        <f>IF(AND(SUMIFS(Investors!$P:$P,Investors!$A:$A,$A101,Investors!$G:$G,$B101)-$B$2&lt;=AB$4,SUMIFS(Investors!$P:$P,Investors!$A:$A,$A101,Investors!$G:$G,$B101)-$B$2&gt;AA$4),SUMIFS(Investors!$Q:$Q,Investors!$A:$A,$A101,Investors!$G:$G,$B101),0)</f>
        <v>0</v>
      </c>
      <c r="AC101" s="4">
        <f>IF(AND(SUMIFS(Investors!$P:$P,Investors!$A:$A,$A101,Investors!$G:$G,$B101)-$B$2&lt;=AC$4,SUMIFS(Investors!$P:$P,Investors!$A:$A,$A101,Investors!$G:$G,$B101)-$B$2&gt;AB$4),SUMIFS(Investors!$Q:$Q,Investors!$A:$A,$A101,Investors!$G:$G,$B101),0)</f>
        <v>0</v>
      </c>
    </row>
    <row r="102" spans="1:29">
      <c r="A102" t="s">
        <v>258</v>
      </c>
      <c r="B102" t="s">
        <v>92</v>
      </c>
      <c r="C102" s="4">
        <f t="shared" si="4"/>
        <v>646890.41095890407</v>
      </c>
      <c r="E102" s="4">
        <f>IF(AND(SUMIFS(Investors!$P:$P,Investors!$A:$A,$A102,Investors!$G:$G,$B102)-$B$2&lt;=E$4,SUMIFS(Investors!$P:$P,Investors!$A:$A,$A102,Investors!$G:$G,$B102)-$B$2&gt;D$4),SUMIFS(Investors!$Q:$Q,Investors!$A:$A,$A102,Investors!$G:$G,$B102),0)</f>
        <v>0</v>
      </c>
      <c r="F102" s="4">
        <f>IF(AND(SUMIFS(Investors!$P:$P,Investors!$A:$A,$A102,Investors!$G:$G,$B102)-$B$2&lt;=F$4,SUMIFS(Investors!$P:$P,Investors!$A:$A,$A102,Investors!$G:$G,$B102)-$B$2&gt;E$4),SUMIFS(Investors!$Q:$Q,Investors!$A:$A,$A102,Investors!$G:$G,$B102),0)</f>
        <v>646890.41095890407</v>
      </c>
      <c r="G102" s="4">
        <f>IF(AND(SUMIFS(Investors!$P:$P,Investors!$A:$A,$A102,Investors!$G:$G,$B102)-$B$2&lt;=G$4,SUMIFS(Investors!$P:$P,Investors!$A:$A,$A102,Investors!$G:$G,$B102)-$B$2&gt;F$4),SUMIFS(Investors!$Q:$Q,Investors!$A:$A,$A102,Investors!$G:$G,$B102),0)</f>
        <v>0</v>
      </c>
      <c r="H102" s="4">
        <f>IF(AND(SUMIFS(Investors!$P:$P,Investors!$A:$A,$A102,Investors!$G:$G,$B102)-$B$2&lt;=H$4,SUMIFS(Investors!$P:$P,Investors!$A:$A,$A102,Investors!$G:$G,$B102)-$B$2&gt;G$4),SUMIFS(Investors!$Q:$Q,Investors!$A:$A,$A102,Investors!$G:$G,$B102),0)</f>
        <v>0</v>
      </c>
      <c r="I102" s="4">
        <f>IF(AND(SUMIFS(Investors!$P:$P,Investors!$A:$A,$A102,Investors!$G:$G,$B102)-$B$2&lt;=I$4,SUMIFS(Investors!$P:$P,Investors!$A:$A,$A102,Investors!$G:$G,$B102)-$B$2&gt;H$4),SUMIFS(Investors!$Q:$Q,Investors!$A:$A,$A102,Investors!$G:$G,$B102),0)</f>
        <v>0</v>
      </c>
      <c r="J102" s="4">
        <f>IF(AND(SUMIFS(Investors!$P:$P,Investors!$A:$A,$A102,Investors!$G:$G,$B102)-$B$2&lt;=J$4,SUMIFS(Investors!$P:$P,Investors!$A:$A,$A102,Investors!$G:$G,$B102)-$B$2&gt;I$4),SUMIFS(Investors!$Q:$Q,Investors!$A:$A,$A102,Investors!$G:$G,$B102),0)</f>
        <v>0</v>
      </c>
      <c r="K102" s="4">
        <f>IF(AND(SUMIFS(Investors!$P:$P,Investors!$A:$A,$A102,Investors!$G:$G,$B102)-$B$2&lt;=K$4,SUMIFS(Investors!$P:$P,Investors!$A:$A,$A102,Investors!$G:$G,$B102)-$B$2&gt;J$4),SUMIFS(Investors!$Q:$Q,Investors!$A:$A,$A102,Investors!$G:$G,$B102),0)</f>
        <v>0</v>
      </c>
      <c r="L102" s="4">
        <f>IF(AND(SUMIFS(Investors!$P:$P,Investors!$A:$A,$A102,Investors!$G:$G,$B102)-$B$2&lt;=L$4,SUMIFS(Investors!$P:$P,Investors!$A:$A,$A102,Investors!$G:$G,$B102)-$B$2&gt;K$4),SUMIFS(Investors!$Q:$Q,Investors!$A:$A,$A102,Investors!$G:$G,$B102),0)</f>
        <v>0</v>
      </c>
      <c r="M102" s="4">
        <f>IF(AND(SUMIFS(Investors!$P:$P,Investors!$A:$A,$A102,Investors!$G:$G,$B102)-$B$2&lt;=M$4,SUMIFS(Investors!$P:$P,Investors!$A:$A,$A102,Investors!$G:$G,$B102)-$B$2&gt;L$4),SUMIFS(Investors!$Q:$Q,Investors!$A:$A,$A102,Investors!$G:$G,$B102),0)</f>
        <v>0</v>
      </c>
      <c r="N102" s="4">
        <f>IF(AND(SUMIFS(Investors!$P:$P,Investors!$A:$A,$A102,Investors!$G:$G,$B102)-$B$2&lt;=N$4,SUMIFS(Investors!$P:$P,Investors!$A:$A,$A102,Investors!$G:$G,$B102)-$B$2&gt;M$4),SUMIFS(Investors!$Q:$Q,Investors!$A:$A,$A102,Investors!$G:$G,$B102),0)</f>
        <v>0</v>
      </c>
      <c r="O102" s="4">
        <f>IF(AND(SUMIFS(Investors!$P:$P,Investors!$A:$A,$A102,Investors!$G:$G,$B102)-$B$2&lt;=O$4,SUMIFS(Investors!$P:$P,Investors!$A:$A,$A102,Investors!$G:$G,$B102)-$B$2&gt;N$4),SUMIFS(Investors!$Q:$Q,Investors!$A:$A,$A102,Investors!$G:$G,$B102),0)</f>
        <v>0</v>
      </c>
      <c r="P102" s="4">
        <f>IF(AND(SUMIFS(Investors!$P:$P,Investors!$A:$A,$A102,Investors!$G:$G,$B102)-$B$2&lt;=P$4,SUMIFS(Investors!$P:$P,Investors!$A:$A,$A102,Investors!$G:$G,$B102)-$B$2&gt;O$4),SUMIFS(Investors!$Q:$Q,Investors!$A:$A,$A102,Investors!$G:$G,$B102),0)</f>
        <v>0</v>
      </c>
      <c r="Q102" s="4">
        <f>IF(AND(SUMIFS(Investors!$P:$P,Investors!$A:$A,$A102,Investors!$G:$G,$B102)-$B$2&lt;=Q$4,SUMIFS(Investors!$P:$P,Investors!$A:$A,$A102,Investors!$G:$G,$B102)-$B$2&gt;P$4),SUMIFS(Investors!$Q:$Q,Investors!$A:$A,$A102,Investors!$G:$G,$B102),0)</f>
        <v>0</v>
      </c>
      <c r="R102" s="4">
        <f>IF(AND(SUMIFS(Investors!$P:$P,Investors!$A:$A,$A102,Investors!$G:$G,$B102)-$B$2&lt;=R$4,SUMIFS(Investors!$P:$P,Investors!$A:$A,$A102,Investors!$G:$G,$B102)-$B$2&gt;Q$4),SUMIFS(Investors!$Q:$Q,Investors!$A:$A,$A102,Investors!$G:$G,$B102),0)</f>
        <v>0</v>
      </c>
      <c r="S102" s="4">
        <f>IF(AND(SUMIFS(Investors!$P:$P,Investors!$A:$A,$A102,Investors!$G:$G,$B102)-$B$2&lt;=S$4,SUMIFS(Investors!$P:$P,Investors!$A:$A,$A102,Investors!$G:$G,$B102)-$B$2&gt;R$4),SUMIFS(Investors!$Q:$Q,Investors!$A:$A,$A102,Investors!$G:$G,$B102),0)</f>
        <v>0</v>
      </c>
      <c r="T102" s="4">
        <f>IF(AND(SUMIFS(Investors!$P:$P,Investors!$A:$A,$A102,Investors!$G:$G,$B102)-$B$2&lt;=T$4,SUMIFS(Investors!$P:$P,Investors!$A:$A,$A102,Investors!$G:$G,$B102)-$B$2&gt;S$4),SUMIFS(Investors!$Q:$Q,Investors!$A:$A,$A102,Investors!$G:$G,$B102),0)</f>
        <v>0</v>
      </c>
      <c r="U102" s="4">
        <f>IF(AND(SUMIFS(Investors!$P:$P,Investors!$A:$A,$A102,Investors!$G:$G,$B102)-$B$2&lt;=U$4,SUMIFS(Investors!$P:$P,Investors!$A:$A,$A102,Investors!$G:$G,$B102)-$B$2&gt;T$4),SUMIFS(Investors!$Q:$Q,Investors!$A:$A,$A102,Investors!$G:$G,$B102),0)</f>
        <v>0</v>
      </c>
      <c r="V102" s="4">
        <f>IF(AND(SUMIFS(Investors!$P:$P,Investors!$A:$A,$A102,Investors!$G:$G,$B102)-$B$2&lt;=V$4,SUMIFS(Investors!$P:$P,Investors!$A:$A,$A102,Investors!$G:$G,$B102)-$B$2&gt;U$4),SUMIFS(Investors!$Q:$Q,Investors!$A:$A,$A102,Investors!$G:$G,$B102),0)</f>
        <v>0</v>
      </c>
      <c r="W102" s="4">
        <f>IF(AND(SUMIFS(Investors!$P:$P,Investors!$A:$A,$A102,Investors!$G:$G,$B102)-$B$2&lt;=W$4,SUMIFS(Investors!$P:$P,Investors!$A:$A,$A102,Investors!$G:$G,$B102)-$B$2&gt;V$4),SUMIFS(Investors!$Q:$Q,Investors!$A:$A,$A102,Investors!$G:$G,$B102),0)</f>
        <v>0</v>
      </c>
      <c r="X102" s="4">
        <f>IF(AND(SUMIFS(Investors!$P:$P,Investors!$A:$A,$A102,Investors!$G:$G,$B102)-$B$2&lt;=X$4,SUMIFS(Investors!$P:$P,Investors!$A:$A,$A102,Investors!$G:$G,$B102)-$B$2&gt;W$4),SUMIFS(Investors!$Q:$Q,Investors!$A:$A,$A102,Investors!$G:$G,$B102),0)</f>
        <v>0</v>
      </c>
      <c r="Y102" s="4">
        <f>IF(AND(SUMIFS(Investors!$P:$P,Investors!$A:$A,$A102,Investors!$G:$G,$B102)-$B$2&lt;=Y$4,SUMIFS(Investors!$P:$P,Investors!$A:$A,$A102,Investors!$G:$G,$B102)-$B$2&gt;X$4),SUMIFS(Investors!$Q:$Q,Investors!$A:$A,$A102,Investors!$G:$G,$B102),0)</f>
        <v>0</v>
      </c>
      <c r="Z102" s="4">
        <f>IF(AND(SUMIFS(Investors!$P:$P,Investors!$A:$A,$A102,Investors!$G:$G,$B102)-$B$2&lt;=Z$4,SUMIFS(Investors!$P:$P,Investors!$A:$A,$A102,Investors!$G:$G,$B102)-$B$2&gt;Y$4),SUMIFS(Investors!$Q:$Q,Investors!$A:$A,$A102,Investors!$G:$G,$B102),0)</f>
        <v>0</v>
      </c>
      <c r="AA102" s="4">
        <f>IF(AND(SUMIFS(Investors!$P:$P,Investors!$A:$A,$A102,Investors!$G:$G,$B102)-$B$2&lt;=AA$4,SUMIFS(Investors!$P:$P,Investors!$A:$A,$A102,Investors!$G:$G,$B102)-$B$2&gt;Z$4),SUMIFS(Investors!$Q:$Q,Investors!$A:$A,$A102,Investors!$G:$G,$B102),0)</f>
        <v>0</v>
      </c>
      <c r="AB102" s="4">
        <f>IF(AND(SUMIFS(Investors!$P:$P,Investors!$A:$A,$A102,Investors!$G:$G,$B102)-$B$2&lt;=AB$4,SUMIFS(Investors!$P:$P,Investors!$A:$A,$A102,Investors!$G:$G,$B102)-$B$2&gt;AA$4),SUMIFS(Investors!$Q:$Q,Investors!$A:$A,$A102,Investors!$G:$G,$B102),0)</f>
        <v>0</v>
      </c>
      <c r="AC102" s="4">
        <f>IF(AND(SUMIFS(Investors!$P:$P,Investors!$A:$A,$A102,Investors!$G:$G,$B102)-$B$2&lt;=AC$4,SUMIFS(Investors!$P:$P,Investors!$A:$A,$A102,Investors!$G:$G,$B102)-$B$2&gt;AB$4),SUMIFS(Investors!$Q:$Q,Investors!$A:$A,$A102,Investors!$G:$G,$B102),0)</f>
        <v>0</v>
      </c>
    </row>
    <row r="103" spans="1:29">
      <c r="A103" t="s">
        <v>261</v>
      </c>
      <c r="B103" t="s">
        <v>45</v>
      </c>
      <c r="C103" s="4">
        <f t="shared" si="4"/>
        <v>465687.67123287672</v>
      </c>
      <c r="E103" s="4">
        <f>IF(AND(SUMIFS(Investors!$P:$P,Investors!$A:$A,$A103,Investors!$G:$G,$B103)-$B$2&lt;=E$4,SUMIFS(Investors!$P:$P,Investors!$A:$A,$A103,Investors!$G:$G,$B103)-$B$2&gt;D$4),SUMIFS(Investors!$Q:$Q,Investors!$A:$A,$A103,Investors!$G:$G,$B103),0)</f>
        <v>0</v>
      </c>
      <c r="F103" s="4">
        <f>IF(AND(SUMIFS(Investors!$P:$P,Investors!$A:$A,$A103,Investors!$G:$G,$B103)-$B$2&lt;=F$4,SUMIFS(Investors!$P:$P,Investors!$A:$A,$A103,Investors!$G:$G,$B103)-$B$2&gt;E$4),SUMIFS(Investors!$Q:$Q,Investors!$A:$A,$A103,Investors!$G:$G,$B103),0)</f>
        <v>0</v>
      </c>
      <c r="G103" s="4">
        <f>IF(AND(SUMIFS(Investors!$P:$P,Investors!$A:$A,$A103,Investors!$G:$G,$B103)-$B$2&lt;=G$4,SUMIFS(Investors!$P:$P,Investors!$A:$A,$A103,Investors!$G:$G,$B103)-$B$2&gt;F$4),SUMIFS(Investors!$Q:$Q,Investors!$A:$A,$A103,Investors!$G:$G,$B103),0)</f>
        <v>465687.67123287672</v>
      </c>
      <c r="H103" s="4">
        <f>IF(AND(SUMIFS(Investors!$P:$P,Investors!$A:$A,$A103,Investors!$G:$G,$B103)-$B$2&lt;=H$4,SUMIFS(Investors!$P:$P,Investors!$A:$A,$A103,Investors!$G:$G,$B103)-$B$2&gt;G$4),SUMIFS(Investors!$Q:$Q,Investors!$A:$A,$A103,Investors!$G:$G,$B103),0)</f>
        <v>0</v>
      </c>
      <c r="I103" s="4">
        <f>IF(AND(SUMIFS(Investors!$P:$P,Investors!$A:$A,$A103,Investors!$G:$G,$B103)-$B$2&lt;=I$4,SUMIFS(Investors!$P:$P,Investors!$A:$A,$A103,Investors!$G:$G,$B103)-$B$2&gt;H$4),SUMIFS(Investors!$Q:$Q,Investors!$A:$A,$A103,Investors!$G:$G,$B103),0)</f>
        <v>0</v>
      </c>
      <c r="J103" s="4">
        <f>IF(AND(SUMIFS(Investors!$P:$P,Investors!$A:$A,$A103,Investors!$G:$G,$B103)-$B$2&lt;=J$4,SUMIFS(Investors!$P:$P,Investors!$A:$A,$A103,Investors!$G:$G,$B103)-$B$2&gt;I$4),SUMIFS(Investors!$Q:$Q,Investors!$A:$A,$A103,Investors!$G:$G,$B103),0)</f>
        <v>0</v>
      </c>
      <c r="K103" s="4">
        <f>IF(AND(SUMIFS(Investors!$P:$P,Investors!$A:$A,$A103,Investors!$G:$G,$B103)-$B$2&lt;=K$4,SUMIFS(Investors!$P:$P,Investors!$A:$A,$A103,Investors!$G:$G,$B103)-$B$2&gt;J$4),SUMIFS(Investors!$Q:$Q,Investors!$A:$A,$A103,Investors!$G:$G,$B103),0)</f>
        <v>0</v>
      </c>
      <c r="L103" s="4">
        <f>IF(AND(SUMIFS(Investors!$P:$P,Investors!$A:$A,$A103,Investors!$G:$G,$B103)-$B$2&lt;=L$4,SUMIFS(Investors!$P:$P,Investors!$A:$A,$A103,Investors!$G:$G,$B103)-$B$2&gt;K$4),SUMIFS(Investors!$Q:$Q,Investors!$A:$A,$A103,Investors!$G:$G,$B103),0)</f>
        <v>0</v>
      </c>
      <c r="M103" s="4">
        <f>IF(AND(SUMIFS(Investors!$P:$P,Investors!$A:$A,$A103,Investors!$G:$G,$B103)-$B$2&lt;=M$4,SUMIFS(Investors!$P:$P,Investors!$A:$A,$A103,Investors!$G:$G,$B103)-$B$2&gt;L$4),SUMIFS(Investors!$Q:$Q,Investors!$A:$A,$A103,Investors!$G:$G,$B103),0)</f>
        <v>0</v>
      </c>
      <c r="N103" s="4">
        <f>IF(AND(SUMIFS(Investors!$P:$P,Investors!$A:$A,$A103,Investors!$G:$G,$B103)-$B$2&lt;=N$4,SUMIFS(Investors!$P:$P,Investors!$A:$A,$A103,Investors!$G:$G,$B103)-$B$2&gt;M$4),SUMIFS(Investors!$Q:$Q,Investors!$A:$A,$A103,Investors!$G:$G,$B103),0)</f>
        <v>0</v>
      </c>
      <c r="O103" s="4">
        <f>IF(AND(SUMIFS(Investors!$P:$P,Investors!$A:$A,$A103,Investors!$G:$G,$B103)-$B$2&lt;=O$4,SUMIFS(Investors!$P:$P,Investors!$A:$A,$A103,Investors!$G:$G,$B103)-$B$2&gt;N$4),SUMIFS(Investors!$Q:$Q,Investors!$A:$A,$A103,Investors!$G:$G,$B103),0)</f>
        <v>0</v>
      </c>
      <c r="P103" s="4">
        <f>IF(AND(SUMIFS(Investors!$P:$P,Investors!$A:$A,$A103,Investors!$G:$G,$B103)-$B$2&lt;=P$4,SUMIFS(Investors!$P:$P,Investors!$A:$A,$A103,Investors!$G:$G,$B103)-$B$2&gt;O$4),SUMIFS(Investors!$Q:$Q,Investors!$A:$A,$A103,Investors!$G:$G,$B103),0)</f>
        <v>0</v>
      </c>
      <c r="Q103" s="4">
        <f>IF(AND(SUMIFS(Investors!$P:$P,Investors!$A:$A,$A103,Investors!$G:$G,$B103)-$B$2&lt;=Q$4,SUMIFS(Investors!$P:$P,Investors!$A:$A,$A103,Investors!$G:$G,$B103)-$B$2&gt;P$4),SUMIFS(Investors!$Q:$Q,Investors!$A:$A,$A103,Investors!$G:$G,$B103),0)</f>
        <v>0</v>
      </c>
      <c r="R103" s="4">
        <f>IF(AND(SUMIFS(Investors!$P:$P,Investors!$A:$A,$A103,Investors!$G:$G,$B103)-$B$2&lt;=R$4,SUMIFS(Investors!$P:$P,Investors!$A:$A,$A103,Investors!$G:$G,$B103)-$B$2&gt;Q$4),SUMIFS(Investors!$Q:$Q,Investors!$A:$A,$A103,Investors!$G:$G,$B103),0)</f>
        <v>0</v>
      </c>
      <c r="S103" s="4">
        <f>IF(AND(SUMIFS(Investors!$P:$P,Investors!$A:$A,$A103,Investors!$G:$G,$B103)-$B$2&lt;=S$4,SUMIFS(Investors!$P:$P,Investors!$A:$A,$A103,Investors!$G:$G,$B103)-$B$2&gt;R$4),SUMIFS(Investors!$Q:$Q,Investors!$A:$A,$A103,Investors!$G:$G,$B103),0)</f>
        <v>0</v>
      </c>
      <c r="T103" s="4">
        <f>IF(AND(SUMIFS(Investors!$P:$P,Investors!$A:$A,$A103,Investors!$G:$G,$B103)-$B$2&lt;=T$4,SUMIFS(Investors!$P:$P,Investors!$A:$A,$A103,Investors!$G:$G,$B103)-$B$2&gt;S$4),SUMIFS(Investors!$Q:$Q,Investors!$A:$A,$A103,Investors!$G:$G,$B103),0)</f>
        <v>0</v>
      </c>
      <c r="U103" s="4">
        <f>IF(AND(SUMIFS(Investors!$P:$P,Investors!$A:$A,$A103,Investors!$G:$G,$B103)-$B$2&lt;=U$4,SUMIFS(Investors!$P:$P,Investors!$A:$A,$A103,Investors!$G:$G,$B103)-$B$2&gt;T$4),SUMIFS(Investors!$Q:$Q,Investors!$A:$A,$A103,Investors!$G:$G,$B103),0)</f>
        <v>0</v>
      </c>
      <c r="V103" s="4">
        <f>IF(AND(SUMIFS(Investors!$P:$P,Investors!$A:$A,$A103,Investors!$G:$G,$B103)-$B$2&lt;=V$4,SUMIFS(Investors!$P:$P,Investors!$A:$A,$A103,Investors!$G:$G,$B103)-$B$2&gt;U$4),SUMIFS(Investors!$Q:$Q,Investors!$A:$A,$A103,Investors!$G:$G,$B103),0)</f>
        <v>0</v>
      </c>
      <c r="W103" s="4">
        <f>IF(AND(SUMIFS(Investors!$P:$P,Investors!$A:$A,$A103,Investors!$G:$G,$B103)-$B$2&lt;=W$4,SUMIFS(Investors!$P:$P,Investors!$A:$A,$A103,Investors!$G:$G,$B103)-$B$2&gt;V$4),SUMIFS(Investors!$Q:$Q,Investors!$A:$A,$A103,Investors!$G:$G,$B103),0)</f>
        <v>0</v>
      </c>
      <c r="X103" s="4">
        <f>IF(AND(SUMIFS(Investors!$P:$P,Investors!$A:$A,$A103,Investors!$G:$G,$B103)-$B$2&lt;=X$4,SUMIFS(Investors!$P:$P,Investors!$A:$A,$A103,Investors!$G:$G,$B103)-$B$2&gt;W$4),SUMIFS(Investors!$Q:$Q,Investors!$A:$A,$A103,Investors!$G:$G,$B103),0)</f>
        <v>0</v>
      </c>
      <c r="Y103" s="4">
        <f>IF(AND(SUMIFS(Investors!$P:$P,Investors!$A:$A,$A103,Investors!$G:$G,$B103)-$B$2&lt;=Y$4,SUMIFS(Investors!$P:$P,Investors!$A:$A,$A103,Investors!$G:$G,$B103)-$B$2&gt;X$4),SUMIFS(Investors!$Q:$Q,Investors!$A:$A,$A103,Investors!$G:$G,$B103),0)</f>
        <v>0</v>
      </c>
      <c r="Z103" s="4">
        <f>IF(AND(SUMIFS(Investors!$P:$P,Investors!$A:$A,$A103,Investors!$G:$G,$B103)-$B$2&lt;=Z$4,SUMIFS(Investors!$P:$P,Investors!$A:$A,$A103,Investors!$G:$G,$B103)-$B$2&gt;Y$4),SUMIFS(Investors!$Q:$Q,Investors!$A:$A,$A103,Investors!$G:$G,$B103),0)</f>
        <v>0</v>
      </c>
      <c r="AA103" s="4">
        <f>IF(AND(SUMIFS(Investors!$P:$P,Investors!$A:$A,$A103,Investors!$G:$G,$B103)-$B$2&lt;=AA$4,SUMIFS(Investors!$P:$P,Investors!$A:$A,$A103,Investors!$G:$G,$B103)-$B$2&gt;Z$4),SUMIFS(Investors!$Q:$Q,Investors!$A:$A,$A103,Investors!$G:$G,$B103),0)</f>
        <v>0</v>
      </c>
      <c r="AB103" s="4">
        <f>IF(AND(SUMIFS(Investors!$P:$P,Investors!$A:$A,$A103,Investors!$G:$G,$B103)-$B$2&lt;=AB$4,SUMIFS(Investors!$P:$P,Investors!$A:$A,$A103,Investors!$G:$G,$B103)-$B$2&gt;AA$4),SUMIFS(Investors!$Q:$Q,Investors!$A:$A,$A103,Investors!$G:$G,$B103),0)</f>
        <v>0</v>
      </c>
      <c r="AC103" s="4">
        <f>IF(AND(SUMIFS(Investors!$P:$P,Investors!$A:$A,$A103,Investors!$G:$G,$B103)-$B$2&lt;=AC$4,SUMIFS(Investors!$P:$P,Investors!$A:$A,$A103,Investors!$G:$G,$B103)-$B$2&gt;AB$4),SUMIFS(Investors!$Q:$Q,Investors!$A:$A,$A103,Investors!$G:$G,$B103),0)</f>
        <v>0</v>
      </c>
    </row>
    <row r="104" spans="1:29">
      <c r="A104" t="s">
        <v>261</v>
      </c>
      <c r="B104" t="s">
        <v>60</v>
      </c>
      <c r="C104" s="4">
        <f t="shared" si="4"/>
        <v>698531.50684931502</v>
      </c>
      <c r="E104" s="4">
        <f>IF(AND(SUMIFS(Investors!$P:$P,Investors!$A:$A,$A104,Investors!$G:$G,$B104)-$B$2&lt;=E$4,SUMIFS(Investors!$P:$P,Investors!$A:$A,$A104,Investors!$G:$G,$B104)-$B$2&gt;D$4),SUMIFS(Investors!$Q:$Q,Investors!$A:$A,$A104,Investors!$G:$G,$B104),0)</f>
        <v>0</v>
      </c>
      <c r="F104" s="4">
        <f>IF(AND(SUMIFS(Investors!$P:$P,Investors!$A:$A,$A104,Investors!$G:$G,$B104)-$B$2&lt;=F$4,SUMIFS(Investors!$P:$P,Investors!$A:$A,$A104,Investors!$G:$G,$B104)-$B$2&gt;E$4),SUMIFS(Investors!$Q:$Q,Investors!$A:$A,$A104,Investors!$G:$G,$B104),0)</f>
        <v>0</v>
      </c>
      <c r="G104" s="4">
        <f>IF(AND(SUMIFS(Investors!$P:$P,Investors!$A:$A,$A104,Investors!$G:$G,$B104)-$B$2&lt;=G$4,SUMIFS(Investors!$P:$P,Investors!$A:$A,$A104,Investors!$G:$G,$B104)-$B$2&gt;F$4),SUMIFS(Investors!$Q:$Q,Investors!$A:$A,$A104,Investors!$G:$G,$B104),0)</f>
        <v>698531.50684931502</v>
      </c>
      <c r="H104" s="4">
        <f>IF(AND(SUMIFS(Investors!$P:$P,Investors!$A:$A,$A104,Investors!$G:$G,$B104)-$B$2&lt;=H$4,SUMIFS(Investors!$P:$P,Investors!$A:$A,$A104,Investors!$G:$G,$B104)-$B$2&gt;G$4),SUMIFS(Investors!$Q:$Q,Investors!$A:$A,$A104,Investors!$G:$G,$B104),0)</f>
        <v>0</v>
      </c>
      <c r="I104" s="4">
        <f>IF(AND(SUMIFS(Investors!$P:$P,Investors!$A:$A,$A104,Investors!$G:$G,$B104)-$B$2&lt;=I$4,SUMIFS(Investors!$P:$P,Investors!$A:$A,$A104,Investors!$G:$G,$B104)-$B$2&gt;H$4),SUMIFS(Investors!$Q:$Q,Investors!$A:$A,$A104,Investors!$G:$G,$B104),0)</f>
        <v>0</v>
      </c>
      <c r="J104" s="4">
        <f>IF(AND(SUMIFS(Investors!$P:$P,Investors!$A:$A,$A104,Investors!$G:$G,$B104)-$B$2&lt;=J$4,SUMIFS(Investors!$P:$P,Investors!$A:$A,$A104,Investors!$G:$G,$B104)-$B$2&gt;I$4),SUMIFS(Investors!$Q:$Q,Investors!$A:$A,$A104,Investors!$G:$G,$B104),0)</f>
        <v>0</v>
      </c>
      <c r="K104" s="4">
        <f>IF(AND(SUMIFS(Investors!$P:$P,Investors!$A:$A,$A104,Investors!$G:$G,$B104)-$B$2&lt;=K$4,SUMIFS(Investors!$P:$P,Investors!$A:$A,$A104,Investors!$G:$G,$B104)-$B$2&gt;J$4),SUMIFS(Investors!$Q:$Q,Investors!$A:$A,$A104,Investors!$G:$G,$B104),0)</f>
        <v>0</v>
      </c>
      <c r="L104" s="4">
        <f>IF(AND(SUMIFS(Investors!$P:$P,Investors!$A:$A,$A104,Investors!$G:$G,$B104)-$B$2&lt;=L$4,SUMIFS(Investors!$P:$P,Investors!$A:$A,$A104,Investors!$G:$G,$B104)-$B$2&gt;K$4),SUMIFS(Investors!$Q:$Q,Investors!$A:$A,$A104,Investors!$G:$G,$B104),0)</f>
        <v>0</v>
      </c>
      <c r="M104" s="4">
        <f>IF(AND(SUMIFS(Investors!$P:$P,Investors!$A:$A,$A104,Investors!$G:$G,$B104)-$B$2&lt;=M$4,SUMIFS(Investors!$P:$P,Investors!$A:$A,$A104,Investors!$G:$G,$B104)-$B$2&gt;L$4),SUMIFS(Investors!$Q:$Q,Investors!$A:$A,$A104,Investors!$G:$G,$B104),0)</f>
        <v>0</v>
      </c>
      <c r="N104" s="4">
        <f>IF(AND(SUMIFS(Investors!$P:$P,Investors!$A:$A,$A104,Investors!$G:$G,$B104)-$B$2&lt;=N$4,SUMIFS(Investors!$P:$P,Investors!$A:$A,$A104,Investors!$G:$G,$B104)-$B$2&gt;M$4),SUMIFS(Investors!$Q:$Q,Investors!$A:$A,$A104,Investors!$G:$G,$B104),0)</f>
        <v>0</v>
      </c>
      <c r="O104" s="4">
        <f>IF(AND(SUMIFS(Investors!$P:$P,Investors!$A:$A,$A104,Investors!$G:$G,$B104)-$B$2&lt;=O$4,SUMIFS(Investors!$P:$P,Investors!$A:$A,$A104,Investors!$G:$G,$B104)-$B$2&gt;N$4),SUMIFS(Investors!$Q:$Q,Investors!$A:$A,$A104,Investors!$G:$G,$B104),0)</f>
        <v>0</v>
      </c>
      <c r="P104" s="4">
        <f>IF(AND(SUMIFS(Investors!$P:$P,Investors!$A:$A,$A104,Investors!$G:$G,$B104)-$B$2&lt;=P$4,SUMIFS(Investors!$P:$P,Investors!$A:$A,$A104,Investors!$G:$G,$B104)-$B$2&gt;O$4),SUMIFS(Investors!$Q:$Q,Investors!$A:$A,$A104,Investors!$G:$G,$B104),0)</f>
        <v>0</v>
      </c>
      <c r="Q104" s="4">
        <f>IF(AND(SUMIFS(Investors!$P:$P,Investors!$A:$A,$A104,Investors!$G:$G,$B104)-$B$2&lt;=Q$4,SUMIFS(Investors!$P:$P,Investors!$A:$A,$A104,Investors!$G:$G,$B104)-$B$2&gt;P$4),SUMIFS(Investors!$Q:$Q,Investors!$A:$A,$A104,Investors!$G:$G,$B104),0)</f>
        <v>0</v>
      </c>
      <c r="R104" s="4">
        <f>IF(AND(SUMIFS(Investors!$P:$P,Investors!$A:$A,$A104,Investors!$G:$G,$B104)-$B$2&lt;=R$4,SUMIFS(Investors!$P:$P,Investors!$A:$A,$A104,Investors!$G:$G,$B104)-$B$2&gt;Q$4),SUMIFS(Investors!$Q:$Q,Investors!$A:$A,$A104,Investors!$G:$G,$B104),0)</f>
        <v>0</v>
      </c>
      <c r="S104" s="4">
        <f>IF(AND(SUMIFS(Investors!$P:$P,Investors!$A:$A,$A104,Investors!$G:$G,$B104)-$B$2&lt;=S$4,SUMIFS(Investors!$P:$P,Investors!$A:$A,$A104,Investors!$G:$G,$B104)-$B$2&gt;R$4),SUMIFS(Investors!$Q:$Q,Investors!$A:$A,$A104,Investors!$G:$G,$B104),0)</f>
        <v>0</v>
      </c>
      <c r="T104" s="4">
        <f>IF(AND(SUMIFS(Investors!$P:$P,Investors!$A:$A,$A104,Investors!$G:$G,$B104)-$B$2&lt;=T$4,SUMIFS(Investors!$P:$P,Investors!$A:$A,$A104,Investors!$G:$G,$B104)-$B$2&gt;S$4),SUMIFS(Investors!$Q:$Q,Investors!$A:$A,$A104,Investors!$G:$G,$B104),0)</f>
        <v>0</v>
      </c>
      <c r="U104" s="4">
        <f>IF(AND(SUMIFS(Investors!$P:$P,Investors!$A:$A,$A104,Investors!$G:$G,$B104)-$B$2&lt;=U$4,SUMIFS(Investors!$P:$P,Investors!$A:$A,$A104,Investors!$G:$G,$B104)-$B$2&gt;T$4),SUMIFS(Investors!$Q:$Q,Investors!$A:$A,$A104,Investors!$G:$G,$B104),0)</f>
        <v>0</v>
      </c>
      <c r="V104" s="4">
        <f>IF(AND(SUMIFS(Investors!$P:$P,Investors!$A:$A,$A104,Investors!$G:$G,$B104)-$B$2&lt;=V$4,SUMIFS(Investors!$P:$P,Investors!$A:$A,$A104,Investors!$G:$G,$B104)-$B$2&gt;U$4),SUMIFS(Investors!$Q:$Q,Investors!$A:$A,$A104,Investors!$G:$G,$B104),0)</f>
        <v>0</v>
      </c>
      <c r="W104" s="4">
        <f>IF(AND(SUMIFS(Investors!$P:$P,Investors!$A:$A,$A104,Investors!$G:$G,$B104)-$B$2&lt;=W$4,SUMIFS(Investors!$P:$P,Investors!$A:$A,$A104,Investors!$G:$G,$B104)-$B$2&gt;V$4),SUMIFS(Investors!$Q:$Q,Investors!$A:$A,$A104,Investors!$G:$G,$B104),0)</f>
        <v>0</v>
      </c>
      <c r="X104" s="4">
        <f>IF(AND(SUMIFS(Investors!$P:$P,Investors!$A:$A,$A104,Investors!$G:$G,$B104)-$B$2&lt;=X$4,SUMIFS(Investors!$P:$P,Investors!$A:$A,$A104,Investors!$G:$G,$B104)-$B$2&gt;W$4),SUMIFS(Investors!$Q:$Q,Investors!$A:$A,$A104,Investors!$G:$G,$B104),0)</f>
        <v>0</v>
      </c>
      <c r="Y104" s="4">
        <f>IF(AND(SUMIFS(Investors!$P:$P,Investors!$A:$A,$A104,Investors!$G:$G,$B104)-$B$2&lt;=Y$4,SUMIFS(Investors!$P:$P,Investors!$A:$A,$A104,Investors!$G:$G,$B104)-$B$2&gt;X$4),SUMIFS(Investors!$Q:$Q,Investors!$A:$A,$A104,Investors!$G:$G,$B104),0)</f>
        <v>0</v>
      </c>
      <c r="Z104" s="4">
        <f>IF(AND(SUMIFS(Investors!$P:$P,Investors!$A:$A,$A104,Investors!$G:$G,$B104)-$B$2&lt;=Z$4,SUMIFS(Investors!$P:$P,Investors!$A:$A,$A104,Investors!$G:$G,$B104)-$B$2&gt;Y$4),SUMIFS(Investors!$Q:$Q,Investors!$A:$A,$A104,Investors!$G:$G,$B104),0)</f>
        <v>0</v>
      </c>
      <c r="AA104" s="4">
        <f>IF(AND(SUMIFS(Investors!$P:$P,Investors!$A:$A,$A104,Investors!$G:$G,$B104)-$B$2&lt;=AA$4,SUMIFS(Investors!$P:$P,Investors!$A:$A,$A104,Investors!$G:$G,$B104)-$B$2&gt;Z$4),SUMIFS(Investors!$Q:$Q,Investors!$A:$A,$A104,Investors!$G:$G,$B104),0)</f>
        <v>0</v>
      </c>
      <c r="AB104" s="4">
        <f>IF(AND(SUMIFS(Investors!$P:$P,Investors!$A:$A,$A104,Investors!$G:$G,$B104)-$B$2&lt;=AB$4,SUMIFS(Investors!$P:$P,Investors!$A:$A,$A104,Investors!$G:$G,$B104)-$B$2&gt;AA$4),SUMIFS(Investors!$Q:$Q,Investors!$A:$A,$A104,Investors!$G:$G,$B104),0)</f>
        <v>0</v>
      </c>
      <c r="AC104" s="4">
        <f>IF(AND(SUMIFS(Investors!$P:$P,Investors!$A:$A,$A104,Investors!$G:$G,$B104)-$B$2&lt;=AC$4,SUMIFS(Investors!$P:$P,Investors!$A:$A,$A104,Investors!$G:$G,$B104)-$B$2&gt;AB$4),SUMIFS(Investors!$Q:$Q,Investors!$A:$A,$A104,Investors!$G:$G,$B104),0)</f>
        <v>0</v>
      </c>
    </row>
    <row r="105" spans="1:29">
      <c r="A105" t="s">
        <v>264</v>
      </c>
      <c r="B105" t="s">
        <v>81</v>
      </c>
      <c r="C105" s="4">
        <f t="shared" si="4"/>
        <v>562465.75342465751</v>
      </c>
      <c r="E105" s="4">
        <f>IF(AND(SUMIFS(Investors!$P:$P,Investors!$A:$A,$A105,Investors!$G:$G,$B105)-$B$2&lt;=E$4,SUMIFS(Investors!$P:$P,Investors!$A:$A,$A105,Investors!$G:$G,$B105)-$B$2&gt;D$4),SUMIFS(Investors!$Q:$Q,Investors!$A:$A,$A105,Investors!$G:$G,$B105),0)</f>
        <v>0</v>
      </c>
      <c r="F105" s="4">
        <f>IF(AND(SUMIFS(Investors!$P:$P,Investors!$A:$A,$A105,Investors!$G:$G,$B105)-$B$2&lt;=F$4,SUMIFS(Investors!$P:$P,Investors!$A:$A,$A105,Investors!$G:$G,$B105)-$B$2&gt;E$4),SUMIFS(Investors!$Q:$Q,Investors!$A:$A,$A105,Investors!$G:$G,$B105),0)</f>
        <v>562465.75342465751</v>
      </c>
      <c r="G105" s="4">
        <f>IF(AND(SUMIFS(Investors!$P:$P,Investors!$A:$A,$A105,Investors!$G:$G,$B105)-$B$2&lt;=G$4,SUMIFS(Investors!$P:$P,Investors!$A:$A,$A105,Investors!$G:$G,$B105)-$B$2&gt;F$4),SUMIFS(Investors!$Q:$Q,Investors!$A:$A,$A105,Investors!$G:$G,$B105),0)</f>
        <v>0</v>
      </c>
      <c r="H105" s="4">
        <f>IF(AND(SUMIFS(Investors!$P:$P,Investors!$A:$A,$A105,Investors!$G:$G,$B105)-$B$2&lt;=H$4,SUMIFS(Investors!$P:$P,Investors!$A:$A,$A105,Investors!$G:$G,$B105)-$B$2&gt;G$4),SUMIFS(Investors!$Q:$Q,Investors!$A:$A,$A105,Investors!$G:$G,$B105),0)</f>
        <v>0</v>
      </c>
      <c r="I105" s="4">
        <f>IF(AND(SUMIFS(Investors!$P:$P,Investors!$A:$A,$A105,Investors!$G:$G,$B105)-$B$2&lt;=I$4,SUMIFS(Investors!$P:$P,Investors!$A:$A,$A105,Investors!$G:$G,$B105)-$B$2&gt;H$4),SUMIFS(Investors!$Q:$Q,Investors!$A:$A,$A105,Investors!$G:$G,$B105),0)</f>
        <v>0</v>
      </c>
      <c r="J105" s="4">
        <f>IF(AND(SUMIFS(Investors!$P:$P,Investors!$A:$A,$A105,Investors!$G:$G,$B105)-$B$2&lt;=J$4,SUMIFS(Investors!$P:$P,Investors!$A:$A,$A105,Investors!$G:$G,$B105)-$B$2&gt;I$4),SUMIFS(Investors!$Q:$Q,Investors!$A:$A,$A105,Investors!$G:$G,$B105),0)</f>
        <v>0</v>
      </c>
      <c r="K105" s="4">
        <f>IF(AND(SUMIFS(Investors!$P:$P,Investors!$A:$A,$A105,Investors!$G:$G,$B105)-$B$2&lt;=K$4,SUMIFS(Investors!$P:$P,Investors!$A:$A,$A105,Investors!$G:$G,$B105)-$B$2&gt;J$4),SUMIFS(Investors!$Q:$Q,Investors!$A:$A,$A105,Investors!$G:$G,$B105),0)</f>
        <v>0</v>
      </c>
      <c r="L105" s="4">
        <f>IF(AND(SUMIFS(Investors!$P:$P,Investors!$A:$A,$A105,Investors!$G:$G,$B105)-$B$2&lt;=L$4,SUMIFS(Investors!$P:$P,Investors!$A:$A,$A105,Investors!$G:$G,$B105)-$B$2&gt;K$4),SUMIFS(Investors!$Q:$Q,Investors!$A:$A,$A105,Investors!$G:$G,$B105),0)</f>
        <v>0</v>
      </c>
      <c r="M105" s="4">
        <f>IF(AND(SUMIFS(Investors!$P:$P,Investors!$A:$A,$A105,Investors!$G:$G,$B105)-$B$2&lt;=M$4,SUMIFS(Investors!$P:$P,Investors!$A:$A,$A105,Investors!$G:$G,$B105)-$B$2&gt;L$4),SUMIFS(Investors!$Q:$Q,Investors!$A:$A,$A105,Investors!$G:$G,$B105),0)</f>
        <v>0</v>
      </c>
      <c r="N105" s="4">
        <f>IF(AND(SUMIFS(Investors!$P:$P,Investors!$A:$A,$A105,Investors!$G:$G,$B105)-$B$2&lt;=N$4,SUMIFS(Investors!$P:$P,Investors!$A:$A,$A105,Investors!$G:$G,$B105)-$B$2&gt;M$4),SUMIFS(Investors!$Q:$Q,Investors!$A:$A,$A105,Investors!$G:$G,$B105),0)</f>
        <v>0</v>
      </c>
      <c r="O105" s="4">
        <f>IF(AND(SUMIFS(Investors!$P:$P,Investors!$A:$A,$A105,Investors!$G:$G,$B105)-$B$2&lt;=O$4,SUMIFS(Investors!$P:$P,Investors!$A:$A,$A105,Investors!$G:$G,$B105)-$B$2&gt;N$4),SUMIFS(Investors!$Q:$Q,Investors!$A:$A,$A105,Investors!$G:$G,$B105),0)</f>
        <v>0</v>
      </c>
      <c r="P105" s="4">
        <f>IF(AND(SUMIFS(Investors!$P:$P,Investors!$A:$A,$A105,Investors!$G:$G,$B105)-$B$2&lt;=P$4,SUMIFS(Investors!$P:$P,Investors!$A:$A,$A105,Investors!$G:$G,$B105)-$B$2&gt;O$4),SUMIFS(Investors!$Q:$Q,Investors!$A:$A,$A105,Investors!$G:$G,$B105),0)</f>
        <v>0</v>
      </c>
      <c r="Q105" s="4">
        <f>IF(AND(SUMIFS(Investors!$P:$P,Investors!$A:$A,$A105,Investors!$G:$G,$B105)-$B$2&lt;=Q$4,SUMIFS(Investors!$P:$P,Investors!$A:$A,$A105,Investors!$G:$G,$B105)-$B$2&gt;P$4),SUMIFS(Investors!$Q:$Q,Investors!$A:$A,$A105,Investors!$G:$G,$B105),0)</f>
        <v>0</v>
      </c>
      <c r="R105" s="4">
        <f>IF(AND(SUMIFS(Investors!$P:$P,Investors!$A:$A,$A105,Investors!$G:$G,$B105)-$B$2&lt;=R$4,SUMIFS(Investors!$P:$P,Investors!$A:$A,$A105,Investors!$G:$G,$B105)-$B$2&gt;Q$4),SUMIFS(Investors!$Q:$Q,Investors!$A:$A,$A105,Investors!$G:$G,$B105),0)</f>
        <v>0</v>
      </c>
      <c r="S105" s="4">
        <f>IF(AND(SUMIFS(Investors!$P:$P,Investors!$A:$A,$A105,Investors!$G:$G,$B105)-$B$2&lt;=S$4,SUMIFS(Investors!$P:$P,Investors!$A:$A,$A105,Investors!$G:$G,$B105)-$B$2&gt;R$4),SUMIFS(Investors!$Q:$Q,Investors!$A:$A,$A105,Investors!$G:$G,$B105),0)</f>
        <v>0</v>
      </c>
      <c r="T105" s="4">
        <f>IF(AND(SUMIFS(Investors!$P:$P,Investors!$A:$A,$A105,Investors!$G:$G,$B105)-$B$2&lt;=T$4,SUMIFS(Investors!$P:$P,Investors!$A:$A,$A105,Investors!$G:$G,$B105)-$B$2&gt;S$4),SUMIFS(Investors!$Q:$Q,Investors!$A:$A,$A105,Investors!$G:$G,$B105),0)</f>
        <v>0</v>
      </c>
      <c r="U105" s="4">
        <f>IF(AND(SUMIFS(Investors!$P:$P,Investors!$A:$A,$A105,Investors!$G:$G,$B105)-$B$2&lt;=U$4,SUMIFS(Investors!$P:$P,Investors!$A:$A,$A105,Investors!$G:$G,$B105)-$B$2&gt;T$4),SUMIFS(Investors!$Q:$Q,Investors!$A:$A,$A105,Investors!$G:$G,$B105),0)</f>
        <v>0</v>
      </c>
      <c r="V105" s="4">
        <f>IF(AND(SUMIFS(Investors!$P:$P,Investors!$A:$A,$A105,Investors!$G:$G,$B105)-$B$2&lt;=V$4,SUMIFS(Investors!$P:$P,Investors!$A:$A,$A105,Investors!$G:$G,$B105)-$B$2&gt;U$4),SUMIFS(Investors!$Q:$Q,Investors!$A:$A,$A105,Investors!$G:$G,$B105),0)</f>
        <v>0</v>
      </c>
      <c r="W105" s="4">
        <f>IF(AND(SUMIFS(Investors!$P:$P,Investors!$A:$A,$A105,Investors!$G:$G,$B105)-$B$2&lt;=W$4,SUMIFS(Investors!$P:$P,Investors!$A:$A,$A105,Investors!$G:$G,$B105)-$B$2&gt;V$4),SUMIFS(Investors!$Q:$Q,Investors!$A:$A,$A105,Investors!$G:$G,$B105),0)</f>
        <v>0</v>
      </c>
      <c r="X105" s="4">
        <f>IF(AND(SUMIFS(Investors!$P:$P,Investors!$A:$A,$A105,Investors!$G:$G,$B105)-$B$2&lt;=X$4,SUMIFS(Investors!$P:$P,Investors!$A:$A,$A105,Investors!$G:$G,$B105)-$B$2&gt;W$4),SUMIFS(Investors!$Q:$Q,Investors!$A:$A,$A105,Investors!$G:$G,$B105),0)</f>
        <v>0</v>
      </c>
      <c r="Y105" s="4">
        <f>IF(AND(SUMIFS(Investors!$P:$P,Investors!$A:$A,$A105,Investors!$G:$G,$B105)-$B$2&lt;=Y$4,SUMIFS(Investors!$P:$P,Investors!$A:$A,$A105,Investors!$G:$G,$B105)-$B$2&gt;X$4),SUMIFS(Investors!$Q:$Q,Investors!$A:$A,$A105,Investors!$G:$G,$B105),0)</f>
        <v>0</v>
      </c>
      <c r="Z105" s="4">
        <f>IF(AND(SUMIFS(Investors!$P:$P,Investors!$A:$A,$A105,Investors!$G:$G,$B105)-$B$2&lt;=Z$4,SUMIFS(Investors!$P:$P,Investors!$A:$A,$A105,Investors!$G:$G,$B105)-$B$2&gt;Y$4),SUMIFS(Investors!$Q:$Q,Investors!$A:$A,$A105,Investors!$G:$G,$B105),0)</f>
        <v>0</v>
      </c>
      <c r="AA105" s="4">
        <f>IF(AND(SUMIFS(Investors!$P:$P,Investors!$A:$A,$A105,Investors!$G:$G,$B105)-$B$2&lt;=AA$4,SUMIFS(Investors!$P:$P,Investors!$A:$A,$A105,Investors!$G:$G,$B105)-$B$2&gt;Z$4),SUMIFS(Investors!$Q:$Q,Investors!$A:$A,$A105,Investors!$G:$G,$B105),0)</f>
        <v>0</v>
      </c>
      <c r="AB105" s="4">
        <f>IF(AND(SUMIFS(Investors!$P:$P,Investors!$A:$A,$A105,Investors!$G:$G,$B105)-$B$2&lt;=AB$4,SUMIFS(Investors!$P:$P,Investors!$A:$A,$A105,Investors!$G:$G,$B105)-$B$2&gt;AA$4),SUMIFS(Investors!$Q:$Q,Investors!$A:$A,$A105,Investors!$G:$G,$B105),0)</f>
        <v>0</v>
      </c>
      <c r="AC105" s="4">
        <f>IF(AND(SUMIFS(Investors!$P:$P,Investors!$A:$A,$A105,Investors!$G:$G,$B105)-$B$2&lt;=AC$4,SUMIFS(Investors!$P:$P,Investors!$A:$A,$A105,Investors!$G:$G,$B105)-$B$2&gt;AB$4),SUMIFS(Investors!$Q:$Q,Investors!$A:$A,$A105,Investors!$G:$G,$B105),0)</f>
        <v>0</v>
      </c>
    </row>
    <row r="106" spans="1:29">
      <c r="A106" t="s">
        <v>267</v>
      </c>
      <c r="B106" t="s">
        <v>32</v>
      </c>
      <c r="C106" s="4">
        <f t="shared" si="4"/>
        <v>680482.19178082189</v>
      </c>
      <c r="E106" s="4">
        <f>IF(AND(SUMIFS(Investors!$P:$P,Investors!$A:$A,$A106,Investors!$G:$G,$B106)-$B$2&lt;=E$4,SUMIFS(Investors!$P:$P,Investors!$A:$A,$A106,Investors!$G:$G,$B106)-$B$2&gt;D$4),SUMIFS(Investors!$Q:$Q,Investors!$A:$A,$A106,Investors!$G:$G,$B106),0)</f>
        <v>0</v>
      </c>
      <c r="F106" s="4">
        <f>IF(AND(SUMIFS(Investors!$P:$P,Investors!$A:$A,$A106,Investors!$G:$G,$B106)-$B$2&lt;=F$4,SUMIFS(Investors!$P:$P,Investors!$A:$A,$A106,Investors!$G:$G,$B106)-$B$2&gt;E$4),SUMIFS(Investors!$Q:$Q,Investors!$A:$A,$A106,Investors!$G:$G,$B106),0)</f>
        <v>0</v>
      </c>
      <c r="G106" s="4">
        <f>IF(AND(SUMIFS(Investors!$P:$P,Investors!$A:$A,$A106,Investors!$G:$G,$B106)-$B$2&lt;=G$4,SUMIFS(Investors!$P:$P,Investors!$A:$A,$A106,Investors!$G:$G,$B106)-$B$2&gt;F$4),SUMIFS(Investors!$Q:$Q,Investors!$A:$A,$A106,Investors!$G:$G,$B106),0)</f>
        <v>680482.19178082189</v>
      </c>
      <c r="H106" s="4">
        <f>IF(AND(SUMIFS(Investors!$P:$P,Investors!$A:$A,$A106,Investors!$G:$G,$B106)-$B$2&lt;=H$4,SUMIFS(Investors!$P:$P,Investors!$A:$A,$A106,Investors!$G:$G,$B106)-$B$2&gt;G$4),SUMIFS(Investors!$Q:$Q,Investors!$A:$A,$A106,Investors!$G:$G,$B106),0)</f>
        <v>0</v>
      </c>
      <c r="I106" s="4">
        <f>IF(AND(SUMIFS(Investors!$P:$P,Investors!$A:$A,$A106,Investors!$G:$G,$B106)-$B$2&lt;=I$4,SUMIFS(Investors!$P:$P,Investors!$A:$A,$A106,Investors!$G:$G,$B106)-$B$2&gt;H$4),SUMIFS(Investors!$Q:$Q,Investors!$A:$A,$A106,Investors!$G:$G,$B106),0)</f>
        <v>0</v>
      </c>
      <c r="J106" s="4">
        <f>IF(AND(SUMIFS(Investors!$P:$P,Investors!$A:$A,$A106,Investors!$G:$G,$B106)-$B$2&lt;=J$4,SUMIFS(Investors!$P:$P,Investors!$A:$A,$A106,Investors!$G:$G,$B106)-$B$2&gt;I$4),SUMIFS(Investors!$Q:$Q,Investors!$A:$A,$A106,Investors!$G:$G,$B106),0)</f>
        <v>0</v>
      </c>
      <c r="K106" s="4">
        <f>IF(AND(SUMIFS(Investors!$P:$P,Investors!$A:$A,$A106,Investors!$G:$G,$B106)-$B$2&lt;=K$4,SUMIFS(Investors!$P:$P,Investors!$A:$A,$A106,Investors!$G:$G,$B106)-$B$2&gt;J$4),SUMIFS(Investors!$Q:$Q,Investors!$A:$A,$A106,Investors!$G:$G,$B106),0)</f>
        <v>0</v>
      </c>
      <c r="L106" s="4">
        <f>IF(AND(SUMIFS(Investors!$P:$P,Investors!$A:$A,$A106,Investors!$G:$G,$B106)-$B$2&lt;=L$4,SUMIFS(Investors!$P:$P,Investors!$A:$A,$A106,Investors!$G:$G,$B106)-$B$2&gt;K$4),SUMIFS(Investors!$Q:$Q,Investors!$A:$A,$A106,Investors!$G:$G,$B106),0)</f>
        <v>0</v>
      </c>
      <c r="M106" s="4">
        <f>IF(AND(SUMIFS(Investors!$P:$P,Investors!$A:$A,$A106,Investors!$G:$G,$B106)-$B$2&lt;=M$4,SUMIFS(Investors!$P:$P,Investors!$A:$A,$A106,Investors!$G:$G,$B106)-$B$2&gt;L$4),SUMIFS(Investors!$Q:$Q,Investors!$A:$A,$A106,Investors!$G:$G,$B106),0)</f>
        <v>0</v>
      </c>
      <c r="N106" s="4">
        <f>IF(AND(SUMIFS(Investors!$P:$P,Investors!$A:$A,$A106,Investors!$G:$G,$B106)-$B$2&lt;=N$4,SUMIFS(Investors!$P:$P,Investors!$A:$A,$A106,Investors!$G:$G,$B106)-$B$2&gt;M$4),SUMIFS(Investors!$Q:$Q,Investors!$A:$A,$A106,Investors!$G:$G,$B106),0)</f>
        <v>0</v>
      </c>
      <c r="O106" s="4">
        <f>IF(AND(SUMIFS(Investors!$P:$P,Investors!$A:$A,$A106,Investors!$G:$G,$B106)-$B$2&lt;=O$4,SUMIFS(Investors!$P:$P,Investors!$A:$A,$A106,Investors!$G:$G,$B106)-$B$2&gt;N$4),SUMIFS(Investors!$Q:$Q,Investors!$A:$A,$A106,Investors!$G:$G,$B106),0)</f>
        <v>0</v>
      </c>
      <c r="P106" s="4">
        <f>IF(AND(SUMIFS(Investors!$P:$P,Investors!$A:$A,$A106,Investors!$G:$G,$B106)-$B$2&lt;=P$4,SUMIFS(Investors!$P:$P,Investors!$A:$A,$A106,Investors!$G:$G,$B106)-$B$2&gt;O$4),SUMIFS(Investors!$Q:$Q,Investors!$A:$A,$A106,Investors!$G:$G,$B106),0)</f>
        <v>0</v>
      </c>
      <c r="Q106" s="4">
        <f>IF(AND(SUMIFS(Investors!$P:$P,Investors!$A:$A,$A106,Investors!$G:$G,$B106)-$B$2&lt;=Q$4,SUMIFS(Investors!$P:$P,Investors!$A:$A,$A106,Investors!$G:$G,$B106)-$B$2&gt;P$4),SUMIFS(Investors!$Q:$Q,Investors!$A:$A,$A106,Investors!$G:$G,$B106),0)</f>
        <v>0</v>
      </c>
      <c r="R106" s="4">
        <f>IF(AND(SUMIFS(Investors!$P:$P,Investors!$A:$A,$A106,Investors!$G:$G,$B106)-$B$2&lt;=R$4,SUMIFS(Investors!$P:$P,Investors!$A:$A,$A106,Investors!$G:$G,$B106)-$B$2&gt;Q$4),SUMIFS(Investors!$Q:$Q,Investors!$A:$A,$A106,Investors!$G:$G,$B106),0)</f>
        <v>0</v>
      </c>
      <c r="S106" s="4">
        <f>IF(AND(SUMIFS(Investors!$P:$P,Investors!$A:$A,$A106,Investors!$G:$G,$B106)-$B$2&lt;=S$4,SUMIFS(Investors!$P:$P,Investors!$A:$A,$A106,Investors!$G:$G,$B106)-$B$2&gt;R$4),SUMIFS(Investors!$Q:$Q,Investors!$A:$A,$A106,Investors!$G:$G,$B106),0)</f>
        <v>0</v>
      </c>
      <c r="T106" s="4">
        <f>IF(AND(SUMIFS(Investors!$P:$P,Investors!$A:$A,$A106,Investors!$G:$G,$B106)-$B$2&lt;=T$4,SUMIFS(Investors!$P:$P,Investors!$A:$A,$A106,Investors!$G:$G,$B106)-$B$2&gt;S$4),SUMIFS(Investors!$Q:$Q,Investors!$A:$A,$A106,Investors!$G:$G,$B106),0)</f>
        <v>0</v>
      </c>
      <c r="U106" s="4">
        <f>IF(AND(SUMIFS(Investors!$P:$P,Investors!$A:$A,$A106,Investors!$G:$G,$B106)-$B$2&lt;=U$4,SUMIFS(Investors!$P:$P,Investors!$A:$A,$A106,Investors!$G:$G,$B106)-$B$2&gt;T$4),SUMIFS(Investors!$Q:$Q,Investors!$A:$A,$A106,Investors!$G:$G,$B106),0)</f>
        <v>0</v>
      </c>
      <c r="V106" s="4">
        <f>IF(AND(SUMIFS(Investors!$P:$P,Investors!$A:$A,$A106,Investors!$G:$G,$B106)-$B$2&lt;=V$4,SUMIFS(Investors!$P:$P,Investors!$A:$A,$A106,Investors!$G:$G,$B106)-$B$2&gt;U$4),SUMIFS(Investors!$Q:$Q,Investors!$A:$A,$A106,Investors!$G:$G,$B106),0)</f>
        <v>0</v>
      </c>
      <c r="W106" s="4">
        <f>IF(AND(SUMIFS(Investors!$P:$P,Investors!$A:$A,$A106,Investors!$G:$G,$B106)-$B$2&lt;=W$4,SUMIFS(Investors!$P:$P,Investors!$A:$A,$A106,Investors!$G:$G,$B106)-$B$2&gt;V$4),SUMIFS(Investors!$Q:$Q,Investors!$A:$A,$A106,Investors!$G:$G,$B106),0)</f>
        <v>0</v>
      </c>
      <c r="X106" s="4">
        <f>IF(AND(SUMIFS(Investors!$P:$P,Investors!$A:$A,$A106,Investors!$G:$G,$B106)-$B$2&lt;=X$4,SUMIFS(Investors!$P:$P,Investors!$A:$A,$A106,Investors!$G:$G,$B106)-$B$2&gt;W$4),SUMIFS(Investors!$Q:$Q,Investors!$A:$A,$A106,Investors!$G:$G,$B106),0)</f>
        <v>0</v>
      </c>
      <c r="Y106" s="4">
        <f>IF(AND(SUMIFS(Investors!$P:$P,Investors!$A:$A,$A106,Investors!$G:$G,$B106)-$B$2&lt;=Y$4,SUMIFS(Investors!$P:$P,Investors!$A:$A,$A106,Investors!$G:$G,$B106)-$B$2&gt;X$4),SUMIFS(Investors!$Q:$Q,Investors!$A:$A,$A106,Investors!$G:$G,$B106),0)</f>
        <v>0</v>
      </c>
      <c r="Z106" s="4">
        <f>IF(AND(SUMIFS(Investors!$P:$P,Investors!$A:$A,$A106,Investors!$G:$G,$B106)-$B$2&lt;=Z$4,SUMIFS(Investors!$P:$P,Investors!$A:$A,$A106,Investors!$G:$G,$B106)-$B$2&gt;Y$4),SUMIFS(Investors!$Q:$Q,Investors!$A:$A,$A106,Investors!$G:$G,$B106),0)</f>
        <v>0</v>
      </c>
      <c r="AA106" s="4">
        <f>IF(AND(SUMIFS(Investors!$P:$P,Investors!$A:$A,$A106,Investors!$G:$G,$B106)-$B$2&lt;=AA$4,SUMIFS(Investors!$P:$P,Investors!$A:$A,$A106,Investors!$G:$G,$B106)-$B$2&gt;Z$4),SUMIFS(Investors!$Q:$Q,Investors!$A:$A,$A106,Investors!$G:$G,$B106),0)</f>
        <v>0</v>
      </c>
      <c r="AB106" s="4">
        <f>IF(AND(SUMIFS(Investors!$P:$P,Investors!$A:$A,$A106,Investors!$G:$G,$B106)-$B$2&lt;=AB$4,SUMIFS(Investors!$P:$P,Investors!$A:$A,$A106,Investors!$G:$G,$B106)-$B$2&gt;AA$4),SUMIFS(Investors!$Q:$Q,Investors!$A:$A,$A106,Investors!$G:$G,$B106),0)</f>
        <v>0</v>
      </c>
      <c r="AC106" s="4">
        <f>IF(AND(SUMIFS(Investors!$P:$P,Investors!$A:$A,$A106,Investors!$G:$G,$B106)-$B$2&lt;=AC$4,SUMIFS(Investors!$P:$P,Investors!$A:$A,$A106,Investors!$G:$G,$B106)-$B$2&gt;AB$4),SUMIFS(Investors!$Q:$Q,Investors!$A:$A,$A106,Investors!$G:$G,$B106),0)</f>
        <v>0</v>
      </c>
    </row>
    <row r="107" spans="1:29">
      <c r="A107" t="s">
        <v>270</v>
      </c>
      <c r="B107" t="s">
        <v>41</v>
      </c>
      <c r="C107" s="4">
        <f t="shared" si="4"/>
        <v>335934.24657534249</v>
      </c>
      <c r="E107" s="4">
        <f>IF(AND(SUMIFS(Investors!$P:$P,Investors!$A:$A,$A107,Investors!$G:$G,$B107)-$B$2&lt;=E$4,SUMIFS(Investors!$P:$P,Investors!$A:$A,$A107,Investors!$G:$G,$B107)-$B$2&gt;D$4),SUMIFS(Investors!$Q:$Q,Investors!$A:$A,$A107,Investors!$G:$G,$B107),0)</f>
        <v>0</v>
      </c>
      <c r="F107" s="4">
        <f>IF(AND(SUMIFS(Investors!$P:$P,Investors!$A:$A,$A107,Investors!$G:$G,$B107)-$B$2&lt;=F$4,SUMIFS(Investors!$P:$P,Investors!$A:$A,$A107,Investors!$G:$G,$B107)-$B$2&gt;E$4),SUMIFS(Investors!$Q:$Q,Investors!$A:$A,$A107,Investors!$G:$G,$B107),0)</f>
        <v>0</v>
      </c>
      <c r="G107" s="4">
        <f>IF(AND(SUMIFS(Investors!$P:$P,Investors!$A:$A,$A107,Investors!$G:$G,$B107)-$B$2&lt;=G$4,SUMIFS(Investors!$P:$P,Investors!$A:$A,$A107,Investors!$G:$G,$B107)-$B$2&gt;F$4),SUMIFS(Investors!$Q:$Q,Investors!$A:$A,$A107,Investors!$G:$G,$B107),0)</f>
        <v>335934.24657534249</v>
      </c>
      <c r="H107" s="4">
        <f>IF(AND(SUMIFS(Investors!$P:$P,Investors!$A:$A,$A107,Investors!$G:$G,$B107)-$B$2&lt;=H$4,SUMIFS(Investors!$P:$P,Investors!$A:$A,$A107,Investors!$G:$G,$B107)-$B$2&gt;G$4),SUMIFS(Investors!$Q:$Q,Investors!$A:$A,$A107,Investors!$G:$G,$B107),0)</f>
        <v>0</v>
      </c>
      <c r="I107" s="4">
        <f>IF(AND(SUMIFS(Investors!$P:$P,Investors!$A:$A,$A107,Investors!$G:$G,$B107)-$B$2&lt;=I$4,SUMIFS(Investors!$P:$P,Investors!$A:$A,$A107,Investors!$G:$G,$B107)-$B$2&gt;H$4),SUMIFS(Investors!$Q:$Q,Investors!$A:$A,$A107,Investors!$G:$G,$B107),0)</f>
        <v>0</v>
      </c>
      <c r="J107" s="4">
        <f>IF(AND(SUMIFS(Investors!$P:$P,Investors!$A:$A,$A107,Investors!$G:$G,$B107)-$B$2&lt;=J$4,SUMIFS(Investors!$P:$P,Investors!$A:$A,$A107,Investors!$G:$G,$B107)-$B$2&gt;I$4),SUMIFS(Investors!$Q:$Q,Investors!$A:$A,$A107,Investors!$G:$G,$B107),0)</f>
        <v>0</v>
      </c>
      <c r="K107" s="4">
        <f>IF(AND(SUMIFS(Investors!$P:$P,Investors!$A:$A,$A107,Investors!$G:$G,$B107)-$B$2&lt;=K$4,SUMIFS(Investors!$P:$P,Investors!$A:$A,$A107,Investors!$G:$G,$B107)-$B$2&gt;J$4),SUMIFS(Investors!$Q:$Q,Investors!$A:$A,$A107,Investors!$G:$G,$B107),0)</f>
        <v>0</v>
      </c>
      <c r="L107" s="4">
        <f>IF(AND(SUMIFS(Investors!$P:$P,Investors!$A:$A,$A107,Investors!$G:$G,$B107)-$B$2&lt;=L$4,SUMIFS(Investors!$P:$P,Investors!$A:$A,$A107,Investors!$G:$G,$B107)-$B$2&gt;K$4),SUMIFS(Investors!$Q:$Q,Investors!$A:$A,$A107,Investors!$G:$G,$B107),0)</f>
        <v>0</v>
      </c>
      <c r="M107" s="4">
        <f>IF(AND(SUMIFS(Investors!$P:$P,Investors!$A:$A,$A107,Investors!$G:$G,$B107)-$B$2&lt;=M$4,SUMIFS(Investors!$P:$P,Investors!$A:$A,$A107,Investors!$G:$G,$B107)-$B$2&gt;L$4),SUMIFS(Investors!$Q:$Q,Investors!$A:$A,$A107,Investors!$G:$G,$B107),0)</f>
        <v>0</v>
      </c>
      <c r="N107" s="4">
        <f>IF(AND(SUMIFS(Investors!$P:$P,Investors!$A:$A,$A107,Investors!$G:$G,$B107)-$B$2&lt;=N$4,SUMIFS(Investors!$P:$P,Investors!$A:$A,$A107,Investors!$G:$G,$B107)-$B$2&gt;M$4),SUMIFS(Investors!$Q:$Q,Investors!$A:$A,$A107,Investors!$G:$G,$B107),0)</f>
        <v>0</v>
      </c>
      <c r="O107" s="4">
        <f>IF(AND(SUMIFS(Investors!$P:$P,Investors!$A:$A,$A107,Investors!$G:$G,$B107)-$B$2&lt;=O$4,SUMIFS(Investors!$P:$P,Investors!$A:$A,$A107,Investors!$G:$G,$B107)-$B$2&gt;N$4),SUMIFS(Investors!$Q:$Q,Investors!$A:$A,$A107,Investors!$G:$G,$B107),0)</f>
        <v>0</v>
      </c>
      <c r="P107" s="4">
        <f>IF(AND(SUMIFS(Investors!$P:$P,Investors!$A:$A,$A107,Investors!$G:$G,$B107)-$B$2&lt;=P$4,SUMIFS(Investors!$P:$P,Investors!$A:$A,$A107,Investors!$G:$G,$B107)-$B$2&gt;O$4),SUMIFS(Investors!$Q:$Q,Investors!$A:$A,$A107,Investors!$G:$G,$B107),0)</f>
        <v>0</v>
      </c>
      <c r="Q107" s="4">
        <f>IF(AND(SUMIFS(Investors!$P:$P,Investors!$A:$A,$A107,Investors!$G:$G,$B107)-$B$2&lt;=Q$4,SUMIFS(Investors!$P:$P,Investors!$A:$A,$A107,Investors!$G:$G,$B107)-$B$2&gt;P$4),SUMIFS(Investors!$Q:$Q,Investors!$A:$A,$A107,Investors!$G:$G,$B107),0)</f>
        <v>0</v>
      </c>
      <c r="R107" s="4">
        <f>IF(AND(SUMIFS(Investors!$P:$P,Investors!$A:$A,$A107,Investors!$G:$G,$B107)-$B$2&lt;=R$4,SUMIFS(Investors!$P:$P,Investors!$A:$A,$A107,Investors!$G:$G,$B107)-$B$2&gt;Q$4),SUMIFS(Investors!$Q:$Q,Investors!$A:$A,$A107,Investors!$G:$G,$B107),0)</f>
        <v>0</v>
      </c>
      <c r="S107" s="4">
        <f>IF(AND(SUMIFS(Investors!$P:$P,Investors!$A:$A,$A107,Investors!$G:$G,$B107)-$B$2&lt;=S$4,SUMIFS(Investors!$P:$P,Investors!$A:$A,$A107,Investors!$G:$G,$B107)-$B$2&gt;R$4),SUMIFS(Investors!$Q:$Q,Investors!$A:$A,$A107,Investors!$G:$G,$B107),0)</f>
        <v>0</v>
      </c>
      <c r="T107" s="4">
        <f>IF(AND(SUMIFS(Investors!$P:$P,Investors!$A:$A,$A107,Investors!$G:$G,$B107)-$B$2&lt;=T$4,SUMIFS(Investors!$P:$P,Investors!$A:$A,$A107,Investors!$G:$G,$B107)-$B$2&gt;S$4),SUMIFS(Investors!$Q:$Q,Investors!$A:$A,$A107,Investors!$G:$G,$B107),0)</f>
        <v>0</v>
      </c>
      <c r="U107" s="4">
        <f>IF(AND(SUMIFS(Investors!$P:$P,Investors!$A:$A,$A107,Investors!$G:$G,$B107)-$B$2&lt;=U$4,SUMIFS(Investors!$P:$P,Investors!$A:$A,$A107,Investors!$G:$G,$B107)-$B$2&gt;T$4),SUMIFS(Investors!$Q:$Q,Investors!$A:$A,$A107,Investors!$G:$G,$B107),0)</f>
        <v>0</v>
      </c>
      <c r="V107" s="4">
        <f>IF(AND(SUMIFS(Investors!$P:$P,Investors!$A:$A,$A107,Investors!$G:$G,$B107)-$B$2&lt;=V$4,SUMIFS(Investors!$P:$P,Investors!$A:$A,$A107,Investors!$G:$G,$B107)-$B$2&gt;U$4),SUMIFS(Investors!$Q:$Q,Investors!$A:$A,$A107,Investors!$G:$G,$B107),0)</f>
        <v>0</v>
      </c>
      <c r="W107" s="4">
        <f>IF(AND(SUMIFS(Investors!$P:$P,Investors!$A:$A,$A107,Investors!$G:$G,$B107)-$B$2&lt;=W$4,SUMIFS(Investors!$P:$P,Investors!$A:$A,$A107,Investors!$G:$G,$B107)-$B$2&gt;V$4),SUMIFS(Investors!$Q:$Q,Investors!$A:$A,$A107,Investors!$G:$G,$B107),0)</f>
        <v>0</v>
      </c>
      <c r="X107" s="4">
        <f>IF(AND(SUMIFS(Investors!$P:$P,Investors!$A:$A,$A107,Investors!$G:$G,$B107)-$B$2&lt;=X$4,SUMIFS(Investors!$P:$P,Investors!$A:$A,$A107,Investors!$G:$G,$B107)-$B$2&gt;W$4),SUMIFS(Investors!$Q:$Q,Investors!$A:$A,$A107,Investors!$G:$G,$B107),0)</f>
        <v>0</v>
      </c>
      <c r="Y107" s="4">
        <f>IF(AND(SUMIFS(Investors!$P:$P,Investors!$A:$A,$A107,Investors!$G:$G,$B107)-$B$2&lt;=Y$4,SUMIFS(Investors!$P:$P,Investors!$A:$A,$A107,Investors!$G:$G,$B107)-$B$2&gt;X$4),SUMIFS(Investors!$Q:$Q,Investors!$A:$A,$A107,Investors!$G:$G,$B107),0)</f>
        <v>0</v>
      </c>
      <c r="Z107" s="4">
        <f>IF(AND(SUMIFS(Investors!$P:$P,Investors!$A:$A,$A107,Investors!$G:$G,$B107)-$B$2&lt;=Z$4,SUMIFS(Investors!$P:$P,Investors!$A:$A,$A107,Investors!$G:$G,$B107)-$B$2&gt;Y$4),SUMIFS(Investors!$Q:$Q,Investors!$A:$A,$A107,Investors!$G:$G,$B107),0)</f>
        <v>0</v>
      </c>
      <c r="AA107" s="4">
        <f>IF(AND(SUMIFS(Investors!$P:$P,Investors!$A:$A,$A107,Investors!$G:$G,$B107)-$B$2&lt;=AA$4,SUMIFS(Investors!$P:$P,Investors!$A:$A,$A107,Investors!$G:$G,$B107)-$B$2&gt;Z$4),SUMIFS(Investors!$Q:$Q,Investors!$A:$A,$A107,Investors!$G:$G,$B107),0)</f>
        <v>0</v>
      </c>
      <c r="AB107" s="4">
        <f>IF(AND(SUMIFS(Investors!$P:$P,Investors!$A:$A,$A107,Investors!$G:$G,$B107)-$B$2&lt;=AB$4,SUMIFS(Investors!$P:$P,Investors!$A:$A,$A107,Investors!$G:$G,$B107)-$B$2&gt;AA$4),SUMIFS(Investors!$Q:$Q,Investors!$A:$A,$A107,Investors!$G:$G,$B107),0)</f>
        <v>0</v>
      </c>
      <c r="AC107" s="4">
        <f>IF(AND(SUMIFS(Investors!$P:$P,Investors!$A:$A,$A107,Investors!$G:$G,$B107)-$B$2&lt;=AC$4,SUMIFS(Investors!$P:$P,Investors!$A:$A,$A107,Investors!$G:$G,$B107)-$B$2&gt;AB$4),SUMIFS(Investors!$Q:$Q,Investors!$A:$A,$A107,Investors!$G:$G,$B107),0)</f>
        <v>0</v>
      </c>
    </row>
    <row r="108" spans="1:29">
      <c r="A108" t="s">
        <v>273</v>
      </c>
      <c r="B108" t="s">
        <v>80</v>
      </c>
      <c r="C108" s="4">
        <f t="shared" si="4"/>
        <v>125641.09589041096</v>
      </c>
      <c r="E108" s="4">
        <f>IF(AND(SUMIFS(Investors!$P:$P,Investors!$A:$A,$A108,Investors!$G:$G,$B108)-$B$2&lt;=E$4,SUMIFS(Investors!$P:$P,Investors!$A:$A,$A108,Investors!$G:$G,$B108)-$B$2&gt;D$4),SUMIFS(Investors!$Q:$Q,Investors!$A:$A,$A108,Investors!$G:$G,$B108),0)</f>
        <v>0</v>
      </c>
      <c r="F108" s="4">
        <f>IF(AND(SUMIFS(Investors!$P:$P,Investors!$A:$A,$A108,Investors!$G:$G,$B108)-$B$2&lt;=F$4,SUMIFS(Investors!$P:$P,Investors!$A:$A,$A108,Investors!$G:$G,$B108)-$B$2&gt;E$4),SUMIFS(Investors!$Q:$Q,Investors!$A:$A,$A108,Investors!$G:$G,$B108),0)</f>
        <v>0</v>
      </c>
      <c r="G108" s="4">
        <f>IF(AND(SUMIFS(Investors!$P:$P,Investors!$A:$A,$A108,Investors!$G:$G,$B108)-$B$2&lt;=G$4,SUMIFS(Investors!$P:$P,Investors!$A:$A,$A108,Investors!$G:$G,$B108)-$B$2&gt;F$4),SUMIFS(Investors!$Q:$Q,Investors!$A:$A,$A108,Investors!$G:$G,$B108),0)</f>
        <v>0</v>
      </c>
      <c r="H108" s="4">
        <f>IF(AND(SUMIFS(Investors!$P:$P,Investors!$A:$A,$A108,Investors!$G:$G,$B108)-$B$2&lt;=H$4,SUMIFS(Investors!$P:$P,Investors!$A:$A,$A108,Investors!$G:$G,$B108)-$B$2&gt;G$4),SUMIFS(Investors!$Q:$Q,Investors!$A:$A,$A108,Investors!$G:$G,$B108),0)</f>
        <v>0</v>
      </c>
      <c r="I108" s="4">
        <f>IF(AND(SUMIFS(Investors!$P:$P,Investors!$A:$A,$A108,Investors!$G:$G,$B108)-$B$2&lt;=I$4,SUMIFS(Investors!$P:$P,Investors!$A:$A,$A108,Investors!$G:$G,$B108)-$B$2&gt;H$4),SUMIFS(Investors!$Q:$Q,Investors!$A:$A,$A108,Investors!$G:$G,$B108),0)</f>
        <v>0</v>
      </c>
      <c r="J108" s="4">
        <f>IF(AND(SUMIFS(Investors!$P:$P,Investors!$A:$A,$A108,Investors!$G:$G,$B108)-$B$2&lt;=J$4,SUMIFS(Investors!$P:$P,Investors!$A:$A,$A108,Investors!$G:$G,$B108)-$B$2&gt;I$4),SUMIFS(Investors!$Q:$Q,Investors!$A:$A,$A108,Investors!$G:$G,$B108),0)</f>
        <v>125641.09589041096</v>
      </c>
      <c r="K108" s="4">
        <f>IF(AND(SUMIFS(Investors!$P:$P,Investors!$A:$A,$A108,Investors!$G:$G,$B108)-$B$2&lt;=K$4,SUMIFS(Investors!$P:$P,Investors!$A:$A,$A108,Investors!$G:$G,$B108)-$B$2&gt;J$4),SUMIFS(Investors!$Q:$Q,Investors!$A:$A,$A108,Investors!$G:$G,$B108),0)</f>
        <v>0</v>
      </c>
      <c r="L108" s="4">
        <f>IF(AND(SUMIFS(Investors!$P:$P,Investors!$A:$A,$A108,Investors!$G:$G,$B108)-$B$2&lt;=L$4,SUMIFS(Investors!$P:$P,Investors!$A:$A,$A108,Investors!$G:$G,$B108)-$B$2&gt;K$4),SUMIFS(Investors!$Q:$Q,Investors!$A:$A,$A108,Investors!$G:$G,$B108),0)</f>
        <v>0</v>
      </c>
      <c r="M108" s="4">
        <f>IF(AND(SUMIFS(Investors!$P:$P,Investors!$A:$A,$A108,Investors!$G:$G,$B108)-$B$2&lt;=M$4,SUMIFS(Investors!$P:$P,Investors!$A:$A,$A108,Investors!$G:$G,$B108)-$B$2&gt;L$4),SUMIFS(Investors!$Q:$Q,Investors!$A:$A,$A108,Investors!$G:$G,$B108),0)</f>
        <v>0</v>
      </c>
      <c r="N108" s="4">
        <f>IF(AND(SUMIFS(Investors!$P:$P,Investors!$A:$A,$A108,Investors!$G:$G,$B108)-$B$2&lt;=N$4,SUMIFS(Investors!$P:$P,Investors!$A:$A,$A108,Investors!$G:$G,$B108)-$B$2&gt;M$4),SUMIFS(Investors!$Q:$Q,Investors!$A:$A,$A108,Investors!$G:$G,$B108),0)</f>
        <v>0</v>
      </c>
      <c r="O108" s="4">
        <f>IF(AND(SUMIFS(Investors!$P:$P,Investors!$A:$A,$A108,Investors!$G:$G,$B108)-$B$2&lt;=O$4,SUMIFS(Investors!$P:$P,Investors!$A:$A,$A108,Investors!$G:$G,$B108)-$B$2&gt;N$4),SUMIFS(Investors!$Q:$Q,Investors!$A:$A,$A108,Investors!$G:$G,$B108),0)</f>
        <v>0</v>
      </c>
      <c r="P108" s="4">
        <f>IF(AND(SUMIFS(Investors!$P:$P,Investors!$A:$A,$A108,Investors!$G:$G,$B108)-$B$2&lt;=P$4,SUMIFS(Investors!$P:$P,Investors!$A:$A,$A108,Investors!$G:$G,$B108)-$B$2&gt;O$4),SUMIFS(Investors!$Q:$Q,Investors!$A:$A,$A108,Investors!$G:$G,$B108),0)</f>
        <v>0</v>
      </c>
      <c r="Q108" s="4">
        <f>IF(AND(SUMIFS(Investors!$P:$P,Investors!$A:$A,$A108,Investors!$G:$G,$B108)-$B$2&lt;=Q$4,SUMIFS(Investors!$P:$P,Investors!$A:$A,$A108,Investors!$G:$G,$B108)-$B$2&gt;P$4),SUMIFS(Investors!$Q:$Q,Investors!$A:$A,$A108,Investors!$G:$G,$B108),0)</f>
        <v>0</v>
      </c>
      <c r="R108" s="4">
        <f>IF(AND(SUMIFS(Investors!$P:$P,Investors!$A:$A,$A108,Investors!$G:$G,$B108)-$B$2&lt;=R$4,SUMIFS(Investors!$P:$P,Investors!$A:$A,$A108,Investors!$G:$G,$B108)-$B$2&gt;Q$4),SUMIFS(Investors!$Q:$Q,Investors!$A:$A,$A108,Investors!$G:$G,$B108),0)</f>
        <v>0</v>
      </c>
      <c r="S108" s="4">
        <f>IF(AND(SUMIFS(Investors!$P:$P,Investors!$A:$A,$A108,Investors!$G:$G,$B108)-$B$2&lt;=S$4,SUMIFS(Investors!$P:$P,Investors!$A:$A,$A108,Investors!$G:$G,$B108)-$B$2&gt;R$4),SUMIFS(Investors!$Q:$Q,Investors!$A:$A,$A108,Investors!$G:$G,$B108),0)</f>
        <v>0</v>
      </c>
      <c r="T108" s="4">
        <f>IF(AND(SUMIFS(Investors!$P:$P,Investors!$A:$A,$A108,Investors!$G:$G,$B108)-$B$2&lt;=T$4,SUMIFS(Investors!$P:$P,Investors!$A:$A,$A108,Investors!$G:$G,$B108)-$B$2&gt;S$4),SUMIFS(Investors!$Q:$Q,Investors!$A:$A,$A108,Investors!$G:$G,$B108),0)</f>
        <v>0</v>
      </c>
      <c r="U108" s="4">
        <f>IF(AND(SUMIFS(Investors!$P:$P,Investors!$A:$A,$A108,Investors!$G:$G,$B108)-$B$2&lt;=U$4,SUMIFS(Investors!$P:$P,Investors!$A:$A,$A108,Investors!$G:$G,$B108)-$B$2&gt;T$4),SUMIFS(Investors!$Q:$Q,Investors!$A:$A,$A108,Investors!$G:$G,$B108),0)</f>
        <v>0</v>
      </c>
      <c r="V108" s="4">
        <f>IF(AND(SUMIFS(Investors!$P:$P,Investors!$A:$A,$A108,Investors!$G:$G,$B108)-$B$2&lt;=V$4,SUMIFS(Investors!$P:$P,Investors!$A:$A,$A108,Investors!$G:$G,$B108)-$B$2&gt;U$4),SUMIFS(Investors!$Q:$Q,Investors!$A:$A,$A108,Investors!$G:$G,$B108),0)</f>
        <v>0</v>
      </c>
      <c r="W108" s="4">
        <f>IF(AND(SUMIFS(Investors!$P:$P,Investors!$A:$A,$A108,Investors!$G:$G,$B108)-$B$2&lt;=W$4,SUMIFS(Investors!$P:$P,Investors!$A:$A,$A108,Investors!$G:$G,$B108)-$B$2&gt;V$4),SUMIFS(Investors!$Q:$Q,Investors!$A:$A,$A108,Investors!$G:$G,$B108),0)</f>
        <v>0</v>
      </c>
      <c r="X108" s="4">
        <f>IF(AND(SUMIFS(Investors!$P:$P,Investors!$A:$A,$A108,Investors!$G:$G,$B108)-$B$2&lt;=X$4,SUMIFS(Investors!$P:$P,Investors!$A:$A,$A108,Investors!$G:$G,$B108)-$B$2&gt;W$4),SUMIFS(Investors!$Q:$Q,Investors!$A:$A,$A108,Investors!$G:$G,$B108),0)</f>
        <v>0</v>
      </c>
      <c r="Y108" s="4">
        <f>IF(AND(SUMIFS(Investors!$P:$P,Investors!$A:$A,$A108,Investors!$G:$G,$B108)-$B$2&lt;=Y$4,SUMIFS(Investors!$P:$P,Investors!$A:$A,$A108,Investors!$G:$G,$B108)-$B$2&gt;X$4),SUMIFS(Investors!$Q:$Q,Investors!$A:$A,$A108,Investors!$G:$G,$B108),0)</f>
        <v>0</v>
      </c>
      <c r="Z108" s="4">
        <f>IF(AND(SUMIFS(Investors!$P:$P,Investors!$A:$A,$A108,Investors!$G:$G,$B108)-$B$2&lt;=Z$4,SUMIFS(Investors!$P:$P,Investors!$A:$A,$A108,Investors!$G:$G,$B108)-$B$2&gt;Y$4),SUMIFS(Investors!$Q:$Q,Investors!$A:$A,$A108,Investors!$G:$G,$B108),0)</f>
        <v>0</v>
      </c>
      <c r="AA108" s="4">
        <f>IF(AND(SUMIFS(Investors!$P:$P,Investors!$A:$A,$A108,Investors!$G:$G,$B108)-$B$2&lt;=AA$4,SUMIFS(Investors!$P:$P,Investors!$A:$A,$A108,Investors!$G:$G,$B108)-$B$2&gt;Z$4),SUMIFS(Investors!$Q:$Q,Investors!$A:$A,$A108,Investors!$G:$G,$B108),0)</f>
        <v>0</v>
      </c>
      <c r="AB108" s="4">
        <f>IF(AND(SUMIFS(Investors!$P:$P,Investors!$A:$A,$A108,Investors!$G:$G,$B108)-$B$2&lt;=AB$4,SUMIFS(Investors!$P:$P,Investors!$A:$A,$A108,Investors!$G:$G,$B108)-$B$2&gt;AA$4),SUMIFS(Investors!$Q:$Q,Investors!$A:$A,$A108,Investors!$G:$G,$B108),0)</f>
        <v>0</v>
      </c>
      <c r="AC108" s="4">
        <f>IF(AND(SUMIFS(Investors!$P:$P,Investors!$A:$A,$A108,Investors!$G:$G,$B108)-$B$2&lt;=AC$4,SUMIFS(Investors!$P:$P,Investors!$A:$A,$A108,Investors!$G:$G,$B108)-$B$2&gt;AB$4),SUMIFS(Investors!$Q:$Q,Investors!$A:$A,$A108,Investors!$G:$G,$B108),0)</f>
        <v>0</v>
      </c>
    </row>
    <row r="109" spans="1:29">
      <c r="A109" t="s">
        <v>276</v>
      </c>
      <c r="B109" t="s">
        <v>42</v>
      </c>
      <c r="C109" s="4">
        <f t="shared" si="4"/>
        <v>644961.64383561641</v>
      </c>
      <c r="E109" s="4">
        <f>IF(AND(SUMIFS(Investors!$P:$P,Investors!$A:$A,$A109,Investors!$G:$G,$B109)-$B$2&lt;=E$4,SUMIFS(Investors!$P:$P,Investors!$A:$A,$A109,Investors!$G:$G,$B109)-$B$2&gt;D$4),SUMIFS(Investors!$Q:$Q,Investors!$A:$A,$A109,Investors!$G:$G,$B109),0)</f>
        <v>0</v>
      </c>
      <c r="F109" s="4">
        <f>IF(AND(SUMIFS(Investors!$P:$P,Investors!$A:$A,$A109,Investors!$G:$G,$B109)-$B$2&lt;=F$4,SUMIFS(Investors!$P:$P,Investors!$A:$A,$A109,Investors!$G:$G,$B109)-$B$2&gt;E$4),SUMIFS(Investors!$Q:$Q,Investors!$A:$A,$A109,Investors!$G:$G,$B109),0)</f>
        <v>0</v>
      </c>
      <c r="G109" s="4">
        <f>IF(AND(SUMIFS(Investors!$P:$P,Investors!$A:$A,$A109,Investors!$G:$G,$B109)-$B$2&lt;=G$4,SUMIFS(Investors!$P:$P,Investors!$A:$A,$A109,Investors!$G:$G,$B109)-$B$2&gt;F$4),SUMIFS(Investors!$Q:$Q,Investors!$A:$A,$A109,Investors!$G:$G,$B109),0)</f>
        <v>0</v>
      </c>
      <c r="H109" s="4">
        <f>IF(AND(SUMIFS(Investors!$P:$P,Investors!$A:$A,$A109,Investors!$G:$G,$B109)-$B$2&lt;=H$4,SUMIFS(Investors!$P:$P,Investors!$A:$A,$A109,Investors!$G:$G,$B109)-$B$2&gt;G$4),SUMIFS(Investors!$Q:$Q,Investors!$A:$A,$A109,Investors!$G:$G,$B109),0)</f>
        <v>0</v>
      </c>
      <c r="I109" s="4">
        <f>IF(AND(SUMIFS(Investors!$P:$P,Investors!$A:$A,$A109,Investors!$G:$G,$B109)-$B$2&lt;=I$4,SUMIFS(Investors!$P:$P,Investors!$A:$A,$A109,Investors!$G:$G,$B109)-$B$2&gt;H$4),SUMIFS(Investors!$Q:$Q,Investors!$A:$A,$A109,Investors!$G:$G,$B109),0)</f>
        <v>0</v>
      </c>
      <c r="J109" s="4">
        <f>IF(AND(SUMIFS(Investors!$P:$P,Investors!$A:$A,$A109,Investors!$G:$G,$B109)-$B$2&lt;=J$4,SUMIFS(Investors!$P:$P,Investors!$A:$A,$A109,Investors!$G:$G,$B109)-$B$2&gt;I$4),SUMIFS(Investors!$Q:$Q,Investors!$A:$A,$A109,Investors!$G:$G,$B109),0)</f>
        <v>644961.64383561641</v>
      </c>
      <c r="K109" s="4">
        <f>IF(AND(SUMIFS(Investors!$P:$P,Investors!$A:$A,$A109,Investors!$G:$G,$B109)-$B$2&lt;=K$4,SUMIFS(Investors!$P:$P,Investors!$A:$A,$A109,Investors!$G:$G,$B109)-$B$2&gt;J$4),SUMIFS(Investors!$Q:$Q,Investors!$A:$A,$A109,Investors!$G:$G,$B109),0)</f>
        <v>0</v>
      </c>
      <c r="L109" s="4">
        <f>IF(AND(SUMIFS(Investors!$P:$P,Investors!$A:$A,$A109,Investors!$G:$G,$B109)-$B$2&lt;=L$4,SUMIFS(Investors!$P:$P,Investors!$A:$A,$A109,Investors!$G:$G,$B109)-$B$2&gt;K$4),SUMIFS(Investors!$Q:$Q,Investors!$A:$A,$A109,Investors!$G:$G,$B109),0)</f>
        <v>0</v>
      </c>
      <c r="M109" s="4">
        <f>IF(AND(SUMIFS(Investors!$P:$P,Investors!$A:$A,$A109,Investors!$G:$G,$B109)-$B$2&lt;=M$4,SUMIFS(Investors!$P:$P,Investors!$A:$A,$A109,Investors!$G:$G,$B109)-$B$2&gt;L$4),SUMIFS(Investors!$Q:$Q,Investors!$A:$A,$A109,Investors!$G:$G,$B109),0)</f>
        <v>0</v>
      </c>
      <c r="N109" s="4">
        <f>IF(AND(SUMIFS(Investors!$P:$P,Investors!$A:$A,$A109,Investors!$G:$G,$B109)-$B$2&lt;=N$4,SUMIFS(Investors!$P:$P,Investors!$A:$A,$A109,Investors!$G:$G,$B109)-$B$2&gt;M$4),SUMIFS(Investors!$Q:$Q,Investors!$A:$A,$A109,Investors!$G:$G,$B109),0)</f>
        <v>0</v>
      </c>
      <c r="O109" s="4">
        <f>IF(AND(SUMIFS(Investors!$P:$P,Investors!$A:$A,$A109,Investors!$G:$G,$B109)-$B$2&lt;=O$4,SUMIFS(Investors!$P:$P,Investors!$A:$A,$A109,Investors!$G:$G,$B109)-$B$2&gt;N$4),SUMIFS(Investors!$Q:$Q,Investors!$A:$A,$A109,Investors!$G:$G,$B109),0)</f>
        <v>0</v>
      </c>
      <c r="P109" s="4">
        <f>IF(AND(SUMIFS(Investors!$P:$P,Investors!$A:$A,$A109,Investors!$G:$G,$B109)-$B$2&lt;=P$4,SUMIFS(Investors!$P:$P,Investors!$A:$A,$A109,Investors!$G:$G,$B109)-$B$2&gt;O$4),SUMIFS(Investors!$Q:$Q,Investors!$A:$A,$A109,Investors!$G:$G,$B109),0)</f>
        <v>0</v>
      </c>
      <c r="Q109" s="4">
        <f>IF(AND(SUMIFS(Investors!$P:$P,Investors!$A:$A,$A109,Investors!$G:$G,$B109)-$B$2&lt;=Q$4,SUMIFS(Investors!$P:$P,Investors!$A:$A,$A109,Investors!$G:$G,$B109)-$B$2&gt;P$4),SUMIFS(Investors!$Q:$Q,Investors!$A:$A,$A109,Investors!$G:$G,$B109),0)</f>
        <v>0</v>
      </c>
      <c r="R109" s="4">
        <f>IF(AND(SUMIFS(Investors!$P:$P,Investors!$A:$A,$A109,Investors!$G:$G,$B109)-$B$2&lt;=R$4,SUMIFS(Investors!$P:$P,Investors!$A:$A,$A109,Investors!$G:$G,$B109)-$B$2&gt;Q$4),SUMIFS(Investors!$Q:$Q,Investors!$A:$A,$A109,Investors!$G:$G,$B109),0)</f>
        <v>0</v>
      </c>
      <c r="S109" s="4">
        <f>IF(AND(SUMIFS(Investors!$P:$P,Investors!$A:$A,$A109,Investors!$G:$G,$B109)-$B$2&lt;=S$4,SUMIFS(Investors!$P:$P,Investors!$A:$A,$A109,Investors!$G:$G,$B109)-$B$2&gt;R$4),SUMIFS(Investors!$Q:$Q,Investors!$A:$A,$A109,Investors!$G:$G,$B109),0)</f>
        <v>0</v>
      </c>
      <c r="T109" s="4">
        <f>IF(AND(SUMIFS(Investors!$P:$P,Investors!$A:$A,$A109,Investors!$G:$G,$B109)-$B$2&lt;=T$4,SUMIFS(Investors!$P:$P,Investors!$A:$A,$A109,Investors!$G:$G,$B109)-$B$2&gt;S$4),SUMIFS(Investors!$Q:$Q,Investors!$A:$A,$A109,Investors!$G:$G,$B109),0)</f>
        <v>0</v>
      </c>
      <c r="U109" s="4">
        <f>IF(AND(SUMIFS(Investors!$P:$P,Investors!$A:$A,$A109,Investors!$G:$G,$B109)-$B$2&lt;=U$4,SUMIFS(Investors!$P:$P,Investors!$A:$A,$A109,Investors!$G:$G,$B109)-$B$2&gt;T$4),SUMIFS(Investors!$Q:$Q,Investors!$A:$A,$A109,Investors!$G:$G,$B109),0)</f>
        <v>0</v>
      </c>
      <c r="V109" s="4">
        <f>IF(AND(SUMIFS(Investors!$P:$P,Investors!$A:$A,$A109,Investors!$G:$G,$B109)-$B$2&lt;=V$4,SUMIFS(Investors!$P:$P,Investors!$A:$A,$A109,Investors!$G:$G,$B109)-$B$2&gt;U$4),SUMIFS(Investors!$Q:$Q,Investors!$A:$A,$A109,Investors!$G:$G,$B109),0)</f>
        <v>0</v>
      </c>
      <c r="W109" s="4">
        <f>IF(AND(SUMIFS(Investors!$P:$P,Investors!$A:$A,$A109,Investors!$G:$G,$B109)-$B$2&lt;=W$4,SUMIFS(Investors!$P:$P,Investors!$A:$A,$A109,Investors!$G:$G,$B109)-$B$2&gt;V$4),SUMIFS(Investors!$Q:$Q,Investors!$A:$A,$A109,Investors!$G:$G,$B109),0)</f>
        <v>0</v>
      </c>
      <c r="X109" s="4">
        <f>IF(AND(SUMIFS(Investors!$P:$P,Investors!$A:$A,$A109,Investors!$G:$G,$B109)-$B$2&lt;=X$4,SUMIFS(Investors!$P:$P,Investors!$A:$A,$A109,Investors!$G:$G,$B109)-$B$2&gt;W$4),SUMIFS(Investors!$Q:$Q,Investors!$A:$A,$A109,Investors!$G:$G,$B109),0)</f>
        <v>0</v>
      </c>
      <c r="Y109" s="4">
        <f>IF(AND(SUMIFS(Investors!$P:$P,Investors!$A:$A,$A109,Investors!$G:$G,$B109)-$B$2&lt;=Y$4,SUMIFS(Investors!$P:$P,Investors!$A:$A,$A109,Investors!$G:$G,$B109)-$B$2&gt;X$4),SUMIFS(Investors!$Q:$Q,Investors!$A:$A,$A109,Investors!$G:$G,$B109),0)</f>
        <v>0</v>
      </c>
      <c r="Z109" s="4">
        <f>IF(AND(SUMIFS(Investors!$P:$P,Investors!$A:$A,$A109,Investors!$G:$G,$B109)-$B$2&lt;=Z$4,SUMIFS(Investors!$P:$P,Investors!$A:$A,$A109,Investors!$G:$G,$B109)-$B$2&gt;Y$4),SUMIFS(Investors!$Q:$Q,Investors!$A:$A,$A109,Investors!$G:$G,$B109),0)</f>
        <v>0</v>
      </c>
      <c r="AA109" s="4">
        <f>IF(AND(SUMIFS(Investors!$P:$P,Investors!$A:$A,$A109,Investors!$G:$G,$B109)-$B$2&lt;=AA$4,SUMIFS(Investors!$P:$P,Investors!$A:$A,$A109,Investors!$G:$G,$B109)-$B$2&gt;Z$4),SUMIFS(Investors!$Q:$Q,Investors!$A:$A,$A109,Investors!$G:$G,$B109),0)</f>
        <v>0</v>
      </c>
      <c r="AB109" s="4">
        <f>IF(AND(SUMIFS(Investors!$P:$P,Investors!$A:$A,$A109,Investors!$G:$G,$B109)-$B$2&lt;=AB$4,SUMIFS(Investors!$P:$P,Investors!$A:$A,$A109,Investors!$G:$G,$B109)-$B$2&gt;AA$4),SUMIFS(Investors!$Q:$Q,Investors!$A:$A,$A109,Investors!$G:$G,$B109),0)</f>
        <v>0</v>
      </c>
      <c r="AC109" s="4">
        <f>IF(AND(SUMIFS(Investors!$P:$P,Investors!$A:$A,$A109,Investors!$G:$G,$B109)-$B$2&lt;=AC$4,SUMIFS(Investors!$P:$P,Investors!$A:$A,$A109,Investors!$G:$G,$B109)-$B$2&gt;AB$4),SUMIFS(Investors!$Q:$Q,Investors!$A:$A,$A109,Investors!$G:$G,$B109),0)</f>
        <v>0</v>
      </c>
    </row>
    <row r="110" spans="1:29">
      <c r="A110" t="s">
        <v>276</v>
      </c>
      <c r="B110" t="s">
        <v>43</v>
      </c>
      <c r="C110" s="4">
        <f t="shared" si="4"/>
        <v>237293.15068493149</v>
      </c>
      <c r="E110" s="4">
        <f>IF(AND(SUMIFS(Investors!$P:$P,Investors!$A:$A,$A110,Investors!$G:$G,$B110)-$B$2&lt;=E$4,SUMIFS(Investors!$P:$P,Investors!$A:$A,$A110,Investors!$G:$G,$B110)-$B$2&gt;D$4),SUMIFS(Investors!$Q:$Q,Investors!$A:$A,$A110,Investors!$G:$G,$B110),0)</f>
        <v>0</v>
      </c>
      <c r="F110" s="4">
        <f>IF(AND(SUMIFS(Investors!$P:$P,Investors!$A:$A,$A110,Investors!$G:$G,$B110)-$B$2&lt;=F$4,SUMIFS(Investors!$P:$P,Investors!$A:$A,$A110,Investors!$G:$G,$B110)-$B$2&gt;E$4),SUMIFS(Investors!$Q:$Q,Investors!$A:$A,$A110,Investors!$G:$G,$B110),0)</f>
        <v>0</v>
      </c>
      <c r="G110" s="4">
        <f>IF(AND(SUMIFS(Investors!$P:$P,Investors!$A:$A,$A110,Investors!$G:$G,$B110)-$B$2&lt;=G$4,SUMIFS(Investors!$P:$P,Investors!$A:$A,$A110,Investors!$G:$G,$B110)-$B$2&gt;F$4),SUMIFS(Investors!$Q:$Q,Investors!$A:$A,$A110,Investors!$G:$G,$B110),0)</f>
        <v>0</v>
      </c>
      <c r="H110" s="4">
        <f>IF(AND(SUMIFS(Investors!$P:$P,Investors!$A:$A,$A110,Investors!$G:$G,$B110)-$B$2&lt;=H$4,SUMIFS(Investors!$P:$P,Investors!$A:$A,$A110,Investors!$G:$G,$B110)-$B$2&gt;G$4),SUMIFS(Investors!$Q:$Q,Investors!$A:$A,$A110,Investors!$G:$G,$B110),0)</f>
        <v>0</v>
      </c>
      <c r="I110" s="4">
        <f>IF(AND(SUMIFS(Investors!$P:$P,Investors!$A:$A,$A110,Investors!$G:$G,$B110)-$B$2&lt;=I$4,SUMIFS(Investors!$P:$P,Investors!$A:$A,$A110,Investors!$G:$G,$B110)-$B$2&gt;H$4),SUMIFS(Investors!$Q:$Q,Investors!$A:$A,$A110,Investors!$G:$G,$B110),0)</f>
        <v>0</v>
      </c>
      <c r="J110" s="4">
        <f>IF(AND(SUMIFS(Investors!$P:$P,Investors!$A:$A,$A110,Investors!$G:$G,$B110)-$B$2&lt;=J$4,SUMIFS(Investors!$P:$P,Investors!$A:$A,$A110,Investors!$G:$G,$B110)-$B$2&gt;I$4),SUMIFS(Investors!$Q:$Q,Investors!$A:$A,$A110,Investors!$G:$G,$B110),0)</f>
        <v>0</v>
      </c>
      <c r="K110" s="4">
        <f>IF(AND(SUMIFS(Investors!$P:$P,Investors!$A:$A,$A110,Investors!$G:$G,$B110)-$B$2&lt;=K$4,SUMIFS(Investors!$P:$P,Investors!$A:$A,$A110,Investors!$G:$G,$B110)-$B$2&gt;J$4),SUMIFS(Investors!$Q:$Q,Investors!$A:$A,$A110,Investors!$G:$G,$B110),0)</f>
        <v>237293.15068493149</v>
      </c>
      <c r="L110" s="4">
        <f>IF(AND(SUMIFS(Investors!$P:$P,Investors!$A:$A,$A110,Investors!$G:$G,$B110)-$B$2&lt;=L$4,SUMIFS(Investors!$P:$P,Investors!$A:$A,$A110,Investors!$G:$G,$B110)-$B$2&gt;K$4),SUMIFS(Investors!$Q:$Q,Investors!$A:$A,$A110,Investors!$G:$G,$B110),0)</f>
        <v>0</v>
      </c>
      <c r="M110" s="4">
        <f>IF(AND(SUMIFS(Investors!$P:$P,Investors!$A:$A,$A110,Investors!$G:$G,$B110)-$B$2&lt;=M$4,SUMIFS(Investors!$P:$P,Investors!$A:$A,$A110,Investors!$G:$G,$B110)-$B$2&gt;L$4),SUMIFS(Investors!$Q:$Q,Investors!$A:$A,$A110,Investors!$G:$G,$B110),0)</f>
        <v>0</v>
      </c>
      <c r="N110" s="4">
        <f>IF(AND(SUMIFS(Investors!$P:$P,Investors!$A:$A,$A110,Investors!$G:$G,$B110)-$B$2&lt;=N$4,SUMIFS(Investors!$P:$P,Investors!$A:$A,$A110,Investors!$G:$G,$B110)-$B$2&gt;M$4),SUMIFS(Investors!$Q:$Q,Investors!$A:$A,$A110,Investors!$G:$G,$B110),0)</f>
        <v>0</v>
      </c>
      <c r="O110" s="4">
        <f>IF(AND(SUMIFS(Investors!$P:$P,Investors!$A:$A,$A110,Investors!$G:$G,$B110)-$B$2&lt;=O$4,SUMIFS(Investors!$P:$P,Investors!$A:$A,$A110,Investors!$G:$G,$B110)-$B$2&gt;N$4),SUMIFS(Investors!$Q:$Q,Investors!$A:$A,$A110,Investors!$G:$G,$B110),0)</f>
        <v>0</v>
      </c>
      <c r="P110" s="4">
        <f>IF(AND(SUMIFS(Investors!$P:$P,Investors!$A:$A,$A110,Investors!$G:$G,$B110)-$B$2&lt;=P$4,SUMIFS(Investors!$P:$P,Investors!$A:$A,$A110,Investors!$G:$G,$B110)-$B$2&gt;O$4),SUMIFS(Investors!$Q:$Q,Investors!$A:$A,$A110,Investors!$G:$G,$B110),0)</f>
        <v>0</v>
      </c>
      <c r="Q110" s="4">
        <f>IF(AND(SUMIFS(Investors!$P:$P,Investors!$A:$A,$A110,Investors!$G:$G,$B110)-$B$2&lt;=Q$4,SUMIFS(Investors!$P:$P,Investors!$A:$A,$A110,Investors!$G:$G,$B110)-$B$2&gt;P$4),SUMIFS(Investors!$Q:$Q,Investors!$A:$A,$A110,Investors!$G:$G,$B110),0)</f>
        <v>0</v>
      </c>
      <c r="R110" s="4">
        <f>IF(AND(SUMIFS(Investors!$P:$P,Investors!$A:$A,$A110,Investors!$G:$G,$B110)-$B$2&lt;=R$4,SUMIFS(Investors!$P:$P,Investors!$A:$A,$A110,Investors!$G:$G,$B110)-$B$2&gt;Q$4),SUMIFS(Investors!$Q:$Q,Investors!$A:$A,$A110,Investors!$G:$G,$B110),0)</f>
        <v>0</v>
      </c>
      <c r="S110" s="4">
        <f>IF(AND(SUMIFS(Investors!$P:$P,Investors!$A:$A,$A110,Investors!$G:$G,$B110)-$B$2&lt;=S$4,SUMIFS(Investors!$P:$P,Investors!$A:$A,$A110,Investors!$G:$G,$B110)-$B$2&gt;R$4),SUMIFS(Investors!$Q:$Q,Investors!$A:$A,$A110,Investors!$G:$G,$B110),0)</f>
        <v>0</v>
      </c>
      <c r="T110" s="4">
        <f>IF(AND(SUMIFS(Investors!$P:$P,Investors!$A:$A,$A110,Investors!$G:$G,$B110)-$B$2&lt;=T$4,SUMIFS(Investors!$P:$P,Investors!$A:$A,$A110,Investors!$G:$G,$B110)-$B$2&gt;S$4),SUMIFS(Investors!$Q:$Q,Investors!$A:$A,$A110,Investors!$G:$G,$B110),0)</f>
        <v>0</v>
      </c>
      <c r="U110" s="4">
        <f>IF(AND(SUMIFS(Investors!$P:$P,Investors!$A:$A,$A110,Investors!$G:$G,$B110)-$B$2&lt;=U$4,SUMIFS(Investors!$P:$P,Investors!$A:$A,$A110,Investors!$G:$G,$B110)-$B$2&gt;T$4),SUMIFS(Investors!$Q:$Q,Investors!$A:$A,$A110,Investors!$G:$G,$B110),0)</f>
        <v>0</v>
      </c>
      <c r="V110" s="4">
        <f>IF(AND(SUMIFS(Investors!$P:$P,Investors!$A:$A,$A110,Investors!$G:$G,$B110)-$B$2&lt;=V$4,SUMIFS(Investors!$P:$P,Investors!$A:$A,$A110,Investors!$G:$G,$B110)-$B$2&gt;U$4),SUMIFS(Investors!$Q:$Q,Investors!$A:$A,$A110,Investors!$G:$G,$B110),0)</f>
        <v>0</v>
      </c>
      <c r="W110" s="4">
        <f>IF(AND(SUMIFS(Investors!$P:$P,Investors!$A:$A,$A110,Investors!$G:$G,$B110)-$B$2&lt;=W$4,SUMIFS(Investors!$P:$P,Investors!$A:$A,$A110,Investors!$G:$G,$B110)-$B$2&gt;V$4),SUMIFS(Investors!$Q:$Q,Investors!$A:$A,$A110,Investors!$G:$G,$B110),0)</f>
        <v>0</v>
      </c>
      <c r="X110" s="4">
        <f>IF(AND(SUMIFS(Investors!$P:$P,Investors!$A:$A,$A110,Investors!$G:$G,$B110)-$B$2&lt;=X$4,SUMIFS(Investors!$P:$P,Investors!$A:$A,$A110,Investors!$G:$G,$B110)-$B$2&gt;W$4),SUMIFS(Investors!$Q:$Q,Investors!$A:$A,$A110,Investors!$G:$G,$B110),0)</f>
        <v>0</v>
      </c>
      <c r="Y110" s="4">
        <f>IF(AND(SUMIFS(Investors!$P:$P,Investors!$A:$A,$A110,Investors!$G:$G,$B110)-$B$2&lt;=Y$4,SUMIFS(Investors!$P:$P,Investors!$A:$A,$A110,Investors!$G:$G,$B110)-$B$2&gt;X$4),SUMIFS(Investors!$Q:$Q,Investors!$A:$A,$A110,Investors!$G:$G,$B110),0)</f>
        <v>0</v>
      </c>
      <c r="Z110" s="4">
        <f>IF(AND(SUMIFS(Investors!$P:$P,Investors!$A:$A,$A110,Investors!$G:$G,$B110)-$B$2&lt;=Z$4,SUMIFS(Investors!$P:$P,Investors!$A:$A,$A110,Investors!$G:$G,$B110)-$B$2&gt;Y$4),SUMIFS(Investors!$Q:$Q,Investors!$A:$A,$A110,Investors!$G:$G,$B110),0)</f>
        <v>0</v>
      </c>
      <c r="AA110" s="4">
        <f>IF(AND(SUMIFS(Investors!$P:$P,Investors!$A:$A,$A110,Investors!$G:$G,$B110)-$B$2&lt;=AA$4,SUMIFS(Investors!$P:$P,Investors!$A:$A,$A110,Investors!$G:$G,$B110)-$B$2&gt;Z$4),SUMIFS(Investors!$Q:$Q,Investors!$A:$A,$A110,Investors!$G:$G,$B110),0)</f>
        <v>0</v>
      </c>
      <c r="AB110" s="4">
        <f>IF(AND(SUMIFS(Investors!$P:$P,Investors!$A:$A,$A110,Investors!$G:$G,$B110)-$B$2&lt;=AB$4,SUMIFS(Investors!$P:$P,Investors!$A:$A,$A110,Investors!$G:$G,$B110)-$B$2&gt;AA$4),SUMIFS(Investors!$Q:$Q,Investors!$A:$A,$A110,Investors!$G:$G,$B110),0)</f>
        <v>0</v>
      </c>
      <c r="AC110" s="4">
        <f>IF(AND(SUMIFS(Investors!$P:$P,Investors!$A:$A,$A110,Investors!$G:$G,$B110)-$B$2&lt;=AC$4,SUMIFS(Investors!$P:$P,Investors!$A:$A,$A110,Investors!$G:$G,$B110)-$B$2&gt;AB$4),SUMIFS(Investors!$Q:$Q,Investors!$A:$A,$A110,Investors!$G:$G,$B110),0)</f>
        <v>0</v>
      </c>
    </row>
    <row r="111" spans="1:29">
      <c r="A111" t="s">
        <v>276</v>
      </c>
      <c r="B111" t="s">
        <v>48</v>
      </c>
      <c r="C111" s="4">
        <f t="shared" si="4"/>
        <v>632484.93150684936</v>
      </c>
      <c r="E111" s="4">
        <f>IF(AND(SUMIFS(Investors!$P:$P,Investors!$A:$A,$A111,Investors!$G:$G,$B111)-$B$2&lt;=E$4,SUMIFS(Investors!$P:$P,Investors!$A:$A,$A111,Investors!$G:$G,$B111)-$B$2&gt;D$4),SUMIFS(Investors!$Q:$Q,Investors!$A:$A,$A111,Investors!$G:$G,$B111),0)</f>
        <v>0</v>
      </c>
      <c r="F111" s="4">
        <f>IF(AND(SUMIFS(Investors!$P:$P,Investors!$A:$A,$A111,Investors!$G:$G,$B111)-$B$2&lt;=F$4,SUMIFS(Investors!$P:$P,Investors!$A:$A,$A111,Investors!$G:$G,$B111)-$B$2&gt;E$4),SUMIFS(Investors!$Q:$Q,Investors!$A:$A,$A111,Investors!$G:$G,$B111),0)</f>
        <v>0</v>
      </c>
      <c r="G111" s="4">
        <f>IF(AND(SUMIFS(Investors!$P:$P,Investors!$A:$A,$A111,Investors!$G:$G,$B111)-$B$2&lt;=G$4,SUMIFS(Investors!$P:$P,Investors!$A:$A,$A111,Investors!$G:$G,$B111)-$B$2&gt;F$4),SUMIFS(Investors!$Q:$Q,Investors!$A:$A,$A111,Investors!$G:$G,$B111),0)</f>
        <v>0</v>
      </c>
      <c r="H111" s="4">
        <f>IF(AND(SUMIFS(Investors!$P:$P,Investors!$A:$A,$A111,Investors!$G:$G,$B111)-$B$2&lt;=H$4,SUMIFS(Investors!$P:$P,Investors!$A:$A,$A111,Investors!$G:$G,$B111)-$B$2&gt;G$4),SUMIFS(Investors!$Q:$Q,Investors!$A:$A,$A111,Investors!$G:$G,$B111),0)</f>
        <v>632484.93150684936</v>
      </c>
      <c r="I111" s="4">
        <f>IF(AND(SUMIFS(Investors!$P:$P,Investors!$A:$A,$A111,Investors!$G:$G,$B111)-$B$2&lt;=I$4,SUMIFS(Investors!$P:$P,Investors!$A:$A,$A111,Investors!$G:$G,$B111)-$B$2&gt;H$4),SUMIFS(Investors!$Q:$Q,Investors!$A:$A,$A111,Investors!$G:$G,$B111),0)</f>
        <v>0</v>
      </c>
      <c r="J111" s="4">
        <f>IF(AND(SUMIFS(Investors!$P:$P,Investors!$A:$A,$A111,Investors!$G:$G,$B111)-$B$2&lt;=J$4,SUMIFS(Investors!$P:$P,Investors!$A:$A,$A111,Investors!$G:$G,$B111)-$B$2&gt;I$4),SUMIFS(Investors!$Q:$Q,Investors!$A:$A,$A111,Investors!$G:$G,$B111),0)</f>
        <v>0</v>
      </c>
      <c r="K111" s="4">
        <f>IF(AND(SUMIFS(Investors!$P:$P,Investors!$A:$A,$A111,Investors!$G:$G,$B111)-$B$2&lt;=K$4,SUMIFS(Investors!$P:$P,Investors!$A:$A,$A111,Investors!$G:$G,$B111)-$B$2&gt;J$4),SUMIFS(Investors!$Q:$Q,Investors!$A:$A,$A111,Investors!$G:$G,$B111),0)</f>
        <v>0</v>
      </c>
      <c r="L111" s="4">
        <f>IF(AND(SUMIFS(Investors!$P:$P,Investors!$A:$A,$A111,Investors!$G:$G,$B111)-$B$2&lt;=L$4,SUMIFS(Investors!$P:$P,Investors!$A:$A,$A111,Investors!$G:$G,$B111)-$B$2&gt;K$4),SUMIFS(Investors!$Q:$Q,Investors!$A:$A,$A111,Investors!$G:$G,$B111),0)</f>
        <v>0</v>
      </c>
      <c r="M111" s="4">
        <f>IF(AND(SUMIFS(Investors!$P:$P,Investors!$A:$A,$A111,Investors!$G:$G,$B111)-$B$2&lt;=M$4,SUMIFS(Investors!$P:$P,Investors!$A:$A,$A111,Investors!$G:$G,$B111)-$B$2&gt;L$4),SUMIFS(Investors!$Q:$Q,Investors!$A:$A,$A111,Investors!$G:$G,$B111),0)</f>
        <v>0</v>
      </c>
      <c r="N111" s="4">
        <f>IF(AND(SUMIFS(Investors!$P:$P,Investors!$A:$A,$A111,Investors!$G:$G,$B111)-$B$2&lt;=N$4,SUMIFS(Investors!$P:$P,Investors!$A:$A,$A111,Investors!$G:$G,$B111)-$B$2&gt;M$4),SUMIFS(Investors!$Q:$Q,Investors!$A:$A,$A111,Investors!$G:$G,$B111),0)</f>
        <v>0</v>
      </c>
      <c r="O111" s="4">
        <f>IF(AND(SUMIFS(Investors!$P:$P,Investors!$A:$A,$A111,Investors!$G:$G,$B111)-$B$2&lt;=O$4,SUMIFS(Investors!$P:$P,Investors!$A:$A,$A111,Investors!$G:$G,$B111)-$B$2&gt;N$4),SUMIFS(Investors!$Q:$Q,Investors!$A:$A,$A111,Investors!$G:$G,$B111),0)</f>
        <v>0</v>
      </c>
      <c r="P111" s="4">
        <f>IF(AND(SUMIFS(Investors!$P:$P,Investors!$A:$A,$A111,Investors!$G:$G,$B111)-$B$2&lt;=P$4,SUMIFS(Investors!$P:$P,Investors!$A:$A,$A111,Investors!$G:$G,$B111)-$B$2&gt;O$4),SUMIFS(Investors!$Q:$Q,Investors!$A:$A,$A111,Investors!$G:$G,$B111),0)</f>
        <v>0</v>
      </c>
      <c r="Q111" s="4">
        <f>IF(AND(SUMIFS(Investors!$P:$P,Investors!$A:$A,$A111,Investors!$G:$G,$B111)-$B$2&lt;=Q$4,SUMIFS(Investors!$P:$P,Investors!$A:$A,$A111,Investors!$G:$G,$B111)-$B$2&gt;P$4),SUMIFS(Investors!$Q:$Q,Investors!$A:$A,$A111,Investors!$G:$G,$B111),0)</f>
        <v>0</v>
      </c>
      <c r="R111" s="4">
        <f>IF(AND(SUMIFS(Investors!$P:$P,Investors!$A:$A,$A111,Investors!$G:$G,$B111)-$B$2&lt;=R$4,SUMIFS(Investors!$P:$P,Investors!$A:$A,$A111,Investors!$G:$G,$B111)-$B$2&gt;Q$4),SUMIFS(Investors!$Q:$Q,Investors!$A:$A,$A111,Investors!$G:$G,$B111),0)</f>
        <v>0</v>
      </c>
      <c r="S111" s="4">
        <f>IF(AND(SUMIFS(Investors!$P:$P,Investors!$A:$A,$A111,Investors!$G:$G,$B111)-$B$2&lt;=S$4,SUMIFS(Investors!$P:$P,Investors!$A:$A,$A111,Investors!$G:$G,$B111)-$B$2&gt;R$4),SUMIFS(Investors!$Q:$Q,Investors!$A:$A,$A111,Investors!$G:$G,$B111),0)</f>
        <v>0</v>
      </c>
      <c r="T111" s="4">
        <f>IF(AND(SUMIFS(Investors!$P:$P,Investors!$A:$A,$A111,Investors!$G:$G,$B111)-$B$2&lt;=T$4,SUMIFS(Investors!$P:$P,Investors!$A:$A,$A111,Investors!$G:$G,$B111)-$B$2&gt;S$4),SUMIFS(Investors!$Q:$Q,Investors!$A:$A,$A111,Investors!$G:$G,$B111),0)</f>
        <v>0</v>
      </c>
      <c r="U111" s="4">
        <f>IF(AND(SUMIFS(Investors!$P:$P,Investors!$A:$A,$A111,Investors!$G:$G,$B111)-$B$2&lt;=U$4,SUMIFS(Investors!$P:$P,Investors!$A:$A,$A111,Investors!$G:$G,$B111)-$B$2&gt;T$4),SUMIFS(Investors!$Q:$Q,Investors!$A:$A,$A111,Investors!$G:$G,$B111),0)</f>
        <v>0</v>
      </c>
      <c r="V111" s="4">
        <f>IF(AND(SUMIFS(Investors!$P:$P,Investors!$A:$A,$A111,Investors!$G:$G,$B111)-$B$2&lt;=V$4,SUMIFS(Investors!$P:$P,Investors!$A:$A,$A111,Investors!$G:$G,$B111)-$B$2&gt;U$4),SUMIFS(Investors!$Q:$Q,Investors!$A:$A,$A111,Investors!$G:$G,$B111),0)</f>
        <v>0</v>
      </c>
      <c r="W111" s="4">
        <f>IF(AND(SUMIFS(Investors!$P:$P,Investors!$A:$A,$A111,Investors!$G:$G,$B111)-$B$2&lt;=W$4,SUMIFS(Investors!$P:$P,Investors!$A:$A,$A111,Investors!$G:$G,$B111)-$B$2&gt;V$4),SUMIFS(Investors!$Q:$Q,Investors!$A:$A,$A111,Investors!$G:$G,$B111),0)</f>
        <v>0</v>
      </c>
      <c r="X111" s="4">
        <f>IF(AND(SUMIFS(Investors!$P:$P,Investors!$A:$A,$A111,Investors!$G:$G,$B111)-$B$2&lt;=X$4,SUMIFS(Investors!$P:$P,Investors!$A:$A,$A111,Investors!$G:$G,$B111)-$B$2&gt;W$4),SUMIFS(Investors!$Q:$Q,Investors!$A:$A,$A111,Investors!$G:$G,$B111),0)</f>
        <v>0</v>
      </c>
      <c r="Y111" s="4">
        <f>IF(AND(SUMIFS(Investors!$P:$P,Investors!$A:$A,$A111,Investors!$G:$G,$B111)-$B$2&lt;=Y$4,SUMIFS(Investors!$P:$P,Investors!$A:$A,$A111,Investors!$G:$G,$B111)-$B$2&gt;X$4),SUMIFS(Investors!$Q:$Q,Investors!$A:$A,$A111,Investors!$G:$G,$B111),0)</f>
        <v>0</v>
      </c>
      <c r="Z111" s="4">
        <f>IF(AND(SUMIFS(Investors!$P:$P,Investors!$A:$A,$A111,Investors!$G:$G,$B111)-$B$2&lt;=Z$4,SUMIFS(Investors!$P:$P,Investors!$A:$A,$A111,Investors!$G:$G,$B111)-$B$2&gt;Y$4),SUMIFS(Investors!$Q:$Q,Investors!$A:$A,$A111,Investors!$G:$G,$B111),0)</f>
        <v>0</v>
      </c>
      <c r="AA111" s="4">
        <f>IF(AND(SUMIFS(Investors!$P:$P,Investors!$A:$A,$A111,Investors!$G:$G,$B111)-$B$2&lt;=AA$4,SUMIFS(Investors!$P:$P,Investors!$A:$A,$A111,Investors!$G:$G,$B111)-$B$2&gt;Z$4),SUMIFS(Investors!$Q:$Q,Investors!$A:$A,$A111,Investors!$G:$G,$B111),0)</f>
        <v>0</v>
      </c>
      <c r="AB111" s="4">
        <f>IF(AND(SUMIFS(Investors!$P:$P,Investors!$A:$A,$A111,Investors!$G:$G,$B111)-$B$2&lt;=AB$4,SUMIFS(Investors!$P:$P,Investors!$A:$A,$A111,Investors!$G:$G,$B111)-$B$2&gt;AA$4),SUMIFS(Investors!$Q:$Q,Investors!$A:$A,$A111,Investors!$G:$G,$B111),0)</f>
        <v>0</v>
      </c>
      <c r="AC111" s="4">
        <f>IF(AND(SUMIFS(Investors!$P:$P,Investors!$A:$A,$A111,Investors!$G:$G,$B111)-$B$2&lt;=AC$4,SUMIFS(Investors!$P:$P,Investors!$A:$A,$A111,Investors!$G:$G,$B111)-$B$2&gt;AB$4),SUMIFS(Investors!$Q:$Q,Investors!$A:$A,$A111,Investors!$G:$G,$B111),0)</f>
        <v>0</v>
      </c>
    </row>
    <row r="112" spans="1:29">
      <c r="A112" t="s">
        <v>276</v>
      </c>
      <c r="B112" t="s">
        <v>55</v>
      </c>
      <c r="C112" s="4">
        <f t="shared" si="4"/>
        <v>632484.93150684936</v>
      </c>
      <c r="E112" s="4">
        <f>IF(AND(SUMIFS(Investors!$P:$P,Investors!$A:$A,$A112,Investors!$G:$G,$B112)-$B$2&lt;=E$4,SUMIFS(Investors!$P:$P,Investors!$A:$A,$A112,Investors!$G:$G,$B112)-$B$2&gt;D$4),SUMIFS(Investors!$Q:$Q,Investors!$A:$A,$A112,Investors!$G:$G,$B112),0)</f>
        <v>0</v>
      </c>
      <c r="F112" s="4">
        <f>IF(AND(SUMIFS(Investors!$P:$P,Investors!$A:$A,$A112,Investors!$G:$G,$B112)-$B$2&lt;=F$4,SUMIFS(Investors!$P:$P,Investors!$A:$A,$A112,Investors!$G:$G,$B112)-$B$2&gt;E$4),SUMIFS(Investors!$Q:$Q,Investors!$A:$A,$A112,Investors!$G:$G,$B112),0)</f>
        <v>0</v>
      </c>
      <c r="G112" s="4">
        <f>IF(AND(SUMIFS(Investors!$P:$P,Investors!$A:$A,$A112,Investors!$G:$G,$B112)-$B$2&lt;=G$4,SUMIFS(Investors!$P:$P,Investors!$A:$A,$A112,Investors!$G:$G,$B112)-$B$2&gt;F$4),SUMIFS(Investors!$Q:$Q,Investors!$A:$A,$A112,Investors!$G:$G,$B112),0)</f>
        <v>0</v>
      </c>
      <c r="H112" s="4">
        <f>IF(AND(SUMIFS(Investors!$P:$P,Investors!$A:$A,$A112,Investors!$G:$G,$B112)-$B$2&lt;=H$4,SUMIFS(Investors!$P:$P,Investors!$A:$A,$A112,Investors!$G:$G,$B112)-$B$2&gt;G$4),SUMIFS(Investors!$Q:$Q,Investors!$A:$A,$A112,Investors!$G:$G,$B112),0)</f>
        <v>632484.93150684936</v>
      </c>
      <c r="I112" s="4">
        <f>IF(AND(SUMIFS(Investors!$P:$P,Investors!$A:$A,$A112,Investors!$G:$G,$B112)-$B$2&lt;=I$4,SUMIFS(Investors!$P:$P,Investors!$A:$A,$A112,Investors!$G:$G,$B112)-$B$2&gt;H$4),SUMIFS(Investors!$Q:$Q,Investors!$A:$A,$A112,Investors!$G:$G,$B112),0)</f>
        <v>0</v>
      </c>
      <c r="J112" s="4">
        <f>IF(AND(SUMIFS(Investors!$P:$P,Investors!$A:$A,$A112,Investors!$G:$G,$B112)-$B$2&lt;=J$4,SUMIFS(Investors!$P:$P,Investors!$A:$A,$A112,Investors!$G:$G,$B112)-$B$2&gt;I$4),SUMIFS(Investors!$Q:$Q,Investors!$A:$A,$A112,Investors!$G:$G,$B112),0)</f>
        <v>0</v>
      </c>
      <c r="K112" s="4">
        <f>IF(AND(SUMIFS(Investors!$P:$P,Investors!$A:$A,$A112,Investors!$G:$G,$B112)-$B$2&lt;=K$4,SUMIFS(Investors!$P:$P,Investors!$A:$A,$A112,Investors!$G:$G,$B112)-$B$2&gt;J$4),SUMIFS(Investors!$Q:$Q,Investors!$A:$A,$A112,Investors!$G:$G,$B112),0)</f>
        <v>0</v>
      </c>
      <c r="L112" s="4">
        <f>IF(AND(SUMIFS(Investors!$P:$P,Investors!$A:$A,$A112,Investors!$G:$G,$B112)-$B$2&lt;=L$4,SUMIFS(Investors!$P:$P,Investors!$A:$A,$A112,Investors!$G:$G,$B112)-$B$2&gt;K$4),SUMIFS(Investors!$Q:$Q,Investors!$A:$A,$A112,Investors!$G:$G,$B112),0)</f>
        <v>0</v>
      </c>
      <c r="M112" s="4">
        <f>IF(AND(SUMIFS(Investors!$P:$P,Investors!$A:$A,$A112,Investors!$G:$G,$B112)-$B$2&lt;=M$4,SUMIFS(Investors!$P:$P,Investors!$A:$A,$A112,Investors!$G:$G,$B112)-$B$2&gt;L$4),SUMIFS(Investors!$Q:$Q,Investors!$A:$A,$A112,Investors!$G:$G,$B112),0)</f>
        <v>0</v>
      </c>
      <c r="N112" s="4">
        <f>IF(AND(SUMIFS(Investors!$P:$P,Investors!$A:$A,$A112,Investors!$G:$G,$B112)-$B$2&lt;=N$4,SUMIFS(Investors!$P:$P,Investors!$A:$A,$A112,Investors!$G:$G,$B112)-$B$2&gt;M$4),SUMIFS(Investors!$Q:$Q,Investors!$A:$A,$A112,Investors!$G:$G,$B112),0)</f>
        <v>0</v>
      </c>
      <c r="O112" s="4">
        <f>IF(AND(SUMIFS(Investors!$P:$P,Investors!$A:$A,$A112,Investors!$G:$G,$B112)-$B$2&lt;=O$4,SUMIFS(Investors!$P:$P,Investors!$A:$A,$A112,Investors!$G:$G,$B112)-$B$2&gt;N$4),SUMIFS(Investors!$Q:$Q,Investors!$A:$A,$A112,Investors!$G:$G,$B112),0)</f>
        <v>0</v>
      </c>
      <c r="P112" s="4">
        <f>IF(AND(SUMIFS(Investors!$P:$P,Investors!$A:$A,$A112,Investors!$G:$G,$B112)-$B$2&lt;=P$4,SUMIFS(Investors!$P:$P,Investors!$A:$A,$A112,Investors!$G:$G,$B112)-$B$2&gt;O$4),SUMIFS(Investors!$Q:$Q,Investors!$A:$A,$A112,Investors!$G:$G,$B112),0)</f>
        <v>0</v>
      </c>
      <c r="Q112" s="4">
        <f>IF(AND(SUMIFS(Investors!$P:$P,Investors!$A:$A,$A112,Investors!$G:$G,$B112)-$B$2&lt;=Q$4,SUMIFS(Investors!$P:$P,Investors!$A:$A,$A112,Investors!$G:$G,$B112)-$B$2&gt;P$4),SUMIFS(Investors!$Q:$Q,Investors!$A:$A,$A112,Investors!$G:$G,$B112),0)</f>
        <v>0</v>
      </c>
      <c r="R112" s="4">
        <f>IF(AND(SUMIFS(Investors!$P:$P,Investors!$A:$A,$A112,Investors!$G:$G,$B112)-$B$2&lt;=R$4,SUMIFS(Investors!$P:$P,Investors!$A:$A,$A112,Investors!$G:$G,$B112)-$B$2&gt;Q$4),SUMIFS(Investors!$Q:$Q,Investors!$A:$A,$A112,Investors!$G:$G,$B112),0)</f>
        <v>0</v>
      </c>
      <c r="S112" s="4">
        <f>IF(AND(SUMIFS(Investors!$P:$P,Investors!$A:$A,$A112,Investors!$G:$G,$B112)-$B$2&lt;=S$4,SUMIFS(Investors!$P:$P,Investors!$A:$A,$A112,Investors!$G:$G,$B112)-$B$2&gt;R$4),SUMIFS(Investors!$Q:$Q,Investors!$A:$A,$A112,Investors!$G:$G,$B112),0)</f>
        <v>0</v>
      </c>
      <c r="T112" s="4">
        <f>IF(AND(SUMIFS(Investors!$P:$P,Investors!$A:$A,$A112,Investors!$G:$G,$B112)-$B$2&lt;=T$4,SUMIFS(Investors!$P:$P,Investors!$A:$A,$A112,Investors!$G:$G,$B112)-$B$2&gt;S$4),SUMIFS(Investors!$Q:$Q,Investors!$A:$A,$A112,Investors!$G:$G,$B112),0)</f>
        <v>0</v>
      </c>
      <c r="U112" s="4">
        <f>IF(AND(SUMIFS(Investors!$P:$P,Investors!$A:$A,$A112,Investors!$G:$G,$B112)-$B$2&lt;=U$4,SUMIFS(Investors!$P:$P,Investors!$A:$A,$A112,Investors!$G:$G,$B112)-$B$2&gt;T$4),SUMIFS(Investors!$Q:$Q,Investors!$A:$A,$A112,Investors!$G:$G,$B112),0)</f>
        <v>0</v>
      </c>
      <c r="V112" s="4">
        <f>IF(AND(SUMIFS(Investors!$P:$P,Investors!$A:$A,$A112,Investors!$G:$G,$B112)-$B$2&lt;=V$4,SUMIFS(Investors!$P:$P,Investors!$A:$A,$A112,Investors!$G:$G,$B112)-$B$2&gt;U$4),SUMIFS(Investors!$Q:$Q,Investors!$A:$A,$A112,Investors!$G:$G,$B112),0)</f>
        <v>0</v>
      </c>
      <c r="W112" s="4">
        <f>IF(AND(SUMIFS(Investors!$P:$P,Investors!$A:$A,$A112,Investors!$G:$G,$B112)-$B$2&lt;=W$4,SUMIFS(Investors!$P:$P,Investors!$A:$A,$A112,Investors!$G:$G,$B112)-$B$2&gt;V$4),SUMIFS(Investors!$Q:$Q,Investors!$A:$A,$A112,Investors!$G:$G,$B112),0)</f>
        <v>0</v>
      </c>
      <c r="X112" s="4">
        <f>IF(AND(SUMIFS(Investors!$P:$P,Investors!$A:$A,$A112,Investors!$G:$G,$B112)-$B$2&lt;=X$4,SUMIFS(Investors!$P:$P,Investors!$A:$A,$A112,Investors!$G:$G,$B112)-$B$2&gt;W$4),SUMIFS(Investors!$Q:$Q,Investors!$A:$A,$A112,Investors!$G:$G,$B112),0)</f>
        <v>0</v>
      </c>
      <c r="Y112" s="4">
        <f>IF(AND(SUMIFS(Investors!$P:$P,Investors!$A:$A,$A112,Investors!$G:$G,$B112)-$B$2&lt;=Y$4,SUMIFS(Investors!$P:$P,Investors!$A:$A,$A112,Investors!$G:$G,$B112)-$B$2&gt;X$4),SUMIFS(Investors!$Q:$Q,Investors!$A:$A,$A112,Investors!$G:$G,$B112),0)</f>
        <v>0</v>
      </c>
      <c r="Z112" s="4">
        <f>IF(AND(SUMIFS(Investors!$P:$P,Investors!$A:$A,$A112,Investors!$G:$G,$B112)-$B$2&lt;=Z$4,SUMIFS(Investors!$P:$P,Investors!$A:$A,$A112,Investors!$G:$G,$B112)-$B$2&gt;Y$4),SUMIFS(Investors!$Q:$Q,Investors!$A:$A,$A112,Investors!$G:$G,$B112),0)</f>
        <v>0</v>
      </c>
      <c r="AA112" s="4">
        <f>IF(AND(SUMIFS(Investors!$P:$P,Investors!$A:$A,$A112,Investors!$G:$G,$B112)-$B$2&lt;=AA$4,SUMIFS(Investors!$P:$P,Investors!$A:$A,$A112,Investors!$G:$G,$B112)-$B$2&gt;Z$4),SUMIFS(Investors!$Q:$Q,Investors!$A:$A,$A112,Investors!$G:$G,$B112),0)</f>
        <v>0</v>
      </c>
      <c r="AB112" s="4">
        <f>IF(AND(SUMIFS(Investors!$P:$P,Investors!$A:$A,$A112,Investors!$G:$G,$B112)-$B$2&lt;=AB$4,SUMIFS(Investors!$P:$P,Investors!$A:$A,$A112,Investors!$G:$G,$B112)-$B$2&gt;AA$4),SUMIFS(Investors!$Q:$Q,Investors!$A:$A,$A112,Investors!$G:$G,$B112),0)</f>
        <v>0</v>
      </c>
      <c r="AC112" s="4">
        <f>IF(AND(SUMIFS(Investors!$P:$P,Investors!$A:$A,$A112,Investors!$G:$G,$B112)-$B$2&lt;=AC$4,SUMIFS(Investors!$P:$P,Investors!$A:$A,$A112,Investors!$G:$G,$B112)-$B$2&gt;AB$4),SUMIFS(Investors!$Q:$Q,Investors!$A:$A,$A112,Investors!$G:$G,$B112),0)</f>
        <v>0</v>
      </c>
    </row>
    <row r="113" spans="1:29">
      <c r="A113" t="s">
        <v>276</v>
      </c>
      <c r="B113" t="s">
        <v>59</v>
      </c>
      <c r="C113" s="4">
        <f t="shared" si="4"/>
        <v>606989.04109589045</v>
      </c>
      <c r="E113" s="4">
        <f>IF(AND(SUMIFS(Investors!$P:$P,Investors!$A:$A,$A113,Investors!$G:$G,$B113)-$B$2&lt;=E$4,SUMIFS(Investors!$P:$P,Investors!$A:$A,$A113,Investors!$G:$G,$B113)-$B$2&gt;D$4),SUMIFS(Investors!$Q:$Q,Investors!$A:$A,$A113,Investors!$G:$G,$B113),0)</f>
        <v>606989.04109589045</v>
      </c>
      <c r="F113" s="4">
        <f>IF(AND(SUMIFS(Investors!$P:$P,Investors!$A:$A,$A113,Investors!$G:$G,$B113)-$B$2&lt;=F$4,SUMIFS(Investors!$P:$P,Investors!$A:$A,$A113,Investors!$G:$G,$B113)-$B$2&gt;E$4),SUMIFS(Investors!$Q:$Q,Investors!$A:$A,$A113,Investors!$G:$G,$B113),0)</f>
        <v>0</v>
      </c>
      <c r="G113" s="4">
        <f>IF(AND(SUMIFS(Investors!$P:$P,Investors!$A:$A,$A113,Investors!$G:$G,$B113)-$B$2&lt;=G$4,SUMIFS(Investors!$P:$P,Investors!$A:$A,$A113,Investors!$G:$G,$B113)-$B$2&gt;F$4),SUMIFS(Investors!$Q:$Q,Investors!$A:$A,$A113,Investors!$G:$G,$B113),0)</f>
        <v>0</v>
      </c>
      <c r="H113" s="4">
        <f>IF(AND(SUMIFS(Investors!$P:$P,Investors!$A:$A,$A113,Investors!$G:$G,$B113)-$B$2&lt;=H$4,SUMIFS(Investors!$P:$P,Investors!$A:$A,$A113,Investors!$G:$G,$B113)-$B$2&gt;G$4),SUMIFS(Investors!$Q:$Q,Investors!$A:$A,$A113,Investors!$G:$G,$B113),0)</f>
        <v>0</v>
      </c>
      <c r="I113" s="4">
        <f>IF(AND(SUMIFS(Investors!$P:$P,Investors!$A:$A,$A113,Investors!$G:$G,$B113)-$B$2&lt;=I$4,SUMIFS(Investors!$P:$P,Investors!$A:$A,$A113,Investors!$G:$G,$B113)-$B$2&gt;H$4),SUMIFS(Investors!$Q:$Q,Investors!$A:$A,$A113,Investors!$G:$G,$B113),0)</f>
        <v>0</v>
      </c>
      <c r="J113" s="4">
        <f>IF(AND(SUMIFS(Investors!$P:$P,Investors!$A:$A,$A113,Investors!$G:$G,$B113)-$B$2&lt;=J$4,SUMIFS(Investors!$P:$P,Investors!$A:$A,$A113,Investors!$G:$G,$B113)-$B$2&gt;I$4),SUMIFS(Investors!$Q:$Q,Investors!$A:$A,$A113,Investors!$G:$G,$B113),0)</f>
        <v>0</v>
      </c>
      <c r="K113" s="4">
        <f>IF(AND(SUMIFS(Investors!$P:$P,Investors!$A:$A,$A113,Investors!$G:$G,$B113)-$B$2&lt;=K$4,SUMIFS(Investors!$P:$P,Investors!$A:$A,$A113,Investors!$G:$G,$B113)-$B$2&gt;J$4),SUMIFS(Investors!$Q:$Q,Investors!$A:$A,$A113,Investors!$G:$G,$B113),0)</f>
        <v>0</v>
      </c>
      <c r="L113" s="4">
        <f>IF(AND(SUMIFS(Investors!$P:$P,Investors!$A:$A,$A113,Investors!$G:$G,$B113)-$B$2&lt;=L$4,SUMIFS(Investors!$P:$P,Investors!$A:$A,$A113,Investors!$G:$G,$B113)-$B$2&gt;K$4),SUMIFS(Investors!$Q:$Q,Investors!$A:$A,$A113,Investors!$G:$G,$B113),0)</f>
        <v>0</v>
      </c>
      <c r="M113" s="4">
        <f>IF(AND(SUMIFS(Investors!$P:$P,Investors!$A:$A,$A113,Investors!$G:$G,$B113)-$B$2&lt;=M$4,SUMIFS(Investors!$P:$P,Investors!$A:$A,$A113,Investors!$G:$G,$B113)-$B$2&gt;L$4),SUMIFS(Investors!$Q:$Q,Investors!$A:$A,$A113,Investors!$G:$G,$B113),0)</f>
        <v>0</v>
      </c>
      <c r="N113" s="4">
        <f>IF(AND(SUMIFS(Investors!$P:$P,Investors!$A:$A,$A113,Investors!$G:$G,$B113)-$B$2&lt;=N$4,SUMIFS(Investors!$P:$P,Investors!$A:$A,$A113,Investors!$G:$G,$B113)-$B$2&gt;M$4),SUMIFS(Investors!$Q:$Q,Investors!$A:$A,$A113,Investors!$G:$G,$B113),0)</f>
        <v>0</v>
      </c>
      <c r="O113" s="4">
        <f>IF(AND(SUMIFS(Investors!$P:$P,Investors!$A:$A,$A113,Investors!$G:$G,$B113)-$B$2&lt;=O$4,SUMIFS(Investors!$P:$P,Investors!$A:$A,$A113,Investors!$G:$G,$B113)-$B$2&gt;N$4),SUMIFS(Investors!$Q:$Q,Investors!$A:$A,$A113,Investors!$G:$G,$B113),0)</f>
        <v>0</v>
      </c>
      <c r="P113" s="4">
        <f>IF(AND(SUMIFS(Investors!$P:$P,Investors!$A:$A,$A113,Investors!$G:$G,$B113)-$B$2&lt;=P$4,SUMIFS(Investors!$P:$P,Investors!$A:$A,$A113,Investors!$G:$G,$B113)-$B$2&gt;O$4),SUMIFS(Investors!$Q:$Q,Investors!$A:$A,$A113,Investors!$G:$G,$B113),0)</f>
        <v>0</v>
      </c>
      <c r="Q113" s="4">
        <f>IF(AND(SUMIFS(Investors!$P:$P,Investors!$A:$A,$A113,Investors!$G:$G,$B113)-$B$2&lt;=Q$4,SUMIFS(Investors!$P:$P,Investors!$A:$A,$A113,Investors!$G:$G,$B113)-$B$2&gt;P$4),SUMIFS(Investors!$Q:$Q,Investors!$A:$A,$A113,Investors!$G:$G,$B113),0)</f>
        <v>0</v>
      </c>
      <c r="R113" s="4">
        <f>IF(AND(SUMIFS(Investors!$P:$P,Investors!$A:$A,$A113,Investors!$G:$G,$B113)-$B$2&lt;=R$4,SUMIFS(Investors!$P:$P,Investors!$A:$A,$A113,Investors!$G:$G,$B113)-$B$2&gt;Q$4),SUMIFS(Investors!$Q:$Q,Investors!$A:$A,$A113,Investors!$G:$G,$B113),0)</f>
        <v>0</v>
      </c>
      <c r="S113" s="4">
        <f>IF(AND(SUMIFS(Investors!$P:$P,Investors!$A:$A,$A113,Investors!$G:$G,$B113)-$B$2&lt;=S$4,SUMIFS(Investors!$P:$P,Investors!$A:$A,$A113,Investors!$G:$G,$B113)-$B$2&gt;R$4),SUMIFS(Investors!$Q:$Q,Investors!$A:$A,$A113,Investors!$G:$G,$B113),0)</f>
        <v>0</v>
      </c>
      <c r="T113" s="4">
        <f>IF(AND(SUMIFS(Investors!$P:$P,Investors!$A:$A,$A113,Investors!$G:$G,$B113)-$B$2&lt;=T$4,SUMIFS(Investors!$P:$P,Investors!$A:$A,$A113,Investors!$G:$G,$B113)-$B$2&gt;S$4),SUMIFS(Investors!$Q:$Q,Investors!$A:$A,$A113,Investors!$G:$G,$B113),0)</f>
        <v>0</v>
      </c>
      <c r="U113" s="4">
        <f>IF(AND(SUMIFS(Investors!$P:$P,Investors!$A:$A,$A113,Investors!$G:$G,$B113)-$B$2&lt;=U$4,SUMIFS(Investors!$P:$P,Investors!$A:$A,$A113,Investors!$G:$G,$B113)-$B$2&gt;T$4),SUMIFS(Investors!$Q:$Q,Investors!$A:$A,$A113,Investors!$G:$G,$B113),0)</f>
        <v>0</v>
      </c>
      <c r="V113" s="4">
        <f>IF(AND(SUMIFS(Investors!$P:$P,Investors!$A:$A,$A113,Investors!$G:$G,$B113)-$B$2&lt;=V$4,SUMIFS(Investors!$P:$P,Investors!$A:$A,$A113,Investors!$G:$G,$B113)-$B$2&gt;U$4),SUMIFS(Investors!$Q:$Q,Investors!$A:$A,$A113,Investors!$G:$G,$B113),0)</f>
        <v>0</v>
      </c>
      <c r="W113" s="4">
        <f>IF(AND(SUMIFS(Investors!$P:$P,Investors!$A:$A,$A113,Investors!$G:$G,$B113)-$B$2&lt;=W$4,SUMIFS(Investors!$P:$P,Investors!$A:$A,$A113,Investors!$G:$G,$B113)-$B$2&gt;V$4),SUMIFS(Investors!$Q:$Q,Investors!$A:$A,$A113,Investors!$G:$G,$B113),0)</f>
        <v>0</v>
      </c>
      <c r="X113" s="4">
        <f>IF(AND(SUMIFS(Investors!$P:$P,Investors!$A:$A,$A113,Investors!$G:$G,$B113)-$B$2&lt;=X$4,SUMIFS(Investors!$P:$P,Investors!$A:$A,$A113,Investors!$G:$G,$B113)-$B$2&gt;W$4),SUMIFS(Investors!$Q:$Q,Investors!$A:$A,$A113,Investors!$G:$G,$B113),0)</f>
        <v>0</v>
      </c>
      <c r="Y113" s="4">
        <f>IF(AND(SUMIFS(Investors!$P:$P,Investors!$A:$A,$A113,Investors!$G:$G,$B113)-$B$2&lt;=Y$4,SUMIFS(Investors!$P:$P,Investors!$A:$A,$A113,Investors!$G:$G,$B113)-$B$2&gt;X$4),SUMIFS(Investors!$Q:$Q,Investors!$A:$A,$A113,Investors!$G:$G,$B113),0)</f>
        <v>0</v>
      </c>
      <c r="Z113" s="4">
        <f>IF(AND(SUMIFS(Investors!$P:$P,Investors!$A:$A,$A113,Investors!$G:$G,$B113)-$B$2&lt;=Z$4,SUMIFS(Investors!$P:$P,Investors!$A:$A,$A113,Investors!$G:$G,$B113)-$B$2&gt;Y$4),SUMIFS(Investors!$Q:$Q,Investors!$A:$A,$A113,Investors!$G:$G,$B113),0)</f>
        <v>0</v>
      </c>
      <c r="AA113" s="4">
        <f>IF(AND(SUMIFS(Investors!$P:$P,Investors!$A:$A,$A113,Investors!$G:$G,$B113)-$B$2&lt;=AA$4,SUMIFS(Investors!$P:$P,Investors!$A:$A,$A113,Investors!$G:$G,$B113)-$B$2&gt;Z$4),SUMIFS(Investors!$Q:$Q,Investors!$A:$A,$A113,Investors!$G:$G,$B113),0)</f>
        <v>0</v>
      </c>
      <c r="AB113" s="4">
        <f>IF(AND(SUMIFS(Investors!$P:$P,Investors!$A:$A,$A113,Investors!$G:$G,$B113)-$B$2&lt;=AB$4,SUMIFS(Investors!$P:$P,Investors!$A:$A,$A113,Investors!$G:$G,$B113)-$B$2&gt;AA$4),SUMIFS(Investors!$Q:$Q,Investors!$A:$A,$A113,Investors!$G:$G,$B113),0)</f>
        <v>0</v>
      </c>
      <c r="AC113" s="4">
        <f>IF(AND(SUMIFS(Investors!$P:$P,Investors!$A:$A,$A113,Investors!$G:$G,$B113)-$B$2&lt;=AC$4,SUMIFS(Investors!$P:$P,Investors!$A:$A,$A113,Investors!$G:$G,$B113)-$B$2&gt;AB$4),SUMIFS(Investors!$Q:$Q,Investors!$A:$A,$A113,Investors!$G:$G,$B113),0)</f>
        <v>0</v>
      </c>
    </row>
    <row r="114" spans="1:29">
      <c r="A114" t="s">
        <v>276</v>
      </c>
      <c r="B114" t="s">
        <v>70</v>
      </c>
      <c r="C114" s="4">
        <f t="shared" si="4"/>
        <v>652556.1643835617</v>
      </c>
      <c r="E114" s="4">
        <f>IF(AND(SUMIFS(Investors!$P:$P,Investors!$A:$A,$A114,Investors!$G:$G,$B114)-$B$2&lt;=E$4,SUMIFS(Investors!$P:$P,Investors!$A:$A,$A114,Investors!$G:$G,$B114)-$B$2&gt;D$4),SUMIFS(Investors!$Q:$Q,Investors!$A:$A,$A114,Investors!$G:$G,$B114),0)</f>
        <v>0</v>
      </c>
      <c r="F114" s="4">
        <f>IF(AND(SUMIFS(Investors!$P:$P,Investors!$A:$A,$A114,Investors!$G:$G,$B114)-$B$2&lt;=F$4,SUMIFS(Investors!$P:$P,Investors!$A:$A,$A114,Investors!$G:$G,$B114)-$B$2&gt;E$4),SUMIFS(Investors!$Q:$Q,Investors!$A:$A,$A114,Investors!$G:$G,$B114),0)</f>
        <v>0</v>
      </c>
      <c r="G114" s="4">
        <f>IF(AND(SUMIFS(Investors!$P:$P,Investors!$A:$A,$A114,Investors!$G:$G,$B114)-$B$2&lt;=G$4,SUMIFS(Investors!$P:$P,Investors!$A:$A,$A114,Investors!$G:$G,$B114)-$B$2&gt;F$4),SUMIFS(Investors!$Q:$Q,Investors!$A:$A,$A114,Investors!$G:$G,$B114),0)</f>
        <v>0</v>
      </c>
      <c r="H114" s="4">
        <f>IF(AND(SUMIFS(Investors!$P:$P,Investors!$A:$A,$A114,Investors!$G:$G,$B114)-$B$2&lt;=H$4,SUMIFS(Investors!$P:$P,Investors!$A:$A,$A114,Investors!$G:$G,$B114)-$B$2&gt;G$4),SUMIFS(Investors!$Q:$Q,Investors!$A:$A,$A114,Investors!$G:$G,$B114),0)</f>
        <v>0</v>
      </c>
      <c r="I114" s="4">
        <f>IF(AND(SUMIFS(Investors!$P:$P,Investors!$A:$A,$A114,Investors!$G:$G,$B114)-$B$2&lt;=I$4,SUMIFS(Investors!$P:$P,Investors!$A:$A,$A114,Investors!$G:$G,$B114)-$B$2&gt;H$4),SUMIFS(Investors!$Q:$Q,Investors!$A:$A,$A114,Investors!$G:$G,$B114),0)</f>
        <v>0</v>
      </c>
      <c r="J114" s="4">
        <f>IF(AND(SUMIFS(Investors!$P:$P,Investors!$A:$A,$A114,Investors!$G:$G,$B114)-$B$2&lt;=J$4,SUMIFS(Investors!$P:$P,Investors!$A:$A,$A114,Investors!$G:$G,$B114)-$B$2&gt;I$4),SUMIFS(Investors!$Q:$Q,Investors!$A:$A,$A114,Investors!$G:$G,$B114),0)</f>
        <v>0</v>
      </c>
      <c r="K114" s="4">
        <f>IF(AND(SUMIFS(Investors!$P:$P,Investors!$A:$A,$A114,Investors!$G:$G,$B114)-$B$2&lt;=K$4,SUMIFS(Investors!$P:$P,Investors!$A:$A,$A114,Investors!$G:$G,$B114)-$B$2&gt;J$4),SUMIFS(Investors!$Q:$Q,Investors!$A:$A,$A114,Investors!$G:$G,$B114),0)</f>
        <v>652556.1643835617</v>
      </c>
      <c r="L114" s="4">
        <f>IF(AND(SUMIFS(Investors!$P:$P,Investors!$A:$A,$A114,Investors!$G:$G,$B114)-$B$2&lt;=L$4,SUMIFS(Investors!$P:$P,Investors!$A:$A,$A114,Investors!$G:$G,$B114)-$B$2&gt;K$4),SUMIFS(Investors!$Q:$Q,Investors!$A:$A,$A114,Investors!$G:$G,$B114),0)</f>
        <v>0</v>
      </c>
      <c r="M114" s="4">
        <f>IF(AND(SUMIFS(Investors!$P:$P,Investors!$A:$A,$A114,Investors!$G:$G,$B114)-$B$2&lt;=M$4,SUMIFS(Investors!$P:$P,Investors!$A:$A,$A114,Investors!$G:$G,$B114)-$B$2&gt;L$4),SUMIFS(Investors!$Q:$Q,Investors!$A:$A,$A114,Investors!$G:$G,$B114),0)</f>
        <v>0</v>
      </c>
      <c r="N114" s="4">
        <f>IF(AND(SUMIFS(Investors!$P:$P,Investors!$A:$A,$A114,Investors!$G:$G,$B114)-$B$2&lt;=N$4,SUMIFS(Investors!$P:$P,Investors!$A:$A,$A114,Investors!$G:$G,$B114)-$B$2&gt;M$4),SUMIFS(Investors!$Q:$Q,Investors!$A:$A,$A114,Investors!$G:$G,$B114),0)</f>
        <v>0</v>
      </c>
      <c r="O114" s="4">
        <f>IF(AND(SUMIFS(Investors!$P:$P,Investors!$A:$A,$A114,Investors!$G:$G,$B114)-$B$2&lt;=O$4,SUMIFS(Investors!$P:$P,Investors!$A:$A,$A114,Investors!$G:$G,$B114)-$B$2&gt;N$4),SUMIFS(Investors!$Q:$Q,Investors!$A:$A,$A114,Investors!$G:$G,$B114),0)</f>
        <v>0</v>
      </c>
      <c r="P114" s="4">
        <f>IF(AND(SUMIFS(Investors!$P:$P,Investors!$A:$A,$A114,Investors!$G:$G,$B114)-$B$2&lt;=P$4,SUMIFS(Investors!$P:$P,Investors!$A:$A,$A114,Investors!$G:$G,$B114)-$B$2&gt;O$4),SUMIFS(Investors!$Q:$Q,Investors!$A:$A,$A114,Investors!$G:$G,$B114),0)</f>
        <v>0</v>
      </c>
      <c r="Q114" s="4">
        <f>IF(AND(SUMIFS(Investors!$P:$P,Investors!$A:$A,$A114,Investors!$G:$G,$B114)-$B$2&lt;=Q$4,SUMIFS(Investors!$P:$P,Investors!$A:$A,$A114,Investors!$G:$G,$B114)-$B$2&gt;P$4),SUMIFS(Investors!$Q:$Q,Investors!$A:$A,$A114,Investors!$G:$G,$B114),0)</f>
        <v>0</v>
      </c>
      <c r="R114" s="4">
        <f>IF(AND(SUMIFS(Investors!$P:$P,Investors!$A:$A,$A114,Investors!$G:$G,$B114)-$B$2&lt;=R$4,SUMIFS(Investors!$P:$P,Investors!$A:$A,$A114,Investors!$G:$G,$B114)-$B$2&gt;Q$4),SUMIFS(Investors!$Q:$Q,Investors!$A:$A,$A114,Investors!$G:$G,$B114),0)</f>
        <v>0</v>
      </c>
      <c r="S114" s="4">
        <f>IF(AND(SUMIFS(Investors!$P:$P,Investors!$A:$A,$A114,Investors!$G:$G,$B114)-$B$2&lt;=S$4,SUMIFS(Investors!$P:$P,Investors!$A:$A,$A114,Investors!$G:$G,$B114)-$B$2&gt;R$4),SUMIFS(Investors!$Q:$Q,Investors!$A:$A,$A114,Investors!$G:$G,$B114),0)</f>
        <v>0</v>
      </c>
      <c r="T114" s="4">
        <f>IF(AND(SUMIFS(Investors!$P:$P,Investors!$A:$A,$A114,Investors!$G:$G,$B114)-$B$2&lt;=T$4,SUMIFS(Investors!$P:$P,Investors!$A:$A,$A114,Investors!$G:$G,$B114)-$B$2&gt;S$4),SUMIFS(Investors!$Q:$Q,Investors!$A:$A,$A114,Investors!$G:$G,$B114),0)</f>
        <v>0</v>
      </c>
      <c r="U114" s="4">
        <f>IF(AND(SUMIFS(Investors!$P:$P,Investors!$A:$A,$A114,Investors!$G:$G,$B114)-$B$2&lt;=U$4,SUMIFS(Investors!$P:$P,Investors!$A:$A,$A114,Investors!$G:$G,$B114)-$B$2&gt;T$4),SUMIFS(Investors!$Q:$Q,Investors!$A:$A,$A114,Investors!$G:$G,$B114),0)</f>
        <v>0</v>
      </c>
      <c r="V114" s="4">
        <f>IF(AND(SUMIFS(Investors!$P:$P,Investors!$A:$A,$A114,Investors!$G:$G,$B114)-$B$2&lt;=V$4,SUMIFS(Investors!$P:$P,Investors!$A:$A,$A114,Investors!$G:$G,$B114)-$B$2&gt;U$4),SUMIFS(Investors!$Q:$Q,Investors!$A:$A,$A114,Investors!$G:$G,$B114),0)</f>
        <v>0</v>
      </c>
      <c r="W114" s="4">
        <f>IF(AND(SUMIFS(Investors!$P:$P,Investors!$A:$A,$A114,Investors!$G:$G,$B114)-$B$2&lt;=W$4,SUMIFS(Investors!$P:$P,Investors!$A:$A,$A114,Investors!$G:$G,$B114)-$B$2&gt;V$4),SUMIFS(Investors!$Q:$Q,Investors!$A:$A,$A114,Investors!$G:$G,$B114),0)</f>
        <v>0</v>
      </c>
      <c r="X114" s="4">
        <f>IF(AND(SUMIFS(Investors!$P:$P,Investors!$A:$A,$A114,Investors!$G:$G,$B114)-$B$2&lt;=X$4,SUMIFS(Investors!$P:$P,Investors!$A:$A,$A114,Investors!$G:$G,$B114)-$B$2&gt;W$4),SUMIFS(Investors!$Q:$Q,Investors!$A:$A,$A114,Investors!$G:$G,$B114),0)</f>
        <v>0</v>
      </c>
      <c r="Y114" s="4">
        <f>IF(AND(SUMIFS(Investors!$P:$P,Investors!$A:$A,$A114,Investors!$G:$G,$B114)-$B$2&lt;=Y$4,SUMIFS(Investors!$P:$P,Investors!$A:$A,$A114,Investors!$G:$G,$B114)-$B$2&gt;X$4),SUMIFS(Investors!$Q:$Q,Investors!$A:$A,$A114,Investors!$G:$G,$B114),0)</f>
        <v>0</v>
      </c>
      <c r="Z114" s="4">
        <f>IF(AND(SUMIFS(Investors!$P:$P,Investors!$A:$A,$A114,Investors!$G:$G,$B114)-$B$2&lt;=Z$4,SUMIFS(Investors!$P:$P,Investors!$A:$A,$A114,Investors!$G:$G,$B114)-$B$2&gt;Y$4),SUMIFS(Investors!$Q:$Q,Investors!$A:$A,$A114,Investors!$G:$G,$B114),0)</f>
        <v>0</v>
      </c>
      <c r="AA114" s="4">
        <f>IF(AND(SUMIFS(Investors!$P:$P,Investors!$A:$A,$A114,Investors!$G:$G,$B114)-$B$2&lt;=AA$4,SUMIFS(Investors!$P:$P,Investors!$A:$A,$A114,Investors!$G:$G,$B114)-$B$2&gt;Z$4),SUMIFS(Investors!$Q:$Q,Investors!$A:$A,$A114,Investors!$G:$G,$B114),0)</f>
        <v>0</v>
      </c>
      <c r="AB114" s="4">
        <f>IF(AND(SUMIFS(Investors!$P:$P,Investors!$A:$A,$A114,Investors!$G:$G,$B114)-$B$2&lt;=AB$4,SUMIFS(Investors!$P:$P,Investors!$A:$A,$A114,Investors!$G:$G,$B114)-$B$2&gt;AA$4),SUMIFS(Investors!$Q:$Q,Investors!$A:$A,$A114,Investors!$G:$G,$B114),0)</f>
        <v>0</v>
      </c>
      <c r="AC114" s="4">
        <f>IF(AND(SUMIFS(Investors!$P:$P,Investors!$A:$A,$A114,Investors!$G:$G,$B114)-$B$2&lt;=AC$4,SUMIFS(Investors!$P:$P,Investors!$A:$A,$A114,Investors!$G:$G,$B114)-$B$2&gt;AB$4),SUMIFS(Investors!$Q:$Q,Investors!$A:$A,$A114,Investors!$G:$G,$B114),0)</f>
        <v>0</v>
      </c>
    </row>
    <row r="115" spans="1:29">
      <c r="A115" t="s">
        <v>276</v>
      </c>
      <c r="B115" t="s">
        <v>104</v>
      </c>
      <c r="C115" s="4">
        <f t="shared" si="4"/>
        <v>632484.93150684936</v>
      </c>
      <c r="E115" s="4">
        <f>IF(AND(SUMIFS(Investors!$P:$P,Investors!$A:$A,$A115,Investors!$G:$G,$B115)-$B$2&lt;=E$4,SUMIFS(Investors!$P:$P,Investors!$A:$A,$A115,Investors!$G:$G,$B115)-$B$2&gt;D$4),SUMIFS(Investors!$Q:$Q,Investors!$A:$A,$A115,Investors!$G:$G,$B115),0)</f>
        <v>0</v>
      </c>
      <c r="F115" s="4">
        <f>IF(AND(SUMIFS(Investors!$P:$P,Investors!$A:$A,$A115,Investors!$G:$G,$B115)-$B$2&lt;=F$4,SUMIFS(Investors!$P:$P,Investors!$A:$A,$A115,Investors!$G:$G,$B115)-$B$2&gt;E$4),SUMIFS(Investors!$Q:$Q,Investors!$A:$A,$A115,Investors!$G:$G,$B115),0)</f>
        <v>0</v>
      </c>
      <c r="G115" s="4">
        <f>IF(AND(SUMIFS(Investors!$P:$P,Investors!$A:$A,$A115,Investors!$G:$G,$B115)-$B$2&lt;=G$4,SUMIFS(Investors!$P:$P,Investors!$A:$A,$A115,Investors!$G:$G,$B115)-$B$2&gt;F$4),SUMIFS(Investors!$Q:$Q,Investors!$A:$A,$A115,Investors!$G:$G,$B115),0)</f>
        <v>0</v>
      </c>
      <c r="H115" s="4">
        <f>IF(AND(SUMIFS(Investors!$P:$P,Investors!$A:$A,$A115,Investors!$G:$G,$B115)-$B$2&lt;=H$4,SUMIFS(Investors!$P:$P,Investors!$A:$A,$A115,Investors!$G:$G,$B115)-$B$2&gt;G$4),SUMIFS(Investors!$Q:$Q,Investors!$A:$A,$A115,Investors!$G:$G,$B115),0)</f>
        <v>632484.93150684936</v>
      </c>
      <c r="I115" s="4">
        <f>IF(AND(SUMIFS(Investors!$P:$P,Investors!$A:$A,$A115,Investors!$G:$G,$B115)-$B$2&lt;=I$4,SUMIFS(Investors!$P:$P,Investors!$A:$A,$A115,Investors!$G:$G,$B115)-$B$2&gt;H$4),SUMIFS(Investors!$Q:$Q,Investors!$A:$A,$A115,Investors!$G:$G,$B115),0)</f>
        <v>0</v>
      </c>
      <c r="J115" s="4">
        <f>IF(AND(SUMIFS(Investors!$P:$P,Investors!$A:$A,$A115,Investors!$G:$G,$B115)-$B$2&lt;=J$4,SUMIFS(Investors!$P:$P,Investors!$A:$A,$A115,Investors!$G:$G,$B115)-$B$2&gt;I$4),SUMIFS(Investors!$Q:$Q,Investors!$A:$A,$A115,Investors!$G:$G,$B115),0)</f>
        <v>0</v>
      </c>
      <c r="K115" s="4">
        <f>IF(AND(SUMIFS(Investors!$P:$P,Investors!$A:$A,$A115,Investors!$G:$G,$B115)-$B$2&lt;=K$4,SUMIFS(Investors!$P:$P,Investors!$A:$A,$A115,Investors!$G:$G,$B115)-$B$2&gt;J$4),SUMIFS(Investors!$Q:$Q,Investors!$A:$A,$A115,Investors!$G:$G,$B115),0)</f>
        <v>0</v>
      </c>
      <c r="L115" s="4">
        <f>IF(AND(SUMIFS(Investors!$P:$P,Investors!$A:$A,$A115,Investors!$G:$G,$B115)-$B$2&lt;=L$4,SUMIFS(Investors!$P:$P,Investors!$A:$A,$A115,Investors!$G:$G,$B115)-$B$2&gt;K$4),SUMIFS(Investors!$Q:$Q,Investors!$A:$A,$A115,Investors!$G:$G,$B115),0)</f>
        <v>0</v>
      </c>
      <c r="M115" s="4">
        <f>IF(AND(SUMIFS(Investors!$P:$P,Investors!$A:$A,$A115,Investors!$G:$G,$B115)-$B$2&lt;=M$4,SUMIFS(Investors!$P:$P,Investors!$A:$A,$A115,Investors!$G:$G,$B115)-$B$2&gt;L$4),SUMIFS(Investors!$Q:$Q,Investors!$A:$A,$A115,Investors!$G:$G,$B115),0)</f>
        <v>0</v>
      </c>
      <c r="N115" s="4">
        <f>IF(AND(SUMIFS(Investors!$P:$P,Investors!$A:$A,$A115,Investors!$G:$G,$B115)-$B$2&lt;=N$4,SUMIFS(Investors!$P:$P,Investors!$A:$A,$A115,Investors!$G:$G,$B115)-$B$2&gt;M$4),SUMIFS(Investors!$Q:$Q,Investors!$A:$A,$A115,Investors!$G:$G,$B115),0)</f>
        <v>0</v>
      </c>
      <c r="O115" s="4">
        <f>IF(AND(SUMIFS(Investors!$P:$P,Investors!$A:$A,$A115,Investors!$G:$G,$B115)-$B$2&lt;=O$4,SUMIFS(Investors!$P:$P,Investors!$A:$A,$A115,Investors!$G:$G,$B115)-$B$2&gt;N$4),SUMIFS(Investors!$Q:$Q,Investors!$A:$A,$A115,Investors!$G:$G,$B115),0)</f>
        <v>0</v>
      </c>
      <c r="P115" s="4">
        <f>IF(AND(SUMIFS(Investors!$P:$P,Investors!$A:$A,$A115,Investors!$G:$G,$B115)-$B$2&lt;=P$4,SUMIFS(Investors!$P:$P,Investors!$A:$A,$A115,Investors!$G:$G,$B115)-$B$2&gt;O$4),SUMIFS(Investors!$Q:$Q,Investors!$A:$A,$A115,Investors!$G:$G,$B115),0)</f>
        <v>0</v>
      </c>
      <c r="Q115" s="4">
        <f>IF(AND(SUMIFS(Investors!$P:$P,Investors!$A:$A,$A115,Investors!$G:$G,$B115)-$B$2&lt;=Q$4,SUMIFS(Investors!$P:$P,Investors!$A:$A,$A115,Investors!$G:$G,$B115)-$B$2&gt;P$4),SUMIFS(Investors!$Q:$Q,Investors!$A:$A,$A115,Investors!$G:$G,$B115),0)</f>
        <v>0</v>
      </c>
      <c r="R115" s="4">
        <f>IF(AND(SUMIFS(Investors!$P:$P,Investors!$A:$A,$A115,Investors!$G:$G,$B115)-$B$2&lt;=R$4,SUMIFS(Investors!$P:$P,Investors!$A:$A,$A115,Investors!$G:$G,$B115)-$B$2&gt;Q$4),SUMIFS(Investors!$Q:$Q,Investors!$A:$A,$A115,Investors!$G:$G,$B115),0)</f>
        <v>0</v>
      </c>
      <c r="S115" s="4">
        <f>IF(AND(SUMIFS(Investors!$P:$P,Investors!$A:$A,$A115,Investors!$G:$G,$B115)-$B$2&lt;=S$4,SUMIFS(Investors!$P:$P,Investors!$A:$A,$A115,Investors!$G:$G,$B115)-$B$2&gt;R$4),SUMIFS(Investors!$Q:$Q,Investors!$A:$A,$A115,Investors!$G:$G,$B115),0)</f>
        <v>0</v>
      </c>
      <c r="T115" s="4">
        <f>IF(AND(SUMIFS(Investors!$P:$P,Investors!$A:$A,$A115,Investors!$G:$G,$B115)-$B$2&lt;=T$4,SUMIFS(Investors!$P:$P,Investors!$A:$A,$A115,Investors!$G:$G,$B115)-$B$2&gt;S$4),SUMIFS(Investors!$Q:$Q,Investors!$A:$A,$A115,Investors!$G:$G,$B115),0)</f>
        <v>0</v>
      </c>
      <c r="U115" s="4">
        <f>IF(AND(SUMIFS(Investors!$P:$P,Investors!$A:$A,$A115,Investors!$G:$G,$B115)-$B$2&lt;=U$4,SUMIFS(Investors!$P:$P,Investors!$A:$A,$A115,Investors!$G:$G,$B115)-$B$2&gt;T$4),SUMIFS(Investors!$Q:$Q,Investors!$A:$A,$A115,Investors!$G:$G,$B115),0)</f>
        <v>0</v>
      </c>
      <c r="V115" s="4">
        <f>IF(AND(SUMIFS(Investors!$P:$P,Investors!$A:$A,$A115,Investors!$G:$G,$B115)-$B$2&lt;=V$4,SUMIFS(Investors!$P:$P,Investors!$A:$A,$A115,Investors!$G:$G,$B115)-$B$2&gt;U$4),SUMIFS(Investors!$Q:$Q,Investors!$A:$A,$A115,Investors!$G:$G,$B115),0)</f>
        <v>0</v>
      </c>
      <c r="W115" s="4">
        <f>IF(AND(SUMIFS(Investors!$P:$P,Investors!$A:$A,$A115,Investors!$G:$G,$B115)-$B$2&lt;=W$4,SUMIFS(Investors!$P:$P,Investors!$A:$A,$A115,Investors!$G:$G,$B115)-$B$2&gt;V$4),SUMIFS(Investors!$Q:$Q,Investors!$A:$A,$A115,Investors!$G:$G,$B115),0)</f>
        <v>0</v>
      </c>
      <c r="X115" s="4">
        <f>IF(AND(SUMIFS(Investors!$P:$P,Investors!$A:$A,$A115,Investors!$G:$G,$B115)-$B$2&lt;=X$4,SUMIFS(Investors!$P:$P,Investors!$A:$A,$A115,Investors!$G:$G,$B115)-$B$2&gt;W$4),SUMIFS(Investors!$Q:$Q,Investors!$A:$A,$A115,Investors!$G:$G,$B115),0)</f>
        <v>0</v>
      </c>
      <c r="Y115" s="4">
        <f>IF(AND(SUMIFS(Investors!$P:$P,Investors!$A:$A,$A115,Investors!$G:$G,$B115)-$B$2&lt;=Y$4,SUMIFS(Investors!$P:$P,Investors!$A:$A,$A115,Investors!$G:$G,$B115)-$B$2&gt;X$4),SUMIFS(Investors!$Q:$Q,Investors!$A:$A,$A115,Investors!$G:$G,$B115),0)</f>
        <v>0</v>
      </c>
      <c r="Z115" s="4">
        <f>IF(AND(SUMIFS(Investors!$P:$P,Investors!$A:$A,$A115,Investors!$G:$G,$B115)-$B$2&lt;=Z$4,SUMIFS(Investors!$P:$P,Investors!$A:$A,$A115,Investors!$G:$G,$B115)-$B$2&gt;Y$4),SUMIFS(Investors!$Q:$Q,Investors!$A:$A,$A115,Investors!$G:$G,$B115),0)</f>
        <v>0</v>
      </c>
      <c r="AA115" s="4">
        <f>IF(AND(SUMIFS(Investors!$P:$P,Investors!$A:$A,$A115,Investors!$G:$G,$B115)-$B$2&lt;=AA$4,SUMIFS(Investors!$P:$P,Investors!$A:$A,$A115,Investors!$G:$G,$B115)-$B$2&gt;Z$4),SUMIFS(Investors!$Q:$Q,Investors!$A:$A,$A115,Investors!$G:$G,$B115),0)</f>
        <v>0</v>
      </c>
      <c r="AB115" s="4">
        <f>IF(AND(SUMIFS(Investors!$P:$P,Investors!$A:$A,$A115,Investors!$G:$G,$B115)-$B$2&lt;=AB$4,SUMIFS(Investors!$P:$P,Investors!$A:$A,$A115,Investors!$G:$G,$B115)-$B$2&gt;AA$4),SUMIFS(Investors!$Q:$Q,Investors!$A:$A,$A115,Investors!$G:$G,$B115),0)</f>
        <v>0</v>
      </c>
      <c r="AC115" s="4">
        <f>IF(AND(SUMIFS(Investors!$P:$P,Investors!$A:$A,$A115,Investors!$G:$G,$B115)-$B$2&lt;=AC$4,SUMIFS(Investors!$P:$P,Investors!$A:$A,$A115,Investors!$G:$G,$B115)-$B$2&gt;AB$4),SUMIFS(Investors!$Q:$Q,Investors!$A:$A,$A115,Investors!$G:$G,$B115),0)</f>
        <v>0</v>
      </c>
    </row>
    <row r="116" spans="1:29">
      <c r="A116" t="s">
        <v>279</v>
      </c>
      <c r="B116" t="s">
        <v>28</v>
      </c>
      <c r="C116" s="4">
        <f t="shared" si="4"/>
        <v>282753.42465753423</v>
      </c>
      <c r="E116" s="4">
        <f>IF(AND(SUMIFS(Investors!$P:$P,Investors!$A:$A,$A116,Investors!$G:$G,$B116)-$B$2&lt;=E$4,SUMIFS(Investors!$P:$P,Investors!$A:$A,$A116,Investors!$G:$G,$B116)-$B$2&gt;D$4),SUMIFS(Investors!$Q:$Q,Investors!$A:$A,$A116,Investors!$G:$G,$B116),0)</f>
        <v>0</v>
      </c>
      <c r="F116" s="4">
        <f>IF(AND(SUMIFS(Investors!$P:$P,Investors!$A:$A,$A116,Investors!$G:$G,$B116)-$B$2&lt;=F$4,SUMIFS(Investors!$P:$P,Investors!$A:$A,$A116,Investors!$G:$G,$B116)-$B$2&gt;E$4),SUMIFS(Investors!$Q:$Q,Investors!$A:$A,$A116,Investors!$G:$G,$B116),0)</f>
        <v>0</v>
      </c>
      <c r="G116" s="4">
        <f>IF(AND(SUMIFS(Investors!$P:$P,Investors!$A:$A,$A116,Investors!$G:$G,$B116)-$B$2&lt;=G$4,SUMIFS(Investors!$P:$P,Investors!$A:$A,$A116,Investors!$G:$G,$B116)-$B$2&gt;F$4),SUMIFS(Investors!$Q:$Q,Investors!$A:$A,$A116,Investors!$G:$G,$B116),0)</f>
        <v>0</v>
      </c>
      <c r="H116" s="4">
        <f>IF(AND(SUMIFS(Investors!$P:$P,Investors!$A:$A,$A116,Investors!$G:$G,$B116)-$B$2&lt;=H$4,SUMIFS(Investors!$P:$P,Investors!$A:$A,$A116,Investors!$G:$G,$B116)-$B$2&gt;G$4),SUMIFS(Investors!$Q:$Q,Investors!$A:$A,$A116,Investors!$G:$G,$B116),0)</f>
        <v>0</v>
      </c>
      <c r="I116" s="4">
        <f>IF(AND(SUMIFS(Investors!$P:$P,Investors!$A:$A,$A116,Investors!$G:$G,$B116)-$B$2&lt;=I$4,SUMIFS(Investors!$P:$P,Investors!$A:$A,$A116,Investors!$G:$G,$B116)-$B$2&gt;H$4),SUMIFS(Investors!$Q:$Q,Investors!$A:$A,$A116,Investors!$G:$G,$B116),0)</f>
        <v>0</v>
      </c>
      <c r="J116" s="4">
        <f>IF(AND(SUMIFS(Investors!$P:$P,Investors!$A:$A,$A116,Investors!$G:$G,$B116)-$B$2&lt;=J$4,SUMIFS(Investors!$P:$P,Investors!$A:$A,$A116,Investors!$G:$G,$B116)-$B$2&gt;I$4),SUMIFS(Investors!$Q:$Q,Investors!$A:$A,$A116,Investors!$G:$G,$B116),0)</f>
        <v>0</v>
      </c>
      <c r="K116" s="4">
        <f>IF(AND(SUMIFS(Investors!$P:$P,Investors!$A:$A,$A116,Investors!$G:$G,$B116)-$B$2&lt;=K$4,SUMIFS(Investors!$P:$P,Investors!$A:$A,$A116,Investors!$G:$G,$B116)-$B$2&gt;J$4),SUMIFS(Investors!$Q:$Q,Investors!$A:$A,$A116,Investors!$G:$G,$B116),0)</f>
        <v>282753.42465753423</v>
      </c>
      <c r="L116" s="4">
        <f>IF(AND(SUMIFS(Investors!$P:$P,Investors!$A:$A,$A116,Investors!$G:$G,$B116)-$B$2&lt;=L$4,SUMIFS(Investors!$P:$P,Investors!$A:$A,$A116,Investors!$G:$G,$B116)-$B$2&gt;K$4),SUMIFS(Investors!$Q:$Q,Investors!$A:$A,$A116,Investors!$G:$G,$B116),0)</f>
        <v>0</v>
      </c>
      <c r="M116" s="4">
        <f>IF(AND(SUMIFS(Investors!$P:$P,Investors!$A:$A,$A116,Investors!$G:$G,$B116)-$B$2&lt;=M$4,SUMIFS(Investors!$P:$P,Investors!$A:$A,$A116,Investors!$G:$G,$B116)-$B$2&gt;L$4),SUMIFS(Investors!$Q:$Q,Investors!$A:$A,$A116,Investors!$G:$G,$B116),0)</f>
        <v>0</v>
      </c>
      <c r="N116" s="4">
        <f>IF(AND(SUMIFS(Investors!$P:$P,Investors!$A:$A,$A116,Investors!$G:$G,$B116)-$B$2&lt;=N$4,SUMIFS(Investors!$P:$P,Investors!$A:$A,$A116,Investors!$G:$G,$B116)-$B$2&gt;M$4),SUMIFS(Investors!$Q:$Q,Investors!$A:$A,$A116,Investors!$G:$G,$B116),0)</f>
        <v>0</v>
      </c>
      <c r="O116" s="4">
        <f>IF(AND(SUMIFS(Investors!$P:$P,Investors!$A:$A,$A116,Investors!$G:$G,$B116)-$B$2&lt;=O$4,SUMIFS(Investors!$P:$P,Investors!$A:$A,$A116,Investors!$G:$G,$B116)-$B$2&gt;N$4),SUMIFS(Investors!$Q:$Q,Investors!$A:$A,$A116,Investors!$G:$G,$B116),0)</f>
        <v>0</v>
      </c>
      <c r="P116" s="4">
        <f>IF(AND(SUMIFS(Investors!$P:$P,Investors!$A:$A,$A116,Investors!$G:$G,$B116)-$B$2&lt;=P$4,SUMIFS(Investors!$P:$P,Investors!$A:$A,$A116,Investors!$G:$G,$B116)-$B$2&gt;O$4),SUMIFS(Investors!$Q:$Q,Investors!$A:$A,$A116,Investors!$G:$G,$B116),0)</f>
        <v>0</v>
      </c>
      <c r="Q116" s="4">
        <f>IF(AND(SUMIFS(Investors!$P:$P,Investors!$A:$A,$A116,Investors!$G:$G,$B116)-$B$2&lt;=Q$4,SUMIFS(Investors!$P:$P,Investors!$A:$A,$A116,Investors!$G:$G,$B116)-$B$2&gt;P$4),SUMIFS(Investors!$Q:$Q,Investors!$A:$A,$A116,Investors!$G:$G,$B116),0)</f>
        <v>0</v>
      </c>
      <c r="R116" s="4">
        <f>IF(AND(SUMIFS(Investors!$P:$P,Investors!$A:$A,$A116,Investors!$G:$G,$B116)-$B$2&lt;=R$4,SUMIFS(Investors!$P:$P,Investors!$A:$A,$A116,Investors!$G:$G,$B116)-$B$2&gt;Q$4),SUMIFS(Investors!$Q:$Q,Investors!$A:$A,$A116,Investors!$G:$G,$B116),0)</f>
        <v>0</v>
      </c>
      <c r="S116" s="4">
        <f>IF(AND(SUMIFS(Investors!$P:$P,Investors!$A:$A,$A116,Investors!$G:$G,$B116)-$B$2&lt;=S$4,SUMIFS(Investors!$P:$P,Investors!$A:$A,$A116,Investors!$G:$G,$B116)-$B$2&gt;R$4),SUMIFS(Investors!$Q:$Q,Investors!$A:$A,$A116,Investors!$G:$G,$B116),0)</f>
        <v>0</v>
      </c>
      <c r="T116" s="4">
        <f>IF(AND(SUMIFS(Investors!$P:$P,Investors!$A:$A,$A116,Investors!$G:$G,$B116)-$B$2&lt;=T$4,SUMIFS(Investors!$P:$P,Investors!$A:$A,$A116,Investors!$G:$G,$B116)-$B$2&gt;S$4),SUMIFS(Investors!$Q:$Q,Investors!$A:$A,$A116,Investors!$G:$G,$B116),0)</f>
        <v>0</v>
      </c>
      <c r="U116" s="4">
        <f>IF(AND(SUMIFS(Investors!$P:$P,Investors!$A:$A,$A116,Investors!$G:$G,$B116)-$B$2&lt;=U$4,SUMIFS(Investors!$P:$P,Investors!$A:$A,$A116,Investors!$G:$G,$B116)-$B$2&gt;T$4),SUMIFS(Investors!$Q:$Q,Investors!$A:$A,$A116,Investors!$G:$G,$B116),0)</f>
        <v>0</v>
      </c>
      <c r="V116" s="4">
        <f>IF(AND(SUMIFS(Investors!$P:$P,Investors!$A:$A,$A116,Investors!$G:$G,$B116)-$B$2&lt;=V$4,SUMIFS(Investors!$P:$P,Investors!$A:$A,$A116,Investors!$G:$G,$B116)-$B$2&gt;U$4),SUMIFS(Investors!$Q:$Q,Investors!$A:$A,$A116,Investors!$G:$G,$B116),0)</f>
        <v>0</v>
      </c>
      <c r="W116" s="4">
        <f>IF(AND(SUMIFS(Investors!$P:$P,Investors!$A:$A,$A116,Investors!$G:$G,$B116)-$B$2&lt;=W$4,SUMIFS(Investors!$P:$P,Investors!$A:$A,$A116,Investors!$G:$G,$B116)-$B$2&gt;V$4),SUMIFS(Investors!$Q:$Q,Investors!$A:$A,$A116,Investors!$G:$G,$B116),0)</f>
        <v>0</v>
      </c>
      <c r="X116" s="4">
        <f>IF(AND(SUMIFS(Investors!$P:$P,Investors!$A:$A,$A116,Investors!$G:$G,$B116)-$B$2&lt;=X$4,SUMIFS(Investors!$P:$P,Investors!$A:$A,$A116,Investors!$G:$G,$B116)-$B$2&gt;W$4),SUMIFS(Investors!$Q:$Q,Investors!$A:$A,$A116,Investors!$G:$G,$B116),0)</f>
        <v>0</v>
      </c>
      <c r="Y116" s="4">
        <f>IF(AND(SUMIFS(Investors!$P:$P,Investors!$A:$A,$A116,Investors!$G:$G,$B116)-$B$2&lt;=Y$4,SUMIFS(Investors!$P:$P,Investors!$A:$A,$A116,Investors!$G:$G,$B116)-$B$2&gt;X$4),SUMIFS(Investors!$Q:$Q,Investors!$A:$A,$A116,Investors!$G:$G,$B116),0)</f>
        <v>0</v>
      </c>
      <c r="Z116" s="4">
        <f>IF(AND(SUMIFS(Investors!$P:$P,Investors!$A:$A,$A116,Investors!$G:$G,$B116)-$B$2&lt;=Z$4,SUMIFS(Investors!$P:$P,Investors!$A:$A,$A116,Investors!$G:$G,$B116)-$B$2&gt;Y$4),SUMIFS(Investors!$Q:$Q,Investors!$A:$A,$A116,Investors!$G:$G,$B116),0)</f>
        <v>0</v>
      </c>
      <c r="AA116" s="4">
        <f>IF(AND(SUMIFS(Investors!$P:$P,Investors!$A:$A,$A116,Investors!$G:$G,$B116)-$B$2&lt;=AA$4,SUMIFS(Investors!$P:$P,Investors!$A:$A,$A116,Investors!$G:$G,$B116)-$B$2&gt;Z$4),SUMIFS(Investors!$Q:$Q,Investors!$A:$A,$A116,Investors!$G:$G,$B116),0)</f>
        <v>0</v>
      </c>
      <c r="AB116" s="4">
        <f>IF(AND(SUMIFS(Investors!$P:$P,Investors!$A:$A,$A116,Investors!$G:$G,$B116)-$B$2&lt;=AB$4,SUMIFS(Investors!$P:$P,Investors!$A:$A,$A116,Investors!$G:$G,$B116)-$B$2&gt;AA$4),SUMIFS(Investors!$Q:$Q,Investors!$A:$A,$A116,Investors!$G:$G,$B116),0)</f>
        <v>0</v>
      </c>
      <c r="AC116" s="4">
        <f>IF(AND(SUMIFS(Investors!$P:$P,Investors!$A:$A,$A116,Investors!$G:$G,$B116)-$B$2&lt;=AC$4,SUMIFS(Investors!$P:$P,Investors!$A:$A,$A116,Investors!$G:$G,$B116)-$B$2&gt;AB$4),SUMIFS(Investors!$Q:$Q,Investors!$A:$A,$A116,Investors!$G:$G,$B116),0)</f>
        <v>0</v>
      </c>
    </row>
    <row r="117" spans="1:29">
      <c r="A117" t="s">
        <v>282</v>
      </c>
      <c r="B117" t="s">
        <v>44</v>
      </c>
      <c r="C117" s="4">
        <f t="shared" si="4"/>
        <v>0</v>
      </c>
      <c r="E117" s="4">
        <f>IF(AND(SUMIFS(Investors!$P:$P,Investors!$A:$A,$A117,Investors!$G:$G,$B117)-$B$2&lt;=E$4,SUMIFS(Investors!$P:$P,Investors!$A:$A,$A117,Investors!$G:$G,$B117)-$B$2&gt;D$4),SUMIFS(Investors!$Q:$Q,Investors!$A:$A,$A117,Investors!$G:$G,$B117),0)</f>
        <v>0</v>
      </c>
      <c r="F117" s="4">
        <f>IF(AND(SUMIFS(Investors!$P:$P,Investors!$A:$A,$A117,Investors!$G:$G,$B117)-$B$2&lt;=F$4,SUMIFS(Investors!$P:$P,Investors!$A:$A,$A117,Investors!$G:$G,$B117)-$B$2&gt;E$4),SUMIFS(Investors!$Q:$Q,Investors!$A:$A,$A117,Investors!$G:$G,$B117),0)</f>
        <v>0</v>
      </c>
      <c r="G117" s="4">
        <f>IF(AND(SUMIFS(Investors!$P:$P,Investors!$A:$A,$A117,Investors!$G:$G,$B117)-$B$2&lt;=G$4,SUMIFS(Investors!$P:$P,Investors!$A:$A,$A117,Investors!$G:$G,$B117)-$B$2&gt;F$4),SUMIFS(Investors!$Q:$Q,Investors!$A:$A,$A117,Investors!$G:$G,$B117),0)</f>
        <v>0</v>
      </c>
      <c r="H117" s="4">
        <f>IF(AND(SUMIFS(Investors!$P:$P,Investors!$A:$A,$A117,Investors!$G:$G,$B117)-$B$2&lt;=H$4,SUMIFS(Investors!$P:$P,Investors!$A:$A,$A117,Investors!$G:$G,$B117)-$B$2&gt;G$4),SUMIFS(Investors!$Q:$Q,Investors!$A:$A,$A117,Investors!$G:$G,$B117),0)</f>
        <v>0</v>
      </c>
      <c r="I117" s="4">
        <f>IF(AND(SUMIFS(Investors!$P:$P,Investors!$A:$A,$A117,Investors!$G:$G,$B117)-$B$2&lt;=I$4,SUMIFS(Investors!$P:$P,Investors!$A:$A,$A117,Investors!$G:$G,$B117)-$B$2&gt;H$4),SUMIFS(Investors!$Q:$Q,Investors!$A:$A,$A117,Investors!$G:$G,$B117),0)</f>
        <v>0</v>
      </c>
      <c r="J117" s="4">
        <f>IF(AND(SUMIFS(Investors!$P:$P,Investors!$A:$A,$A117,Investors!$G:$G,$B117)-$B$2&lt;=J$4,SUMIFS(Investors!$P:$P,Investors!$A:$A,$A117,Investors!$G:$G,$B117)-$B$2&gt;I$4),SUMIFS(Investors!$Q:$Q,Investors!$A:$A,$A117,Investors!$G:$G,$B117),0)</f>
        <v>0</v>
      </c>
      <c r="K117" s="4">
        <f>IF(AND(SUMIFS(Investors!$P:$P,Investors!$A:$A,$A117,Investors!$G:$G,$B117)-$B$2&lt;=K$4,SUMIFS(Investors!$P:$P,Investors!$A:$A,$A117,Investors!$G:$G,$B117)-$B$2&gt;J$4),SUMIFS(Investors!$Q:$Q,Investors!$A:$A,$A117,Investors!$G:$G,$B117),0)</f>
        <v>0</v>
      </c>
      <c r="L117" s="4">
        <f>IF(AND(SUMIFS(Investors!$P:$P,Investors!$A:$A,$A117,Investors!$G:$G,$B117)-$B$2&lt;=L$4,SUMIFS(Investors!$P:$P,Investors!$A:$A,$A117,Investors!$G:$G,$B117)-$B$2&gt;K$4),SUMIFS(Investors!$Q:$Q,Investors!$A:$A,$A117,Investors!$G:$G,$B117),0)</f>
        <v>0</v>
      </c>
      <c r="M117" s="4">
        <f>IF(AND(SUMIFS(Investors!$P:$P,Investors!$A:$A,$A117,Investors!$G:$G,$B117)-$B$2&lt;=M$4,SUMIFS(Investors!$P:$P,Investors!$A:$A,$A117,Investors!$G:$G,$B117)-$B$2&gt;L$4),SUMIFS(Investors!$Q:$Q,Investors!$A:$A,$A117,Investors!$G:$G,$B117),0)</f>
        <v>0</v>
      </c>
      <c r="N117" s="4">
        <f>IF(AND(SUMIFS(Investors!$P:$P,Investors!$A:$A,$A117,Investors!$G:$G,$B117)-$B$2&lt;=N$4,SUMIFS(Investors!$P:$P,Investors!$A:$A,$A117,Investors!$G:$G,$B117)-$B$2&gt;M$4),SUMIFS(Investors!$Q:$Q,Investors!$A:$A,$A117,Investors!$G:$G,$B117),0)</f>
        <v>0</v>
      </c>
      <c r="O117" s="4">
        <f>IF(AND(SUMIFS(Investors!$P:$P,Investors!$A:$A,$A117,Investors!$G:$G,$B117)-$B$2&lt;=O$4,SUMIFS(Investors!$P:$P,Investors!$A:$A,$A117,Investors!$G:$G,$B117)-$B$2&gt;N$4),SUMIFS(Investors!$Q:$Q,Investors!$A:$A,$A117,Investors!$G:$G,$B117),0)</f>
        <v>0</v>
      </c>
      <c r="P117" s="4">
        <f>IF(AND(SUMIFS(Investors!$P:$P,Investors!$A:$A,$A117,Investors!$G:$G,$B117)-$B$2&lt;=P$4,SUMIFS(Investors!$P:$P,Investors!$A:$A,$A117,Investors!$G:$G,$B117)-$B$2&gt;O$4),SUMIFS(Investors!$Q:$Q,Investors!$A:$A,$A117,Investors!$G:$G,$B117),0)</f>
        <v>0</v>
      </c>
      <c r="Q117" s="4">
        <f>IF(AND(SUMIFS(Investors!$P:$P,Investors!$A:$A,$A117,Investors!$G:$G,$B117)-$B$2&lt;=Q$4,SUMIFS(Investors!$P:$P,Investors!$A:$A,$A117,Investors!$G:$G,$B117)-$B$2&gt;P$4),SUMIFS(Investors!$Q:$Q,Investors!$A:$A,$A117,Investors!$G:$G,$B117),0)</f>
        <v>0</v>
      </c>
      <c r="R117" s="4">
        <f>IF(AND(SUMIFS(Investors!$P:$P,Investors!$A:$A,$A117,Investors!$G:$G,$B117)-$B$2&lt;=R$4,SUMIFS(Investors!$P:$P,Investors!$A:$A,$A117,Investors!$G:$G,$B117)-$B$2&gt;Q$4),SUMIFS(Investors!$Q:$Q,Investors!$A:$A,$A117,Investors!$G:$G,$B117),0)</f>
        <v>0</v>
      </c>
      <c r="S117" s="4">
        <f>IF(AND(SUMIFS(Investors!$P:$P,Investors!$A:$A,$A117,Investors!$G:$G,$B117)-$B$2&lt;=S$4,SUMIFS(Investors!$P:$P,Investors!$A:$A,$A117,Investors!$G:$G,$B117)-$B$2&gt;R$4),SUMIFS(Investors!$Q:$Q,Investors!$A:$A,$A117,Investors!$G:$G,$B117),0)</f>
        <v>0</v>
      </c>
      <c r="T117" s="4">
        <f>IF(AND(SUMIFS(Investors!$P:$P,Investors!$A:$A,$A117,Investors!$G:$G,$B117)-$B$2&lt;=T$4,SUMIFS(Investors!$P:$P,Investors!$A:$A,$A117,Investors!$G:$G,$B117)-$B$2&gt;S$4),SUMIFS(Investors!$Q:$Q,Investors!$A:$A,$A117,Investors!$G:$G,$B117),0)</f>
        <v>0</v>
      </c>
      <c r="U117" s="4">
        <f>IF(AND(SUMIFS(Investors!$P:$P,Investors!$A:$A,$A117,Investors!$G:$G,$B117)-$B$2&lt;=U$4,SUMIFS(Investors!$P:$P,Investors!$A:$A,$A117,Investors!$G:$G,$B117)-$B$2&gt;T$4),SUMIFS(Investors!$Q:$Q,Investors!$A:$A,$A117,Investors!$G:$G,$B117),0)</f>
        <v>0</v>
      </c>
      <c r="V117" s="4">
        <f>IF(AND(SUMIFS(Investors!$P:$P,Investors!$A:$A,$A117,Investors!$G:$G,$B117)-$B$2&lt;=V$4,SUMIFS(Investors!$P:$P,Investors!$A:$A,$A117,Investors!$G:$G,$B117)-$B$2&gt;U$4),SUMIFS(Investors!$Q:$Q,Investors!$A:$A,$A117,Investors!$G:$G,$B117),0)</f>
        <v>0</v>
      </c>
      <c r="W117" s="4">
        <f>IF(AND(SUMIFS(Investors!$P:$P,Investors!$A:$A,$A117,Investors!$G:$G,$B117)-$B$2&lt;=W$4,SUMIFS(Investors!$P:$P,Investors!$A:$A,$A117,Investors!$G:$G,$B117)-$B$2&gt;V$4),SUMIFS(Investors!$Q:$Q,Investors!$A:$A,$A117,Investors!$G:$G,$B117),0)</f>
        <v>0</v>
      </c>
      <c r="X117" s="4">
        <f>IF(AND(SUMIFS(Investors!$P:$P,Investors!$A:$A,$A117,Investors!$G:$G,$B117)-$B$2&lt;=X$4,SUMIFS(Investors!$P:$P,Investors!$A:$A,$A117,Investors!$G:$G,$B117)-$B$2&gt;W$4),SUMIFS(Investors!$Q:$Q,Investors!$A:$A,$A117,Investors!$G:$G,$B117),0)</f>
        <v>0</v>
      </c>
      <c r="Y117" s="4">
        <f>IF(AND(SUMIFS(Investors!$P:$P,Investors!$A:$A,$A117,Investors!$G:$G,$B117)-$B$2&lt;=Y$4,SUMIFS(Investors!$P:$P,Investors!$A:$A,$A117,Investors!$G:$G,$B117)-$B$2&gt;X$4),SUMIFS(Investors!$Q:$Q,Investors!$A:$A,$A117,Investors!$G:$G,$B117),0)</f>
        <v>0</v>
      </c>
      <c r="Z117" s="4">
        <f>IF(AND(SUMIFS(Investors!$P:$P,Investors!$A:$A,$A117,Investors!$G:$G,$B117)-$B$2&lt;=Z$4,SUMIFS(Investors!$P:$P,Investors!$A:$A,$A117,Investors!$G:$G,$B117)-$B$2&gt;Y$4),SUMIFS(Investors!$Q:$Q,Investors!$A:$A,$A117,Investors!$G:$G,$B117),0)</f>
        <v>0</v>
      </c>
      <c r="AA117" s="4">
        <f>IF(AND(SUMIFS(Investors!$P:$P,Investors!$A:$A,$A117,Investors!$G:$G,$B117)-$B$2&lt;=AA$4,SUMIFS(Investors!$P:$P,Investors!$A:$A,$A117,Investors!$G:$G,$B117)-$B$2&gt;Z$4),SUMIFS(Investors!$Q:$Q,Investors!$A:$A,$A117,Investors!$G:$G,$B117),0)</f>
        <v>0</v>
      </c>
      <c r="AB117" s="4">
        <f>IF(AND(SUMIFS(Investors!$P:$P,Investors!$A:$A,$A117,Investors!$G:$G,$B117)-$B$2&lt;=AB$4,SUMIFS(Investors!$P:$P,Investors!$A:$A,$A117,Investors!$G:$G,$B117)-$B$2&gt;AA$4),SUMIFS(Investors!$Q:$Q,Investors!$A:$A,$A117,Investors!$G:$G,$B117),0)</f>
        <v>0</v>
      </c>
      <c r="AC117" s="4">
        <f>IF(AND(SUMIFS(Investors!$P:$P,Investors!$A:$A,$A117,Investors!$G:$G,$B117)-$B$2&lt;=AC$4,SUMIFS(Investors!$P:$P,Investors!$A:$A,$A117,Investors!$G:$G,$B117)-$B$2&gt;AB$4),SUMIFS(Investors!$Q:$Q,Investors!$A:$A,$A117,Investors!$G:$G,$B117),0)</f>
        <v>0</v>
      </c>
    </row>
    <row r="118" spans="1:29">
      <c r="A118" t="s">
        <v>282</v>
      </c>
      <c r="B118" t="s">
        <v>30</v>
      </c>
      <c r="C118" s="4">
        <f t="shared" si="4"/>
        <v>0</v>
      </c>
      <c r="E118" s="4">
        <f>IF(AND(SUMIFS(Investors!$P:$P,Investors!$A:$A,$A118,Investors!$G:$G,$B118)-$B$2&lt;=E$4,SUMIFS(Investors!$P:$P,Investors!$A:$A,$A118,Investors!$G:$G,$B118)-$B$2&gt;D$4),SUMIFS(Investors!$Q:$Q,Investors!$A:$A,$A118,Investors!$G:$G,$B118),0)</f>
        <v>0</v>
      </c>
      <c r="F118" s="4">
        <f>IF(AND(SUMIFS(Investors!$P:$P,Investors!$A:$A,$A118,Investors!$G:$G,$B118)-$B$2&lt;=F$4,SUMIFS(Investors!$P:$P,Investors!$A:$A,$A118,Investors!$G:$G,$B118)-$B$2&gt;E$4),SUMIFS(Investors!$Q:$Q,Investors!$A:$A,$A118,Investors!$G:$G,$B118),0)</f>
        <v>0</v>
      </c>
      <c r="G118" s="4">
        <f>IF(AND(SUMIFS(Investors!$P:$P,Investors!$A:$A,$A118,Investors!$G:$G,$B118)-$B$2&lt;=G$4,SUMIFS(Investors!$P:$P,Investors!$A:$A,$A118,Investors!$G:$G,$B118)-$B$2&gt;F$4),SUMIFS(Investors!$Q:$Q,Investors!$A:$A,$A118,Investors!$G:$G,$B118),0)</f>
        <v>0</v>
      </c>
      <c r="H118" s="4">
        <f>IF(AND(SUMIFS(Investors!$P:$P,Investors!$A:$A,$A118,Investors!$G:$G,$B118)-$B$2&lt;=H$4,SUMIFS(Investors!$P:$P,Investors!$A:$A,$A118,Investors!$G:$G,$B118)-$B$2&gt;G$4),SUMIFS(Investors!$Q:$Q,Investors!$A:$A,$A118,Investors!$G:$G,$B118),0)</f>
        <v>0</v>
      </c>
      <c r="I118" s="4">
        <f>IF(AND(SUMIFS(Investors!$P:$P,Investors!$A:$A,$A118,Investors!$G:$G,$B118)-$B$2&lt;=I$4,SUMIFS(Investors!$P:$P,Investors!$A:$A,$A118,Investors!$G:$G,$B118)-$B$2&gt;H$4),SUMIFS(Investors!$Q:$Q,Investors!$A:$A,$A118,Investors!$G:$G,$B118),0)</f>
        <v>0</v>
      </c>
      <c r="J118" s="4">
        <f>IF(AND(SUMIFS(Investors!$P:$P,Investors!$A:$A,$A118,Investors!$G:$G,$B118)-$B$2&lt;=J$4,SUMIFS(Investors!$P:$P,Investors!$A:$A,$A118,Investors!$G:$G,$B118)-$B$2&gt;I$4),SUMIFS(Investors!$Q:$Q,Investors!$A:$A,$A118,Investors!$G:$G,$B118),0)</f>
        <v>0</v>
      </c>
      <c r="K118" s="4">
        <f>IF(AND(SUMIFS(Investors!$P:$P,Investors!$A:$A,$A118,Investors!$G:$G,$B118)-$B$2&lt;=K$4,SUMIFS(Investors!$P:$P,Investors!$A:$A,$A118,Investors!$G:$G,$B118)-$B$2&gt;J$4),SUMIFS(Investors!$Q:$Q,Investors!$A:$A,$A118,Investors!$G:$G,$B118),0)</f>
        <v>0</v>
      </c>
      <c r="L118" s="4">
        <f>IF(AND(SUMIFS(Investors!$P:$P,Investors!$A:$A,$A118,Investors!$G:$G,$B118)-$B$2&lt;=L$4,SUMIFS(Investors!$P:$P,Investors!$A:$A,$A118,Investors!$G:$G,$B118)-$B$2&gt;K$4),SUMIFS(Investors!$Q:$Q,Investors!$A:$A,$A118,Investors!$G:$G,$B118),0)</f>
        <v>0</v>
      </c>
      <c r="M118" s="4">
        <f>IF(AND(SUMIFS(Investors!$P:$P,Investors!$A:$A,$A118,Investors!$G:$G,$B118)-$B$2&lt;=M$4,SUMIFS(Investors!$P:$P,Investors!$A:$A,$A118,Investors!$G:$G,$B118)-$B$2&gt;L$4),SUMIFS(Investors!$Q:$Q,Investors!$A:$A,$A118,Investors!$G:$G,$B118),0)</f>
        <v>0</v>
      </c>
      <c r="N118" s="4">
        <f>IF(AND(SUMIFS(Investors!$P:$P,Investors!$A:$A,$A118,Investors!$G:$G,$B118)-$B$2&lt;=N$4,SUMIFS(Investors!$P:$P,Investors!$A:$A,$A118,Investors!$G:$G,$B118)-$B$2&gt;M$4),SUMIFS(Investors!$Q:$Q,Investors!$A:$A,$A118,Investors!$G:$G,$B118),0)</f>
        <v>0</v>
      </c>
      <c r="O118" s="4">
        <f>IF(AND(SUMIFS(Investors!$P:$P,Investors!$A:$A,$A118,Investors!$G:$G,$B118)-$B$2&lt;=O$4,SUMIFS(Investors!$P:$P,Investors!$A:$A,$A118,Investors!$G:$G,$B118)-$B$2&gt;N$4),SUMIFS(Investors!$Q:$Q,Investors!$A:$A,$A118,Investors!$G:$G,$B118),0)</f>
        <v>0</v>
      </c>
      <c r="P118" s="4">
        <f>IF(AND(SUMIFS(Investors!$P:$P,Investors!$A:$A,$A118,Investors!$G:$G,$B118)-$B$2&lt;=P$4,SUMIFS(Investors!$P:$P,Investors!$A:$A,$A118,Investors!$G:$G,$B118)-$B$2&gt;O$4),SUMIFS(Investors!$Q:$Q,Investors!$A:$A,$A118,Investors!$G:$G,$B118),0)</f>
        <v>0</v>
      </c>
      <c r="Q118" s="4">
        <f>IF(AND(SUMIFS(Investors!$P:$P,Investors!$A:$A,$A118,Investors!$G:$G,$B118)-$B$2&lt;=Q$4,SUMIFS(Investors!$P:$P,Investors!$A:$A,$A118,Investors!$G:$G,$B118)-$B$2&gt;P$4),SUMIFS(Investors!$Q:$Q,Investors!$A:$A,$A118,Investors!$G:$G,$B118),0)</f>
        <v>0</v>
      </c>
      <c r="R118" s="4">
        <f>IF(AND(SUMIFS(Investors!$P:$P,Investors!$A:$A,$A118,Investors!$G:$G,$B118)-$B$2&lt;=R$4,SUMIFS(Investors!$P:$P,Investors!$A:$A,$A118,Investors!$G:$G,$B118)-$B$2&gt;Q$4),SUMIFS(Investors!$Q:$Q,Investors!$A:$A,$A118,Investors!$G:$G,$B118),0)</f>
        <v>0</v>
      </c>
      <c r="S118" s="4">
        <f>IF(AND(SUMIFS(Investors!$P:$P,Investors!$A:$A,$A118,Investors!$G:$G,$B118)-$B$2&lt;=S$4,SUMIFS(Investors!$P:$P,Investors!$A:$A,$A118,Investors!$G:$G,$B118)-$B$2&gt;R$4),SUMIFS(Investors!$Q:$Q,Investors!$A:$A,$A118,Investors!$G:$G,$B118),0)</f>
        <v>0</v>
      </c>
      <c r="T118" s="4">
        <f>IF(AND(SUMIFS(Investors!$P:$P,Investors!$A:$A,$A118,Investors!$G:$G,$B118)-$B$2&lt;=T$4,SUMIFS(Investors!$P:$P,Investors!$A:$A,$A118,Investors!$G:$G,$B118)-$B$2&gt;S$4),SUMIFS(Investors!$Q:$Q,Investors!$A:$A,$A118,Investors!$G:$G,$B118),0)</f>
        <v>0</v>
      </c>
      <c r="U118" s="4">
        <f>IF(AND(SUMIFS(Investors!$P:$P,Investors!$A:$A,$A118,Investors!$G:$G,$B118)-$B$2&lt;=U$4,SUMIFS(Investors!$P:$P,Investors!$A:$A,$A118,Investors!$G:$G,$B118)-$B$2&gt;T$4),SUMIFS(Investors!$Q:$Q,Investors!$A:$A,$A118,Investors!$G:$G,$B118),0)</f>
        <v>0</v>
      </c>
      <c r="V118" s="4">
        <f>IF(AND(SUMIFS(Investors!$P:$P,Investors!$A:$A,$A118,Investors!$G:$G,$B118)-$B$2&lt;=V$4,SUMIFS(Investors!$P:$P,Investors!$A:$A,$A118,Investors!$G:$G,$B118)-$B$2&gt;U$4),SUMIFS(Investors!$Q:$Q,Investors!$A:$A,$A118,Investors!$G:$G,$B118),0)</f>
        <v>0</v>
      </c>
      <c r="W118" s="4">
        <f>IF(AND(SUMIFS(Investors!$P:$P,Investors!$A:$A,$A118,Investors!$G:$G,$B118)-$B$2&lt;=W$4,SUMIFS(Investors!$P:$P,Investors!$A:$A,$A118,Investors!$G:$G,$B118)-$B$2&gt;V$4),SUMIFS(Investors!$Q:$Q,Investors!$A:$A,$A118,Investors!$G:$G,$B118),0)</f>
        <v>0</v>
      </c>
      <c r="X118" s="4">
        <f>IF(AND(SUMIFS(Investors!$P:$P,Investors!$A:$A,$A118,Investors!$G:$G,$B118)-$B$2&lt;=X$4,SUMIFS(Investors!$P:$P,Investors!$A:$A,$A118,Investors!$G:$G,$B118)-$B$2&gt;W$4),SUMIFS(Investors!$Q:$Q,Investors!$A:$A,$A118,Investors!$G:$G,$B118),0)</f>
        <v>0</v>
      </c>
      <c r="Y118" s="4">
        <f>IF(AND(SUMIFS(Investors!$P:$P,Investors!$A:$A,$A118,Investors!$G:$G,$B118)-$B$2&lt;=Y$4,SUMIFS(Investors!$P:$P,Investors!$A:$A,$A118,Investors!$G:$G,$B118)-$B$2&gt;X$4),SUMIFS(Investors!$Q:$Q,Investors!$A:$A,$A118,Investors!$G:$G,$B118),0)</f>
        <v>0</v>
      </c>
      <c r="Z118" s="4">
        <f>IF(AND(SUMIFS(Investors!$P:$P,Investors!$A:$A,$A118,Investors!$G:$G,$B118)-$B$2&lt;=Z$4,SUMIFS(Investors!$P:$P,Investors!$A:$A,$A118,Investors!$G:$G,$B118)-$B$2&gt;Y$4),SUMIFS(Investors!$Q:$Q,Investors!$A:$A,$A118,Investors!$G:$G,$B118),0)</f>
        <v>0</v>
      </c>
      <c r="AA118" s="4">
        <f>IF(AND(SUMIFS(Investors!$P:$P,Investors!$A:$A,$A118,Investors!$G:$G,$B118)-$B$2&lt;=AA$4,SUMIFS(Investors!$P:$P,Investors!$A:$A,$A118,Investors!$G:$G,$B118)-$B$2&gt;Z$4),SUMIFS(Investors!$Q:$Q,Investors!$A:$A,$A118,Investors!$G:$G,$B118),0)</f>
        <v>0</v>
      </c>
      <c r="AB118" s="4">
        <f>IF(AND(SUMIFS(Investors!$P:$P,Investors!$A:$A,$A118,Investors!$G:$G,$B118)-$B$2&lt;=AB$4,SUMIFS(Investors!$P:$P,Investors!$A:$A,$A118,Investors!$G:$G,$B118)-$B$2&gt;AA$4),SUMIFS(Investors!$Q:$Q,Investors!$A:$A,$A118,Investors!$G:$G,$B118),0)</f>
        <v>0</v>
      </c>
      <c r="AC118" s="4">
        <f>IF(AND(SUMIFS(Investors!$P:$P,Investors!$A:$A,$A118,Investors!$G:$G,$B118)-$B$2&lt;=AC$4,SUMIFS(Investors!$P:$P,Investors!$A:$A,$A118,Investors!$G:$G,$B118)-$B$2&gt;AB$4),SUMIFS(Investors!$Q:$Q,Investors!$A:$A,$A118,Investors!$G:$G,$B118),0)</f>
        <v>0</v>
      </c>
    </row>
  </sheetData>
  <autoFilter ref="A4:AC118" xr:uid="{00000000-0009-0000-0000-000002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workbookViewId="0"/>
  </sheetViews>
  <sheetFormatPr baseColWidth="10" defaultColWidth="8.83203125" defaultRowHeight="15"/>
  <cols>
    <col min="1" max="3" width="20" customWidth="1"/>
  </cols>
  <sheetData>
    <row r="1" spans="1:3" ht="26">
      <c r="A1" s="1" t="s">
        <v>288</v>
      </c>
    </row>
    <row r="2" spans="1:3">
      <c r="A2" s="3" t="s">
        <v>1</v>
      </c>
      <c r="B2" s="3" t="s">
        <v>289</v>
      </c>
      <c r="C2" s="3" t="s">
        <v>290</v>
      </c>
    </row>
    <row r="3" spans="1:3">
      <c r="A3" s="5"/>
      <c r="C3" s="4"/>
    </row>
    <row r="4" spans="1:3">
      <c r="A4" s="5"/>
      <c r="C4" s="4"/>
    </row>
    <row r="5" spans="1:3">
      <c r="A5" s="5"/>
      <c r="C5" s="4"/>
    </row>
    <row r="6" spans="1:3">
      <c r="A6" s="5"/>
      <c r="C6" s="4"/>
    </row>
    <row r="7" spans="1:3">
      <c r="A7" s="5"/>
      <c r="C7" s="4"/>
    </row>
    <row r="8" spans="1:3">
      <c r="A8" s="5"/>
      <c r="C8" s="4"/>
    </row>
    <row r="9" spans="1:3">
      <c r="A9" s="5"/>
      <c r="C9" s="4"/>
    </row>
    <row r="10" spans="1:3">
      <c r="A10" s="5"/>
      <c r="C10" s="4"/>
    </row>
    <row r="11" spans="1:3">
      <c r="A11" s="5"/>
      <c r="C11" s="4"/>
    </row>
    <row r="12" spans="1:3">
      <c r="A12" s="5"/>
      <c r="C12" s="4"/>
    </row>
    <row r="13" spans="1:3">
      <c r="A13" s="5"/>
      <c r="C13" s="4"/>
    </row>
    <row r="14" spans="1:3">
      <c r="A14" s="5"/>
      <c r="C14" s="4"/>
    </row>
    <row r="15" spans="1:3">
      <c r="A15" s="5"/>
      <c r="C15" s="4"/>
    </row>
    <row r="16" spans="1:3">
      <c r="A16" s="5"/>
      <c r="C16" s="4"/>
    </row>
    <row r="17" spans="1:3">
      <c r="A17" s="5"/>
      <c r="C17" s="4"/>
    </row>
    <row r="18" spans="1:3">
      <c r="A18" s="5"/>
      <c r="C18" s="4"/>
    </row>
    <row r="19" spans="1:3">
      <c r="A19" s="5"/>
      <c r="C19" s="4"/>
    </row>
    <row r="20" spans="1:3">
      <c r="A20" s="5"/>
      <c r="C20" s="4"/>
    </row>
    <row r="21" spans="1:3">
      <c r="A21" s="5"/>
      <c r="C21" s="4"/>
    </row>
    <row r="22" spans="1:3">
      <c r="A22" s="5"/>
      <c r="C22" s="4"/>
    </row>
    <row r="23" spans="1:3">
      <c r="A23" s="5"/>
      <c r="C23" s="4"/>
    </row>
    <row r="24" spans="1:3">
      <c r="A24" s="5"/>
      <c r="C24" s="4"/>
    </row>
    <row r="25" spans="1:3">
      <c r="A25" s="5"/>
      <c r="C25" s="4"/>
    </row>
    <row r="26" spans="1:3">
      <c r="A26" s="5"/>
      <c r="C26" s="4"/>
    </row>
    <row r="27" spans="1:3">
      <c r="A27" s="5"/>
      <c r="C27" s="4"/>
    </row>
    <row r="28" spans="1:3">
      <c r="A28" s="5"/>
      <c r="C28" s="4"/>
    </row>
    <row r="29" spans="1:3">
      <c r="A29" s="5"/>
      <c r="C29" s="4"/>
    </row>
    <row r="30" spans="1:3">
      <c r="A30" s="5"/>
      <c r="C30" s="4"/>
    </row>
    <row r="31" spans="1:3">
      <c r="A31" s="5"/>
      <c r="C31" s="4"/>
    </row>
    <row r="32" spans="1:3">
      <c r="A32" s="5"/>
      <c r="C32" s="4"/>
    </row>
    <row r="33" spans="1:3">
      <c r="A33" s="5"/>
      <c r="C33" s="4"/>
    </row>
    <row r="34" spans="1:3">
      <c r="A34" s="5"/>
      <c r="C34" s="4"/>
    </row>
    <row r="35" spans="1:3">
      <c r="A35" s="5"/>
      <c r="C35" s="4"/>
    </row>
    <row r="36" spans="1:3">
      <c r="A36" s="5"/>
      <c r="C36" s="4"/>
    </row>
    <row r="37" spans="1:3">
      <c r="A37" s="5"/>
      <c r="C37" s="4"/>
    </row>
    <row r="38" spans="1:3">
      <c r="A38" s="5"/>
      <c r="C38" s="4"/>
    </row>
    <row r="39" spans="1:3">
      <c r="A39" s="5"/>
      <c r="C39" s="4"/>
    </row>
    <row r="40" spans="1:3">
      <c r="A40" s="5"/>
      <c r="C40" s="4"/>
    </row>
    <row r="41" spans="1:3">
      <c r="A41" s="5"/>
      <c r="C41" s="4"/>
    </row>
    <row r="42" spans="1:3">
      <c r="A42" s="5"/>
      <c r="C42" s="4"/>
    </row>
    <row r="43" spans="1:3">
      <c r="A43" s="5"/>
      <c r="C43" s="4"/>
    </row>
    <row r="44" spans="1:3">
      <c r="A44" s="5"/>
      <c r="C44" s="4"/>
    </row>
    <row r="45" spans="1:3">
      <c r="A45" s="5"/>
      <c r="C45" s="4"/>
    </row>
    <row r="46" spans="1:3">
      <c r="A46" s="5"/>
      <c r="C46" s="4"/>
    </row>
    <row r="47" spans="1:3">
      <c r="A47" s="5"/>
      <c r="C47" s="4"/>
    </row>
    <row r="48" spans="1:3">
      <c r="A48" s="5"/>
      <c r="C48" s="4"/>
    </row>
    <row r="49" spans="1:3">
      <c r="A49" s="5"/>
      <c r="C49" s="4"/>
    </row>
    <row r="50" spans="1:3">
      <c r="A50" s="5"/>
      <c r="C50" s="4"/>
    </row>
    <row r="51" spans="1:3">
      <c r="A51" s="5"/>
      <c r="C51" s="4"/>
    </row>
    <row r="52" spans="1:3">
      <c r="A52" s="5"/>
      <c r="C52" s="4"/>
    </row>
    <row r="53" spans="1:3">
      <c r="A53" s="5"/>
      <c r="C53" s="4"/>
    </row>
    <row r="54" spans="1:3">
      <c r="A54" s="5"/>
      <c r="C54" s="4"/>
    </row>
    <row r="55" spans="1:3">
      <c r="A55" s="5"/>
      <c r="C55" s="4"/>
    </row>
    <row r="56" spans="1:3">
      <c r="A56" s="5"/>
      <c r="C56" s="4"/>
    </row>
    <row r="57" spans="1:3">
      <c r="A57" s="5"/>
      <c r="C57" s="4"/>
    </row>
    <row r="58" spans="1:3">
      <c r="A58" s="5"/>
      <c r="C58" s="4"/>
    </row>
    <row r="59" spans="1:3">
      <c r="A59" s="5"/>
      <c r="C59" s="4"/>
    </row>
    <row r="60" spans="1:3">
      <c r="A60" s="5"/>
      <c r="C60" s="4"/>
    </row>
    <row r="61" spans="1:3">
      <c r="A61" s="5"/>
      <c r="C61" s="4"/>
    </row>
    <row r="62" spans="1:3">
      <c r="A62" s="5"/>
      <c r="C62" s="4"/>
    </row>
    <row r="63" spans="1:3">
      <c r="A63" s="5"/>
      <c r="C63" s="4"/>
    </row>
    <row r="64" spans="1:3">
      <c r="A64" s="5"/>
      <c r="C64" s="4"/>
    </row>
    <row r="65" spans="1:3">
      <c r="A65" s="5"/>
      <c r="C65" s="4"/>
    </row>
    <row r="66" spans="1:3">
      <c r="A66" s="5"/>
      <c r="C66" s="4"/>
    </row>
    <row r="67" spans="1:3">
      <c r="A67" s="5"/>
      <c r="C67" s="4"/>
    </row>
    <row r="68" spans="1:3">
      <c r="A68" s="5"/>
      <c r="C68" s="4"/>
    </row>
    <row r="69" spans="1:3">
      <c r="A69" s="5"/>
      <c r="C69" s="4"/>
    </row>
    <row r="70" spans="1:3">
      <c r="A70" s="5"/>
      <c r="C70" s="4"/>
    </row>
    <row r="71" spans="1:3">
      <c r="A71" s="5"/>
      <c r="C71" s="4"/>
    </row>
    <row r="72" spans="1:3">
      <c r="A72" s="5"/>
      <c r="C72" s="4"/>
    </row>
    <row r="73" spans="1:3">
      <c r="A73" s="5"/>
      <c r="C73" s="4"/>
    </row>
    <row r="74" spans="1:3">
      <c r="A74" s="5"/>
      <c r="C74" s="4"/>
    </row>
    <row r="75" spans="1:3">
      <c r="A75" s="5"/>
      <c r="C75" s="4"/>
    </row>
    <row r="76" spans="1:3">
      <c r="A76" s="5"/>
      <c r="C76" s="4"/>
    </row>
    <row r="77" spans="1:3">
      <c r="A77" s="5"/>
      <c r="C77" s="4"/>
    </row>
    <row r="78" spans="1:3">
      <c r="A78" s="5"/>
      <c r="C78" s="4"/>
    </row>
    <row r="79" spans="1:3">
      <c r="A79" s="5"/>
      <c r="C79" s="4"/>
    </row>
    <row r="80" spans="1:3">
      <c r="A80" s="5"/>
      <c r="C80" s="4"/>
    </row>
    <row r="81" spans="1:3">
      <c r="A81" s="5"/>
      <c r="C81" s="4"/>
    </row>
    <row r="82" spans="1:3">
      <c r="A82" s="5"/>
      <c r="C82" s="4"/>
    </row>
    <row r="83" spans="1:3">
      <c r="A83" s="5"/>
      <c r="C83" s="4"/>
    </row>
    <row r="84" spans="1:3">
      <c r="A84" s="5"/>
      <c r="C84" s="4"/>
    </row>
    <row r="85" spans="1:3">
      <c r="A85" s="5"/>
      <c r="C85" s="4"/>
    </row>
    <row r="86" spans="1:3">
      <c r="A86" s="5"/>
      <c r="C86" s="4"/>
    </row>
    <row r="87" spans="1:3">
      <c r="A87" s="5"/>
      <c r="C87" s="4"/>
    </row>
    <row r="88" spans="1:3">
      <c r="A88" s="5"/>
      <c r="C88" s="4"/>
    </row>
    <row r="89" spans="1:3">
      <c r="A89" s="5"/>
      <c r="C89" s="4"/>
    </row>
    <row r="90" spans="1:3">
      <c r="A90" s="5"/>
      <c r="C90" s="4"/>
    </row>
    <row r="91" spans="1:3">
      <c r="A91" s="5"/>
      <c r="C91" s="4"/>
    </row>
    <row r="92" spans="1:3">
      <c r="A92" s="5"/>
      <c r="C92" s="4"/>
    </row>
    <row r="93" spans="1:3">
      <c r="A93" s="5"/>
      <c r="C93" s="4"/>
    </row>
    <row r="94" spans="1:3">
      <c r="A94" s="5"/>
      <c r="C94" s="4"/>
    </row>
    <row r="95" spans="1:3">
      <c r="A95" s="5"/>
      <c r="C95" s="4"/>
    </row>
    <row r="96" spans="1:3">
      <c r="A96" s="5"/>
      <c r="C96" s="4"/>
    </row>
    <row r="97" spans="1:3">
      <c r="A97" s="5"/>
      <c r="C97" s="4"/>
    </row>
    <row r="98" spans="1:3">
      <c r="A98" s="5"/>
      <c r="C98" s="4"/>
    </row>
    <row r="99" spans="1:3">
      <c r="A99" s="5"/>
      <c r="C99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2"/>
  <sheetViews>
    <sheetView tabSelected="1" workbookViewId="0">
      <selection activeCell="D3" sqref="D3"/>
    </sheetView>
  </sheetViews>
  <sheetFormatPr baseColWidth="10" defaultColWidth="8.83203125" defaultRowHeight="15"/>
  <cols>
    <col min="1" max="3" width="20" customWidth="1"/>
    <col min="4" max="4" width="20" style="10" customWidth="1"/>
    <col min="5" max="6" width="20" customWidth="1"/>
    <col min="7" max="8" width="20" style="10" customWidth="1"/>
  </cols>
  <sheetData>
    <row r="1" spans="1:8" ht="26">
      <c r="A1" s="1" t="s">
        <v>291</v>
      </c>
      <c r="C1" s="4">
        <f>SUBTOTAL(9,C3:C182)</f>
        <v>13501828.175165754</v>
      </c>
      <c r="D1" s="13">
        <f>SUBTOTAL(9,D3:D182)</f>
        <v>7024976.4965217393</v>
      </c>
      <c r="E1" s="4">
        <f>SUBTOTAL(9,E3:E182)</f>
        <v>0</v>
      </c>
      <c r="F1" s="4">
        <f>SUBTOTAL(9,F3:F182)</f>
        <v>0</v>
      </c>
      <c r="G1" s="13">
        <f>SUBTOTAL(9,G3:G182)</f>
        <v>6476851.6786440145</v>
      </c>
    </row>
    <row r="2" spans="1:8">
      <c r="A2" s="3" t="s">
        <v>1</v>
      </c>
      <c r="B2" s="3" t="s">
        <v>292</v>
      </c>
      <c r="C2" s="3" t="s">
        <v>293</v>
      </c>
      <c r="D2" s="14" t="s">
        <v>12</v>
      </c>
      <c r="E2" s="3" t="s">
        <v>294</v>
      </c>
      <c r="F2" s="3" t="s">
        <v>288</v>
      </c>
      <c r="G2" s="14" t="s">
        <v>295</v>
      </c>
      <c r="H2" s="14" t="s">
        <v>296</v>
      </c>
    </row>
    <row r="3" spans="1:8">
      <c r="A3" s="8" t="s">
        <v>2</v>
      </c>
      <c r="B3" s="9"/>
      <c r="C3" s="4">
        <f>SUMIFS(Sales!$S:$S,Sales!$H:$H,A3)+SUMIFS(Sales!$J:$J,Sales!$H:$H,A3)</f>
        <v>0</v>
      </c>
      <c r="D3" s="13">
        <f>SUMIFS(Sales!$J:$J,Sales!$U:$U,A3)</f>
        <v>0</v>
      </c>
      <c r="E3" s="4">
        <f>IF(C3&lt;&gt;0,0,SUMIFS(Investors!$Q:$Q,Investors!$J:$J,A3))</f>
        <v>0</v>
      </c>
      <c r="F3" s="4">
        <f>SUMIFS('General Expenses'!$C:$C,'General Expenses'!$A:$A,A3)</f>
        <v>0</v>
      </c>
      <c r="G3" s="13">
        <f>B3+C3-D3-E3-F3</f>
        <v>0</v>
      </c>
      <c r="H3" s="13">
        <f>G3</f>
        <v>0</v>
      </c>
    </row>
    <row r="4" spans="1:8">
      <c r="A4" s="8">
        <f t="shared" ref="A4:A35" si="0">A3+1</f>
        <v>45533</v>
      </c>
      <c r="B4" s="4"/>
      <c r="C4" s="4">
        <f>SUMIFS(Sales!$S:$S,Sales!$H:$H,A4)+SUMIFS(Sales!$J:$J,Sales!$H:$H,A4)</f>
        <v>0</v>
      </c>
      <c r="D4" s="13">
        <f>SUMIFS(Sales!$J:$J,Sales!$U:$U,A4)</f>
        <v>0</v>
      </c>
      <c r="E4" s="4">
        <f>IF(C4&lt;&gt;0,0,SUMIFS(Investors!$Q:$Q,Investors!$J:$J,A4))</f>
        <v>0</v>
      </c>
      <c r="F4" s="4">
        <f>SUMIFS('General Expenses'!$C:$C,'General Expenses'!$A:$A,A4)</f>
        <v>0</v>
      </c>
      <c r="G4" s="13">
        <f t="shared" ref="G4:G67" si="1">B4+C4-D4-E4-F4</f>
        <v>0</v>
      </c>
      <c r="H4" s="13">
        <f t="shared" ref="H4:H35" si="2">H3+G4</f>
        <v>0</v>
      </c>
    </row>
    <row r="5" spans="1:8">
      <c r="A5" s="8">
        <f t="shared" si="0"/>
        <v>45534</v>
      </c>
      <c r="B5" s="4"/>
      <c r="C5" s="4">
        <f>SUMIFS(Sales!$S:$S,Sales!$H:$H,A5)+SUMIFS(Sales!$J:$J,Sales!$H:$H,A5)</f>
        <v>609489.80821917811</v>
      </c>
      <c r="D5" s="13">
        <f>SUMIFS(Sales!$J:$J,Sales!$U:$U,A5)</f>
        <v>0</v>
      </c>
      <c r="E5" s="4">
        <f>IF(C5&lt;&gt;0,0,SUMIFS(Investors!$Q:$Q,Investors!$J:$J,A5))</f>
        <v>0</v>
      </c>
      <c r="F5" s="4">
        <f>SUMIFS('General Expenses'!$C:$C,'General Expenses'!$A:$A,A5)</f>
        <v>0</v>
      </c>
      <c r="G5" s="13">
        <f t="shared" si="1"/>
        <v>609489.80821917811</v>
      </c>
      <c r="H5" s="13">
        <f t="shared" si="2"/>
        <v>609489.80821917811</v>
      </c>
    </row>
    <row r="6" spans="1:8">
      <c r="A6" s="8">
        <f t="shared" si="0"/>
        <v>45535</v>
      </c>
      <c r="B6" s="4"/>
      <c r="C6" s="4">
        <f>SUMIFS(Sales!$S:$S,Sales!$H:$H,A6)+SUMIFS(Sales!$J:$J,Sales!$H:$H,A6)</f>
        <v>0</v>
      </c>
      <c r="D6" s="13">
        <f>SUMIFS(Sales!$J:$J,Sales!$U:$U,A6)</f>
        <v>0</v>
      </c>
      <c r="E6" s="4">
        <f>IF(C6&lt;&gt;0,0,SUMIFS(Investors!$Q:$Q,Investors!$J:$J,A6))</f>
        <v>0</v>
      </c>
      <c r="F6" s="4">
        <f>SUMIFS('General Expenses'!$C:$C,'General Expenses'!$A:$A,A6)</f>
        <v>0</v>
      </c>
      <c r="G6" s="13">
        <f t="shared" si="1"/>
        <v>0</v>
      </c>
      <c r="H6" s="13">
        <f t="shared" si="2"/>
        <v>609489.80821917811</v>
      </c>
    </row>
    <row r="7" spans="1:8">
      <c r="A7" s="8">
        <f t="shared" si="0"/>
        <v>45536</v>
      </c>
      <c r="B7" s="4"/>
      <c r="C7" s="4">
        <f>SUMIFS(Sales!$S:$S,Sales!$H:$H,A7)+SUMIFS(Sales!$J:$J,Sales!$H:$H,A7)</f>
        <v>0</v>
      </c>
      <c r="D7" s="13">
        <f>SUMIFS(Sales!$J:$J,Sales!$U:$U,A7)</f>
        <v>0</v>
      </c>
      <c r="E7" s="4">
        <f>IF(C7&lt;&gt;0,0,SUMIFS(Investors!$Q:$Q,Investors!$J:$J,A7))</f>
        <v>0</v>
      </c>
      <c r="F7" s="4">
        <f>SUMIFS('General Expenses'!$C:$C,'General Expenses'!$A:$A,A7)</f>
        <v>0</v>
      </c>
      <c r="G7" s="13">
        <f t="shared" si="1"/>
        <v>0</v>
      </c>
      <c r="H7" s="13">
        <f t="shared" si="2"/>
        <v>609489.80821917811</v>
      </c>
    </row>
    <row r="8" spans="1:8">
      <c r="A8" s="8">
        <f t="shared" si="0"/>
        <v>45537</v>
      </c>
      <c r="B8" s="4"/>
      <c r="C8" s="4">
        <f>SUMIFS(Sales!$S:$S,Sales!$H:$H,A8)+SUMIFS(Sales!$J:$J,Sales!$H:$H,A8)</f>
        <v>0</v>
      </c>
      <c r="D8" s="13">
        <f>SUMIFS(Sales!$J:$J,Sales!$U:$U,A8)</f>
        <v>0</v>
      </c>
      <c r="E8" s="4">
        <f>IF(C8&lt;&gt;0,0,SUMIFS(Investors!$Q:$Q,Investors!$J:$J,A8))</f>
        <v>0</v>
      </c>
      <c r="F8" s="4">
        <f>SUMIFS('General Expenses'!$C:$C,'General Expenses'!$A:$A,A8)</f>
        <v>0</v>
      </c>
      <c r="G8" s="13">
        <f t="shared" si="1"/>
        <v>0</v>
      </c>
      <c r="H8" s="13">
        <f t="shared" si="2"/>
        <v>609489.80821917811</v>
      </c>
    </row>
    <row r="9" spans="1:8">
      <c r="A9" s="8">
        <f t="shared" si="0"/>
        <v>45538</v>
      </c>
      <c r="B9" s="4"/>
      <c r="C9" s="4">
        <f>SUMIFS(Sales!$S:$S,Sales!$H:$H,A9)+SUMIFS(Sales!$J:$J,Sales!$H:$H,A9)</f>
        <v>0</v>
      </c>
      <c r="D9" s="13">
        <f>SUMIFS(Sales!$J:$J,Sales!$U:$U,A9)</f>
        <v>0</v>
      </c>
      <c r="E9" s="4">
        <f>IF(C9&lt;&gt;0,0,SUMIFS(Investors!$Q:$Q,Investors!$J:$J,A9))</f>
        <v>0</v>
      </c>
      <c r="F9" s="4">
        <f>SUMIFS('General Expenses'!$C:$C,'General Expenses'!$A:$A,A9)</f>
        <v>0</v>
      </c>
      <c r="G9" s="13">
        <f t="shared" si="1"/>
        <v>0</v>
      </c>
      <c r="H9" s="13">
        <f t="shared" si="2"/>
        <v>609489.80821917811</v>
      </c>
    </row>
    <row r="10" spans="1:8">
      <c r="A10" s="8">
        <f t="shared" si="0"/>
        <v>45539</v>
      </c>
      <c r="B10" s="4"/>
      <c r="C10" s="4">
        <f>SUMIFS(Sales!$S:$S,Sales!$H:$H,A10)+SUMIFS(Sales!$J:$J,Sales!$H:$H,A10)</f>
        <v>0</v>
      </c>
      <c r="D10" s="13">
        <f>SUMIFS(Sales!$J:$J,Sales!$U:$U,A10)</f>
        <v>0</v>
      </c>
      <c r="E10" s="4">
        <f>IF(C10&lt;&gt;0,0,SUMIFS(Investors!$Q:$Q,Investors!$J:$J,A10))</f>
        <v>0</v>
      </c>
      <c r="F10" s="4">
        <f>SUMIFS('General Expenses'!$C:$C,'General Expenses'!$A:$A,A10)</f>
        <v>0</v>
      </c>
      <c r="G10" s="13">
        <f t="shared" si="1"/>
        <v>0</v>
      </c>
      <c r="H10" s="13">
        <f t="shared" si="2"/>
        <v>609489.80821917811</v>
      </c>
    </row>
    <row r="11" spans="1:8">
      <c r="A11" s="8">
        <f t="shared" si="0"/>
        <v>45540</v>
      </c>
      <c r="B11" s="4"/>
      <c r="C11" s="4">
        <f>SUMIFS(Sales!$S:$S,Sales!$H:$H,A11)+SUMIFS(Sales!$J:$J,Sales!$H:$H,A11)</f>
        <v>0</v>
      </c>
      <c r="D11" s="13">
        <f>SUMIFS(Sales!$J:$J,Sales!$U:$U,A11)</f>
        <v>0</v>
      </c>
      <c r="E11" s="4">
        <f>IF(C11&lt;&gt;0,0,SUMIFS(Investors!$Q:$Q,Investors!$J:$J,A11))</f>
        <v>0</v>
      </c>
      <c r="F11" s="4">
        <f>SUMIFS('General Expenses'!$C:$C,'General Expenses'!$A:$A,A11)</f>
        <v>0</v>
      </c>
      <c r="G11" s="13">
        <f t="shared" si="1"/>
        <v>0</v>
      </c>
      <c r="H11" s="13">
        <f t="shared" si="2"/>
        <v>609489.80821917811</v>
      </c>
    </row>
    <row r="12" spans="1:8">
      <c r="A12" s="8">
        <f t="shared" si="0"/>
        <v>45541</v>
      </c>
      <c r="B12" s="4"/>
      <c r="C12" s="4">
        <f>SUMIFS(Sales!$S:$S,Sales!$H:$H,A12)+SUMIFS(Sales!$J:$J,Sales!$H:$H,A12)</f>
        <v>114687.62492465747</v>
      </c>
      <c r="D12" s="13">
        <f>SUMIFS(Sales!$J:$J,Sales!$U:$U,A12)</f>
        <v>0</v>
      </c>
      <c r="E12" s="4">
        <f>IF(C12&lt;&gt;0,0,SUMIFS(Investors!$Q:$Q,Investors!$J:$J,A12))</f>
        <v>0</v>
      </c>
      <c r="F12" s="4">
        <f>SUMIFS('General Expenses'!$C:$C,'General Expenses'!$A:$A,A12)</f>
        <v>0</v>
      </c>
      <c r="G12" s="13">
        <f t="shared" si="1"/>
        <v>114687.62492465747</v>
      </c>
      <c r="H12" s="13">
        <f t="shared" si="2"/>
        <v>724177.43314383563</v>
      </c>
    </row>
    <row r="13" spans="1:8">
      <c r="A13" s="8">
        <f t="shared" si="0"/>
        <v>45542</v>
      </c>
      <c r="B13" s="4"/>
      <c r="C13" s="4">
        <f>SUMIFS(Sales!$S:$S,Sales!$H:$H,A13)+SUMIFS(Sales!$J:$J,Sales!$H:$H,A13)</f>
        <v>0</v>
      </c>
      <c r="D13" s="13">
        <f>SUMIFS(Sales!$J:$J,Sales!$U:$U,A13)</f>
        <v>0</v>
      </c>
      <c r="E13" s="4">
        <f>IF(C13&lt;&gt;0,0,SUMIFS(Investors!$Q:$Q,Investors!$J:$J,A13))</f>
        <v>0</v>
      </c>
      <c r="F13" s="4">
        <f>SUMIFS('General Expenses'!$C:$C,'General Expenses'!$A:$A,A13)</f>
        <v>0</v>
      </c>
      <c r="G13" s="13">
        <f t="shared" si="1"/>
        <v>0</v>
      </c>
      <c r="H13" s="13">
        <f t="shared" si="2"/>
        <v>724177.43314383563</v>
      </c>
    </row>
    <row r="14" spans="1:8">
      <c r="A14" s="8">
        <f t="shared" si="0"/>
        <v>45543</v>
      </c>
      <c r="B14" s="4"/>
      <c r="C14" s="4">
        <f>SUMIFS(Sales!$S:$S,Sales!$H:$H,A14)+SUMIFS(Sales!$J:$J,Sales!$H:$H,A14)</f>
        <v>0</v>
      </c>
      <c r="D14" s="13">
        <f>SUMIFS(Sales!$J:$J,Sales!$U:$U,A14)</f>
        <v>0</v>
      </c>
      <c r="E14" s="4">
        <f>IF(C14&lt;&gt;0,0,SUMIFS(Investors!$Q:$Q,Investors!$J:$J,A14))</f>
        <v>0</v>
      </c>
      <c r="F14" s="4">
        <f>SUMIFS('General Expenses'!$C:$C,'General Expenses'!$A:$A,A14)</f>
        <v>0</v>
      </c>
      <c r="G14" s="13">
        <f t="shared" si="1"/>
        <v>0</v>
      </c>
      <c r="H14" s="13">
        <f t="shared" si="2"/>
        <v>724177.43314383563</v>
      </c>
    </row>
    <row r="15" spans="1:8">
      <c r="A15" s="8">
        <f t="shared" si="0"/>
        <v>45544</v>
      </c>
      <c r="B15" s="4"/>
      <c r="C15" s="4">
        <f>SUMIFS(Sales!$S:$S,Sales!$H:$H,A15)+SUMIFS(Sales!$J:$J,Sales!$H:$H,A15)</f>
        <v>0</v>
      </c>
      <c r="D15" s="13">
        <f>SUMIFS(Sales!$J:$J,Sales!$U:$U,A15)</f>
        <v>0</v>
      </c>
      <c r="E15" s="4">
        <f>IF(C15&lt;&gt;0,0,SUMIFS(Investors!$Q:$Q,Investors!$J:$J,A15))</f>
        <v>0</v>
      </c>
      <c r="F15" s="4">
        <f>SUMIFS('General Expenses'!$C:$C,'General Expenses'!$A:$A,A15)</f>
        <v>0</v>
      </c>
      <c r="G15" s="13">
        <f t="shared" si="1"/>
        <v>0</v>
      </c>
      <c r="H15" s="13">
        <f t="shared" si="2"/>
        <v>724177.43314383563</v>
      </c>
    </row>
    <row r="16" spans="1:8">
      <c r="A16" s="8">
        <f t="shared" si="0"/>
        <v>45545</v>
      </c>
      <c r="B16" s="4"/>
      <c r="C16" s="4">
        <f>SUMIFS(Sales!$S:$S,Sales!$H:$H,A16)+SUMIFS(Sales!$J:$J,Sales!$H:$H,A16)</f>
        <v>0</v>
      </c>
      <c r="D16" s="13">
        <f>SUMIFS(Sales!$J:$J,Sales!$U:$U,A16)</f>
        <v>0</v>
      </c>
      <c r="E16" s="4">
        <f>IF(C16&lt;&gt;0,0,SUMIFS(Investors!$Q:$Q,Investors!$J:$J,A16))</f>
        <v>0</v>
      </c>
      <c r="F16" s="4">
        <f>SUMIFS('General Expenses'!$C:$C,'General Expenses'!$A:$A,A16)</f>
        <v>0</v>
      </c>
      <c r="G16" s="13">
        <f t="shared" si="1"/>
        <v>0</v>
      </c>
      <c r="H16" s="13">
        <f t="shared" si="2"/>
        <v>724177.43314383563</v>
      </c>
    </row>
    <row r="17" spans="1:8">
      <c r="A17" s="8">
        <f t="shared" si="0"/>
        <v>45546</v>
      </c>
      <c r="B17" s="4"/>
      <c r="C17" s="4">
        <f>SUMIFS(Sales!$S:$S,Sales!$H:$H,A17)+SUMIFS(Sales!$J:$J,Sales!$H:$H,A17)</f>
        <v>0</v>
      </c>
      <c r="D17" s="13">
        <f>SUMIFS(Sales!$J:$J,Sales!$U:$U,A17)</f>
        <v>0</v>
      </c>
      <c r="E17" s="4">
        <f>IF(C17&lt;&gt;0,0,SUMIFS(Investors!$Q:$Q,Investors!$J:$J,A17))</f>
        <v>0</v>
      </c>
      <c r="F17" s="4">
        <f>SUMIFS('General Expenses'!$C:$C,'General Expenses'!$A:$A,A17)</f>
        <v>0</v>
      </c>
      <c r="G17" s="13">
        <f t="shared" si="1"/>
        <v>0</v>
      </c>
      <c r="H17" s="13">
        <f t="shared" si="2"/>
        <v>724177.43314383563</v>
      </c>
    </row>
    <row r="18" spans="1:8">
      <c r="A18" s="8">
        <f t="shared" si="0"/>
        <v>45547</v>
      </c>
      <c r="B18" s="4"/>
      <c r="C18" s="4">
        <f>SUMIFS(Sales!$S:$S,Sales!$H:$H,A18)+SUMIFS(Sales!$J:$J,Sales!$H:$H,A18)</f>
        <v>0</v>
      </c>
      <c r="D18" s="13">
        <f>SUMIFS(Sales!$J:$J,Sales!$U:$U,A18)</f>
        <v>0</v>
      </c>
      <c r="E18" s="4">
        <f>IF(C18&lt;&gt;0,0,SUMIFS(Investors!$Q:$Q,Investors!$J:$J,A18))</f>
        <v>0</v>
      </c>
      <c r="F18" s="4">
        <f>SUMIFS('General Expenses'!$C:$C,'General Expenses'!$A:$A,A18)</f>
        <v>0</v>
      </c>
      <c r="G18" s="13">
        <f t="shared" si="1"/>
        <v>0</v>
      </c>
      <c r="H18" s="13">
        <f t="shared" si="2"/>
        <v>724177.43314383563</v>
      </c>
    </row>
    <row r="19" spans="1:8">
      <c r="A19" s="8">
        <f t="shared" si="0"/>
        <v>45548</v>
      </c>
      <c r="B19" s="4"/>
      <c r="C19" s="4">
        <f>SUMIFS(Sales!$S:$S,Sales!$H:$H,A19)+SUMIFS(Sales!$J:$J,Sales!$H:$H,A19)</f>
        <v>129546.95890410958</v>
      </c>
      <c r="D19" s="13">
        <f>SUMIFS(Sales!$J:$J,Sales!$U:$U,A19)</f>
        <v>0</v>
      </c>
      <c r="E19" s="4">
        <f>IF(C19&lt;&gt;0,0,SUMIFS(Investors!$Q:$Q,Investors!$J:$J,A19))</f>
        <v>0</v>
      </c>
      <c r="F19" s="4">
        <f>SUMIFS('General Expenses'!$C:$C,'General Expenses'!$A:$A,A19)</f>
        <v>0</v>
      </c>
      <c r="G19" s="13">
        <f t="shared" si="1"/>
        <v>129546.95890410958</v>
      </c>
      <c r="H19" s="13">
        <f t="shared" si="2"/>
        <v>853724.39204794518</v>
      </c>
    </row>
    <row r="20" spans="1:8">
      <c r="A20" s="8">
        <f t="shared" si="0"/>
        <v>45549</v>
      </c>
      <c r="B20" s="4"/>
      <c r="C20" s="4">
        <f>SUMIFS(Sales!$S:$S,Sales!$H:$H,A20)+SUMIFS(Sales!$J:$J,Sales!$H:$H,A20)</f>
        <v>0</v>
      </c>
      <c r="D20" s="13">
        <f>SUMIFS(Sales!$J:$J,Sales!$U:$U,A20)</f>
        <v>0</v>
      </c>
      <c r="E20" s="4">
        <f>IF(C20&lt;&gt;0,0,SUMIFS(Investors!$Q:$Q,Investors!$J:$J,A20))</f>
        <v>0</v>
      </c>
      <c r="F20" s="4">
        <f>SUMIFS('General Expenses'!$C:$C,'General Expenses'!$A:$A,A20)</f>
        <v>0</v>
      </c>
      <c r="G20" s="13">
        <f t="shared" si="1"/>
        <v>0</v>
      </c>
      <c r="H20" s="13">
        <f t="shared" si="2"/>
        <v>853724.39204794518</v>
      </c>
    </row>
    <row r="21" spans="1:8">
      <c r="A21" s="8">
        <f t="shared" si="0"/>
        <v>45550</v>
      </c>
      <c r="B21" s="4"/>
      <c r="C21" s="4">
        <f>SUMIFS(Sales!$S:$S,Sales!$H:$H,A21)+SUMIFS(Sales!$J:$J,Sales!$H:$H,A21)</f>
        <v>0</v>
      </c>
      <c r="D21" s="13">
        <f>SUMIFS(Sales!$J:$J,Sales!$U:$U,A21)</f>
        <v>0</v>
      </c>
      <c r="E21" s="4">
        <f>IF(C21&lt;&gt;0,0,SUMIFS(Investors!$Q:$Q,Investors!$J:$J,A21))</f>
        <v>0</v>
      </c>
      <c r="F21" s="4">
        <f>SUMIFS('General Expenses'!$C:$C,'General Expenses'!$A:$A,A21)</f>
        <v>0</v>
      </c>
      <c r="G21" s="13">
        <f t="shared" si="1"/>
        <v>0</v>
      </c>
      <c r="H21" s="13">
        <f t="shared" si="2"/>
        <v>853724.39204794518</v>
      </c>
    </row>
    <row r="22" spans="1:8">
      <c r="A22" s="8">
        <f t="shared" si="0"/>
        <v>45551</v>
      </c>
      <c r="B22" s="4"/>
      <c r="C22" s="4">
        <f>SUMIFS(Sales!$S:$S,Sales!$H:$H,A22)+SUMIFS(Sales!$J:$J,Sales!$H:$H,A22)</f>
        <v>0</v>
      </c>
      <c r="D22" s="13">
        <f>SUMIFS(Sales!$J:$J,Sales!$U:$U,A22)</f>
        <v>0</v>
      </c>
      <c r="E22" s="4">
        <f>IF(C22&lt;&gt;0,0,SUMIFS(Investors!$Q:$Q,Investors!$J:$J,A22))</f>
        <v>0</v>
      </c>
      <c r="F22" s="4">
        <f>SUMIFS('General Expenses'!$C:$C,'General Expenses'!$A:$A,A22)</f>
        <v>0</v>
      </c>
      <c r="G22" s="13">
        <f t="shared" si="1"/>
        <v>0</v>
      </c>
      <c r="H22" s="13">
        <f t="shared" si="2"/>
        <v>853724.39204794518</v>
      </c>
    </row>
    <row r="23" spans="1:8">
      <c r="A23" s="8">
        <f t="shared" si="0"/>
        <v>45552</v>
      </c>
      <c r="B23" s="4"/>
      <c r="C23" s="4">
        <f>SUMIFS(Sales!$S:$S,Sales!$H:$H,A23)+SUMIFS(Sales!$J:$J,Sales!$H:$H,A23)</f>
        <v>0</v>
      </c>
      <c r="D23" s="13">
        <f>SUMIFS(Sales!$J:$J,Sales!$U:$U,A23)</f>
        <v>0</v>
      </c>
      <c r="E23" s="4">
        <f>IF(C23&lt;&gt;0,0,SUMIFS(Investors!$Q:$Q,Investors!$J:$J,A23))</f>
        <v>0</v>
      </c>
      <c r="F23" s="4">
        <f>SUMIFS('General Expenses'!$C:$C,'General Expenses'!$A:$A,A23)</f>
        <v>0</v>
      </c>
      <c r="G23" s="13">
        <f t="shared" si="1"/>
        <v>0</v>
      </c>
      <c r="H23" s="13">
        <f t="shared" si="2"/>
        <v>853724.39204794518</v>
      </c>
    </row>
    <row r="24" spans="1:8">
      <c r="A24" s="8">
        <f t="shared" si="0"/>
        <v>45553</v>
      </c>
      <c r="B24" s="4"/>
      <c r="C24" s="4">
        <f>SUMIFS(Sales!$S:$S,Sales!$H:$H,A24)+SUMIFS(Sales!$J:$J,Sales!$H:$H,A24)</f>
        <v>0</v>
      </c>
      <c r="D24" s="13">
        <f>SUMIFS(Sales!$J:$J,Sales!$U:$U,A24)</f>
        <v>0</v>
      </c>
      <c r="E24" s="4">
        <f>IF(C24&lt;&gt;0,0,SUMIFS(Investors!$Q:$Q,Investors!$J:$J,A24))</f>
        <v>0</v>
      </c>
      <c r="F24" s="4">
        <f>SUMIFS('General Expenses'!$C:$C,'General Expenses'!$A:$A,A24)</f>
        <v>0</v>
      </c>
      <c r="G24" s="13">
        <f t="shared" si="1"/>
        <v>0</v>
      </c>
      <c r="H24" s="13">
        <f t="shared" si="2"/>
        <v>853724.39204794518</v>
      </c>
    </row>
    <row r="25" spans="1:8">
      <c r="A25" s="8">
        <f t="shared" si="0"/>
        <v>45554</v>
      </c>
      <c r="B25" s="4"/>
      <c r="C25" s="4">
        <f>SUMIFS(Sales!$S:$S,Sales!$H:$H,A25)+SUMIFS(Sales!$J:$J,Sales!$H:$H,A25)</f>
        <v>0</v>
      </c>
      <c r="D25" s="13">
        <f>SUMIFS(Sales!$J:$J,Sales!$U:$U,A25)</f>
        <v>0</v>
      </c>
      <c r="E25" s="4">
        <f>IF(C25&lt;&gt;0,0,SUMIFS(Investors!$Q:$Q,Investors!$J:$J,A25))</f>
        <v>0</v>
      </c>
      <c r="F25" s="4">
        <f>SUMIFS('General Expenses'!$C:$C,'General Expenses'!$A:$A,A25)</f>
        <v>0</v>
      </c>
      <c r="G25" s="13">
        <f t="shared" si="1"/>
        <v>0</v>
      </c>
      <c r="H25" s="13">
        <f t="shared" si="2"/>
        <v>853724.39204794518</v>
      </c>
    </row>
    <row r="26" spans="1:8">
      <c r="A26" s="8">
        <f t="shared" si="0"/>
        <v>45555</v>
      </c>
      <c r="B26" s="4"/>
      <c r="C26" s="4">
        <f>SUMIFS(Sales!$S:$S,Sales!$H:$H,A26)+SUMIFS(Sales!$J:$J,Sales!$H:$H,A26)</f>
        <v>0</v>
      </c>
      <c r="D26" s="13">
        <f>SUMIFS(Sales!$J:$J,Sales!$U:$U,A26)</f>
        <v>0</v>
      </c>
      <c r="E26" s="4">
        <f>IF(C26&lt;&gt;0,0,SUMIFS(Investors!$Q:$Q,Investors!$J:$J,A26))</f>
        <v>0</v>
      </c>
      <c r="F26" s="4">
        <f>SUMIFS('General Expenses'!$C:$C,'General Expenses'!$A:$A,A26)</f>
        <v>0</v>
      </c>
      <c r="G26" s="13">
        <f t="shared" si="1"/>
        <v>0</v>
      </c>
      <c r="H26" s="13">
        <f t="shared" si="2"/>
        <v>853724.39204794518</v>
      </c>
    </row>
    <row r="27" spans="1:8">
      <c r="A27" s="8">
        <f t="shared" si="0"/>
        <v>45556</v>
      </c>
      <c r="B27" s="4"/>
      <c r="C27" s="4">
        <f>SUMIFS(Sales!$S:$S,Sales!$H:$H,A27)+SUMIFS(Sales!$J:$J,Sales!$H:$H,A27)</f>
        <v>0</v>
      </c>
      <c r="D27" s="13">
        <f>SUMIFS(Sales!$J:$J,Sales!$U:$U,A27)</f>
        <v>0</v>
      </c>
      <c r="E27" s="4">
        <f>IF(C27&lt;&gt;0,0,SUMIFS(Investors!$Q:$Q,Investors!$J:$J,A27))</f>
        <v>0</v>
      </c>
      <c r="F27" s="4">
        <f>SUMIFS('General Expenses'!$C:$C,'General Expenses'!$A:$A,A27)</f>
        <v>0</v>
      </c>
      <c r="G27" s="13">
        <f t="shared" si="1"/>
        <v>0</v>
      </c>
      <c r="H27" s="13">
        <f t="shared" si="2"/>
        <v>853724.39204794518</v>
      </c>
    </row>
    <row r="28" spans="1:8">
      <c r="A28" s="8">
        <f t="shared" si="0"/>
        <v>45557</v>
      </c>
      <c r="B28" s="4"/>
      <c r="C28" s="4">
        <f>SUMIFS(Sales!$S:$S,Sales!$H:$H,A28)+SUMIFS(Sales!$J:$J,Sales!$H:$H,A28)</f>
        <v>0</v>
      </c>
      <c r="D28" s="13">
        <f>SUMIFS(Sales!$J:$J,Sales!$U:$U,A28)</f>
        <v>0</v>
      </c>
      <c r="E28" s="4">
        <f>IF(C28&lt;&gt;0,0,SUMIFS(Investors!$Q:$Q,Investors!$J:$J,A28))</f>
        <v>0</v>
      </c>
      <c r="F28" s="4">
        <f>SUMIFS('General Expenses'!$C:$C,'General Expenses'!$A:$A,A28)</f>
        <v>0</v>
      </c>
      <c r="G28" s="13">
        <f t="shared" si="1"/>
        <v>0</v>
      </c>
      <c r="H28" s="13">
        <f t="shared" si="2"/>
        <v>853724.39204794518</v>
      </c>
    </row>
    <row r="29" spans="1:8">
      <c r="A29" s="8">
        <f t="shared" si="0"/>
        <v>45558</v>
      </c>
      <c r="B29" s="4"/>
      <c r="C29" s="4">
        <f>SUMIFS(Sales!$S:$S,Sales!$H:$H,A29)+SUMIFS(Sales!$J:$J,Sales!$H:$H,A29)</f>
        <v>0</v>
      </c>
      <c r="D29" s="13">
        <f>SUMIFS(Sales!$J:$J,Sales!$U:$U,A29)</f>
        <v>0</v>
      </c>
      <c r="E29" s="4">
        <f>IF(C29&lt;&gt;0,0,SUMIFS(Investors!$Q:$Q,Investors!$J:$J,A29))</f>
        <v>0</v>
      </c>
      <c r="F29" s="4">
        <f>SUMIFS('General Expenses'!$C:$C,'General Expenses'!$A:$A,A29)</f>
        <v>0</v>
      </c>
      <c r="G29" s="13">
        <f t="shared" si="1"/>
        <v>0</v>
      </c>
      <c r="H29" s="13">
        <f t="shared" si="2"/>
        <v>853724.39204794518</v>
      </c>
    </row>
    <row r="30" spans="1:8">
      <c r="A30" s="8">
        <f t="shared" si="0"/>
        <v>45559</v>
      </c>
      <c r="B30" s="4"/>
      <c r="C30" s="4">
        <f>SUMIFS(Sales!$S:$S,Sales!$H:$H,A30)+SUMIFS(Sales!$J:$J,Sales!$H:$H,A30)</f>
        <v>0</v>
      </c>
      <c r="D30" s="13">
        <f>SUMIFS(Sales!$J:$J,Sales!$U:$U,A30)</f>
        <v>0</v>
      </c>
      <c r="E30" s="4">
        <f>IF(C30&lt;&gt;0,0,SUMIFS(Investors!$Q:$Q,Investors!$J:$J,A30))</f>
        <v>0</v>
      </c>
      <c r="F30" s="4">
        <f>SUMIFS('General Expenses'!$C:$C,'General Expenses'!$A:$A,A30)</f>
        <v>0</v>
      </c>
      <c r="G30" s="13">
        <f t="shared" si="1"/>
        <v>0</v>
      </c>
      <c r="H30" s="13">
        <f t="shared" si="2"/>
        <v>853724.39204794518</v>
      </c>
    </row>
    <row r="31" spans="1:8">
      <c r="A31" s="8">
        <f t="shared" si="0"/>
        <v>45560</v>
      </c>
      <c r="B31" s="4"/>
      <c r="C31" s="4">
        <f>SUMIFS(Sales!$S:$S,Sales!$H:$H,A31)+SUMIFS(Sales!$J:$J,Sales!$H:$H,A31)</f>
        <v>57911.684931506883</v>
      </c>
      <c r="D31" s="13">
        <f>SUMIFS(Sales!$J:$J,Sales!$U:$U,A31)</f>
        <v>0</v>
      </c>
      <c r="E31" s="4">
        <f>IF(C31&lt;&gt;0,0,SUMIFS(Investors!$Q:$Q,Investors!$J:$J,A31))</f>
        <v>0</v>
      </c>
      <c r="F31" s="4">
        <f>SUMIFS('General Expenses'!$C:$C,'General Expenses'!$A:$A,A31)</f>
        <v>0</v>
      </c>
      <c r="G31" s="13">
        <f t="shared" si="1"/>
        <v>57911.684931506883</v>
      </c>
      <c r="H31" s="13">
        <f t="shared" si="2"/>
        <v>911636.07697945205</v>
      </c>
    </row>
    <row r="32" spans="1:8">
      <c r="A32" s="8">
        <f t="shared" si="0"/>
        <v>45561</v>
      </c>
      <c r="B32" s="4"/>
      <c r="C32" s="4">
        <f>SUMIFS(Sales!$S:$S,Sales!$H:$H,A32)+SUMIFS(Sales!$J:$J,Sales!$H:$H,A32)</f>
        <v>0</v>
      </c>
      <c r="D32" s="13">
        <f>SUMIFS(Sales!$J:$J,Sales!$U:$U,A32)</f>
        <v>0</v>
      </c>
      <c r="E32" s="4">
        <f>IF(C32&lt;&gt;0,0,SUMIFS(Investors!$Q:$Q,Investors!$J:$J,A32))</f>
        <v>0</v>
      </c>
      <c r="F32" s="4">
        <f>SUMIFS('General Expenses'!$C:$C,'General Expenses'!$A:$A,A32)</f>
        <v>0</v>
      </c>
      <c r="G32" s="13">
        <f t="shared" si="1"/>
        <v>0</v>
      </c>
      <c r="H32" s="13">
        <f t="shared" si="2"/>
        <v>911636.07697945205</v>
      </c>
    </row>
    <row r="33" spans="1:8">
      <c r="A33" s="8">
        <f t="shared" si="0"/>
        <v>45562</v>
      </c>
      <c r="B33" s="4"/>
      <c r="C33" s="4">
        <f>SUMIFS(Sales!$S:$S,Sales!$H:$H,A33)+SUMIFS(Sales!$J:$J,Sales!$H:$H,A33)</f>
        <v>0</v>
      </c>
      <c r="D33" s="13">
        <f>SUMIFS(Sales!$J:$J,Sales!$U:$U,A33)</f>
        <v>0</v>
      </c>
      <c r="E33" s="4">
        <f>IF(C33&lt;&gt;0,0,SUMIFS(Investors!$Q:$Q,Investors!$J:$J,A33))</f>
        <v>0</v>
      </c>
      <c r="F33" s="4">
        <f>SUMIFS('General Expenses'!$C:$C,'General Expenses'!$A:$A,A33)</f>
        <v>0</v>
      </c>
      <c r="G33" s="13">
        <f t="shared" si="1"/>
        <v>0</v>
      </c>
      <c r="H33" s="13">
        <f t="shared" si="2"/>
        <v>911636.07697945205</v>
      </c>
    </row>
    <row r="34" spans="1:8">
      <c r="A34" s="8">
        <f t="shared" si="0"/>
        <v>45563</v>
      </c>
      <c r="B34" s="4"/>
      <c r="C34" s="4">
        <f>SUMIFS(Sales!$S:$S,Sales!$H:$H,A34)+SUMIFS(Sales!$J:$J,Sales!$H:$H,A34)</f>
        <v>0</v>
      </c>
      <c r="D34" s="13">
        <f>SUMIFS(Sales!$J:$J,Sales!$U:$U,A34)</f>
        <v>0</v>
      </c>
      <c r="E34" s="4">
        <f>IF(C34&lt;&gt;0,0,SUMIFS(Investors!$Q:$Q,Investors!$J:$J,A34))</f>
        <v>0</v>
      </c>
      <c r="F34" s="4">
        <f>SUMIFS('General Expenses'!$C:$C,'General Expenses'!$A:$A,A34)</f>
        <v>0</v>
      </c>
      <c r="G34" s="13">
        <f t="shared" si="1"/>
        <v>0</v>
      </c>
      <c r="H34" s="13">
        <f t="shared" si="2"/>
        <v>911636.07697945205</v>
      </c>
    </row>
    <row r="35" spans="1:8">
      <c r="A35" s="8">
        <f t="shared" si="0"/>
        <v>45564</v>
      </c>
      <c r="B35" s="4"/>
      <c r="C35" s="4">
        <f>SUMIFS(Sales!$S:$S,Sales!$H:$H,A35)+SUMIFS(Sales!$J:$J,Sales!$H:$H,A35)</f>
        <v>0</v>
      </c>
      <c r="D35" s="13">
        <f>SUMIFS(Sales!$J:$J,Sales!$U:$U,A35)</f>
        <v>0</v>
      </c>
      <c r="E35" s="4">
        <f>IF(C35&lt;&gt;0,0,SUMIFS(Investors!$Q:$Q,Investors!$J:$J,A35))</f>
        <v>0</v>
      </c>
      <c r="F35" s="4">
        <f>SUMIFS('General Expenses'!$C:$C,'General Expenses'!$A:$A,A35)</f>
        <v>0</v>
      </c>
      <c r="G35" s="13">
        <f t="shared" si="1"/>
        <v>0</v>
      </c>
      <c r="H35" s="13">
        <f t="shared" si="2"/>
        <v>911636.07697945205</v>
      </c>
    </row>
    <row r="36" spans="1:8">
      <c r="A36" s="8">
        <f t="shared" ref="A36:A67" si="3">A35+1</f>
        <v>45565</v>
      </c>
      <c r="B36" s="4"/>
      <c r="C36" s="4">
        <f>SUMIFS(Sales!$S:$S,Sales!$H:$H,A36)+SUMIFS(Sales!$J:$J,Sales!$H:$H,A36)</f>
        <v>0</v>
      </c>
      <c r="D36" s="13">
        <f>SUMIFS(Sales!$J:$J,Sales!$U:$U,A36)</f>
        <v>546521.73913043481</v>
      </c>
      <c r="E36" s="4">
        <f>IF(C36&lt;&gt;0,0,SUMIFS(Investors!$Q:$Q,Investors!$J:$J,A36))</f>
        <v>0</v>
      </c>
      <c r="F36" s="4">
        <f>SUMIFS('General Expenses'!$C:$C,'General Expenses'!$A:$A,A36)</f>
        <v>0</v>
      </c>
      <c r="G36" s="13">
        <f t="shared" si="1"/>
        <v>-546521.73913043481</v>
      </c>
      <c r="H36" s="13">
        <f t="shared" ref="H36:H67" si="4">H35+G36</f>
        <v>365114.33784901723</v>
      </c>
    </row>
    <row r="37" spans="1:8">
      <c r="A37" s="8">
        <f t="shared" si="3"/>
        <v>45566</v>
      </c>
      <c r="B37" s="4"/>
      <c r="C37" s="4">
        <f>SUMIFS(Sales!$S:$S,Sales!$H:$H,A37)+SUMIFS(Sales!$J:$J,Sales!$H:$H,A37)</f>
        <v>926133.77938904136</v>
      </c>
      <c r="D37" s="13">
        <f>SUMIFS(Sales!$J:$J,Sales!$U:$U,A37)</f>
        <v>0</v>
      </c>
      <c r="E37" s="4">
        <f>IF(C37&lt;&gt;0,0,SUMIFS(Investors!$Q:$Q,Investors!$J:$J,A37))</f>
        <v>0</v>
      </c>
      <c r="F37" s="4">
        <f>SUMIFS('General Expenses'!$C:$C,'General Expenses'!$A:$A,A37)</f>
        <v>0</v>
      </c>
      <c r="G37" s="13">
        <f t="shared" si="1"/>
        <v>926133.77938904136</v>
      </c>
      <c r="H37" s="13">
        <f t="shared" si="4"/>
        <v>1291248.1172380587</v>
      </c>
    </row>
    <row r="38" spans="1:8">
      <c r="A38" s="8">
        <f t="shared" si="3"/>
        <v>45567</v>
      </c>
      <c r="B38" s="4"/>
      <c r="C38" s="4">
        <f>SUMIFS(Sales!$S:$S,Sales!$H:$H,A38)+SUMIFS(Sales!$J:$J,Sales!$H:$H,A38)</f>
        <v>0</v>
      </c>
      <c r="D38" s="13">
        <f>SUMIFS(Sales!$J:$J,Sales!$U:$U,A38)</f>
        <v>0</v>
      </c>
      <c r="E38" s="4">
        <f>IF(C38&lt;&gt;0,0,SUMIFS(Investors!$Q:$Q,Investors!$J:$J,A38))</f>
        <v>0</v>
      </c>
      <c r="F38" s="4">
        <f>SUMIFS('General Expenses'!$C:$C,'General Expenses'!$A:$A,A38)</f>
        <v>0</v>
      </c>
      <c r="G38" s="13">
        <f t="shared" si="1"/>
        <v>0</v>
      </c>
      <c r="H38" s="13">
        <f t="shared" si="4"/>
        <v>1291248.1172380587</v>
      </c>
    </row>
    <row r="39" spans="1:8">
      <c r="A39" s="8">
        <f t="shared" si="3"/>
        <v>45568</v>
      </c>
      <c r="B39" s="4"/>
      <c r="C39" s="4">
        <f>SUMIFS(Sales!$S:$S,Sales!$H:$H,A39)+SUMIFS(Sales!$J:$J,Sales!$H:$H,A39)</f>
        <v>1052774.654240685</v>
      </c>
      <c r="D39" s="13">
        <f>SUMIFS(Sales!$J:$J,Sales!$U:$U,A39)</f>
        <v>0</v>
      </c>
      <c r="E39" s="4">
        <f>IF(C39&lt;&gt;0,0,SUMIFS(Investors!$Q:$Q,Investors!$J:$J,A39))</f>
        <v>0</v>
      </c>
      <c r="F39" s="4">
        <f>SUMIFS('General Expenses'!$C:$C,'General Expenses'!$A:$A,A39)</f>
        <v>0</v>
      </c>
      <c r="G39" s="13">
        <f t="shared" si="1"/>
        <v>1052774.654240685</v>
      </c>
      <c r="H39" s="13">
        <f t="shared" si="4"/>
        <v>2344022.7714787438</v>
      </c>
    </row>
    <row r="40" spans="1:8">
      <c r="A40" s="8">
        <f t="shared" si="3"/>
        <v>45569</v>
      </c>
      <c r="B40" s="4"/>
      <c r="C40" s="4">
        <f>SUMIFS(Sales!$S:$S,Sales!$H:$H,A40)+SUMIFS(Sales!$J:$J,Sales!$H:$H,A40)</f>
        <v>0</v>
      </c>
      <c r="D40" s="13">
        <f>SUMIFS(Sales!$J:$J,Sales!$U:$U,A40)</f>
        <v>0</v>
      </c>
      <c r="E40" s="4">
        <f>IF(C40&lt;&gt;0,0,SUMIFS(Investors!$Q:$Q,Investors!$J:$J,A40))</f>
        <v>0</v>
      </c>
      <c r="F40" s="4">
        <f>SUMIFS('General Expenses'!$C:$C,'General Expenses'!$A:$A,A40)</f>
        <v>0</v>
      </c>
      <c r="G40" s="13">
        <f t="shared" si="1"/>
        <v>0</v>
      </c>
      <c r="H40" s="13">
        <f t="shared" si="4"/>
        <v>2344022.7714787438</v>
      </c>
    </row>
    <row r="41" spans="1:8">
      <c r="A41" s="8">
        <f t="shared" si="3"/>
        <v>45570</v>
      </c>
      <c r="B41" s="4"/>
      <c r="C41" s="4">
        <f>SUMIFS(Sales!$S:$S,Sales!$H:$H,A41)+SUMIFS(Sales!$J:$J,Sales!$H:$H,A41)</f>
        <v>0</v>
      </c>
      <c r="D41" s="13">
        <f>SUMIFS(Sales!$J:$J,Sales!$U:$U,A41)</f>
        <v>0</v>
      </c>
      <c r="E41" s="4">
        <f>IF(C41&lt;&gt;0,0,SUMIFS(Investors!$Q:$Q,Investors!$J:$J,A41))</f>
        <v>0</v>
      </c>
      <c r="F41" s="4">
        <f>SUMIFS('General Expenses'!$C:$C,'General Expenses'!$A:$A,A41)</f>
        <v>0</v>
      </c>
      <c r="G41" s="13">
        <f t="shared" si="1"/>
        <v>0</v>
      </c>
      <c r="H41" s="13">
        <f t="shared" si="4"/>
        <v>2344022.7714787438</v>
      </c>
    </row>
    <row r="42" spans="1:8">
      <c r="A42" s="8">
        <f t="shared" si="3"/>
        <v>45571</v>
      </c>
      <c r="B42" s="4"/>
      <c r="C42" s="4">
        <f>SUMIFS(Sales!$S:$S,Sales!$H:$H,A42)+SUMIFS(Sales!$J:$J,Sales!$H:$H,A42)</f>
        <v>0</v>
      </c>
      <c r="D42" s="13">
        <f>SUMIFS(Sales!$J:$J,Sales!$U:$U,A42)</f>
        <v>0</v>
      </c>
      <c r="E42" s="4">
        <f>IF(C42&lt;&gt;0,0,SUMIFS(Investors!$Q:$Q,Investors!$J:$J,A42))</f>
        <v>0</v>
      </c>
      <c r="F42" s="4">
        <f>SUMIFS('General Expenses'!$C:$C,'General Expenses'!$A:$A,A42)</f>
        <v>0</v>
      </c>
      <c r="G42" s="13">
        <f t="shared" si="1"/>
        <v>0</v>
      </c>
      <c r="H42" s="13">
        <f t="shared" si="4"/>
        <v>2344022.7714787438</v>
      </c>
    </row>
    <row r="43" spans="1:8">
      <c r="A43" s="8">
        <f t="shared" si="3"/>
        <v>45572</v>
      </c>
      <c r="B43" s="4"/>
      <c r="C43" s="4">
        <f>SUMIFS(Sales!$S:$S,Sales!$H:$H,A43)+SUMIFS(Sales!$J:$J,Sales!$H:$H,A43)</f>
        <v>0</v>
      </c>
      <c r="D43" s="13">
        <f>SUMIFS(Sales!$J:$J,Sales!$U:$U,A43)</f>
        <v>0</v>
      </c>
      <c r="E43" s="4">
        <f>IF(C43&lt;&gt;0,0,SUMIFS(Investors!$Q:$Q,Investors!$J:$J,A43))</f>
        <v>0</v>
      </c>
      <c r="F43" s="4">
        <f>SUMIFS('General Expenses'!$C:$C,'General Expenses'!$A:$A,A43)</f>
        <v>0</v>
      </c>
      <c r="G43" s="13">
        <f t="shared" si="1"/>
        <v>0</v>
      </c>
      <c r="H43" s="13">
        <f t="shared" si="4"/>
        <v>2344022.7714787438</v>
      </c>
    </row>
    <row r="44" spans="1:8">
      <c r="A44" s="8">
        <f t="shared" si="3"/>
        <v>45573</v>
      </c>
      <c r="B44" s="4"/>
      <c r="C44" s="4">
        <f>SUMIFS(Sales!$S:$S,Sales!$H:$H,A44)+SUMIFS(Sales!$J:$J,Sales!$H:$H,A44)</f>
        <v>0</v>
      </c>
      <c r="D44" s="13">
        <f>SUMIFS(Sales!$J:$J,Sales!$U:$U,A44)</f>
        <v>0</v>
      </c>
      <c r="E44" s="4">
        <f>IF(C44&lt;&gt;0,0,SUMIFS(Investors!$Q:$Q,Investors!$J:$J,A44))</f>
        <v>0</v>
      </c>
      <c r="F44" s="4">
        <f>SUMIFS('General Expenses'!$C:$C,'General Expenses'!$A:$A,A44)</f>
        <v>0</v>
      </c>
      <c r="G44" s="13">
        <f t="shared" si="1"/>
        <v>0</v>
      </c>
      <c r="H44" s="13">
        <f t="shared" si="4"/>
        <v>2344022.7714787438</v>
      </c>
    </row>
    <row r="45" spans="1:8">
      <c r="A45" s="8">
        <f t="shared" si="3"/>
        <v>45574</v>
      </c>
      <c r="B45" s="4"/>
      <c r="C45" s="4">
        <f>SUMIFS(Sales!$S:$S,Sales!$H:$H,A45)+SUMIFS(Sales!$J:$J,Sales!$H:$H,A45)</f>
        <v>0</v>
      </c>
      <c r="D45" s="13">
        <f>SUMIFS(Sales!$J:$J,Sales!$U:$U,A45)</f>
        <v>0</v>
      </c>
      <c r="E45" s="4">
        <f>IF(C45&lt;&gt;0,0,SUMIFS(Investors!$Q:$Q,Investors!$J:$J,A45))</f>
        <v>0</v>
      </c>
      <c r="F45" s="4">
        <f>SUMIFS('General Expenses'!$C:$C,'General Expenses'!$A:$A,A45)</f>
        <v>0</v>
      </c>
      <c r="G45" s="13">
        <f t="shared" si="1"/>
        <v>0</v>
      </c>
      <c r="H45" s="13">
        <f t="shared" si="4"/>
        <v>2344022.7714787438</v>
      </c>
    </row>
    <row r="46" spans="1:8">
      <c r="A46" s="8">
        <f t="shared" si="3"/>
        <v>45575</v>
      </c>
      <c r="B46" s="4"/>
      <c r="C46" s="4">
        <f>SUMIFS(Sales!$S:$S,Sales!$H:$H,A46)+SUMIFS(Sales!$J:$J,Sales!$H:$H,A46)</f>
        <v>0</v>
      </c>
      <c r="D46" s="13">
        <f>SUMIFS(Sales!$J:$J,Sales!$U:$U,A46)</f>
        <v>0</v>
      </c>
      <c r="E46" s="4">
        <f>IF(C46&lt;&gt;0,0,SUMIFS(Investors!$Q:$Q,Investors!$J:$J,A46))</f>
        <v>0</v>
      </c>
      <c r="F46" s="4">
        <f>SUMIFS('General Expenses'!$C:$C,'General Expenses'!$A:$A,A46)</f>
        <v>0</v>
      </c>
      <c r="G46" s="13">
        <f t="shared" si="1"/>
        <v>0</v>
      </c>
      <c r="H46" s="13">
        <f t="shared" si="4"/>
        <v>2344022.7714787438</v>
      </c>
    </row>
    <row r="47" spans="1:8">
      <c r="A47" s="8">
        <f t="shared" si="3"/>
        <v>45576</v>
      </c>
      <c r="B47" s="4"/>
      <c r="C47" s="4">
        <f>SUMIFS(Sales!$S:$S,Sales!$H:$H,A47)+SUMIFS(Sales!$J:$J,Sales!$H:$H,A47)</f>
        <v>0</v>
      </c>
      <c r="D47" s="13">
        <f>SUMIFS(Sales!$J:$J,Sales!$U:$U,A47)</f>
        <v>0</v>
      </c>
      <c r="E47" s="4">
        <f>IF(C47&lt;&gt;0,0,SUMIFS(Investors!$Q:$Q,Investors!$J:$J,A47))</f>
        <v>0</v>
      </c>
      <c r="F47" s="4">
        <f>SUMIFS('General Expenses'!$C:$C,'General Expenses'!$A:$A,A47)</f>
        <v>0</v>
      </c>
      <c r="G47" s="13">
        <f t="shared" si="1"/>
        <v>0</v>
      </c>
      <c r="H47" s="13">
        <f t="shared" si="4"/>
        <v>2344022.7714787438</v>
      </c>
    </row>
    <row r="48" spans="1:8">
      <c r="A48" s="8">
        <f t="shared" si="3"/>
        <v>45577</v>
      </c>
      <c r="B48" s="4"/>
      <c r="C48" s="4">
        <f>SUMIFS(Sales!$S:$S,Sales!$H:$H,A48)+SUMIFS(Sales!$J:$J,Sales!$H:$H,A48)</f>
        <v>0</v>
      </c>
      <c r="D48" s="13">
        <f>SUMIFS(Sales!$J:$J,Sales!$U:$U,A48)</f>
        <v>0</v>
      </c>
      <c r="E48" s="4">
        <f>IF(C48&lt;&gt;0,0,SUMIFS(Investors!$Q:$Q,Investors!$J:$J,A48))</f>
        <v>0</v>
      </c>
      <c r="F48" s="4">
        <f>SUMIFS('General Expenses'!$C:$C,'General Expenses'!$A:$A,A48)</f>
        <v>0</v>
      </c>
      <c r="G48" s="13">
        <f t="shared" si="1"/>
        <v>0</v>
      </c>
      <c r="H48" s="13">
        <f t="shared" si="4"/>
        <v>2344022.7714787438</v>
      </c>
    </row>
    <row r="49" spans="1:8">
      <c r="A49" s="8">
        <f t="shared" si="3"/>
        <v>45578</v>
      </c>
      <c r="B49" s="4"/>
      <c r="C49" s="4">
        <f>SUMIFS(Sales!$S:$S,Sales!$H:$H,A49)+SUMIFS(Sales!$J:$J,Sales!$H:$H,A49)</f>
        <v>0</v>
      </c>
      <c r="D49" s="13">
        <f>SUMIFS(Sales!$J:$J,Sales!$U:$U,A49)</f>
        <v>0</v>
      </c>
      <c r="E49" s="4">
        <f>IF(C49&lt;&gt;0,0,SUMIFS(Investors!$Q:$Q,Investors!$J:$J,A49))</f>
        <v>0</v>
      </c>
      <c r="F49" s="4">
        <f>SUMIFS('General Expenses'!$C:$C,'General Expenses'!$A:$A,A49)</f>
        <v>0</v>
      </c>
      <c r="G49" s="13">
        <f t="shared" si="1"/>
        <v>0</v>
      </c>
      <c r="H49" s="13">
        <f t="shared" si="4"/>
        <v>2344022.7714787438</v>
      </c>
    </row>
    <row r="50" spans="1:8">
      <c r="A50" s="8">
        <f t="shared" si="3"/>
        <v>45579</v>
      </c>
      <c r="B50" s="4"/>
      <c r="C50" s="4">
        <f>SUMIFS(Sales!$S:$S,Sales!$H:$H,A50)+SUMIFS(Sales!$J:$J,Sales!$H:$H,A50)</f>
        <v>86993.534246575349</v>
      </c>
      <c r="D50" s="13">
        <f>SUMIFS(Sales!$J:$J,Sales!$U:$U,A50)</f>
        <v>0</v>
      </c>
      <c r="E50" s="4">
        <f>IF(C50&lt;&gt;0,0,SUMIFS(Investors!$Q:$Q,Investors!$J:$J,A50))</f>
        <v>0</v>
      </c>
      <c r="F50" s="4">
        <f>SUMIFS('General Expenses'!$C:$C,'General Expenses'!$A:$A,A50)</f>
        <v>0</v>
      </c>
      <c r="G50" s="13">
        <f t="shared" si="1"/>
        <v>86993.534246575349</v>
      </c>
      <c r="H50" s="13">
        <f t="shared" si="4"/>
        <v>2431016.3057253193</v>
      </c>
    </row>
    <row r="51" spans="1:8">
      <c r="A51" s="8">
        <f t="shared" si="3"/>
        <v>45580</v>
      </c>
      <c r="B51" s="4"/>
      <c r="C51" s="4">
        <f>SUMIFS(Sales!$S:$S,Sales!$H:$H,A51)+SUMIFS(Sales!$J:$J,Sales!$H:$H,A51)</f>
        <v>0</v>
      </c>
      <c r="D51" s="13">
        <f>SUMIFS(Sales!$J:$J,Sales!$U:$U,A51)</f>
        <v>0</v>
      </c>
      <c r="E51" s="4">
        <f>IF(C51&lt;&gt;0,0,SUMIFS(Investors!$Q:$Q,Investors!$J:$J,A51))</f>
        <v>0</v>
      </c>
      <c r="F51" s="4">
        <f>SUMIFS('General Expenses'!$C:$C,'General Expenses'!$A:$A,A51)</f>
        <v>0</v>
      </c>
      <c r="G51" s="13">
        <f t="shared" si="1"/>
        <v>0</v>
      </c>
      <c r="H51" s="13">
        <f t="shared" si="4"/>
        <v>2431016.3057253193</v>
      </c>
    </row>
    <row r="52" spans="1:8">
      <c r="A52" s="8">
        <f t="shared" si="3"/>
        <v>45581</v>
      </c>
      <c r="B52" s="4"/>
      <c r="C52" s="4">
        <f>SUMIFS(Sales!$S:$S,Sales!$H:$H,A52)+SUMIFS(Sales!$J:$J,Sales!$H:$H,A52)</f>
        <v>88415.794520547919</v>
      </c>
      <c r="D52" s="13">
        <f>SUMIFS(Sales!$J:$J,Sales!$U:$U,A52)</f>
        <v>0</v>
      </c>
      <c r="E52" s="4">
        <f>IF(C52&lt;&gt;0,0,SUMIFS(Investors!$Q:$Q,Investors!$J:$J,A52))</f>
        <v>0</v>
      </c>
      <c r="F52" s="4">
        <f>SUMIFS('General Expenses'!$C:$C,'General Expenses'!$A:$A,A52)</f>
        <v>0</v>
      </c>
      <c r="G52" s="13">
        <f t="shared" si="1"/>
        <v>88415.794520547919</v>
      </c>
      <c r="H52" s="13">
        <f t="shared" si="4"/>
        <v>2519432.1002458674</v>
      </c>
    </row>
    <row r="53" spans="1:8">
      <c r="A53" s="8">
        <f t="shared" si="3"/>
        <v>45582</v>
      </c>
      <c r="B53" s="4"/>
      <c r="C53" s="4">
        <f>SUMIFS(Sales!$S:$S,Sales!$H:$H,A53)+SUMIFS(Sales!$J:$J,Sales!$H:$H,A53)</f>
        <v>0</v>
      </c>
      <c r="D53" s="13">
        <f>SUMIFS(Sales!$J:$J,Sales!$U:$U,A53)</f>
        <v>0</v>
      </c>
      <c r="E53" s="4">
        <f>IF(C53&lt;&gt;0,0,SUMIFS(Investors!$Q:$Q,Investors!$J:$J,A53))</f>
        <v>0</v>
      </c>
      <c r="F53" s="4">
        <f>SUMIFS('General Expenses'!$C:$C,'General Expenses'!$A:$A,A53)</f>
        <v>0</v>
      </c>
      <c r="G53" s="13">
        <f t="shared" si="1"/>
        <v>0</v>
      </c>
      <c r="H53" s="13">
        <f t="shared" si="4"/>
        <v>2519432.1002458674</v>
      </c>
    </row>
    <row r="54" spans="1:8">
      <c r="A54" s="8">
        <f t="shared" si="3"/>
        <v>45583</v>
      </c>
      <c r="B54" s="4"/>
      <c r="C54" s="4">
        <f>SUMIFS(Sales!$S:$S,Sales!$H:$H,A54)+SUMIFS(Sales!$J:$J,Sales!$H:$H,A54)</f>
        <v>0</v>
      </c>
      <c r="D54" s="13">
        <f>SUMIFS(Sales!$J:$J,Sales!$U:$U,A54)</f>
        <v>0</v>
      </c>
      <c r="E54" s="4">
        <f>IF(C54&lt;&gt;0,0,SUMIFS(Investors!$Q:$Q,Investors!$J:$J,A54))</f>
        <v>0</v>
      </c>
      <c r="F54" s="4">
        <f>SUMIFS('General Expenses'!$C:$C,'General Expenses'!$A:$A,A54)</f>
        <v>0</v>
      </c>
      <c r="G54" s="13">
        <f t="shared" si="1"/>
        <v>0</v>
      </c>
      <c r="H54" s="13">
        <f t="shared" si="4"/>
        <v>2519432.1002458674</v>
      </c>
    </row>
    <row r="55" spans="1:8">
      <c r="A55" s="8">
        <f t="shared" si="3"/>
        <v>45584</v>
      </c>
      <c r="B55" s="4"/>
      <c r="C55" s="4">
        <f>SUMIFS(Sales!$S:$S,Sales!$H:$H,A55)+SUMIFS(Sales!$J:$J,Sales!$H:$H,A55)</f>
        <v>0</v>
      </c>
      <c r="D55" s="13">
        <f>SUMIFS(Sales!$J:$J,Sales!$U:$U,A55)</f>
        <v>0</v>
      </c>
      <c r="E55" s="4">
        <f>IF(C55&lt;&gt;0,0,SUMIFS(Investors!$Q:$Q,Investors!$J:$J,A55))</f>
        <v>0</v>
      </c>
      <c r="F55" s="4">
        <f>SUMIFS('General Expenses'!$C:$C,'General Expenses'!$A:$A,A55)</f>
        <v>0</v>
      </c>
      <c r="G55" s="13">
        <f t="shared" si="1"/>
        <v>0</v>
      </c>
      <c r="H55" s="13">
        <f t="shared" si="4"/>
        <v>2519432.1002458674</v>
      </c>
    </row>
    <row r="56" spans="1:8">
      <c r="A56" s="8">
        <f t="shared" si="3"/>
        <v>45585</v>
      </c>
      <c r="B56" s="4"/>
      <c r="C56" s="4">
        <f>SUMIFS(Sales!$S:$S,Sales!$H:$H,A56)+SUMIFS(Sales!$J:$J,Sales!$H:$H,A56)</f>
        <v>0</v>
      </c>
      <c r="D56" s="13">
        <f>SUMIFS(Sales!$J:$J,Sales!$U:$U,A56)</f>
        <v>0</v>
      </c>
      <c r="E56" s="4">
        <f>IF(C56&lt;&gt;0,0,SUMIFS(Investors!$Q:$Q,Investors!$J:$J,A56))</f>
        <v>0</v>
      </c>
      <c r="F56" s="4">
        <f>SUMIFS('General Expenses'!$C:$C,'General Expenses'!$A:$A,A56)</f>
        <v>0</v>
      </c>
      <c r="G56" s="13">
        <f t="shared" si="1"/>
        <v>0</v>
      </c>
      <c r="H56" s="13">
        <f t="shared" si="4"/>
        <v>2519432.1002458674</v>
      </c>
    </row>
    <row r="57" spans="1:8">
      <c r="A57" s="8">
        <f t="shared" si="3"/>
        <v>45586</v>
      </c>
      <c r="B57" s="4"/>
      <c r="C57" s="4">
        <f>SUMIFS(Sales!$S:$S,Sales!$H:$H,A57)+SUMIFS(Sales!$J:$J,Sales!$H:$H,A57)</f>
        <v>0</v>
      </c>
      <c r="D57" s="13">
        <f>SUMIFS(Sales!$J:$J,Sales!$U:$U,A57)</f>
        <v>0</v>
      </c>
      <c r="E57" s="4">
        <f>IF(C57&lt;&gt;0,0,SUMIFS(Investors!$Q:$Q,Investors!$J:$J,A57))</f>
        <v>0</v>
      </c>
      <c r="F57" s="4">
        <f>SUMIFS('General Expenses'!$C:$C,'General Expenses'!$A:$A,A57)</f>
        <v>0</v>
      </c>
      <c r="G57" s="13">
        <f t="shared" si="1"/>
        <v>0</v>
      </c>
      <c r="H57" s="13">
        <f t="shared" si="4"/>
        <v>2519432.1002458674</v>
      </c>
    </row>
    <row r="58" spans="1:8">
      <c r="A58" s="8">
        <f t="shared" si="3"/>
        <v>45587</v>
      </c>
      <c r="B58" s="4"/>
      <c r="C58" s="4">
        <f>SUMIFS(Sales!$S:$S,Sales!$H:$H,A58)+SUMIFS(Sales!$J:$J,Sales!$H:$H,A58)</f>
        <v>0</v>
      </c>
      <c r="D58" s="13">
        <f>SUMIFS(Sales!$J:$J,Sales!$U:$U,A58)</f>
        <v>0</v>
      </c>
      <c r="E58" s="4">
        <f>IF(C58&lt;&gt;0,0,SUMIFS(Investors!$Q:$Q,Investors!$J:$J,A58))</f>
        <v>0</v>
      </c>
      <c r="F58" s="4">
        <f>SUMIFS('General Expenses'!$C:$C,'General Expenses'!$A:$A,A58)</f>
        <v>0</v>
      </c>
      <c r="G58" s="13">
        <f t="shared" si="1"/>
        <v>0</v>
      </c>
      <c r="H58" s="13">
        <f t="shared" si="4"/>
        <v>2519432.1002458674</v>
      </c>
    </row>
    <row r="59" spans="1:8">
      <c r="A59" s="8">
        <f t="shared" si="3"/>
        <v>45588</v>
      </c>
      <c r="B59" s="4"/>
      <c r="C59" s="4">
        <f>SUMIFS(Sales!$S:$S,Sales!$H:$H,A59)+SUMIFS(Sales!$J:$J,Sales!$H:$H,A59)</f>
        <v>0</v>
      </c>
      <c r="D59" s="13">
        <f>SUMIFS(Sales!$J:$J,Sales!$U:$U,A59)</f>
        <v>0</v>
      </c>
      <c r="E59" s="4">
        <f>IF(C59&lt;&gt;0,0,SUMIFS(Investors!$Q:$Q,Investors!$J:$J,A59))</f>
        <v>0</v>
      </c>
      <c r="F59" s="4">
        <f>SUMIFS('General Expenses'!$C:$C,'General Expenses'!$A:$A,A59)</f>
        <v>0</v>
      </c>
      <c r="G59" s="13">
        <f t="shared" si="1"/>
        <v>0</v>
      </c>
      <c r="H59" s="13">
        <f t="shared" si="4"/>
        <v>2519432.1002458674</v>
      </c>
    </row>
    <row r="60" spans="1:8">
      <c r="A60" s="8">
        <f t="shared" si="3"/>
        <v>45589</v>
      </c>
      <c r="B60" s="4"/>
      <c r="C60" s="4">
        <f>SUMIFS(Sales!$S:$S,Sales!$H:$H,A60)+SUMIFS(Sales!$J:$J,Sales!$H:$H,A60)</f>
        <v>0</v>
      </c>
      <c r="D60" s="13">
        <f>SUMIFS(Sales!$J:$J,Sales!$U:$U,A60)</f>
        <v>0</v>
      </c>
      <c r="E60" s="4">
        <f>IF(C60&lt;&gt;0,0,SUMIFS(Investors!$Q:$Q,Investors!$J:$J,A60))</f>
        <v>0</v>
      </c>
      <c r="F60" s="4">
        <f>SUMIFS('General Expenses'!$C:$C,'General Expenses'!$A:$A,A60)</f>
        <v>0</v>
      </c>
      <c r="G60" s="13">
        <f t="shared" si="1"/>
        <v>0</v>
      </c>
      <c r="H60" s="13">
        <f t="shared" si="4"/>
        <v>2519432.1002458674</v>
      </c>
    </row>
    <row r="61" spans="1:8">
      <c r="A61" s="8">
        <f t="shared" si="3"/>
        <v>45590</v>
      </c>
      <c r="B61" s="4"/>
      <c r="C61" s="4">
        <f>SUMIFS(Sales!$S:$S,Sales!$H:$H,A61)+SUMIFS(Sales!$J:$J,Sales!$H:$H,A61)</f>
        <v>0</v>
      </c>
      <c r="D61" s="13">
        <f>SUMIFS(Sales!$J:$J,Sales!$U:$U,A61)</f>
        <v>0</v>
      </c>
      <c r="E61" s="4">
        <f>IF(C61&lt;&gt;0,0,SUMIFS(Investors!$Q:$Q,Investors!$J:$J,A61))</f>
        <v>0</v>
      </c>
      <c r="F61" s="4">
        <f>SUMIFS('General Expenses'!$C:$C,'General Expenses'!$A:$A,A61)</f>
        <v>0</v>
      </c>
      <c r="G61" s="13">
        <f t="shared" si="1"/>
        <v>0</v>
      </c>
      <c r="H61" s="13">
        <f t="shared" si="4"/>
        <v>2519432.1002458674</v>
      </c>
    </row>
    <row r="62" spans="1:8">
      <c r="A62" s="8">
        <f t="shared" si="3"/>
        <v>45591</v>
      </c>
      <c r="B62" s="4"/>
      <c r="C62" s="4">
        <f>SUMIFS(Sales!$S:$S,Sales!$H:$H,A62)+SUMIFS(Sales!$J:$J,Sales!$H:$H,A62)</f>
        <v>0</v>
      </c>
      <c r="D62" s="13">
        <f>SUMIFS(Sales!$J:$J,Sales!$U:$U,A62)</f>
        <v>0</v>
      </c>
      <c r="E62" s="4">
        <f>IF(C62&lt;&gt;0,0,SUMIFS(Investors!$Q:$Q,Investors!$J:$J,A62))</f>
        <v>0</v>
      </c>
      <c r="F62" s="4">
        <f>SUMIFS('General Expenses'!$C:$C,'General Expenses'!$A:$A,A62)</f>
        <v>0</v>
      </c>
      <c r="G62" s="13">
        <f t="shared" si="1"/>
        <v>0</v>
      </c>
      <c r="H62" s="13">
        <f t="shared" si="4"/>
        <v>2519432.1002458674</v>
      </c>
    </row>
    <row r="63" spans="1:8">
      <c r="A63" s="8">
        <f t="shared" si="3"/>
        <v>45592</v>
      </c>
      <c r="B63" s="4"/>
      <c r="C63" s="4">
        <f>SUMIFS(Sales!$S:$S,Sales!$H:$H,A63)+SUMIFS(Sales!$J:$J,Sales!$H:$H,A63)</f>
        <v>0</v>
      </c>
      <c r="D63" s="13">
        <f>SUMIFS(Sales!$J:$J,Sales!$U:$U,A63)</f>
        <v>0</v>
      </c>
      <c r="E63" s="4">
        <f>IF(C63&lt;&gt;0,0,SUMIFS(Investors!$Q:$Q,Investors!$J:$J,A63))</f>
        <v>0</v>
      </c>
      <c r="F63" s="4">
        <f>SUMIFS('General Expenses'!$C:$C,'General Expenses'!$A:$A,A63)</f>
        <v>0</v>
      </c>
      <c r="G63" s="13">
        <f t="shared" si="1"/>
        <v>0</v>
      </c>
      <c r="H63" s="13">
        <f t="shared" si="4"/>
        <v>2519432.1002458674</v>
      </c>
    </row>
    <row r="64" spans="1:8">
      <c r="A64" s="8">
        <f t="shared" si="3"/>
        <v>45593</v>
      </c>
      <c r="B64" s="4"/>
      <c r="C64" s="4">
        <f>SUMIFS(Sales!$S:$S,Sales!$H:$H,A64)+SUMIFS(Sales!$J:$J,Sales!$H:$H,A64)</f>
        <v>0</v>
      </c>
      <c r="D64" s="13">
        <f>SUMIFS(Sales!$J:$J,Sales!$U:$U,A64)</f>
        <v>0</v>
      </c>
      <c r="E64" s="4">
        <f>IF(C64&lt;&gt;0,0,SUMIFS(Investors!$Q:$Q,Investors!$J:$J,A64))</f>
        <v>0</v>
      </c>
      <c r="F64" s="4">
        <f>SUMIFS('General Expenses'!$C:$C,'General Expenses'!$A:$A,A64)</f>
        <v>0</v>
      </c>
      <c r="G64" s="13">
        <f t="shared" si="1"/>
        <v>0</v>
      </c>
      <c r="H64" s="13">
        <f t="shared" si="4"/>
        <v>2519432.1002458674</v>
      </c>
    </row>
    <row r="65" spans="1:8">
      <c r="A65" s="8">
        <f t="shared" si="3"/>
        <v>45594</v>
      </c>
      <c r="B65" s="4"/>
      <c r="C65" s="4">
        <f>SUMIFS(Sales!$S:$S,Sales!$H:$H,A65)+SUMIFS(Sales!$J:$J,Sales!$H:$H,A65)</f>
        <v>0</v>
      </c>
      <c r="D65" s="13">
        <f>SUMIFS(Sales!$J:$J,Sales!$U:$U,A65)</f>
        <v>0</v>
      </c>
      <c r="E65" s="4">
        <f>IF(C65&lt;&gt;0,0,SUMIFS(Investors!$Q:$Q,Investors!$J:$J,A65))</f>
        <v>0</v>
      </c>
      <c r="F65" s="4">
        <f>SUMIFS('General Expenses'!$C:$C,'General Expenses'!$A:$A,A65)</f>
        <v>0</v>
      </c>
      <c r="G65" s="13">
        <f t="shared" si="1"/>
        <v>0</v>
      </c>
      <c r="H65" s="13">
        <f t="shared" si="4"/>
        <v>2519432.1002458674</v>
      </c>
    </row>
    <row r="66" spans="1:8">
      <c r="A66" s="8">
        <f t="shared" si="3"/>
        <v>45595</v>
      </c>
      <c r="B66" s="4"/>
      <c r="C66" s="4">
        <f>SUMIFS(Sales!$S:$S,Sales!$H:$H,A66)+SUMIFS(Sales!$J:$J,Sales!$H:$H,A66)</f>
        <v>0</v>
      </c>
      <c r="D66" s="13">
        <f>SUMIFS(Sales!$J:$J,Sales!$U:$U,A66)</f>
        <v>0</v>
      </c>
      <c r="E66" s="4">
        <f>IF(C66&lt;&gt;0,0,SUMIFS(Investors!$Q:$Q,Investors!$J:$J,A66))</f>
        <v>0</v>
      </c>
      <c r="F66" s="4">
        <f>SUMIFS('General Expenses'!$C:$C,'General Expenses'!$A:$A,A66)</f>
        <v>0</v>
      </c>
      <c r="G66" s="13">
        <f t="shared" si="1"/>
        <v>0</v>
      </c>
      <c r="H66" s="13">
        <f t="shared" si="4"/>
        <v>2519432.1002458674</v>
      </c>
    </row>
    <row r="67" spans="1:8">
      <c r="A67" s="8">
        <f t="shared" si="3"/>
        <v>45596</v>
      </c>
      <c r="B67" s="4"/>
      <c r="C67" s="4">
        <f>SUMIFS(Sales!$S:$S,Sales!$H:$H,A67)+SUMIFS(Sales!$J:$J,Sales!$H:$H,A67)</f>
        <v>0</v>
      </c>
      <c r="D67" s="13">
        <f>SUMIFS(Sales!$J:$J,Sales!$U:$U,A67)</f>
        <v>0</v>
      </c>
      <c r="E67" s="4">
        <f>IF(C67&lt;&gt;0,0,SUMIFS(Investors!$Q:$Q,Investors!$J:$J,A67))</f>
        <v>0</v>
      </c>
      <c r="F67" s="4">
        <f>SUMIFS('General Expenses'!$C:$C,'General Expenses'!$A:$A,A67)</f>
        <v>0</v>
      </c>
      <c r="G67" s="13">
        <f t="shared" si="1"/>
        <v>0</v>
      </c>
      <c r="H67" s="13">
        <f t="shared" si="4"/>
        <v>2519432.1002458674</v>
      </c>
    </row>
    <row r="68" spans="1:8">
      <c r="A68" s="8">
        <f t="shared" ref="A68:A99" si="5">A67+1</f>
        <v>45597</v>
      </c>
      <c r="B68" s="4"/>
      <c r="C68" s="4">
        <f>SUMIFS(Sales!$S:$S,Sales!$H:$H,A68)+SUMIFS(Sales!$J:$J,Sales!$H:$H,A68)</f>
        <v>0</v>
      </c>
      <c r="D68" s="13">
        <f>SUMIFS(Sales!$J:$J,Sales!$U:$U,A68)</f>
        <v>0</v>
      </c>
      <c r="E68" s="4">
        <f>IF(C68&lt;&gt;0,0,SUMIFS(Investors!$Q:$Q,Investors!$J:$J,A68))</f>
        <v>0</v>
      </c>
      <c r="F68" s="4">
        <f>SUMIFS('General Expenses'!$C:$C,'General Expenses'!$A:$A,A68)</f>
        <v>0</v>
      </c>
      <c r="G68" s="13">
        <f t="shared" ref="G68:G131" si="6">B68+C68-D68-E68-F68</f>
        <v>0</v>
      </c>
      <c r="H68" s="13">
        <f t="shared" ref="H68:H99" si="7">H67+G68</f>
        <v>2519432.1002458674</v>
      </c>
    </row>
    <row r="69" spans="1:8">
      <c r="A69" s="8">
        <f t="shared" si="5"/>
        <v>45598</v>
      </c>
      <c r="B69" s="4"/>
      <c r="C69" s="4">
        <f>SUMIFS(Sales!$S:$S,Sales!$H:$H,A69)+SUMIFS(Sales!$J:$J,Sales!$H:$H,A69)</f>
        <v>0</v>
      </c>
      <c r="D69" s="13">
        <f>SUMIFS(Sales!$J:$J,Sales!$U:$U,A69)</f>
        <v>0</v>
      </c>
      <c r="E69" s="4">
        <f>IF(C69&lt;&gt;0,0,SUMIFS(Investors!$Q:$Q,Investors!$J:$J,A69))</f>
        <v>0</v>
      </c>
      <c r="F69" s="4">
        <f>SUMIFS('General Expenses'!$C:$C,'General Expenses'!$A:$A,A69)</f>
        <v>0</v>
      </c>
      <c r="G69" s="13">
        <f t="shared" si="6"/>
        <v>0</v>
      </c>
      <c r="H69" s="13">
        <f t="shared" si="7"/>
        <v>2519432.1002458674</v>
      </c>
    </row>
    <row r="70" spans="1:8">
      <c r="A70" s="8">
        <f t="shared" si="5"/>
        <v>45599</v>
      </c>
      <c r="B70" s="4"/>
      <c r="C70" s="4">
        <f>SUMIFS(Sales!$S:$S,Sales!$H:$H,A70)+SUMIFS(Sales!$J:$J,Sales!$H:$H,A70)</f>
        <v>0</v>
      </c>
      <c r="D70" s="13">
        <f>SUMIFS(Sales!$J:$J,Sales!$U:$U,A70)</f>
        <v>0</v>
      </c>
      <c r="E70" s="4">
        <f>IF(C70&lt;&gt;0,0,SUMIFS(Investors!$Q:$Q,Investors!$J:$J,A70))</f>
        <v>0</v>
      </c>
      <c r="F70" s="4">
        <f>SUMIFS('General Expenses'!$C:$C,'General Expenses'!$A:$A,A70)</f>
        <v>0</v>
      </c>
      <c r="G70" s="13">
        <f t="shared" si="6"/>
        <v>0</v>
      </c>
      <c r="H70" s="13">
        <f t="shared" si="7"/>
        <v>2519432.1002458674</v>
      </c>
    </row>
    <row r="71" spans="1:8">
      <c r="A71" s="8">
        <f t="shared" si="5"/>
        <v>45600</v>
      </c>
      <c r="B71" s="4"/>
      <c r="C71" s="4">
        <f>SUMIFS(Sales!$S:$S,Sales!$H:$H,A71)+SUMIFS(Sales!$J:$J,Sales!$H:$H,A71)</f>
        <v>0</v>
      </c>
      <c r="D71" s="13">
        <f>SUMIFS(Sales!$J:$J,Sales!$U:$U,A71)</f>
        <v>0</v>
      </c>
      <c r="E71" s="4">
        <f>IF(C71&lt;&gt;0,0,SUMIFS(Investors!$Q:$Q,Investors!$J:$J,A71))</f>
        <v>0</v>
      </c>
      <c r="F71" s="4">
        <f>SUMIFS('General Expenses'!$C:$C,'General Expenses'!$A:$A,A71)</f>
        <v>0</v>
      </c>
      <c r="G71" s="13">
        <f t="shared" si="6"/>
        <v>0</v>
      </c>
      <c r="H71" s="13">
        <f t="shared" si="7"/>
        <v>2519432.1002458674</v>
      </c>
    </row>
    <row r="72" spans="1:8">
      <c r="A72" s="8">
        <f t="shared" si="5"/>
        <v>45601</v>
      </c>
      <c r="B72" s="4"/>
      <c r="C72" s="4">
        <f>SUMIFS(Sales!$S:$S,Sales!$H:$H,A72)+SUMIFS(Sales!$J:$J,Sales!$H:$H,A72)</f>
        <v>0</v>
      </c>
      <c r="D72" s="13">
        <f>SUMIFS(Sales!$J:$J,Sales!$U:$U,A72)</f>
        <v>0</v>
      </c>
      <c r="E72" s="4">
        <f>IF(C72&lt;&gt;0,0,SUMIFS(Investors!$Q:$Q,Investors!$J:$J,A72))</f>
        <v>0</v>
      </c>
      <c r="F72" s="4">
        <f>SUMIFS('General Expenses'!$C:$C,'General Expenses'!$A:$A,A72)</f>
        <v>0</v>
      </c>
      <c r="G72" s="13">
        <f t="shared" si="6"/>
        <v>0</v>
      </c>
      <c r="H72" s="13">
        <f t="shared" si="7"/>
        <v>2519432.1002458674</v>
      </c>
    </row>
    <row r="73" spans="1:8">
      <c r="A73" s="8">
        <f t="shared" si="5"/>
        <v>45602</v>
      </c>
      <c r="B73" s="4"/>
      <c r="C73" s="4">
        <f>SUMIFS(Sales!$S:$S,Sales!$H:$H,A73)+SUMIFS(Sales!$J:$J,Sales!$H:$H,A73)</f>
        <v>0</v>
      </c>
      <c r="D73" s="13">
        <f>SUMIFS(Sales!$J:$J,Sales!$U:$U,A73)</f>
        <v>0</v>
      </c>
      <c r="E73" s="4">
        <f>IF(C73&lt;&gt;0,0,SUMIFS(Investors!$Q:$Q,Investors!$J:$J,A73))</f>
        <v>0</v>
      </c>
      <c r="F73" s="4">
        <f>SUMIFS('General Expenses'!$C:$C,'General Expenses'!$A:$A,A73)</f>
        <v>0</v>
      </c>
      <c r="G73" s="13">
        <f t="shared" si="6"/>
        <v>0</v>
      </c>
      <c r="H73" s="13">
        <f t="shared" si="7"/>
        <v>2519432.1002458674</v>
      </c>
    </row>
    <row r="74" spans="1:8">
      <c r="A74" s="8">
        <f t="shared" si="5"/>
        <v>45603</v>
      </c>
      <c r="B74" s="4"/>
      <c r="C74" s="4">
        <f>SUMIFS(Sales!$S:$S,Sales!$H:$H,A74)+SUMIFS(Sales!$J:$J,Sales!$H:$H,A74)</f>
        <v>0</v>
      </c>
      <c r="D74" s="13">
        <f>SUMIFS(Sales!$J:$J,Sales!$U:$U,A74)</f>
        <v>0</v>
      </c>
      <c r="E74" s="4">
        <f>IF(C74&lt;&gt;0,0,SUMIFS(Investors!$Q:$Q,Investors!$J:$J,A74))</f>
        <v>0</v>
      </c>
      <c r="F74" s="4">
        <f>SUMIFS('General Expenses'!$C:$C,'General Expenses'!$A:$A,A74)</f>
        <v>0</v>
      </c>
      <c r="G74" s="13">
        <f t="shared" si="6"/>
        <v>0</v>
      </c>
      <c r="H74" s="13">
        <f t="shared" si="7"/>
        <v>2519432.1002458674</v>
      </c>
    </row>
    <row r="75" spans="1:8">
      <c r="A75" s="8">
        <f t="shared" si="5"/>
        <v>45604</v>
      </c>
      <c r="B75" s="4"/>
      <c r="C75" s="4">
        <f>SUMIFS(Sales!$S:$S,Sales!$H:$H,A75)+SUMIFS(Sales!$J:$J,Sales!$H:$H,A75)</f>
        <v>0</v>
      </c>
      <c r="D75" s="13">
        <f>SUMIFS(Sales!$J:$J,Sales!$U:$U,A75)</f>
        <v>0</v>
      </c>
      <c r="E75" s="4">
        <f>IF(C75&lt;&gt;0,0,SUMIFS(Investors!$Q:$Q,Investors!$J:$J,A75))</f>
        <v>0</v>
      </c>
      <c r="F75" s="4">
        <f>SUMIFS('General Expenses'!$C:$C,'General Expenses'!$A:$A,A75)</f>
        <v>0</v>
      </c>
      <c r="G75" s="13">
        <f t="shared" si="6"/>
        <v>0</v>
      </c>
      <c r="H75" s="13">
        <f t="shared" si="7"/>
        <v>2519432.1002458674</v>
      </c>
    </row>
    <row r="76" spans="1:8">
      <c r="A76" s="8">
        <f t="shared" si="5"/>
        <v>45605</v>
      </c>
      <c r="B76" s="4"/>
      <c r="C76" s="4">
        <f>SUMIFS(Sales!$S:$S,Sales!$H:$H,A76)+SUMIFS(Sales!$J:$J,Sales!$H:$H,A76)</f>
        <v>0</v>
      </c>
      <c r="D76" s="13">
        <f>SUMIFS(Sales!$J:$J,Sales!$U:$U,A76)</f>
        <v>0</v>
      </c>
      <c r="E76" s="4">
        <f>IF(C76&lt;&gt;0,0,SUMIFS(Investors!$Q:$Q,Investors!$J:$J,A76))</f>
        <v>0</v>
      </c>
      <c r="F76" s="4">
        <f>SUMIFS('General Expenses'!$C:$C,'General Expenses'!$A:$A,A76)</f>
        <v>0</v>
      </c>
      <c r="G76" s="13">
        <f t="shared" si="6"/>
        <v>0</v>
      </c>
      <c r="H76" s="13">
        <f t="shared" si="7"/>
        <v>2519432.1002458674</v>
      </c>
    </row>
    <row r="77" spans="1:8">
      <c r="A77" s="8">
        <f t="shared" si="5"/>
        <v>45606</v>
      </c>
      <c r="B77" s="4"/>
      <c r="C77" s="4">
        <f>SUMIFS(Sales!$S:$S,Sales!$H:$H,A77)+SUMIFS(Sales!$J:$J,Sales!$H:$H,A77)</f>
        <v>2193008.9773698631</v>
      </c>
      <c r="D77" s="13">
        <f>SUMIFS(Sales!$J:$J,Sales!$U:$U,A77)</f>
        <v>0</v>
      </c>
      <c r="E77" s="4">
        <f>IF(C77&lt;&gt;0,0,SUMIFS(Investors!$Q:$Q,Investors!$J:$J,A77))</f>
        <v>0</v>
      </c>
      <c r="F77" s="4">
        <f>SUMIFS('General Expenses'!$C:$C,'General Expenses'!$A:$A,A77)</f>
        <v>0</v>
      </c>
      <c r="G77" s="13">
        <f t="shared" si="6"/>
        <v>2193008.9773698631</v>
      </c>
      <c r="H77" s="13">
        <f t="shared" si="7"/>
        <v>4712441.0776157305</v>
      </c>
    </row>
    <row r="78" spans="1:8">
      <c r="A78" s="8">
        <f t="shared" si="5"/>
        <v>45607</v>
      </c>
      <c r="B78" s="4"/>
      <c r="C78" s="4">
        <f>SUMIFS(Sales!$S:$S,Sales!$H:$H,A78)+SUMIFS(Sales!$J:$J,Sales!$H:$H,A78)</f>
        <v>0</v>
      </c>
      <c r="D78" s="13">
        <f>SUMIFS(Sales!$J:$J,Sales!$U:$U,A78)</f>
        <v>0</v>
      </c>
      <c r="E78" s="4">
        <f>IF(C78&lt;&gt;0,0,SUMIFS(Investors!$Q:$Q,Investors!$J:$J,A78))</f>
        <v>0</v>
      </c>
      <c r="F78" s="4">
        <f>SUMIFS('General Expenses'!$C:$C,'General Expenses'!$A:$A,A78)</f>
        <v>0</v>
      </c>
      <c r="G78" s="13">
        <f t="shared" si="6"/>
        <v>0</v>
      </c>
      <c r="H78" s="13">
        <f t="shared" si="7"/>
        <v>4712441.0776157305</v>
      </c>
    </row>
    <row r="79" spans="1:8">
      <c r="A79" s="8">
        <f t="shared" si="5"/>
        <v>45608</v>
      </c>
      <c r="B79" s="4"/>
      <c r="C79" s="4">
        <f>SUMIFS(Sales!$S:$S,Sales!$H:$H,A79)+SUMIFS(Sales!$J:$J,Sales!$H:$H,A79)</f>
        <v>0</v>
      </c>
      <c r="D79" s="13">
        <f>SUMIFS(Sales!$J:$J,Sales!$U:$U,A79)</f>
        <v>0</v>
      </c>
      <c r="E79" s="4">
        <f>IF(C79&lt;&gt;0,0,SUMIFS(Investors!$Q:$Q,Investors!$J:$J,A79))</f>
        <v>0</v>
      </c>
      <c r="F79" s="4">
        <f>SUMIFS('General Expenses'!$C:$C,'General Expenses'!$A:$A,A79)</f>
        <v>0</v>
      </c>
      <c r="G79" s="13">
        <f t="shared" si="6"/>
        <v>0</v>
      </c>
      <c r="H79" s="13">
        <f t="shared" si="7"/>
        <v>4712441.0776157305</v>
      </c>
    </row>
    <row r="80" spans="1:8">
      <c r="A80" s="8">
        <f t="shared" si="5"/>
        <v>45609</v>
      </c>
      <c r="B80" s="4"/>
      <c r="C80" s="4">
        <f>SUMIFS(Sales!$S:$S,Sales!$H:$H,A80)+SUMIFS(Sales!$J:$J,Sales!$H:$H,A80)</f>
        <v>0</v>
      </c>
      <c r="D80" s="13">
        <f>SUMIFS(Sales!$J:$J,Sales!$U:$U,A80)</f>
        <v>0</v>
      </c>
      <c r="E80" s="4">
        <f>IF(C80&lt;&gt;0,0,SUMIFS(Investors!$Q:$Q,Investors!$J:$J,A80))</f>
        <v>0</v>
      </c>
      <c r="F80" s="4">
        <f>SUMIFS('General Expenses'!$C:$C,'General Expenses'!$A:$A,A80)</f>
        <v>0</v>
      </c>
      <c r="G80" s="13">
        <f t="shared" si="6"/>
        <v>0</v>
      </c>
      <c r="H80" s="13">
        <f t="shared" si="7"/>
        <v>4712441.0776157305</v>
      </c>
    </row>
    <row r="81" spans="1:8">
      <c r="A81" s="8">
        <f t="shared" si="5"/>
        <v>45610</v>
      </c>
      <c r="B81" s="4"/>
      <c r="C81" s="4">
        <f>SUMIFS(Sales!$S:$S,Sales!$H:$H,A81)+SUMIFS(Sales!$J:$J,Sales!$H:$H,A81)</f>
        <v>0</v>
      </c>
      <c r="D81" s="13">
        <f>SUMIFS(Sales!$J:$J,Sales!$U:$U,A81)</f>
        <v>0</v>
      </c>
      <c r="E81" s="4">
        <f>IF(C81&lt;&gt;0,0,SUMIFS(Investors!$Q:$Q,Investors!$J:$J,A81))</f>
        <v>0</v>
      </c>
      <c r="F81" s="4">
        <f>SUMIFS('General Expenses'!$C:$C,'General Expenses'!$A:$A,A81)</f>
        <v>0</v>
      </c>
      <c r="G81" s="13">
        <f t="shared" si="6"/>
        <v>0</v>
      </c>
      <c r="H81" s="13">
        <f t="shared" si="7"/>
        <v>4712441.0776157305</v>
      </c>
    </row>
    <row r="82" spans="1:8">
      <c r="A82" s="8">
        <f t="shared" si="5"/>
        <v>45611</v>
      </c>
      <c r="B82" s="4"/>
      <c r="C82" s="4">
        <f>SUMIFS(Sales!$S:$S,Sales!$H:$H,A82)+SUMIFS(Sales!$J:$J,Sales!$H:$H,A82)</f>
        <v>1598001.18897137</v>
      </c>
      <c r="D82" s="13">
        <f>SUMIFS(Sales!$J:$J,Sales!$U:$U,A82)</f>
        <v>0</v>
      </c>
      <c r="E82" s="4">
        <f>IF(C82&lt;&gt;0,0,SUMIFS(Investors!$Q:$Q,Investors!$J:$J,A82))</f>
        <v>0</v>
      </c>
      <c r="F82" s="4">
        <f>SUMIFS('General Expenses'!$C:$C,'General Expenses'!$A:$A,A82)</f>
        <v>0</v>
      </c>
      <c r="G82" s="13">
        <f t="shared" si="6"/>
        <v>1598001.18897137</v>
      </c>
      <c r="H82" s="13">
        <f t="shared" si="7"/>
        <v>6310442.2665871009</v>
      </c>
    </row>
    <row r="83" spans="1:8">
      <c r="A83" s="8">
        <f t="shared" si="5"/>
        <v>45612</v>
      </c>
      <c r="B83" s="4"/>
      <c r="C83" s="4">
        <f>SUMIFS(Sales!$S:$S,Sales!$H:$H,A83)+SUMIFS(Sales!$J:$J,Sales!$H:$H,A83)</f>
        <v>0</v>
      </c>
      <c r="D83" s="13">
        <f>SUMIFS(Sales!$J:$J,Sales!$U:$U,A83)</f>
        <v>0</v>
      </c>
      <c r="E83" s="4">
        <f>IF(C83&lt;&gt;0,0,SUMIFS(Investors!$Q:$Q,Investors!$J:$J,A83))</f>
        <v>0</v>
      </c>
      <c r="F83" s="4">
        <f>SUMIFS('General Expenses'!$C:$C,'General Expenses'!$A:$A,A83)</f>
        <v>0</v>
      </c>
      <c r="G83" s="13">
        <f t="shared" si="6"/>
        <v>0</v>
      </c>
      <c r="H83" s="13">
        <f t="shared" si="7"/>
        <v>6310442.2665871009</v>
      </c>
    </row>
    <row r="84" spans="1:8">
      <c r="A84" s="8">
        <f t="shared" si="5"/>
        <v>45613</v>
      </c>
      <c r="B84" s="4"/>
      <c r="C84" s="4">
        <f>SUMIFS(Sales!$S:$S,Sales!$H:$H,A84)+SUMIFS(Sales!$J:$J,Sales!$H:$H,A84)</f>
        <v>0</v>
      </c>
      <c r="D84" s="13">
        <f>SUMIFS(Sales!$J:$J,Sales!$U:$U,A84)</f>
        <v>0</v>
      </c>
      <c r="E84" s="4">
        <f>IF(C84&lt;&gt;0,0,SUMIFS(Investors!$Q:$Q,Investors!$J:$J,A84))</f>
        <v>0</v>
      </c>
      <c r="F84" s="4">
        <f>SUMIFS('General Expenses'!$C:$C,'General Expenses'!$A:$A,A84)</f>
        <v>0</v>
      </c>
      <c r="G84" s="13">
        <f t="shared" si="6"/>
        <v>0</v>
      </c>
      <c r="H84" s="13">
        <f t="shared" si="7"/>
        <v>6310442.2665871009</v>
      </c>
    </row>
    <row r="85" spans="1:8">
      <c r="A85" s="8">
        <f t="shared" si="5"/>
        <v>45614</v>
      </c>
      <c r="B85" s="4"/>
      <c r="C85" s="4">
        <f>SUMIFS(Sales!$S:$S,Sales!$H:$H,A85)+SUMIFS(Sales!$J:$J,Sales!$H:$H,A85)</f>
        <v>0</v>
      </c>
      <c r="D85" s="13">
        <f>SUMIFS(Sales!$J:$J,Sales!$U:$U,A85)</f>
        <v>0</v>
      </c>
      <c r="E85" s="4">
        <f>IF(C85&lt;&gt;0,0,SUMIFS(Investors!$Q:$Q,Investors!$J:$J,A85))</f>
        <v>0</v>
      </c>
      <c r="F85" s="4">
        <f>SUMIFS('General Expenses'!$C:$C,'General Expenses'!$A:$A,A85)</f>
        <v>0</v>
      </c>
      <c r="G85" s="13">
        <f t="shared" si="6"/>
        <v>0</v>
      </c>
      <c r="H85" s="13">
        <f t="shared" si="7"/>
        <v>6310442.2665871009</v>
      </c>
    </row>
    <row r="86" spans="1:8">
      <c r="A86" s="8">
        <f t="shared" si="5"/>
        <v>45615</v>
      </c>
      <c r="B86" s="4"/>
      <c r="C86" s="4">
        <f>SUMIFS(Sales!$S:$S,Sales!$H:$H,A86)+SUMIFS(Sales!$J:$J,Sales!$H:$H,A86)</f>
        <v>0</v>
      </c>
      <c r="D86" s="13">
        <f>SUMIFS(Sales!$J:$J,Sales!$U:$U,A86)</f>
        <v>0</v>
      </c>
      <c r="E86" s="4">
        <f>IF(C86&lt;&gt;0,0,SUMIFS(Investors!$Q:$Q,Investors!$J:$J,A86))</f>
        <v>0</v>
      </c>
      <c r="F86" s="4">
        <f>SUMIFS('General Expenses'!$C:$C,'General Expenses'!$A:$A,A86)</f>
        <v>0</v>
      </c>
      <c r="G86" s="13">
        <f t="shared" si="6"/>
        <v>0</v>
      </c>
      <c r="H86" s="13">
        <f t="shared" si="7"/>
        <v>6310442.2665871009</v>
      </c>
    </row>
    <row r="87" spans="1:8">
      <c r="A87" s="8">
        <f t="shared" si="5"/>
        <v>45616</v>
      </c>
      <c r="B87" s="4"/>
      <c r="C87" s="4">
        <f>SUMIFS(Sales!$S:$S,Sales!$H:$H,A87)+SUMIFS(Sales!$J:$J,Sales!$H:$H,A87)</f>
        <v>0</v>
      </c>
      <c r="D87" s="13">
        <f>SUMIFS(Sales!$J:$J,Sales!$U:$U,A87)</f>
        <v>0</v>
      </c>
      <c r="E87" s="4">
        <f>IF(C87&lt;&gt;0,0,SUMIFS(Investors!$Q:$Q,Investors!$J:$J,A87))</f>
        <v>0</v>
      </c>
      <c r="F87" s="4">
        <f>SUMIFS('General Expenses'!$C:$C,'General Expenses'!$A:$A,A87)</f>
        <v>0</v>
      </c>
      <c r="G87" s="13">
        <f t="shared" si="6"/>
        <v>0</v>
      </c>
      <c r="H87" s="13">
        <f t="shared" si="7"/>
        <v>6310442.2665871009</v>
      </c>
    </row>
    <row r="88" spans="1:8">
      <c r="A88" s="8">
        <f t="shared" si="5"/>
        <v>45617</v>
      </c>
      <c r="B88" s="4"/>
      <c r="C88" s="4">
        <f>SUMIFS(Sales!$S:$S,Sales!$H:$H,A88)+SUMIFS(Sales!$J:$J,Sales!$H:$H,A88)</f>
        <v>0</v>
      </c>
      <c r="D88" s="13">
        <f>SUMIFS(Sales!$J:$J,Sales!$U:$U,A88)</f>
        <v>0</v>
      </c>
      <c r="E88" s="4">
        <f>IF(C88&lt;&gt;0,0,SUMIFS(Investors!$Q:$Q,Investors!$J:$J,A88))</f>
        <v>0</v>
      </c>
      <c r="F88" s="4">
        <f>SUMIFS('General Expenses'!$C:$C,'General Expenses'!$A:$A,A88)</f>
        <v>0</v>
      </c>
      <c r="G88" s="13">
        <f t="shared" si="6"/>
        <v>0</v>
      </c>
      <c r="H88" s="13">
        <f t="shared" si="7"/>
        <v>6310442.2665871009</v>
      </c>
    </row>
    <row r="89" spans="1:8">
      <c r="A89" s="8">
        <f t="shared" si="5"/>
        <v>45618</v>
      </c>
      <c r="B89" s="4"/>
      <c r="C89" s="4">
        <f>SUMIFS(Sales!$S:$S,Sales!$H:$H,A89)+SUMIFS(Sales!$J:$J,Sales!$H:$H,A89)</f>
        <v>0</v>
      </c>
      <c r="D89" s="13">
        <f>SUMIFS(Sales!$J:$J,Sales!$U:$U,A89)</f>
        <v>0</v>
      </c>
      <c r="E89" s="4">
        <f>IF(C89&lt;&gt;0,0,SUMIFS(Investors!$Q:$Q,Investors!$J:$J,A89))</f>
        <v>0</v>
      </c>
      <c r="F89" s="4">
        <f>SUMIFS('General Expenses'!$C:$C,'General Expenses'!$A:$A,A89)</f>
        <v>0</v>
      </c>
      <c r="G89" s="13">
        <f t="shared" si="6"/>
        <v>0</v>
      </c>
      <c r="H89" s="13">
        <f t="shared" si="7"/>
        <v>6310442.2665871009</v>
      </c>
    </row>
    <row r="90" spans="1:8">
      <c r="A90" s="8">
        <f t="shared" si="5"/>
        <v>45619</v>
      </c>
      <c r="B90" s="4"/>
      <c r="C90" s="4">
        <f>SUMIFS(Sales!$S:$S,Sales!$H:$H,A90)+SUMIFS(Sales!$J:$J,Sales!$H:$H,A90)</f>
        <v>0</v>
      </c>
      <c r="D90" s="13">
        <f>SUMIFS(Sales!$J:$J,Sales!$U:$U,A90)</f>
        <v>0</v>
      </c>
      <c r="E90" s="4">
        <f>IF(C90&lt;&gt;0,0,SUMIFS(Investors!$Q:$Q,Investors!$J:$J,A90))</f>
        <v>0</v>
      </c>
      <c r="F90" s="4">
        <f>SUMIFS('General Expenses'!$C:$C,'General Expenses'!$A:$A,A90)</f>
        <v>0</v>
      </c>
      <c r="G90" s="13">
        <f t="shared" si="6"/>
        <v>0</v>
      </c>
      <c r="H90" s="13">
        <f t="shared" si="7"/>
        <v>6310442.2665871009</v>
      </c>
    </row>
    <row r="91" spans="1:8">
      <c r="A91" s="8">
        <f t="shared" si="5"/>
        <v>45620</v>
      </c>
      <c r="B91" s="4"/>
      <c r="C91" s="4">
        <f>SUMIFS(Sales!$S:$S,Sales!$H:$H,A91)+SUMIFS(Sales!$J:$J,Sales!$H:$H,A91)</f>
        <v>0</v>
      </c>
      <c r="D91" s="13">
        <f>SUMIFS(Sales!$J:$J,Sales!$U:$U,A91)</f>
        <v>0</v>
      </c>
      <c r="E91" s="4">
        <f>IF(C91&lt;&gt;0,0,SUMIFS(Investors!$Q:$Q,Investors!$J:$J,A91))</f>
        <v>0</v>
      </c>
      <c r="F91" s="4">
        <f>SUMIFS('General Expenses'!$C:$C,'General Expenses'!$A:$A,A91)</f>
        <v>0</v>
      </c>
      <c r="G91" s="13">
        <f t="shared" si="6"/>
        <v>0</v>
      </c>
      <c r="H91" s="13">
        <f t="shared" si="7"/>
        <v>6310442.2665871009</v>
      </c>
    </row>
    <row r="92" spans="1:8">
      <c r="A92" s="8">
        <f t="shared" si="5"/>
        <v>45621</v>
      </c>
      <c r="B92" s="4"/>
      <c r="C92" s="4">
        <f>SUMIFS(Sales!$S:$S,Sales!$H:$H,A92)+SUMIFS(Sales!$J:$J,Sales!$H:$H,A92)</f>
        <v>0</v>
      </c>
      <c r="D92" s="13">
        <f>SUMIFS(Sales!$J:$J,Sales!$U:$U,A92)</f>
        <v>0</v>
      </c>
      <c r="E92" s="4">
        <f>IF(C92&lt;&gt;0,0,SUMIFS(Investors!$Q:$Q,Investors!$J:$J,A92))</f>
        <v>0</v>
      </c>
      <c r="F92" s="4">
        <f>SUMIFS('General Expenses'!$C:$C,'General Expenses'!$A:$A,A92)</f>
        <v>0</v>
      </c>
      <c r="G92" s="13">
        <f t="shared" si="6"/>
        <v>0</v>
      </c>
      <c r="H92" s="13">
        <f t="shared" si="7"/>
        <v>6310442.2665871009</v>
      </c>
    </row>
    <row r="93" spans="1:8">
      <c r="A93" s="8">
        <f t="shared" si="5"/>
        <v>45622</v>
      </c>
      <c r="B93" s="4"/>
      <c r="C93" s="4">
        <f>SUMIFS(Sales!$S:$S,Sales!$H:$H,A93)+SUMIFS(Sales!$J:$J,Sales!$H:$H,A93)</f>
        <v>0</v>
      </c>
      <c r="D93" s="13">
        <f>SUMIFS(Sales!$J:$J,Sales!$U:$U,A93)</f>
        <v>0</v>
      </c>
      <c r="E93" s="4">
        <f>IF(C93&lt;&gt;0,0,SUMIFS(Investors!$Q:$Q,Investors!$J:$J,A93))</f>
        <v>0</v>
      </c>
      <c r="F93" s="4">
        <f>SUMIFS('General Expenses'!$C:$C,'General Expenses'!$A:$A,A93)</f>
        <v>0</v>
      </c>
      <c r="G93" s="13">
        <f t="shared" si="6"/>
        <v>0</v>
      </c>
      <c r="H93" s="13">
        <f t="shared" si="7"/>
        <v>6310442.2665871009</v>
      </c>
    </row>
    <row r="94" spans="1:8">
      <c r="A94" s="8">
        <f t="shared" si="5"/>
        <v>45623</v>
      </c>
      <c r="B94" s="4"/>
      <c r="C94" s="4">
        <f>SUMIFS(Sales!$S:$S,Sales!$H:$H,A94)+SUMIFS(Sales!$J:$J,Sales!$H:$H,A94)</f>
        <v>0</v>
      </c>
      <c r="D94" s="13">
        <f>SUMIFS(Sales!$J:$J,Sales!$U:$U,A94)</f>
        <v>0</v>
      </c>
      <c r="E94" s="4">
        <f>IF(C94&lt;&gt;0,0,SUMIFS(Investors!$Q:$Q,Investors!$J:$J,A94))</f>
        <v>0</v>
      </c>
      <c r="F94" s="4">
        <f>SUMIFS('General Expenses'!$C:$C,'General Expenses'!$A:$A,A94)</f>
        <v>0</v>
      </c>
      <c r="G94" s="13">
        <f t="shared" si="6"/>
        <v>0</v>
      </c>
      <c r="H94" s="13">
        <f t="shared" si="7"/>
        <v>6310442.2665871009</v>
      </c>
    </row>
    <row r="95" spans="1:8">
      <c r="A95" s="8">
        <f t="shared" si="5"/>
        <v>45624</v>
      </c>
      <c r="B95" s="4"/>
      <c r="C95" s="4">
        <f>SUMIFS(Sales!$S:$S,Sales!$H:$H,A95)+SUMIFS(Sales!$J:$J,Sales!$H:$H,A95)</f>
        <v>0</v>
      </c>
      <c r="D95" s="13">
        <f>SUMIFS(Sales!$J:$J,Sales!$U:$U,A95)</f>
        <v>0</v>
      </c>
      <c r="E95" s="4">
        <f>IF(C95&lt;&gt;0,0,SUMIFS(Investors!$Q:$Q,Investors!$J:$J,A95))</f>
        <v>0</v>
      </c>
      <c r="F95" s="4">
        <f>SUMIFS('General Expenses'!$C:$C,'General Expenses'!$A:$A,A95)</f>
        <v>0</v>
      </c>
      <c r="G95" s="13">
        <f t="shared" si="6"/>
        <v>0</v>
      </c>
      <c r="H95" s="13">
        <f t="shared" si="7"/>
        <v>6310442.2665871009</v>
      </c>
    </row>
    <row r="96" spans="1:8">
      <c r="A96" s="8">
        <f t="shared" si="5"/>
        <v>45625</v>
      </c>
      <c r="B96" s="4"/>
      <c r="C96" s="4">
        <f>SUMIFS(Sales!$S:$S,Sales!$H:$H,A96)+SUMIFS(Sales!$J:$J,Sales!$H:$H,A96)</f>
        <v>0</v>
      </c>
      <c r="D96" s="13">
        <f>SUMIFS(Sales!$J:$J,Sales!$U:$U,A96)</f>
        <v>0</v>
      </c>
      <c r="E96" s="4">
        <f>IF(C96&lt;&gt;0,0,SUMIFS(Investors!$Q:$Q,Investors!$J:$J,A96))</f>
        <v>0</v>
      </c>
      <c r="F96" s="4">
        <f>SUMIFS('General Expenses'!$C:$C,'General Expenses'!$A:$A,A96)</f>
        <v>0</v>
      </c>
      <c r="G96" s="13">
        <f t="shared" si="6"/>
        <v>0</v>
      </c>
      <c r="H96" s="13">
        <f t="shared" si="7"/>
        <v>6310442.2665871009</v>
      </c>
    </row>
    <row r="97" spans="1:8">
      <c r="A97" s="8">
        <f t="shared" si="5"/>
        <v>45626</v>
      </c>
      <c r="B97" s="4"/>
      <c r="C97" s="4">
        <f>SUMIFS(Sales!$S:$S,Sales!$H:$H,A97)+SUMIFS(Sales!$J:$J,Sales!$H:$H,A97)</f>
        <v>0</v>
      </c>
      <c r="D97" s="13">
        <f>SUMIFS(Sales!$J:$J,Sales!$U:$U,A97)</f>
        <v>2020102.8195652175</v>
      </c>
      <c r="E97" s="4">
        <f>IF(C97&lt;&gt;0,0,SUMIFS(Investors!$Q:$Q,Investors!$J:$J,A97))</f>
        <v>0</v>
      </c>
      <c r="F97" s="4">
        <f>SUMIFS('General Expenses'!$C:$C,'General Expenses'!$A:$A,A97)</f>
        <v>0</v>
      </c>
      <c r="G97" s="13">
        <f t="shared" si="6"/>
        <v>-2020102.8195652175</v>
      </c>
      <c r="H97" s="13">
        <f t="shared" si="7"/>
        <v>4290339.447021883</v>
      </c>
    </row>
    <row r="98" spans="1:8">
      <c r="A98" s="8">
        <f t="shared" si="5"/>
        <v>45627</v>
      </c>
      <c r="B98" s="4"/>
      <c r="C98" s="4">
        <f>SUMIFS(Sales!$S:$S,Sales!$H:$H,A98)+SUMIFS(Sales!$J:$J,Sales!$H:$H,A98)</f>
        <v>0</v>
      </c>
      <c r="D98" s="13">
        <f>SUMIFS(Sales!$J:$J,Sales!$U:$U,A98)</f>
        <v>0</v>
      </c>
      <c r="E98" s="4">
        <f>IF(C98&lt;&gt;0,0,SUMIFS(Investors!$Q:$Q,Investors!$J:$J,A98))</f>
        <v>0</v>
      </c>
      <c r="F98" s="4">
        <f>SUMIFS('General Expenses'!$C:$C,'General Expenses'!$A:$A,A98)</f>
        <v>0</v>
      </c>
      <c r="G98" s="13">
        <f t="shared" si="6"/>
        <v>0</v>
      </c>
      <c r="H98" s="13">
        <f t="shared" si="7"/>
        <v>4290339.447021883</v>
      </c>
    </row>
    <row r="99" spans="1:8">
      <c r="A99" s="8">
        <f t="shared" si="5"/>
        <v>45628</v>
      </c>
      <c r="B99" s="4"/>
      <c r="C99" s="4">
        <f>SUMIFS(Sales!$S:$S,Sales!$H:$H,A99)+SUMIFS(Sales!$J:$J,Sales!$H:$H,A99)</f>
        <v>0</v>
      </c>
      <c r="D99" s="13">
        <f>SUMIFS(Sales!$J:$J,Sales!$U:$U,A99)</f>
        <v>0</v>
      </c>
      <c r="E99" s="4">
        <f>IF(C99&lt;&gt;0,0,SUMIFS(Investors!$Q:$Q,Investors!$J:$J,A99))</f>
        <v>0</v>
      </c>
      <c r="F99" s="4">
        <f>SUMIFS('General Expenses'!$C:$C,'General Expenses'!$A:$A,A99)</f>
        <v>0</v>
      </c>
      <c r="G99" s="13">
        <f t="shared" si="6"/>
        <v>0</v>
      </c>
      <c r="H99" s="13">
        <f t="shared" si="7"/>
        <v>4290339.447021883</v>
      </c>
    </row>
    <row r="100" spans="1:8">
      <c r="A100" s="8">
        <f t="shared" ref="A100:A131" si="8">A99+1</f>
        <v>45629</v>
      </c>
      <c r="B100" s="4"/>
      <c r="C100" s="4">
        <f>SUMIFS(Sales!$S:$S,Sales!$H:$H,A100)+SUMIFS(Sales!$J:$J,Sales!$H:$H,A100)</f>
        <v>0</v>
      </c>
      <c r="D100" s="13">
        <f>SUMIFS(Sales!$J:$J,Sales!$U:$U,A100)</f>
        <v>0</v>
      </c>
      <c r="E100" s="4">
        <f>IF(C100&lt;&gt;0,0,SUMIFS(Investors!$Q:$Q,Investors!$J:$J,A100))</f>
        <v>0</v>
      </c>
      <c r="F100" s="4">
        <f>SUMIFS('General Expenses'!$C:$C,'General Expenses'!$A:$A,A100)</f>
        <v>0</v>
      </c>
      <c r="G100" s="13">
        <f t="shared" si="6"/>
        <v>0</v>
      </c>
      <c r="H100" s="13">
        <f t="shared" ref="H100:H131" si="9">H99+G100</f>
        <v>4290339.447021883</v>
      </c>
    </row>
    <row r="101" spans="1:8">
      <c r="A101" s="8">
        <f t="shared" si="8"/>
        <v>45630</v>
      </c>
      <c r="B101" s="4"/>
      <c r="C101" s="4">
        <f>SUMIFS(Sales!$S:$S,Sales!$H:$H,A101)+SUMIFS(Sales!$J:$J,Sales!$H:$H,A101)</f>
        <v>0</v>
      </c>
      <c r="D101" s="13">
        <f>SUMIFS(Sales!$J:$J,Sales!$U:$U,A101)</f>
        <v>0</v>
      </c>
      <c r="E101" s="4">
        <f>IF(C101&lt;&gt;0,0,SUMIFS(Investors!$Q:$Q,Investors!$J:$J,A101))</f>
        <v>0</v>
      </c>
      <c r="F101" s="4">
        <f>SUMIFS('General Expenses'!$C:$C,'General Expenses'!$A:$A,A101)</f>
        <v>0</v>
      </c>
      <c r="G101" s="13">
        <f t="shared" si="6"/>
        <v>0</v>
      </c>
      <c r="H101" s="13">
        <f t="shared" si="9"/>
        <v>4290339.447021883</v>
      </c>
    </row>
    <row r="102" spans="1:8">
      <c r="A102" s="8">
        <f t="shared" si="8"/>
        <v>45631</v>
      </c>
      <c r="B102" s="4"/>
      <c r="C102" s="4">
        <f>SUMIFS(Sales!$S:$S,Sales!$H:$H,A102)+SUMIFS(Sales!$J:$J,Sales!$H:$H,A102)</f>
        <v>0</v>
      </c>
      <c r="D102" s="13">
        <f>SUMIFS(Sales!$J:$J,Sales!$U:$U,A102)</f>
        <v>0</v>
      </c>
      <c r="E102" s="4">
        <f>IF(C102&lt;&gt;0,0,SUMIFS(Investors!$Q:$Q,Investors!$J:$J,A102))</f>
        <v>0</v>
      </c>
      <c r="F102" s="4">
        <f>SUMIFS('General Expenses'!$C:$C,'General Expenses'!$A:$A,A102)</f>
        <v>0</v>
      </c>
      <c r="G102" s="13">
        <f t="shared" si="6"/>
        <v>0</v>
      </c>
      <c r="H102" s="13">
        <f t="shared" si="9"/>
        <v>4290339.447021883</v>
      </c>
    </row>
    <row r="103" spans="1:8">
      <c r="A103" s="8">
        <f t="shared" si="8"/>
        <v>45632</v>
      </c>
      <c r="B103" s="4"/>
      <c r="C103" s="4">
        <f>SUMIFS(Sales!$S:$S,Sales!$H:$H,A103)+SUMIFS(Sales!$J:$J,Sales!$H:$H,A103)</f>
        <v>0</v>
      </c>
      <c r="D103" s="13">
        <f>SUMIFS(Sales!$J:$J,Sales!$U:$U,A103)</f>
        <v>0</v>
      </c>
      <c r="E103" s="4">
        <f>IF(C103&lt;&gt;0,0,SUMIFS(Investors!$Q:$Q,Investors!$J:$J,A103))</f>
        <v>0</v>
      </c>
      <c r="F103" s="4">
        <f>SUMIFS('General Expenses'!$C:$C,'General Expenses'!$A:$A,A103)</f>
        <v>0</v>
      </c>
      <c r="G103" s="13">
        <f t="shared" si="6"/>
        <v>0</v>
      </c>
      <c r="H103" s="13">
        <f t="shared" si="9"/>
        <v>4290339.447021883</v>
      </c>
    </row>
    <row r="104" spans="1:8">
      <c r="A104" s="8">
        <f t="shared" si="8"/>
        <v>45633</v>
      </c>
      <c r="B104" s="4"/>
      <c r="C104" s="4">
        <f>SUMIFS(Sales!$S:$S,Sales!$H:$H,A104)+SUMIFS(Sales!$J:$J,Sales!$H:$H,A104)</f>
        <v>0</v>
      </c>
      <c r="D104" s="13">
        <f>SUMIFS(Sales!$J:$J,Sales!$U:$U,A104)</f>
        <v>0</v>
      </c>
      <c r="E104" s="4">
        <f>IF(C104&lt;&gt;0,0,SUMIFS(Investors!$Q:$Q,Investors!$J:$J,A104))</f>
        <v>0</v>
      </c>
      <c r="F104" s="4">
        <f>SUMIFS('General Expenses'!$C:$C,'General Expenses'!$A:$A,A104)</f>
        <v>0</v>
      </c>
      <c r="G104" s="13">
        <f t="shared" si="6"/>
        <v>0</v>
      </c>
      <c r="H104" s="13">
        <f t="shared" si="9"/>
        <v>4290339.447021883</v>
      </c>
    </row>
    <row r="105" spans="1:8">
      <c r="A105" s="8">
        <f t="shared" si="8"/>
        <v>45634</v>
      </c>
      <c r="B105" s="4"/>
      <c r="C105" s="4">
        <f>SUMIFS(Sales!$S:$S,Sales!$H:$H,A105)+SUMIFS(Sales!$J:$J,Sales!$H:$H,A105)</f>
        <v>0</v>
      </c>
      <c r="D105" s="13">
        <f>SUMIFS(Sales!$J:$J,Sales!$U:$U,A105)</f>
        <v>0</v>
      </c>
      <c r="E105" s="4">
        <f>IF(C105&lt;&gt;0,0,SUMIFS(Investors!$Q:$Q,Investors!$J:$J,A105))</f>
        <v>0</v>
      </c>
      <c r="F105" s="4">
        <f>SUMIFS('General Expenses'!$C:$C,'General Expenses'!$A:$A,A105)</f>
        <v>0</v>
      </c>
      <c r="G105" s="13">
        <f t="shared" si="6"/>
        <v>0</v>
      </c>
      <c r="H105" s="13">
        <f t="shared" si="9"/>
        <v>4290339.447021883</v>
      </c>
    </row>
    <row r="106" spans="1:8">
      <c r="A106" s="8">
        <f t="shared" si="8"/>
        <v>45635</v>
      </c>
      <c r="B106" s="4"/>
      <c r="C106" s="4">
        <f>SUMIFS(Sales!$S:$S,Sales!$H:$H,A106)+SUMIFS(Sales!$J:$J,Sales!$H:$H,A106)</f>
        <v>0</v>
      </c>
      <c r="D106" s="13">
        <f>SUMIFS(Sales!$J:$J,Sales!$U:$U,A106)</f>
        <v>0</v>
      </c>
      <c r="E106" s="4">
        <f>IF(C106&lt;&gt;0,0,SUMIFS(Investors!$Q:$Q,Investors!$J:$J,A106))</f>
        <v>0</v>
      </c>
      <c r="F106" s="4">
        <f>SUMIFS('General Expenses'!$C:$C,'General Expenses'!$A:$A,A106)</f>
        <v>0</v>
      </c>
      <c r="G106" s="13">
        <f t="shared" si="6"/>
        <v>0</v>
      </c>
      <c r="H106" s="13">
        <f t="shared" si="9"/>
        <v>4290339.447021883</v>
      </c>
    </row>
    <row r="107" spans="1:8">
      <c r="A107" s="8">
        <f t="shared" si="8"/>
        <v>45636</v>
      </c>
      <c r="B107" s="4"/>
      <c r="C107" s="4">
        <f>SUMIFS(Sales!$S:$S,Sales!$H:$H,A107)+SUMIFS(Sales!$J:$J,Sales!$H:$H,A107)</f>
        <v>0</v>
      </c>
      <c r="D107" s="13">
        <f>SUMIFS(Sales!$J:$J,Sales!$U:$U,A107)</f>
        <v>0</v>
      </c>
      <c r="E107" s="4">
        <f>IF(C107&lt;&gt;0,0,SUMIFS(Investors!$Q:$Q,Investors!$J:$J,A107))</f>
        <v>0</v>
      </c>
      <c r="F107" s="4">
        <f>SUMIFS('General Expenses'!$C:$C,'General Expenses'!$A:$A,A107)</f>
        <v>0</v>
      </c>
      <c r="G107" s="13">
        <f t="shared" si="6"/>
        <v>0</v>
      </c>
      <c r="H107" s="13">
        <f t="shared" si="9"/>
        <v>4290339.447021883</v>
      </c>
    </row>
    <row r="108" spans="1:8">
      <c r="A108" s="8">
        <f t="shared" si="8"/>
        <v>45637</v>
      </c>
      <c r="B108" s="4"/>
      <c r="C108" s="4">
        <f>SUMIFS(Sales!$S:$S,Sales!$H:$H,A108)+SUMIFS(Sales!$J:$J,Sales!$H:$H,A108)</f>
        <v>0</v>
      </c>
      <c r="D108" s="13">
        <f>SUMIFS(Sales!$J:$J,Sales!$U:$U,A108)</f>
        <v>0</v>
      </c>
      <c r="E108" s="4">
        <f>IF(C108&lt;&gt;0,0,SUMIFS(Investors!$Q:$Q,Investors!$J:$J,A108))</f>
        <v>0</v>
      </c>
      <c r="F108" s="4">
        <f>SUMIFS('General Expenses'!$C:$C,'General Expenses'!$A:$A,A108)</f>
        <v>0</v>
      </c>
      <c r="G108" s="13">
        <f t="shared" si="6"/>
        <v>0</v>
      </c>
      <c r="H108" s="13">
        <f t="shared" si="9"/>
        <v>4290339.447021883</v>
      </c>
    </row>
    <row r="109" spans="1:8">
      <c r="A109" s="8">
        <f t="shared" si="8"/>
        <v>45638</v>
      </c>
      <c r="B109" s="4"/>
      <c r="C109" s="4">
        <f>SUMIFS(Sales!$S:$S,Sales!$H:$H,A109)+SUMIFS(Sales!$J:$J,Sales!$H:$H,A109)</f>
        <v>0</v>
      </c>
      <c r="D109" s="13">
        <f>SUMIFS(Sales!$J:$J,Sales!$U:$U,A109)</f>
        <v>0</v>
      </c>
      <c r="E109" s="4">
        <f>IF(C109&lt;&gt;0,0,SUMIFS(Investors!$Q:$Q,Investors!$J:$J,A109))</f>
        <v>0</v>
      </c>
      <c r="F109" s="4">
        <f>SUMIFS('General Expenses'!$C:$C,'General Expenses'!$A:$A,A109)</f>
        <v>0</v>
      </c>
      <c r="G109" s="13">
        <f t="shared" si="6"/>
        <v>0</v>
      </c>
      <c r="H109" s="13">
        <f t="shared" si="9"/>
        <v>4290339.447021883</v>
      </c>
    </row>
    <row r="110" spans="1:8">
      <c r="A110" s="8">
        <f t="shared" si="8"/>
        <v>45639</v>
      </c>
      <c r="B110" s="4"/>
      <c r="C110" s="4">
        <f>SUMIFS(Sales!$S:$S,Sales!$H:$H,A110)+SUMIFS(Sales!$J:$J,Sales!$H:$H,A110)</f>
        <v>0</v>
      </c>
      <c r="D110" s="13">
        <f>SUMIFS(Sales!$J:$J,Sales!$U:$U,A110)</f>
        <v>0</v>
      </c>
      <c r="E110" s="4">
        <f>IF(C110&lt;&gt;0,0,SUMIFS(Investors!$Q:$Q,Investors!$J:$J,A110))</f>
        <v>0</v>
      </c>
      <c r="F110" s="4">
        <f>SUMIFS('General Expenses'!$C:$C,'General Expenses'!$A:$A,A110)</f>
        <v>0</v>
      </c>
      <c r="G110" s="13">
        <f t="shared" si="6"/>
        <v>0</v>
      </c>
      <c r="H110" s="13">
        <f t="shared" si="9"/>
        <v>4290339.447021883</v>
      </c>
    </row>
    <row r="111" spans="1:8">
      <c r="A111" s="8">
        <f t="shared" si="8"/>
        <v>45640</v>
      </c>
      <c r="B111" s="4"/>
      <c r="C111" s="4">
        <f>SUMIFS(Sales!$S:$S,Sales!$H:$H,A111)+SUMIFS(Sales!$J:$J,Sales!$H:$H,A111)</f>
        <v>0</v>
      </c>
      <c r="D111" s="13">
        <f>SUMIFS(Sales!$J:$J,Sales!$U:$U,A111)</f>
        <v>0</v>
      </c>
      <c r="E111" s="4">
        <f>IF(C111&lt;&gt;0,0,SUMIFS(Investors!$Q:$Q,Investors!$J:$J,A111))</f>
        <v>0</v>
      </c>
      <c r="F111" s="4">
        <f>SUMIFS('General Expenses'!$C:$C,'General Expenses'!$A:$A,A111)</f>
        <v>0</v>
      </c>
      <c r="G111" s="13">
        <f t="shared" si="6"/>
        <v>0</v>
      </c>
      <c r="H111" s="13">
        <f t="shared" si="9"/>
        <v>4290339.447021883</v>
      </c>
    </row>
    <row r="112" spans="1:8">
      <c r="A112" s="8">
        <f t="shared" si="8"/>
        <v>45641</v>
      </c>
      <c r="B112" s="4"/>
      <c r="C112" s="4">
        <f>SUMIFS(Sales!$S:$S,Sales!$H:$H,A112)+SUMIFS(Sales!$J:$J,Sales!$H:$H,A112)</f>
        <v>0</v>
      </c>
      <c r="D112" s="13">
        <f>SUMIFS(Sales!$J:$J,Sales!$U:$U,A112)</f>
        <v>0</v>
      </c>
      <c r="E112" s="4">
        <f>IF(C112&lt;&gt;0,0,SUMIFS(Investors!$Q:$Q,Investors!$J:$J,A112))</f>
        <v>0</v>
      </c>
      <c r="F112" s="4">
        <f>SUMIFS('General Expenses'!$C:$C,'General Expenses'!$A:$A,A112)</f>
        <v>0</v>
      </c>
      <c r="G112" s="13">
        <f t="shared" si="6"/>
        <v>0</v>
      </c>
      <c r="H112" s="13">
        <f t="shared" si="9"/>
        <v>4290339.447021883</v>
      </c>
    </row>
    <row r="113" spans="1:8">
      <c r="A113" s="8">
        <f t="shared" si="8"/>
        <v>45642</v>
      </c>
      <c r="B113" s="4"/>
      <c r="C113" s="4">
        <f>SUMIFS(Sales!$S:$S,Sales!$H:$H,A113)+SUMIFS(Sales!$J:$J,Sales!$H:$H,A113)</f>
        <v>5716234.0990134254</v>
      </c>
      <c r="D113" s="13">
        <f>SUMIFS(Sales!$J:$J,Sales!$U:$U,A113)</f>
        <v>0</v>
      </c>
      <c r="E113" s="4">
        <f>IF(C113&lt;&gt;0,0,SUMIFS(Investors!$Q:$Q,Investors!$J:$J,A113))</f>
        <v>0</v>
      </c>
      <c r="F113" s="4">
        <f>SUMIFS('General Expenses'!$C:$C,'General Expenses'!$A:$A,A113)</f>
        <v>0</v>
      </c>
      <c r="G113" s="13">
        <f t="shared" si="6"/>
        <v>5716234.0990134254</v>
      </c>
      <c r="H113" s="13">
        <f t="shared" si="9"/>
        <v>10006573.546035308</v>
      </c>
    </row>
    <row r="114" spans="1:8">
      <c r="A114" s="8">
        <f t="shared" si="8"/>
        <v>45643</v>
      </c>
      <c r="B114" s="4"/>
      <c r="C114" s="4">
        <f>SUMIFS(Sales!$S:$S,Sales!$H:$H,A114)+SUMIFS(Sales!$J:$J,Sales!$H:$H,A114)</f>
        <v>0</v>
      </c>
      <c r="D114" s="13">
        <f>SUMIFS(Sales!$J:$J,Sales!$U:$U,A114)</f>
        <v>0</v>
      </c>
      <c r="E114" s="4">
        <f>IF(C114&lt;&gt;0,0,SUMIFS(Investors!$Q:$Q,Investors!$J:$J,A114))</f>
        <v>0</v>
      </c>
      <c r="F114" s="4">
        <f>SUMIFS('General Expenses'!$C:$C,'General Expenses'!$A:$A,A114)</f>
        <v>0</v>
      </c>
      <c r="G114" s="13">
        <f t="shared" si="6"/>
        <v>0</v>
      </c>
      <c r="H114" s="13">
        <f t="shared" si="9"/>
        <v>10006573.546035308</v>
      </c>
    </row>
    <row r="115" spans="1:8">
      <c r="A115" s="8">
        <f t="shared" si="8"/>
        <v>45644</v>
      </c>
      <c r="B115" s="4"/>
      <c r="C115" s="4">
        <f>SUMIFS(Sales!$S:$S,Sales!$H:$H,A115)+SUMIFS(Sales!$J:$J,Sales!$H:$H,A115)</f>
        <v>252726.10958904107</v>
      </c>
      <c r="D115" s="13">
        <f>SUMIFS(Sales!$J:$J,Sales!$U:$U,A115)</f>
        <v>0</v>
      </c>
      <c r="E115" s="4">
        <f>IF(C115&lt;&gt;0,0,SUMIFS(Investors!$Q:$Q,Investors!$J:$J,A115))</f>
        <v>0</v>
      </c>
      <c r="F115" s="4">
        <f>SUMIFS('General Expenses'!$C:$C,'General Expenses'!$A:$A,A115)</f>
        <v>0</v>
      </c>
      <c r="G115" s="13">
        <f t="shared" si="6"/>
        <v>252726.10958904107</v>
      </c>
      <c r="H115" s="13">
        <f t="shared" si="9"/>
        <v>10259299.655624349</v>
      </c>
    </row>
    <row r="116" spans="1:8">
      <c r="A116" s="8">
        <f t="shared" si="8"/>
        <v>45645</v>
      </c>
      <c r="B116" s="4"/>
      <c r="C116" s="4">
        <f>SUMIFS(Sales!$S:$S,Sales!$H:$H,A116)+SUMIFS(Sales!$J:$J,Sales!$H:$H,A116)</f>
        <v>0</v>
      </c>
      <c r="D116" s="13">
        <f>SUMIFS(Sales!$J:$J,Sales!$U:$U,A116)</f>
        <v>0</v>
      </c>
      <c r="E116" s="4">
        <f>IF(C116&lt;&gt;0,0,SUMIFS(Investors!$Q:$Q,Investors!$J:$J,A116))</f>
        <v>0</v>
      </c>
      <c r="F116" s="4">
        <f>SUMIFS('General Expenses'!$C:$C,'General Expenses'!$A:$A,A116)</f>
        <v>0</v>
      </c>
      <c r="G116" s="13">
        <f t="shared" si="6"/>
        <v>0</v>
      </c>
      <c r="H116" s="13">
        <f t="shared" si="9"/>
        <v>10259299.655624349</v>
      </c>
    </row>
    <row r="117" spans="1:8">
      <c r="A117" s="8">
        <f t="shared" si="8"/>
        <v>45646</v>
      </c>
      <c r="B117" s="4"/>
      <c r="C117" s="4">
        <f>SUMIFS(Sales!$S:$S,Sales!$H:$H,A117)+SUMIFS(Sales!$J:$J,Sales!$H:$H,A117)</f>
        <v>0</v>
      </c>
      <c r="D117" s="13">
        <f>SUMIFS(Sales!$J:$J,Sales!$U:$U,A117)</f>
        <v>0</v>
      </c>
      <c r="E117" s="4">
        <f>IF(C117&lt;&gt;0,0,SUMIFS(Investors!$Q:$Q,Investors!$J:$J,A117))</f>
        <v>0</v>
      </c>
      <c r="F117" s="4">
        <f>SUMIFS('General Expenses'!$C:$C,'General Expenses'!$A:$A,A117)</f>
        <v>0</v>
      </c>
      <c r="G117" s="13">
        <f t="shared" si="6"/>
        <v>0</v>
      </c>
      <c r="H117" s="13">
        <f t="shared" si="9"/>
        <v>10259299.655624349</v>
      </c>
    </row>
    <row r="118" spans="1:8">
      <c r="A118" s="8">
        <f t="shared" si="8"/>
        <v>45647</v>
      </c>
      <c r="B118" s="4"/>
      <c r="C118" s="4">
        <f>SUMIFS(Sales!$S:$S,Sales!$H:$H,A118)+SUMIFS(Sales!$J:$J,Sales!$H:$H,A118)</f>
        <v>0</v>
      </c>
      <c r="D118" s="13">
        <f>SUMIFS(Sales!$J:$J,Sales!$U:$U,A118)</f>
        <v>0</v>
      </c>
      <c r="E118" s="4">
        <f>IF(C118&lt;&gt;0,0,SUMIFS(Investors!$Q:$Q,Investors!$J:$J,A118))</f>
        <v>0</v>
      </c>
      <c r="F118" s="4">
        <f>SUMIFS('General Expenses'!$C:$C,'General Expenses'!$A:$A,A118)</f>
        <v>0</v>
      </c>
      <c r="G118" s="13">
        <f t="shared" si="6"/>
        <v>0</v>
      </c>
      <c r="H118" s="13">
        <f t="shared" si="9"/>
        <v>10259299.655624349</v>
      </c>
    </row>
    <row r="119" spans="1:8">
      <c r="A119" s="8">
        <f t="shared" si="8"/>
        <v>45648</v>
      </c>
      <c r="B119" s="4"/>
      <c r="C119" s="4">
        <f>SUMIFS(Sales!$S:$S,Sales!$H:$H,A119)+SUMIFS(Sales!$J:$J,Sales!$H:$H,A119)</f>
        <v>0</v>
      </c>
      <c r="D119" s="13">
        <f>SUMIFS(Sales!$J:$J,Sales!$U:$U,A119)</f>
        <v>0</v>
      </c>
      <c r="E119" s="4">
        <f>IF(C119&lt;&gt;0,0,SUMIFS(Investors!$Q:$Q,Investors!$J:$J,A119))</f>
        <v>0</v>
      </c>
      <c r="F119" s="4">
        <f>SUMIFS('General Expenses'!$C:$C,'General Expenses'!$A:$A,A119)</f>
        <v>0</v>
      </c>
      <c r="G119" s="13">
        <f t="shared" si="6"/>
        <v>0</v>
      </c>
      <c r="H119" s="13">
        <f t="shared" si="9"/>
        <v>10259299.655624349</v>
      </c>
    </row>
    <row r="120" spans="1:8">
      <c r="A120" s="8">
        <f t="shared" si="8"/>
        <v>45649</v>
      </c>
      <c r="B120" s="4"/>
      <c r="C120" s="4">
        <f>SUMIFS(Sales!$S:$S,Sales!$H:$H,A120)+SUMIFS(Sales!$J:$J,Sales!$H:$H,A120)</f>
        <v>0</v>
      </c>
      <c r="D120" s="13">
        <f>SUMIFS(Sales!$J:$J,Sales!$U:$U,A120)</f>
        <v>0</v>
      </c>
      <c r="E120" s="4">
        <f>IF(C120&lt;&gt;0,0,SUMIFS(Investors!$Q:$Q,Investors!$J:$J,A120))</f>
        <v>0</v>
      </c>
      <c r="F120" s="4">
        <f>SUMIFS('General Expenses'!$C:$C,'General Expenses'!$A:$A,A120)</f>
        <v>0</v>
      </c>
      <c r="G120" s="13">
        <f t="shared" si="6"/>
        <v>0</v>
      </c>
      <c r="H120" s="13">
        <f t="shared" si="9"/>
        <v>10259299.655624349</v>
      </c>
    </row>
    <row r="121" spans="1:8">
      <c r="A121" s="8">
        <f t="shared" si="8"/>
        <v>45650</v>
      </c>
      <c r="B121" s="4"/>
      <c r="C121" s="4">
        <f>SUMIFS(Sales!$S:$S,Sales!$H:$H,A121)+SUMIFS(Sales!$J:$J,Sales!$H:$H,A121)</f>
        <v>0</v>
      </c>
      <c r="D121" s="13">
        <f>SUMIFS(Sales!$J:$J,Sales!$U:$U,A121)</f>
        <v>0</v>
      </c>
      <c r="E121" s="4">
        <f>IF(C121&lt;&gt;0,0,SUMIFS(Investors!$Q:$Q,Investors!$J:$J,A121))</f>
        <v>0</v>
      </c>
      <c r="F121" s="4">
        <f>SUMIFS('General Expenses'!$C:$C,'General Expenses'!$A:$A,A121)</f>
        <v>0</v>
      </c>
      <c r="G121" s="13">
        <f t="shared" si="6"/>
        <v>0</v>
      </c>
      <c r="H121" s="13">
        <f t="shared" si="9"/>
        <v>10259299.655624349</v>
      </c>
    </row>
    <row r="122" spans="1:8">
      <c r="A122" s="8">
        <f t="shared" si="8"/>
        <v>45651</v>
      </c>
      <c r="B122" s="4"/>
      <c r="C122" s="4">
        <f>SUMIFS(Sales!$S:$S,Sales!$H:$H,A122)+SUMIFS(Sales!$J:$J,Sales!$H:$H,A122)</f>
        <v>0</v>
      </c>
      <c r="D122" s="13">
        <f>SUMIFS(Sales!$J:$J,Sales!$U:$U,A122)</f>
        <v>0</v>
      </c>
      <c r="E122" s="4">
        <f>IF(C122&lt;&gt;0,0,SUMIFS(Investors!$Q:$Q,Investors!$J:$J,A122))</f>
        <v>0</v>
      </c>
      <c r="F122" s="4">
        <f>SUMIFS('General Expenses'!$C:$C,'General Expenses'!$A:$A,A122)</f>
        <v>0</v>
      </c>
      <c r="G122" s="13">
        <f t="shared" si="6"/>
        <v>0</v>
      </c>
      <c r="H122" s="13">
        <f t="shared" si="9"/>
        <v>10259299.655624349</v>
      </c>
    </row>
    <row r="123" spans="1:8">
      <c r="A123" s="8">
        <f t="shared" si="8"/>
        <v>45652</v>
      </c>
      <c r="B123" s="4"/>
      <c r="C123" s="4">
        <f>SUMIFS(Sales!$S:$S,Sales!$H:$H,A123)+SUMIFS(Sales!$J:$J,Sales!$H:$H,A123)</f>
        <v>0</v>
      </c>
      <c r="D123" s="13">
        <f>SUMIFS(Sales!$J:$J,Sales!$U:$U,A123)</f>
        <v>0</v>
      </c>
      <c r="E123" s="4">
        <f>IF(C123&lt;&gt;0,0,SUMIFS(Investors!$Q:$Q,Investors!$J:$J,A123))</f>
        <v>0</v>
      </c>
      <c r="F123" s="4">
        <f>SUMIFS('General Expenses'!$C:$C,'General Expenses'!$A:$A,A123)</f>
        <v>0</v>
      </c>
      <c r="G123" s="13">
        <f t="shared" si="6"/>
        <v>0</v>
      </c>
      <c r="H123" s="13">
        <f t="shared" si="9"/>
        <v>10259299.655624349</v>
      </c>
    </row>
    <row r="124" spans="1:8">
      <c r="A124" s="8">
        <f t="shared" si="8"/>
        <v>45653</v>
      </c>
      <c r="B124" s="4"/>
      <c r="C124" s="4">
        <f>SUMIFS(Sales!$S:$S,Sales!$H:$H,A124)+SUMIFS(Sales!$J:$J,Sales!$H:$H,A124)</f>
        <v>0</v>
      </c>
      <c r="D124" s="13">
        <f>SUMIFS(Sales!$J:$J,Sales!$U:$U,A124)</f>
        <v>0</v>
      </c>
      <c r="E124" s="4">
        <f>IF(C124&lt;&gt;0,0,SUMIFS(Investors!$Q:$Q,Investors!$J:$J,A124))</f>
        <v>0</v>
      </c>
      <c r="F124" s="4">
        <f>SUMIFS('General Expenses'!$C:$C,'General Expenses'!$A:$A,A124)</f>
        <v>0</v>
      </c>
      <c r="G124" s="13">
        <f t="shared" si="6"/>
        <v>0</v>
      </c>
      <c r="H124" s="13">
        <f t="shared" si="9"/>
        <v>10259299.655624349</v>
      </c>
    </row>
    <row r="125" spans="1:8">
      <c r="A125" s="8">
        <f t="shared" si="8"/>
        <v>45654</v>
      </c>
      <c r="B125" s="4"/>
      <c r="C125" s="4">
        <f>SUMIFS(Sales!$S:$S,Sales!$H:$H,A125)+SUMIFS(Sales!$J:$J,Sales!$H:$H,A125)</f>
        <v>0</v>
      </c>
      <c r="D125" s="13">
        <f>SUMIFS(Sales!$J:$J,Sales!$U:$U,A125)</f>
        <v>0</v>
      </c>
      <c r="E125" s="4">
        <f>IF(C125&lt;&gt;0,0,SUMIFS(Investors!$Q:$Q,Investors!$J:$J,A125))</f>
        <v>0</v>
      </c>
      <c r="F125" s="4">
        <f>SUMIFS('General Expenses'!$C:$C,'General Expenses'!$A:$A,A125)</f>
        <v>0</v>
      </c>
      <c r="G125" s="13">
        <f t="shared" si="6"/>
        <v>0</v>
      </c>
      <c r="H125" s="13">
        <f t="shared" si="9"/>
        <v>10259299.655624349</v>
      </c>
    </row>
    <row r="126" spans="1:8">
      <c r="A126" s="8">
        <f t="shared" si="8"/>
        <v>45655</v>
      </c>
      <c r="B126" s="4"/>
      <c r="C126" s="4">
        <f>SUMIFS(Sales!$S:$S,Sales!$H:$H,A126)+SUMIFS(Sales!$J:$J,Sales!$H:$H,A126)</f>
        <v>0</v>
      </c>
      <c r="D126" s="13">
        <f>SUMIFS(Sales!$J:$J,Sales!$U:$U,A126)</f>
        <v>0</v>
      </c>
      <c r="E126" s="4">
        <f>IF(C126&lt;&gt;0,0,SUMIFS(Investors!$Q:$Q,Investors!$J:$J,A126))</f>
        <v>0</v>
      </c>
      <c r="F126" s="4">
        <f>SUMIFS('General Expenses'!$C:$C,'General Expenses'!$A:$A,A126)</f>
        <v>0</v>
      </c>
      <c r="G126" s="13">
        <f t="shared" si="6"/>
        <v>0</v>
      </c>
      <c r="H126" s="13">
        <f t="shared" si="9"/>
        <v>10259299.655624349</v>
      </c>
    </row>
    <row r="127" spans="1:8">
      <c r="A127" s="8">
        <f t="shared" si="8"/>
        <v>45656</v>
      </c>
      <c r="B127" s="4"/>
      <c r="C127" s="4">
        <f>SUMIFS(Sales!$S:$S,Sales!$H:$H,A127)+SUMIFS(Sales!$J:$J,Sales!$H:$H,A127)</f>
        <v>0</v>
      </c>
      <c r="D127" s="13">
        <f>SUMIFS(Sales!$J:$J,Sales!$U:$U,A127)</f>
        <v>0</v>
      </c>
      <c r="E127" s="4">
        <f>IF(C127&lt;&gt;0,0,SUMIFS(Investors!$Q:$Q,Investors!$J:$J,A127))</f>
        <v>0</v>
      </c>
      <c r="F127" s="4">
        <f>SUMIFS('General Expenses'!$C:$C,'General Expenses'!$A:$A,A127)</f>
        <v>0</v>
      </c>
      <c r="G127" s="13">
        <f t="shared" si="6"/>
        <v>0</v>
      </c>
      <c r="H127" s="13">
        <f t="shared" si="9"/>
        <v>10259299.655624349</v>
      </c>
    </row>
    <row r="128" spans="1:8">
      <c r="A128" s="8">
        <f t="shared" si="8"/>
        <v>45657</v>
      </c>
      <c r="B128" s="4"/>
      <c r="C128" s="4">
        <f>SUMIFS(Sales!$S:$S,Sales!$H:$H,A128)+SUMIFS(Sales!$J:$J,Sales!$H:$H,A128)</f>
        <v>0</v>
      </c>
      <c r="D128" s="13">
        <f>SUMIFS(Sales!$J:$J,Sales!$U:$U,A128)</f>
        <v>0</v>
      </c>
      <c r="E128" s="4">
        <f>IF(C128&lt;&gt;0,0,SUMIFS(Investors!$Q:$Q,Investors!$J:$J,A128))</f>
        <v>0</v>
      </c>
      <c r="F128" s="4">
        <f>SUMIFS('General Expenses'!$C:$C,'General Expenses'!$A:$A,A128)</f>
        <v>0</v>
      </c>
      <c r="G128" s="13">
        <f t="shared" si="6"/>
        <v>0</v>
      </c>
      <c r="H128" s="13">
        <f t="shared" si="9"/>
        <v>10259299.655624349</v>
      </c>
    </row>
    <row r="129" spans="1:8">
      <c r="A129" s="8">
        <f t="shared" si="8"/>
        <v>45658</v>
      </c>
      <c r="B129" s="4"/>
      <c r="C129" s="4">
        <f>SUMIFS(Sales!$S:$S,Sales!$H:$H,A129)+SUMIFS(Sales!$J:$J,Sales!$H:$H,A129)</f>
        <v>0</v>
      </c>
      <c r="D129" s="13">
        <f>SUMIFS(Sales!$J:$J,Sales!$U:$U,A129)</f>
        <v>0</v>
      </c>
      <c r="E129" s="4">
        <f>IF(C129&lt;&gt;0,0,SUMIFS(Investors!$Q:$Q,Investors!$J:$J,A129))</f>
        <v>0</v>
      </c>
      <c r="F129" s="4">
        <f>SUMIFS('General Expenses'!$C:$C,'General Expenses'!$A:$A,A129)</f>
        <v>0</v>
      </c>
      <c r="G129" s="13">
        <f t="shared" si="6"/>
        <v>0</v>
      </c>
      <c r="H129" s="13">
        <f t="shared" si="9"/>
        <v>10259299.655624349</v>
      </c>
    </row>
    <row r="130" spans="1:8">
      <c r="A130" s="8">
        <f t="shared" si="8"/>
        <v>45659</v>
      </c>
      <c r="B130" s="4"/>
      <c r="C130" s="4">
        <f>SUMIFS(Sales!$S:$S,Sales!$H:$H,A130)+SUMIFS(Sales!$J:$J,Sales!$H:$H,A130)</f>
        <v>0</v>
      </c>
      <c r="D130" s="13">
        <f>SUMIFS(Sales!$J:$J,Sales!$U:$U,A130)</f>
        <v>0</v>
      </c>
      <c r="E130" s="4">
        <f>IF(C130&lt;&gt;0,0,SUMIFS(Investors!$Q:$Q,Investors!$J:$J,A130))</f>
        <v>0</v>
      </c>
      <c r="F130" s="4">
        <f>SUMIFS('General Expenses'!$C:$C,'General Expenses'!$A:$A,A130)</f>
        <v>0</v>
      </c>
      <c r="G130" s="13">
        <f t="shared" si="6"/>
        <v>0</v>
      </c>
      <c r="H130" s="13">
        <f t="shared" si="9"/>
        <v>10259299.655624349</v>
      </c>
    </row>
    <row r="131" spans="1:8">
      <c r="A131" s="8">
        <f t="shared" si="8"/>
        <v>45660</v>
      </c>
      <c r="B131" s="4"/>
      <c r="C131" s="4">
        <f>SUMIFS(Sales!$S:$S,Sales!$H:$H,A131)+SUMIFS(Sales!$J:$J,Sales!$H:$H,A131)</f>
        <v>0</v>
      </c>
      <c r="D131" s="13">
        <f>SUMIFS(Sales!$J:$J,Sales!$U:$U,A131)</f>
        <v>0</v>
      </c>
      <c r="E131" s="4">
        <f>IF(C131&lt;&gt;0,0,SUMIFS(Investors!$Q:$Q,Investors!$J:$J,A131))</f>
        <v>0</v>
      </c>
      <c r="F131" s="4">
        <f>SUMIFS('General Expenses'!$C:$C,'General Expenses'!$A:$A,A131)</f>
        <v>0</v>
      </c>
      <c r="G131" s="13">
        <f t="shared" si="6"/>
        <v>0</v>
      </c>
      <c r="H131" s="13">
        <f t="shared" si="9"/>
        <v>10259299.655624349</v>
      </c>
    </row>
    <row r="132" spans="1:8">
      <c r="A132" s="8">
        <f t="shared" ref="A132:A163" si="10">A131+1</f>
        <v>45661</v>
      </c>
      <c r="B132" s="4"/>
      <c r="C132" s="4">
        <f>SUMIFS(Sales!$S:$S,Sales!$H:$H,A132)+SUMIFS(Sales!$J:$J,Sales!$H:$H,A132)</f>
        <v>0</v>
      </c>
      <c r="D132" s="13">
        <f>SUMIFS(Sales!$J:$J,Sales!$U:$U,A132)</f>
        <v>0</v>
      </c>
      <c r="E132" s="4">
        <f>IF(C132&lt;&gt;0,0,SUMIFS(Investors!$Q:$Q,Investors!$J:$J,A132))</f>
        <v>0</v>
      </c>
      <c r="F132" s="4">
        <f>SUMIFS('General Expenses'!$C:$C,'General Expenses'!$A:$A,A132)</f>
        <v>0</v>
      </c>
      <c r="G132" s="13">
        <f t="shared" ref="G132:G182" si="11">B132+C132-D132-E132-F132</f>
        <v>0</v>
      </c>
      <c r="H132" s="13">
        <f t="shared" ref="H132:H163" si="12">H131+G132</f>
        <v>10259299.655624349</v>
      </c>
    </row>
    <row r="133" spans="1:8">
      <c r="A133" s="8">
        <f t="shared" si="10"/>
        <v>45662</v>
      </c>
      <c r="B133" s="4"/>
      <c r="C133" s="4">
        <f>SUMIFS(Sales!$S:$S,Sales!$H:$H,A133)+SUMIFS(Sales!$J:$J,Sales!$H:$H,A133)</f>
        <v>0</v>
      </c>
      <c r="D133" s="13">
        <f>SUMIFS(Sales!$J:$J,Sales!$U:$U,A133)</f>
        <v>0</v>
      </c>
      <c r="E133" s="4">
        <f>IF(C133&lt;&gt;0,0,SUMIFS(Investors!$Q:$Q,Investors!$J:$J,A133))</f>
        <v>0</v>
      </c>
      <c r="F133" s="4">
        <f>SUMIFS('General Expenses'!$C:$C,'General Expenses'!$A:$A,A133)</f>
        <v>0</v>
      </c>
      <c r="G133" s="13">
        <f t="shared" si="11"/>
        <v>0</v>
      </c>
      <c r="H133" s="13">
        <f t="shared" si="12"/>
        <v>10259299.655624349</v>
      </c>
    </row>
    <row r="134" spans="1:8">
      <c r="A134" s="8">
        <f t="shared" si="10"/>
        <v>45663</v>
      </c>
      <c r="B134" s="4"/>
      <c r="C134" s="4">
        <f>SUMIFS(Sales!$S:$S,Sales!$H:$H,A134)+SUMIFS(Sales!$J:$J,Sales!$H:$H,A134)</f>
        <v>0</v>
      </c>
      <c r="D134" s="13">
        <f>SUMIFS(Sales!$J:$J,Sales!$U:$U,A134)</f>
        <v>0</v>
      </c>
      <c r="E134" s="4">
        <f>IF(C134&lt;&gt;0,0,SUMIFS(Investors!$Q:$Q,Investors!$J:$J,A134))</f>
        <v>0</v>
      </c>
      <c r="F134" s="4">
        <f>SUMIFS('General Expenses'!$C:$C,'General Expenses'!$A:$A,A134)</f>
        <v>0</v>
      </c>
      <c r="G134" s="13">
        <f t="shared" si="11"/>
        <v>0</v>
      </c>
      <c r="H134" s="13">
        <f t="shared" si="12"/>
        <v>10259299.655624349</v>
      </c>
    </row>
    <row r="135" spans="1:8">
      <c r="A135" s="8">
        <f t="shared" si="10"/>
        <v>45664</v>
      </c>
      <c r="B135" s="4"/>
      <c r="C135" s="4">
        <f>SUMIFS(Sales!$S:$S,Sales!$H:$H,A135)+SUMIFS(Sales!$J:$J,Sales!$H:$H,A135)</f>
        <v>0</v>
      </c>
      <c r="D135" s="13">
        <f>SUMIFS(Sales!$J:$J,Sales!$U:$U,A135)</f>
        <v>0</v>
      </c>
      <c r="E135" s="4">
        <f>IF(C135&lt;&gt;0,0,SUMIFS(Investors!$Q:$Q,Investors!$J:$J,A135))</f>
        <v>0</v>
      </c>
      <c r="F135" s="4">
        <f>SUMIFS('General Expenses'!$C:$C,'General Expenses'!$A:$A,A135)</f>
        <v>0</v>
      </c>
      <c r="G135" s="13">
        <f t="shared" si="11"/>
        <v>0</v>
      </c>
      <c r="H135" s="13">
        <f t="shared" si="12"/>
        <v>10259299.655624349</v>
      </c>
    </row>
    <row r="136" spans="1:8">
      <c r="A136" s="8">
        <f t="shared" si="10"/>
        <v>45665</v>
      </c>
      <c r="B136" s="4"/>
      <c r="C136" s="4">
        <f>SUMIFS(Sales!$S:$S,Sales!$H:$H,A136)+SUMIFS(Sales!$J:$J,Sales!$H:$H,A136)</f>
        <v>0</v>
      </c>
      <c r="D136" s="13">
        <f>SUMIFS(Sales!$J:$J,Sales!$U:$U,A136)</f>
        <v>0</v>
      </c>
      <c r="E136" s="4">
        <f>IF(C136&lt;&gt;0,0,SUMIFS(Investors!$Q:$Q,Investors!$J:$J,A136))</f>
        <v>0</v>
      </c>
      <c r="F136" s="4">
        <f>SUMIFS('General Expenses'!$C:$C,'General Expenses'!$A:$A,A136)</f>
        <v>0</v>
      </c>
      <c r="G136" s="13">
        <f t="shared" si="11"/>
        <v>0</v>
      </c>
      <c r="H136" s="13">
        <f t="shared" si="12"/>
        <v>10259299.655624349</v>
      </c>
    </row>
    <row r="137" spans="1:8">
      <c r="A137" s="8">
        <f t="shared" si="10"/>
        <v>45666</v>
      </c>
      <c r="B137" s="4"/>
      <c r="C137" s="4">
        <f>SUMIFS(Sales!$S:$S,Sales!$H:$H,A137)+SUMIFS(Sales!$J:$J,Sales!$H:$H,A137)</f>
        <v>0</v>
      </c>
      <c r="D137" s="13">
        <f>SUMIFS(Sales!$J:$J,Sales!$U:$U,A137)</f>
        <v>0</v>
      </c>
      <c r="E137" s="4">
        <f>IF(C137&lt;&gt;0,0,SUMIFS(Investors!$Q:$Q,Investors!$J:$J,A137))</f>
        <v>0</v>
      </c>
      <c r="F137" s="4">
        <f>SUMIFS('General Expenses'!$C:$C,'General Expenses'!$A:$A,A137)</f>
        <v>0</v>
      </c>
      <c r="G137" s="13">
        <f t="shared" si="11"/>
        <v>0</v>
      </c>
      <c r="H137" s="13">
        <f t="shared" si="12"/>
        <v>10259299.655624349</v>
      </c>
    </row>
    <row r="138" spans="1:8">
      <c r="A138" s="8">
        <f t="shared" si="10"/>
        <v>45667</v>
      </c>
      <c r="B138" s="4"/>
      <c r="C138" s="4">
        <f>SUMIFS(Sales!$S:$S,Sales!$H:$H,A138)+SUMIFS(Sales!$J:$J,Sales!$H:$H,A138)</f>
        <v>0</v>
      </c>
      <c r="D138" s="13">
        <f>SUMIFS(Sales!$J:$J,Sales!$U:$U,A138)</f>
        <v>0</v>
      </c>
      <c r="E138" s="4">
        <f>IF(C138&lt;&gt;0,0,SUMIFS(Investors!$Q:$Q,Investors!$J:$J,A138))</f>
        <v>0</v>
      </c>
      <c r="F138" s="4">
        <f>SUMIFS('General Expenses'!$C:$C,'General Expenses'!$A:$A,A138)</f>
        <v>0</v>
      </c>
      <c r="G138" s="13">
        <f t="shared" si="11"/>
        <v>0</v>
      </c>
      <c r="H138" s="13">
        <f t="shared" si="12"/>
        <v>10259299.655624349</v>
      </c>
    </row>
    <row r="139" spans="1:8">
      <c r="A139" s="8">
        <f t="shared" si="10"/>
        <v>45668</v>
      </c>
      <c r="B139" s="4"/>
      <c r="C139" s="4">
        <f>SUMIFS(Sales!$S:$S,Sales!$H:$H,A139)+SUMIFS(Sales!$J:$J,Sales!$H:$H,A139)</f>
        <v>0</v>
      </c>
      <c r="D139" s="13">
        <f>SUMIFS(Sales!$J:$J,Sales!$U:$U,A139)</f>
        <v>0</v>
      </c>
      <c r="E139" s="4">
        <f>IF(C139&lt;&gt;0,0,SUMIFS(Investors!$Q:$Q,Investors!$J:$J,A139))</f>
        <v>0</v>
      </c>
      <c r="F139" s="4">
        <f>SUMIFS('General Expenses'!$C:$C,'General Expenses'!$A:$A,A139)</f>
        <v>0</v>
      </c>
      <c r="G139" s="13">
        <f t="shared" si="11"/>
        <v>0</v>
      </c>
      <c r="H139" s="13">
        <f t="shared" si="12"/>
        <v>10259299.655624349</v>
      </c>
    </row>
    <row r="140" spans="1:8">
      <c r="A140" s="8">
        <f t="shared" si="10"/>
        <v>45669</v>
      </c>
      <c r="B140" s="4"/>
      <c r="C140" s="4">
        <f>SUMIFS(Sales!$S:$S,Sales!$H:$H,A140)+SUMIFS(Sales!$J:$J,Sales!$H:$H,A140)</f>
        <v>0</v>
      </c>
      <c r="D140" s="13">
        <f>SUMIFS(Sales!$J:$J,Sales!$U:$U,A140)</f>
        <v>0</v>
      </c>
      <c r="E140" s="4">
        <f>IF(C140&lt;&gt;0,0,SUMIFS(Investors!$Q:$Q,Investors!$J:$J,A140))</f>
        <v>0</v>
      </c>
      <c r="F140" s="4">
        <f>SUMIFS('General Expenses'!$C:$C,'General Expenses'!$A:$A,A140)</f>
        <v>0</v>
      </c>
      <c r="G140" s="13">
        <f t="shared" si="11"/>
        <v>0</v>
      </c>
      <c r="H140" s="13">
        <f t="shared" si="12"/>
        <v>10259299.655624349</v>
      </c>
    </row>
    <row r="141" spans="1:8">
      <c r="A141" s="8">
        <f t="shared" si="10"/>
        <v>45670</v>
      </c>
      <c r="B141" s="4"/>
      <c r="C141" s="4">
        <f>SUMIFS(Sales!$S:$S,Sales!$H:$H,A141)+SUMIFS(Sales!$J:$J,Sales!$H:$H,A141)</f>
        <v>0</v>
      </c>
      <c r="D141" s="13">
        <f>SUMIFS(Sales!$J:$J,Sales!$U:$U,A141)</f>
        <v>0</v>
      </c>
      <c r="E141" s="4">
        <f>IF(C141&lt;&gt;0,0,SUMIFS(Investors!$Q:$Q,Investors!$J:$J,A141))</f>
        <v>0</v>
      </c>
      <c r="F141" s="4">
        <f>SUMIFS('General Expenses'!$C:$C,'General Expenses'!$A:$A,A141)</f>
        <v>0</v>
      </c>
      <c r="G141" s="13">
        <f t="shared" si="11"/>
        <v>0</v>
      </c>
      <c r="H141" s="13">
        <f t="shared" si="12"/>
        <v>10259299.655624349</v>
      </c>
    </row>
    <row r="142" spans="1:8">
      <c r="A142" s="8">
        <f t="shared" si="10"/>
        <v>45671</v>
      </c>
      <c r="B142" s="4"/>
      <c r="C142" s="4">
        <f>SUMIFS(Sales!$S:$S,Sales!$H:$H,A142)+SUMIFS(Sales!$J:$J,Sales!$H:$H,A142)</f>
        <v>0</v>
      </c>
      <c r="D142" s="13">
        <f>SUMIFS(Sales!$J:$J,Sales!$U:$U,A142)</f>
        <v>0</v>
      </c>
      <c r="E142" s="4">
        <f>IF(C142&lt;&gt;0,0,SUMIFS(Investors!$Q:$Q,Investors!$J:$J,A142))</f>
        <v>0</v>
      </c>
      <c r="F142" s="4">
        <f>SUMIFS('General Expenses'!$C:$C,'General Expenses'!$A:$A,A142)</f>
        <v>0</v>
      </c>
      <c r="G142" s="13">
        <f t="shared" si="11"/>
        <v>0</v>
      </c>
      <c r="H142" s="13">
        <f t="shared" si="12"/>
        <v>10259299.655624349</v>
      </c>
    </row>
    <row r="143" spans="1:8">
      <c r="A143" s="8">
        <f t="shared" si="10"/>
        <v>45672</v>
      </c>
      <c r="B143" s="4"/>
      <c r="C143" s="4">
        <f>SUMIFS(Sales!$S:$S,Sales!$H:$H,A143)+SUMIFS(Sales!$J:$J,Sales!$H:$H,A143)</f>
        <v>0</v>
      </c>
      <c r="D143" s="13">
        <f>SUMIFS(Sales!$J:$J,Sales!$U:$U,A143)</f>
        <v>0</v>
      </c>
      <c r="E143" s="4">
        <f>IF(C143&lt;&gt;0,0,SUMIFS(Investors!$Q:$Q,Investors!$J:$J,A143))</f>
        <v>0</v>
      </c>
      <c r="F143" s="4">
        <f>SUMIFS('General Expenses'!$C:$C,'General Expenses'!$A:$A,A143)</f>
        <v>0</v>
      </c>
      <c r="G143" s="13">
        <f t="shared" si="11"/>
        <v>0</v>
      </c>
      <c r="H143" s="13">
        <f t="shared" si="12"/>
        <v>10259299.655624349</v>
      </c>
    </row>
    <row r="144" spans="1:8">
      <c r="A144" s="8">
        <f t="shared" si="10"/>
        <v>45673</v>
      </c>
      <c r="B144" s="4"/>
      <c r="C144" s="4">
        <f>SUMIFS(Sales!$S:$S,Sales!$H:$H,A144)+SUMIFS(Sales!$J:$J,Sales!$H:$H,A144)</f>
        <v>0</v>
      </c>
      <c r="D144" s="13">
        <f>SUMIFS(Sales!$J:$J,Sales!$U:$U,A144)</f>
        <v>0</v>
      </c>
      <c r="E144" s="4">
        <f>IF(C144&lt;&gt;0,0,SUMIFS(Investors!$Q:$Q,Investors!$J:$J,A144))</f>
        <v>0</v>
      </c>
      <c r="F144" s="4">
        <f>SUMIFS('General Expenses'!$C:$C,'General Expenses'!$A:$A,A144)</f>
        <v>0</v>
      </c>
      <c r="G144" s="13">
        <f t="shared" si="11"/>
        <v>0</v>
      </c>
      <c r="H144" s="13">
        <f t="shared" si="12"/>
        <v>10259299.655624349</v>
      </c>
    </row>
    <row r="145" spans="1:8">
      <c r="A145" s="8">
        <f t="shared" si="10"/>
        <v>45674</v>
      </c>
      <c r="B145" s="4"/>
      <c r="C145" s="4">
        <f>SUMIFS(Sales!$S:$S,Sales!$H:$H,A145)+SUMIFS(Sales!$J:$J,Sales!$H:$H,A145)</f>
        <v>0</v>
      </c>
      <c r="D145" s="13">
        <f>SUMIFS(Sales!$J:$J,Sales!$U:$U,A145)</f>
        <v>0</v>
      </c>
      <c r="E145" s="4">
        <f>IF(C145&lt;&gt;0,0,SUMIFS(Investors!$Q:$Q,Investors!$J:$J,A145))</f>
        <v>0</v>
      </c>
      <c r="F145" s="4">
        <f>SUMIFS('General Expenses'!$C:$C,'General Expenses'!$A:$A,A145)</f>
        <v>0</v>
      </c>
      <c r="G145" s="13">
        <f t="shared" si="11"/>
        <v>0</v>
      </c>
      <c r="H145" s="13">
        <f t="shared" si="12"/>
        <v>10259299.655624349</v>
      </c>
    </row>
    <row r="146" spans="1:8">
      <c r="A146" s="8">
        <f t="shared" si="10"/>
        <v>45675</v>
      </c>
      <c r="B146" s="4"/>
      <c r="C146" s="4">
        <f>SUMIFS(Sales!$S:$S,Sales!$H:$H,A146)+SUMIFS(Sales!$J:$J,Sales!$H:$H,A146)</f>
        <v>0</v>
      </c>
      <c r="D146" s="13">
        <f>SUMIFS(Sales!$J:$J,Sales!$U:$U,A146)</f>
        <v>0</v>
      </c>
      <c r="E146" s="4">
        <f>IF(C146&lt;&gt;0,0,SUMIFS(Investors!$Q:$Q,Investors!$J:$J,A146))</f>
        <v>0</v>
      </c>
      <c r="F146" s="4">
        <f>SUMIFS('General Expenses'!$C:$C,'General Expenses'!$A:$A,A146)</f>
        <v>0</v>
      </c>
      <c r="G146" s="13">
        <f t="shared" si="11"/>
        <v>0</v>
      </c>
      <c r="H146" s="13">
        <f t="shared" si="12"/>
        <v>10259299.655624349</v>
      </c>
    </row>
    <row r="147" spans="1:8">
      <c r="A147" s="8">
        <f t="shared" si="10"/>
        <v>45676</v>
      </c>
      <c r="B147" s="4"/>
      <c r="C147" s="4">
        <f>SUMIFS(Sales!$S:$S,Sales!$H:$H,A147)+SUMIFS(Sales!$J:$J,Sales!$H:$H,A147)</f>
        <v>0</v>
      </c>
      <c r="D147" s="13">
        <f>SUMIFS(Sales!$J:$J,Sales!$U:$U,A147)</f>
        <v>0</v>
      </c>
      <c r="E147" s="4">
        <f>IF(C147&lt;&gt;0,0,SUMIFS(Investors!$Q:$Q,Investors!$J:$J,A147))</f>
        <v>0</v>
      </c>
      <c r="F147" s="4">
        <f>SUMIFS('General Expenses'!$C:$C,'General Expenses'!$A:$A,A147)</f>
        <v>0</v>
      </c>
      <c r="G147" s="13">
        <f t="shared" si="11"/>
        <v>0</v>
      </c>
      <c r="H147" s="13">
        <f t="shared" si="12"/>
        <v>10259299.655624349</v>
      </c>
    </row>
    <row r="148" spans="1:8">
      <c r="A148" s="8">
        <f t="shared" si="10"/>
        <v>45677</v>
      </c>
      <c r="B148" s="4"/>
      <c r="C148" s="4">
        <f>SUMIFS(Sales!$S:$S,Sales!$H:$H,A148)+SUMIFS(Sales!$J:$J,Sales!$H:$H,A148)</f>
        <v>0</v>
      </c>
      <c r="D148" s="13">
        <f>SUMIFS(Sales!$J:$J,Sales!$U:$U,A148)</f>
        <v>0</v>
      </c>
      <c r="E148" s="4">
        <f>IF(C148&lt;&gt;0,0,SUMIFS(Investors!$Q:$Q,Investors!$J:$J,A148))</f>
        <v>0</v>
      </c>
      <c r="F148" s="4">
        <f>SUMIFS('General Expenses'!$C:$C,'General Expenses'!$A:$A,A148)</f>
        <v>0</v>
      </c>
      <c r="G148" s="13">
        <f t="shared" si="11"/>
        <v>0</v>
      </c>
      <c r="H148" s="13">
        <f t="shared" si="12"/>
        <v>10259299.655624349</v>
      </c>
    </row>
    <row r="149" spans="1:8">
      <c r="A149" s="8">
        <f t="shared" si="10"/>
        <v>45678</v>
      </c>
      <c r="B149" s="4"/>
      <c r="C149" s="4">
        <f>SUMIFS(Sales!$S:$S,Sales!$H:$H,A149)+SUMIFS(Sales!$J:$J,Sales!$H:$H,A149)</f>
        <v>0</v>
      </c>
      <c r="D149" s="13">
        <f>SUMIFS(Sales!$J:$J,Sales!$U:$U,A149)</f>
        <v>0</v>
      </c>
      <c r="E149" s="4">
        <f>IF(C149&lt;&gt;0,0,SUMIFS(Investors!$Q:$Q,Investors!$J:$J,A149))</f>
        <v>0</v>
      </c>
      <c r="F149" s="4">
        <f>SUMIFS('General Expenses'!$C:$C,'General Expenses'!$A:$A,A149)</f>
        <v>0</v>
      </c>
      <c r="G149" s="13">
        <f t="shared" si="11"/>
        <v>0</v>
      </c>
      <c r="H149" s="13">
        <f t="shared" si="12"/>
        <v>10259299.655624349</v>
      </c>
    </row>
    <row r="150" spans="1:8">
      <c r="A150" s="8">
        <f t="shared" si="10"/>
        <v>45679</v>
      </c>
      <c r="B150" s="4"/>
      <c r="C150" s="4">
        <f>SUMIFS(Sales!$S:$S,Sales!$H:$H,A150)+SUMIFS(Sales!$J:$J,Sales!$H:$H,A150)</f>
        <v>0</v>
      </c>
      <c r="D150" s="13">
        <f>SUMIFS(Sales!$J:$J,Sales!$U:$U,A150)</f>
        <v>0</v>
      </c>
      <c r="E150" s="4">
        <f>IF(C150&lt;&gt;0,0,SUMIFS(Investors!$Q:$Q,Investors!$J:$J,A150))</f>
        <v>0</v>
      </c>
      <c r="F150" s="4">
        <f>SUMIFS('General Expenses'!$C:$C,'General Expenses'!$A:$A,A150)</f>
        <v>0</v>
      </c>
      <c r="G150" s="13">
        <f t="shared" si="11"/>
        <v>0</v>
      </c>
      <c r="H150" s="13">
        <f t="shared" si="12"/>
        <v>10259299.655624349</v>
      </c>
    </row>
    <row r="151" spans="1:8">
      <c r="A151" s="8">
        <f t="shared" si="10"/>
        <v>45680</v>
      </c>
      <c r="B151" s="4"/>
      <c r="C151" s="4">
        <f>SUMIFS(Sales!$S:$S,Sales!$H:$H,A151)+SUMIFS(Sales!$J:$J,Sales!$H:$H,A151)</f>
        <v>0</v>
      </c>
      <c r="D151" s="13">
        <f>SUMIFS(Sales!$J:$J,Sales!$U:$U,A151)</f>
        <v>0</v>
      </c>
      <c r="E151" s="4">
        <f>IF(C151&lt;&gt;0,0,SUMIFS(Investors!$Q:$Q,Investors!$J:$J,A151))</f>
        <v>0</v>
      </c>
      <c r="F151" s="4">
        <f>SUMIFS('General Expenses'!$C:$C,'General Expenses'!$A:$A,A151)</f>
        <v>0</v>
      </c>
      <c r="G151" s="13">
        <f t="shared" si="11"/>
        <v>0</v>
      </c>
      <c r="H151" s="13">
        <f t="shared" si="12"/>
        <v>10259299.655624349</v>
      </c>
    </row>
    <row r="152" spans="1:8">
      <c r="A152" s="8">
        <f t="shared" si="10"/>
        <v>45681</v>
      </c>
      <c r="B152" s="4"/>
      <c r="C152" s="4">
        <f>SUMIFS(Sales!$S:$S,Sales!$H:$H,A152)+SUMIFS(Sales!$J:$J,Sales!$H:$H,A152)</f>
        <v>0</v>
      </c>
      <c r="D152" s="13">
        <f>SUMIFS(Sales!$J:$J,Sales!$U:$U,A152)</f>
        <v>0</v>
      </c>
      <c r="E152" s="4">
        <f>IF(C152&lt;&gt;0,0,SUMIFS(Investors!$Q:$Q,Investors!$J:$J,A152))</f>
        <v>0</v>
      </c>
      <c r="F152" s="4">
        <f>SUMIFS('General Expenses'!$C:$C,'General Expenses'!$A:$A,A152)</f>
        <v>0</v>
      </c>
      <c r="G152" s="13">
        <f t="shared" si="11"/>
        <v>0</v>
      </c>
      <c r="H152" s="13">
        <f t="shared" si="12"/>
        <v>10259299.655624349</v>
      </c>
    </row>
    <row r="153" spans="1:8">
      <c r="A153" s="8">
        <f t="shared" si="10"/>
        <v>45682</v>
      </c>
      <c r="B153" s="4"/>
      <c r="C153" s="4">
        <f>SUMIFS(Sales!$S:$S,Sales!$H:$H,A153)+SUMIFS(Sales!$J:$J,Sales!$H:$H,A153)</f>
        <v>0</v>
      </c>
      <c r="D153" s="13">
        <f>SUMIFS(Sales!$J:$J,Sales!$U:$U,A153)</f>
        <v>0</v>
      </c>
      <c r="E153" s="4">
        <f>IF(C153&lt;&gt;0,0,SUMIFS(Investors!$Q:$Q,Investors!$J:$J,A153))</f>
        <v>0</v>
      </c>
      <c r="F153" s="4">
        <f>SUMIFS('General Expenses'!$C:$C,'General Expenses'!$A:$A,A153)</f>
        <v>0</v>
      </c>
      <c r="G153" s="13">
        <f t="shared" si="11"/>
        <v>0</v>
      </c>
      <c r="H153" s="13">
        <f t="shared" si="12"/>
        <v>10259299.655624349</v>
      </c>
    </row>
    <row r="154" spans="1:8">
      <c r="A154" s="8">
        <f t="shared" si="10"/>
        <v>45683</v>
      </c>
      <c r="B154" s="4"/>
      <c r="C154" s="4">
        <f>SUMIFS(Sales!$S:$S,Sales!$H:$H,A154)+SUMIFS(Sales!$J:$J,Sales!$H:$H,A154)</f>
        <v>0</v>
      </c>
      <c r="D154" s="13">
        <f>SUMIFS(Sales!$J:$J,Sales!$U:$U,A154)</f>
        <v>0</v>
      </c>
      <c r="E154" s="4">
        <f>IF(C154&lt;&gt;0,0,SUMIFS(Investors!$Q:$Q,Investors!$J:$J,A154))</f>
        <v>0</v>
      </c>
      <c r="F154" s="4">
        <f>SUMIFS('General Expenses'!$C:$C,'General Expenses'!$A:$A,A154)</f>
        <v>0</v>
      </c>
      <c r="G154" s="13">
        <f t="shared" si="11"/>
        <v>0</v>
      </c>
      <c r="H154" s="13">
        <f t="shared" si="12"/>
        <v>10259299.655624349</v>
      </c>
    </row>
    <row r="155" spans="1:8">
      <c r="A155" s="8">
        <f t="shared" si="10"/>
        <v>45684</v>
      </c>
      <c r="B155" s="4"/>
      <c r="C155" s="4">
        <f>SUMIFS(Sales!$S:$S,Sales!$H:$H,A155)+SUMIFS(Sales!$J:$J,Sales!$H:$H,A155)</f>
        <v>0</v>
      </c>
      <c r="D155" s="13">
        <f>SUMIFS(Sales!$J:$J,Sales!$U:$U,A155)</f>
        <v>0</v>
      </c>
      <c r="E155" s="4">
        <f>IF(C155&lt;&gt;0,0,SUMIFS(Investors!$Q:$Q,Investors!$J:$J,A155))</f>
        <v>0</v>
      </c>
      <c r="F155" s="4">
        <f>SUMIFS('General Expenses'!$C:$C,'General Expenses'!$A:$A,A155)</f>
        <v>0</v>
      </c>
      <c r="G155" s="13">
        <f t="shared" si="11"/>
        <v>0</v>
      </c>
      <c r="H155" s="13">
        <f t="shared" si="12"/>
        <v>10259299.655624349</v>
      </c>
    </row>
    <row r="156" spans="1:8">
      <c r="A156" s="8">
        <f t="shared" si="10"/>
        <v>45685</v>
      </c>
      <c r="B156" s="4"/>
      <c r="C156" s="4">
        <f>SUMIFS(Sales!$S:$S,Sales!$H:$H,A156)+SUMIFS(Sales!$J:$J,Sales!$H:$H,A156)</f>
        <v>0</v>
      </c>
      <c r="D156" s="13">
        <f>SUMIFS(Sales!$J:$J,Sales!$U:$U,A156)</f>
        <v>0</v>
      </c>
      <c r="E156" s="4">
        <f>IF(C156&lt;&gt;0,0,SUMIFS(Investors!$Q:$Q,Investors!$J:$J,A156))</f>
        <v>0</v>
      </c>
      <c r="F156" s="4">
        <f>SUMIFS('General Expenses'!$C:$C,'General Expenses'!$A:$A,A156)</f>
        <v>0</v>
      </c>
      <c r="G156" s="13">
        <f t="shared" si="11"/>
        <v>0</v>
      </c>
      <c r="H156" s="13">
        <f t="shared" si="12"/>
        <v>10259299.655624349</v>
      </c>
    </row>
    <row r="157" spans="1:8">
      <c r="A157" s="8">
        <f t="shared" si="10"/>
        <v>45686</v>
      </c>
      <c r="B157" s="4"/>
      <c r="C157" s="4">
        <f>SUMIFS(Sales!$S:$S,Sales!$H:$H,A157)+SUMIFS(Sales!$J:$J,Sales!$H:$H,A157)</f>
        <v>0</v>
      </c>
      <c r="D157" s="13">
        <f>SUMIFS(Sales!$J:$J,Sales!$U:$U,A157)</f>
        <v>0</v>
      </c>
      <c r="E157" s="4">
        <f>IF(C157&lt;&gt;0,0,SUMIFS(Investors!$Q:$Q,Investors!$J:$J,A157))</f>
        <v>0</v>
      </c>
      <c r="F157" s="4">
        <f>SUMIFS('General Expenses'!$C:$C,'General Expenses'!$A:$A,A157)</f>
        <v>0</v>
      </c>
      <c r="G157" s="13">
        <f t="shared" si="11"/>
        <v>0</v>
      </c>
      <c r="H157" s="13">
        <f t="shared" si="12"/>
        <v>10259299.655624349</v>
      </c>
    </row>
    <row r="158" spans="1:8">
      <c r="A158" s="8">
        <f t="shared" si="10"/>
        <v>45687</v>
      </c>
      <c r="B158" s="4"/>
      <c r="C158" s="4">
        <f>SUMIFS(Sales!$S:$S,Sales!$H:$H,A158)+SUMIFS(Sales!$J:$J,Sales!$H:$H,A158)</f>
        <v>0</v>
      </c>
      <c r="D158" s="13">
        <f>SUMIFS(Sales!$J:$J,Sales!$U:$U,A158)</f>
        <v>0</v>
      </c>
      <c r="E158" s="4">
        <f>IF(C158&lt;&gt;0,0,SUMIFS(Investors!$Q:$Q,Investors!$J:$J,A158))</f>
        <v>0</v>
      </c>
      <c r="F158" s="4">
        <f>SUMIFS('General Expenses'!$C:$C,'General Expenses'!$A:$A,A158)</f>
        <v>0</v>
      </c>
      <c r="G158" s="13">
        <f t="shared" si="11"/>
        <v>0</v>
      </c>
      <c r="H158" s="13">
        <f t="shared" si="12"/>
        <v>10259299.655624349</v>
      </c>
    </row>
    <row r="159" spans="1:8">
      <c r="A159" s="8">
        <f t="shared" si="10"/>
        <v>45688</v>
      </c>
      <c r="B159" s="4"/>
      <c r="C159" s="4">
        <f>SUMIFS(Sales!$S:$S,Sales!$H:$H,A159)+SUMIFS(Sales!$J:$J,Sales!$H:$H,A159)</f>
        <v>675903.9608457532</v>
      </c>
      <c r="D159" s="13">
        <f>SUMIFS(Sales!$J:$J,Sales!$U:$U,A159)</f>
        <v>4458351.9378260868</v>
      </c>
      <c r="E159" s="4">
        <f>IF(C159&lt;&gt;0,0,SUMIFS(Investors!$Q:$Q,Investors!$J:$J,A159))</f>
        <v>0</v>
      </c>
      <c r="F159" s="4">
        <f>SUMIFS('General Expenses'!$C:$C,'General Expenses'!$A:$A,A159)</f>
        <v>0</v>
      </c>
      <c r="G159" s="13">
        <f t="shared" si="11"/>
        <v>-3782447.9769803337</v>
      </c>
      <c r="H159" s="13">
        <f t="shared" si="12"/>
        <v>6476851.6786440145</v>
      </c>
    </row>
    <row r="160" spans="1:8">
      <c r="A160" s="8">
        <f t="shared" si="10"/>
        <v>45689</v>
      </c>
      <c r="B160" s="4"/>
      <c r="C160" s="4">
        <f>SUMIFS(Sales!$S:$S,Sales!$H:$H,A160)+SUMIFS(Sales!$J:$J,Sales!$H:$H,A160)</f>
        <v>0</v>
      </c>
      <c r="D160" s="13">
        <f>SUMIFS(Sales!$J:$J,Sales!$U:$U,A160)</f>
        <v>0</v>
      </c>
      <c r="E160" s="4">
        <f>IF(C160&lt;&gt;0,0,SUMIFS(Investors!$Q:$Q,Investors!$J:$J,A160))</f>
        <v>0</v>
      </c>
      <c r="F160" s="4">
        <f>SUMIFS('General Expenses'!$C:$C,'General Expenses'!$A:$A,A160)</f>
        <v>0</v>
      </c>
      <c r="G160" s="13">
        <f t="shared" si="11"/>
        <v>0</v>
      </c>
      <c r="H160" s="13">
        <f t="shared" si="12"/>
        <v>6476851.6786440145</v>
      </c>
    </row>
    <row r="161" spans="1:8">
      <c r="A161" s="8">
        <f t="shared" si="10"/>
        <v>45690</v>
      </c>
      <c r="B161" s="4"/>
      <c r="C161" s="4">
        <f>SUMIFS(Sales!$S:$S,Sales!$H:$H,A161)+SUMIFS(Sales!$J:$J,Sales!$H:$H,A161)</f>
        <v>0</v>
      </c>
      <c r="D161" s="13">
        <f>SUMIFS(Sales!$J:$J,Sales!$U:$U,A161)</f>
        <v>0</v>
      </c>
      <c r="E161" s="4">
        <f>IF(C161&lt;&gt;0,0,SUMIFS(Investors!$Q:$Q,Investors!$J:$J,A161))</f>
        <v>0</v>
      </c>
      <c r="F161" s="4">
        <f>SUMIFS('General Expenses'!$C:$C,'General Expenses'!$A:$A,A161)</f>
        <v>0</v>
      </c>
      <c r="G161" s="13">
        <f t="shared" si="11"/>
        <v>0</v>
      </c>
      <c r="H161" s="13">
        <f t="shared" si="12"/>
        <v>6476851.6786440145</v>
      </c>
    </row>
    <row r="162" spans="1:8">
      <c r="A162" s="8">
        <f t="shared" si="10"/>
        <v>45691</v>
      </c>
      <c r="B162" s="4"/>
      <c r="C162" s="4">
        <f>SUMIFS(Sales!$S:$S,Sales!$H:$H,A162)+SUMIFS(Sales!$J:$J,Sales!$H:$H,A162)</f>
        <v>0</v>
      </c>
      <c r="D162" s="13">
        <f>SUMIFS(Sales!$J:$J,Sales!$U:$U,A162)</f>
        <v>0</v>
      </c>
      <c r="E162" s="4">
        <f>IF(C162&lt;&gt;0,0,SUMIFS(Investors!$Q:$Q,Investors!$J:$J,A162))</f>
        <v>0</v>
      </c>
      <c r="F162" s="4">
        <f>SUMIFS('General Expenses'!$C:$C,'General Expenses'!$A:$A,A162)</f>
        <v>0</v>
      </c>
      <c r="G162" s="13">
        <f t="shared" si="11"/>
        <v>0</v>
      </c>
      <c r="H162" s="13">
        <f t="shared" si="12"/>
        <v>6476851.6786440145</v>
      </c>
    </row>
    <row r="163" spans="1:8">
      <c r="A163" s="8">
        <f t="shared" si="10"/>
        <v>45692</v>
      </c>
      <c r="B163" s="4"/>
      <c r="C163" s="4">
        <f>SUMIFS(Sales!$S:$S,Sales!$H:$H,A163)+SUMIFS(Sales!$J:$J,Sales!$H:$H,A163)</f>
        <v>0</v>
      </c>
      <c r="D163" s="13">
        <f>SUMIFS(Sales!$J:$J,Sales!$U:$U,A163)</f>
        <v>0</v>
      </c>
      <c r="E163" s="4">
        <f>IF(C163&lt;&gt;0,0,SUMIFS(Investors!$Q:$Q,Investors!$J:$J,A163))</f>
        <v>0</v>
      </c>
      <c r="F163" s="4">
        <f>SUMIFS('General Expenses'!$C:$C,'General Expenses'!$A:$A,A163)</f>
        <v>0</v>
      </c>
      <c r="G163" s="13">
        <f t="shared" si="11"/>
        <v>0</v>
      </c>
      <c r="H163" s="13">
        <f t="shared" si="12"/>
        <v>6476851.6786440145</v>
      </c>
    </row>
    <row r="164" spans="1:8">
      <c r="A164" s="8">
        <f t="shared" ref="A164:A182" si="13">A163+1</f>
        <v>45693</v>
      </c>
      <c r="B164" s="4"/>
      <c r="C164" s="4">
        <f>SUMIFS(Sales!$S:$S,Sales!$H:$H,A164)+SUMIFS(Sales!$J:$J,Sales!$H:$H,A164)</f>
        <v>0</v>
      </c>
      <c r="D164" s="13">
        <f>SUMIFS(Sales!$J:$J,Sales!$U:$U,A164)</f>
        <v>0</v>
      </c>
      <c r="E164" s="4">
        <f>IF(C164&lt;&gt;0,0,SUMIFS(Investors!$Q:$Q,Investors!$J:$J,A164))</f>
        <v>0</v>
      </c>
      <c r="F164" s="4">
        <f>SUMIFS('General Expenses'!$C:$C,'General Expenses'!$A:$A,A164)</f>
        <v>0</v>
      </c>
      <c r="G164" s="13">
        <f t="shared" si="11"/>
        <v>0</v>
      </c>
      <c r="H164" s="13">
        <f t="shared" ref="H164:H195" si="14">H163+G164</f>
        <v>6476851.6786440145</v>
      </c>
    </row>
    <row r="165" spans="1:8">
      <c r="A165" s="8">
        <f t="shared" si="13"/>
        <v>45694</v>
      </c>
      <c r="B165" s="4"/>
      <c r="C165" s="4">
        <f>SUMIFS(Sales!$S:$S,Sales!$H:$H,A165)+SUMIFS(Sales!$J:$J,Sales!$H:$H,A165)</f>
        <v>0</v>
      </c>
      <c r="D165" s="13">
        <f>SUMIFS(Sales!$J:$J,Sales!$U:$U,A165)</f>
        <v>0</v>
      </c>
      <c r="E165" s="4">
        <f>IF(C165&lt;&gt;0,0,SUMIFS(Investors!$Q:$Q,Investors!$J:$J,A165))</f>
        <v>0</v>
      </c>
      <c r="F165" s="4">
        <f>SUMIFS('General Expenses'!$C:$C,'General Expenses'!$A:$A,A165)</f>
        <v>0</v>
      </c>
      <c r="G165" s="13">
        <f t="shared" si="11"/>
        <v>0</v>
      </c>
      <c r="H165" s="13">
        <f t="shared" si="14"/>
        <v>6476851.6786440145</v>
      </c>
    </row>
    <row r="166" spans="1:8">
      <c r="A166" s="8">
        <f t="shared" si="13"/>
        <v>45695</v>
      </c>
      <c r="B166" s="4"/>
      <c r="C166" s="4">
        <f>SUMIFS(Sales!$S:$S,Sales!$H:$H,A166)+SUMIFS(Sales!$J:$J,Sales!$H:$H,A166)</f>
        <v>0</v>
      </c>
      <c r="D166" s="13">
        <f>SUMIFS(Sales!$J:$J,Sales!$U:$U,A166)</f>
        <v>0</v>
      </c>
      <c r="E166" s="4">
        <f>IF(C166&lt;&gt;0,0,SUMIFS(Investors!$Q:$Q,Investors!$J:$J,A166))</f>
        <v>0</v>
      </c>
      <c r="F166" s="4">
        <f>SUMIFS('General Expenses'!$C:$C,'General Expenses'!$A:$A,A166)</f>
        <v>0</v>
      </c>
      <c r="G166" s="13">
        <f t="shared" si="11"/>
        <v>0</v>
      </c>
      <c r="H166" s="13">
        <f t="shared" si="14"/>
        <v>6476851.6786440145</v>
      </c>
    </row>
    <row r="167" spans="1:8">
      <c r="A167" s="8">
        <f t="shared" si="13"/>
        <v>45696</v>
      </c>
      <c r="B167" s="4"/>
      <c r="C167" s="4">
        <f>SUMIFS(Sales!$S:$S,Sales!$H:$H,A167)+SUMIFS(Sales!$J:$J,Sales!$H:$H,A167)</f>
        <v>0</v>
      </c>
      <c r="D167" s="13">
        <f>SUMIFS(Sales!$J:$J,Sales!$U:$U,A167)</f>
        <v>0</v>
      </c>
      <c r="E167" s="4">
        <f>IF(C167&lt;&gt;0,0,SUMIFS(Investors!$Q:$Q,Investors!$J:$J,A167))</f>
        <v>0</v>
      </c>
      <c r="F167" s="4">
        <f>SUMIFS('General Expenses'!$C:$C,'General Expenses'!$A:$A,A167)</f>
        <v>0</v>
      </c>
      <c r="G167" s="13">
        <f t="shared" si="11"/>
        <v>0</v>
      </c>
      <c r="H167" s="13">
        <f t="shared" si="14"/>
        <v>6476851.6786440145</v>
      </c>
    </row>
    <row r="168" spans="1:8">
      <c r="A168" s="8">
        <f t="shared" si="13"/>
        <v>45697</v>
      </c>
      <c r="B168" s="4"/>
      <c r="C168" s="4">
        <f>SUMIFS(Sales!$S:$S,Sales!$H:$H,A168)+SUMIFS(Sales!$J:$J,Sales!$H:$H,A168)</f>
        <v>0</v>
      </c>
      <c r="D168" s="13">
        <f>SUMIFS(Sales!$J:$J,Sales!$U:$U,A168)</f>
        <v>0</v>
      </c>
      <c r="E168" s="4">
        <f>IF(C168&lt;&gt;0,0,SUMIFS(Investors!$Q:$Q,Investors!$J:$J,A168))</f>
        <v>0</v>
      </c>
      <c r="F168" s="4">
        <f>SUMIFS('General Expenses'!$C:$C,'General Expenses'!$A:$A,A168)</f>
        <v>0</v>
      </c>
      <c r="G168" s="13">
        <f t="shared" si="11"/>
        <v>0</v>
      </c>
      <c r="H168" s="13">
        <f t="shared" si="14"/>
        <v>6476851.6786440145</v>
      </c>
    </row>
    <row r="169" spans="1:8">
      <c r="A169" s="8">
        <f t="shared" si="13"/>
        <v>45698</v>
      </c>
      <c r="B169" s="4"/>
      <c r="C169" s="4">
        <f>SUMIFS(Sales!$S:$S,Sales!$H:$H,A169)+SUMIFS(Sales!$J:$J,Sales!$H:$H,A169)</f>
        <v>0</v>
      </c>
      <c r="D169" s="13">
        <f>SUMIFS(Sales!$J:$J,Sales!$U:$U,A169)</f>
        <v>0</v>
      </c>
      <c r="E169" s="4">
        <f>IF(C169&lt;&gt;0,0,SUMIFS(Investors!$Q:$Q,Investors!$J:$J,A169))</f>
        <v>0</v>
      </c>
      <c r="F169" s="4">
        <f>SUMIFS('General Expenses'!$C:$C,'General Expenses'!$A:$A,A169)</f>
        <v>0</v>
      </c>
      <c r="G169" s="13">
        <f t="shared" si="11"/>
        <v>0</v>
      </c>
      <c r="H169" s="13">
        <f t="shared" si="14"/>
        <v>6476851.6786440145</v>
      </c>
    </row>
    <row r="170" spans="1:8">
      <c r="A170" s="8">
        <f t="shared" si="13"/>
        <v>45699</v>
      </c>
      <c r="B170" s="4"/>
      <c r="C170" s="4">
        <f>SUMIFS(Sales!$S:$S,Sales!$H:$H,A170)+SUMIFS(Sales!$J:$J,Sales!$H:$H,A170)</f>
        <v>0</v>
      </c>
      <c r="D170" s="13">
        <f>SUMIFS(Sales!$J:$J,Sales!$U:$U,A170)</f>
        <v>0</v>
      </c>
      <c r="E170" s="4">
        <f>IF(C170&lt;&gt;0,0,SUMIFS(Investors!$Q:$Q,Investors!$J:$J,A170))</f>
        <v>0</v>
      </c>
      <c r="F170" s="4">
        <f>SUMIFS('General Expenses'!$C:$C,'General Expenses'!$A:$A,A170)</f>
        <v>0</v>
      </c>
      <c r="G170" s="13">
        <f t="shared" si="11"/>
        <v>0</v>
      </c>
      <c r="H170" s="13">
        <f t="shared" si="14"/>
        <v>6476851.6786440145</v>
      </c>
    </row>
    <row r="171" spans="1:8">
      <c r="A171" s="8">
        <f t="shared" si="13"/>
        <v>45700</v>
      </c>
      <c r="B171" s="4"/>
      <c r="C171" s="4">
        <f>SUMIFS(Sales!$S:$S,Sales!$H:$H,A171)+SUMIFS(Sales!$J:$J,Sales!$H:$H,A171)</f>
        <v>0</v>
      </c>
      <c r="D171" s="13">
        <f>SUMIFS(Sales!$J:$J,Sales!$U:$U,A171)</f>
        <v>0</v>
      </c>
      <c r="E171" s="4">
        <f>IF(C171&lt;&gt;0,0,SUMIFS(Investors!$Q:$Q,Investors!$J:$J,A171))</f>
        <v>0</v>
      </c>
      <c r="F171" s="4">
        <f>SUMIFS('General Expenses'!$C:$C,'General Expenses'!$A:$A,A171)</f>
        <v>0</v>
      </c>
      <c r="G171" s="13">
        <f t="shared" si="11"/>
        <v>0</v>
      </c>
      <c r="H171" s="13">
        <f t="shared" si="14"/>
        <v>6476851.6786440145</v>
      </c>
    </row>
    <row r="172" spans="1:8">
      <c r="A172" s="8">
        <f t="shared" si="13"/>
        <v>45701</v>
      </c>
      <c r="B172" s="4"/>
      <c r="C172" s="4">
        <f>SUMIFS(Sales!$S:$S,Sales!$H:$H,A172)+SUMIFS(Sales!$J:$J,Sales!$H:$H,A172)</f>
        <v>0</v>
      </c>
      <c r="D172" s="13">
        <f>SUMIFS(Sales!$J:$J,Sales!$U:$U,A172)</f>
        <v>0</v>
      </c>
      <c r="E172" s="4">
        <f>IF(C172&lt;&gt;0,0,SUMIFS(Investors!$Q:$Q,Investors!$J:$J,A172))</f>
        <v>0</v>
      </c>
      <c r="F172" s="4">
        <f>SUMIFS('General Expenses'!$C:$C,'General Expenses'!$A:$A,A172)</f>
        <v>0</v>
      </c>
      <c r="G172" s="13">
        <f t="shared" si="11"/>
        <v>0</v>
      </c>
      <c r="H172" s="13">
        <f t="shared" si="14"/>
        <v>6476851.6786440145</v>
      </c>
    </row>
    <row r="173" spans="1:8">
      <c r="A173" s="8">
        <f t="shared" si="13"/>
        <v>45702</v>
      </c>
      <c r="B173" s="4"/>
      <c r="C173" s="4">
        <f>SUMIFS(Sales!$S:$S,Sales!$H:$H,A173)+SUMIFS(Sales!$J:$J,Sales!$H:$H,A173)</f>
        <v>0</v>
      </c>
      <c r="D173" s="13">
        <f>SUMIFS(Sales!$J:$J,Sales!$U:$U,A173)</f>
        <v>0</v>
      </c>
      <c r="E173" s="4">
        <f>IF(C173&lt;&gt;0,0,SUMIFS(Investors!$Q:$Q,Investors!$J:$J,A173))</f>
        <v>0</v>
      </c>
      <c r="F173" s="4">
        <f>SUMIFS('General Expenses'!$C:$C,'General Expenses'!$A:$A,A173)</f>
        <v>0</v>
      </c>
      <c r="G173" s="13">
        <f t="shared" si="11"/>
        <v>0</v>
      </c>
      <c r="H173" s="13">
        <f t="shared" si="14"/>
        <v>6476851.6786440145</v>
      </c>
    </row>
    <row r="174" spans="1:8">
      <c r="A174" s="8">
        <f t="shared" si="13"/>
        <v>45703</v>
      </c>
      <c r="B174" s="4"/>
      <c r="C174" s="4">
        <f>SUMIFS(Sales!$S:$S,Sales!$H:$H,A174)+SUMIFS(Sales!$J:$J,Sales!$H:$H,A174)</f>
        <v>0</v>
      </c>
      <c r="D174" s="13">
        <f>SUMIFS(Sales!$J:$J,Sales!$U:$U,A174)</f>
        <v>0</v>
      </c>
      <c r="E174" s="4">
        <f>IF(C174&lt;&gt;0,0,SUMIFS(Investors!$Q:$Q,Investors!$J:$J,A174))</f>
        <v>0</v>
      </c>
      <c r="F174" s="4">
        <f>SUMIFS('General Expenses'!$C:$C,'General Expenses'!$A:$A,A174)</f>
        <v>0</v>
      </c>
      <c r="G174" s="13">
        <f t="shared" si="11"/>
        <v>0</v>
      </c>
      <c r="H174" s="13">
        <f t="shared" si="14"/>
        <v>6476851.6786440145</v>
      </c>
    </row>
    <row r="175" spans="1:8">
      <c r="A175" s="8">
        <f t="shared" si="13"/>
        <v>45704</v>
      </c>
      <c r="B175" s="4"/>
      <c r="C175" s="4">
        <f>SUMIFS(Sales!$S:$S,Sales!$H:$H,A175)+SUMIFS(Sales!$J:$J,Sales!$H:$H,A175)</f>
        <v>0</v>
      </c>
      <c r="D175" s="13">
        <f>SUMIFS(Sales!$J:$J,Sales!$U:$U,A175)</f>
        <v>0</v>
      </c>
      <c r="E175" s="4">
        <f>IF(C175&lt;&gt;0,0,SUMIFS(Investors!$Q:$Q,Investors!$J:$J,A175))</f>
        <v>0</v>
      </c>
      <c r="F175" s="4">
        <f>SUMIFS('General Expenses'!$C:$C,'General Expenses'!$A:$A,A175)</f>
        <v>0</v>
      </c>
      <c r="G175" s="13">
        <f t="shared" si="11"/>
        <v>0</v>
      </c>
      <c r="H175" s="13">
        <f t="shared" si="14"/>
        <v>6476851.6786440145</v>
      </c>
    </row>
    <row r="176" spans="1:8">
      <c r="A176" s="8">
        <f t="shared" si="13"/>
        <v>45705</v>
      </c>
      <c r="B176" s="4"/>
      <c r="C176" s="4">
        <f>SUMIFS(Sales!$S:$S,Sales!$H:$H,A176)+SUMIFS(Sales!$J:$J,Sales!$H:$H,A176)</f>
        <v>0</v>
      </c>
      <c r="D176" s="13">
        <f>SUMIFS(Sales!$J:$J,Sales!$U:$U,A176)</f>
        <v>0</v>
      </c>
      <c r="E176" s="4">
        <f>IF(C176&lt;&gt;0,0,SUMIFS(Investors!$Q:$Q,Investors!$J:$J,A176))</f>
        <v>0</v>
      </c>
      <c r="F176" s="4">
        <f>SUMIFS('General Expenses'!$C:$C,'General Expenses'!$A:$A,A176)</f>
        <v>0</v>
      </c>
      <c r="G176" s="13">
        <f t="shared" si="11"/>
        <v>0</v>
      </c>
      <c r="H176" s="13">
        <f t="shared" si="14"/>
        <v>6476851.6786440145</v>
      </c>
    </row>
    <row r="177" spans="1:8">
      <c r="A177" s="8">
        <f t="shared" si="13"/>
        <v>45706</v>
      </c>
      <c r="B177" s="4"/>
      <c r="C177" s="4">
        <f>SUMIFS(Sales!$S:$S,Sales!$H:$H,A177)+SUMIFS(Sales!$J:$J,Sales!$H:$H,A177)</f>
        <v>0</v>
      </c>
      <c r="D177" s="13">
        <f>SUMIFS(Sales!$J:$J,Sales!$U:$U,A177)</f>
        <v>0</v>
      </c>
      <c r="E177" s="4">
        <f>IF(C177&lt;&gt;0,0,SUMIFS(Investors!$Q:$Q,Investors!$J:$J,A177))</f>
        <v>0</v>
      </c>
      <c r="F177" s="4">
        <f>SUMIFS('General Expenses'!$C:$C,'General Expenses'!$A:$A,A177)</f>
        <v>0</v>
      </c>
      <c r="G177" s="13">
        <f t="shared" si="11"/>
        <v>0</v>
      </c>
      <c r="H177" s="13">
        <f t="shared" si="14"/>
        <v>6476851.6786440145</v>
      </c>
    </row>
    <row r="178" spans="1:8">
      <c r="A178" s="8">
        <f t="shared" si="13"/>
        <v>45707</v>
      </c>
      <c r="B178" s="4"/>
      <c r="C178" s="4">
        <f>SUMIFS(Sales!$S:$S,Sales!$H:$H,A178)+SUMIFS(Sales!$J:$J,Sales!$H:$H,A178)</f>
        <v>0</v>
      </c>
      <c r="D178" s="13">
        <f>SUMIFS(Sales!$J:$J,Sales!$U:$U,A178)</f>
        <v>0</v>
      </c>
      <c r="E178" s="4">
        <f>IF(C178&lt;&gt;0,0,SUMIFS(Investors!$Q:$Q,Investors!$J:$J,A178))</f>
        <v>0</v>
      </c>
      <c r="F178" s="4">
        <f>SUMIFS('General Expenses'!$C:$C,'General Expenses'!$A:$A,A178)</f>
        <v>0</v>
      </c>
      <c r="G178" s="13">
        <f t="shared" si="11"/>
        <v>0</v>
      </c>
      <c r="H178" s="13">
        <f t="shared" si="14"/>
        <v>6476851.6786440145</v>
      </c>
    </row>
    <row r="179" spans="1:8">
      <c r="A179" s="8">
        <f t="shared" si="13"/>
        <v>45708</v>
      </c>
      <c r="B179" s="4"/>
      <c r="C179" s="4">
        <f>SUMIFS(Sales!$S:$S,Sales!$H:$H,A179)+SUMIFS(Sales!$J:$J,Sales!$H:$H,A179)</f>
        <v>0</v>
      </c>
      <c r="D179" s="13">
        <f>SUMIFS(Sales!$J:$J,Sales!$U:$U,A179)</f>
        <v>0</v>
      </c>
      <c r="E179" s="4">
        <f>IF(C179&lt;&gt;0,0,SUMIFS(Investors!$Q:$Q,Investors!$J:$J,A179))</f>
        <v>0</v>
      </c>
      <c r="F179" s="4">
        <f>SUMIFS('General Expenses'!$C:$C,'General Expenses'!$A:$A,A179)</f>
        <v>0</v>
      </c>
      <c r="G179" s="13">
        <f t="shared" si="11"/>
        <v>0</v>
      </c>
      <c r="H179" s="13">
        <f t="shared" si="14"/>
        <v>6476851.6786440145</v>
      </c>
    </row>
    <row r="180" spans="1:8">
      <c r="A180" s="8">
        <f t="shared" si="13"/>
        <v>45709</v>
      </c>
      <c r="B180" s="4"/>
      <c r="C180" s="4">
        <f>SUMIFS(Sales!$S:$S,Sales!$H:$H,A180)+SUMIFS(Sales!$J:$J,Sales!$H:$H,A180)</f>
        <v>0</v>
      </c>
      <c r="D180" s="13">
        <f>SUMIFS(Sales!$J:$J,Sales!$U:$U,A180)</f>
        <v>0</v>
      </c>
      <c r="E180" s="4">
        <f>IF(C180&lt;&gt;0,0,SUMIFS(Investors!$Q:$Q,Investors!$J:$J,A180))</f>
        <v>0</v>
      </c>
      <c r="F180" s="4">
        <f>SUMIFS('General Expenses'!$C:$C,'General Expenses'!$A:$A,A180)</f>
        <v>0</v>
      </c>
      <c r="G180" s="13">
        <f t="shared" si="11"/>
        <v>0</v>
      </c>
      <c r="H180" s="13">
        <f t="shared" si="14"/>
        <v>6476851.6786440145</v>
      </c>
    </row>
    <row r="181" spans="1:8">
      <c r="A181" s="8">
        <f t="shared" si="13"/>
        <v>45710</v>
      </c>
      <c r="B181" s="4"/>
      <c r="C181" s="4">
        <f>SUMIFS(Sales!$S:$S,Sales!$H:$H,A181)+SUMIFS(Sales!$J:$J,Sales!$H:$H,A181)</f>
        <v>0</v>
      </c>
      <c r="D181" s="13">
        <f>SUMIFS(Sales!$J:$J,Sales!$U:$U,A181)</f>
        <v>0</v>
      </c>
      <c r="E181" s="4">
        <f>IF(C181&lt;&gt;0,0,SUMIFS(Investors!$Q:$Q,Investors!$J:$J,A181))</f>
        <v>0</v>
      </c>
      <c r="F181" s="4">
        <f>SUMIFS('General Expenses'!$C:$C,'General Expenses'!$A:$A,A181)</f>
        <v>0</v>
      </c>
      <c r="G181" s="13">
        <f t="shared" si="11"/>
        <v>0</v>
      </c>
      <c r="H181" s="13">
        <f t="shared" si="14"/>
        <v>6476851.6786440145</v>
      </c>
    </row>
    <row r="182" spans="1:8">
      <c r="A182" s="8">
        <f t="shared" si="13"/>
        <v>45711</v>
      </c>
      <c r="B182" s="4"/>
      <c r="C182" s="4">
        <f>SUMIFS(Sales!$S:$S,Sales!$H:$H,A182)+SUMIFS(Sales!$J:$J,Sales!$H:$H,A182)</f>
        <v>0</v>
      </c>
      <c r="D182" s="13">
        <f>SUMIFS(Sales!$J:$J,Sales!$U:$U,A182)</f>
        <v>0</v>
      </c>
      <c r="E182" s="4">
        <f>IF(C182&lt;&gt;0,0,SUMIFS(Investors!$Q:$Q,Investors!$J:$J,A182))</f>
        <v>0</v>
      </c>
      <c r="F182" s="4">
        <f>SUMIFS('General Expenses'!$C:$C,'General Expenses'!$A:$A,A182)</f>
        <v>0</v>
      </c>
      <c r="G182" s="13">
        <f t="shared" si="11"/>
        <v>0</v>
      </c>
      <c r="H182" s="13">
        <f t="shared" si="14"/>
        <v>6476851.6786440145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Investors</vt:lpstr>
      <vt:lpstr>Exits</vt:lpstr>
      <vt:lpstr>General Expenses</vt:lpstr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2024-08-28T14:10:54Z</dcterms:created>
  <dcterms:modified xsi:type="dcterms:W3CDTF">2024-08-29T06:15:26Z</dcterms:modified>
</cp:coreProperties>
</file>