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" sheetId="1" state="visible" r:id="rId1"/>
    <sheet xmlns:r="http://schemas.openxmlformats.org/officeDocument/2006/relationships" name="Investors" sheetId="2" state="visible" r:id="rId2"/>
    <sheet xmlns:r="http://schemas.openxmlformats.org/officeDocument/2006/relationships" name="Exits" sheetId="3" state="visible" r:id="rId3"/>
    <sheet xmlns:r="http://schemas.openxmlformats.org/officeDocument/2006/relationships" name="Adjustments" sheetId="4" state="visible" r:id="rId4"/>
    <sheet xmlns:r="http://schemas.openxmlformats.org/officeDocument/2006/relationships" name="Daily" sheetId="5" state="visible" r:id="rId5"/>
    <sheet xmlns:r="http://schemas.openxmlformats.org/officeDocument/2006/relationships" name="Movement" sheetId="6" state="visible" r:id="rId6"/>
  </sheets>
  <definedNames>
    <definedName name="_xlnm._FilterDatabase" localSheetId="0" hidden="1">'Sales'!$A$4:$U$91</definedName>
    <definedName name="_xlnm._FilterDatabase" localSheetId="1" hidden="1">'Investors'!$A$4:$T$117</definedName>
    <definedName name="_xlnm._FilterDatabase" localSheetId="2" hidden="1">'Exits'!$A$4:$AC$117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&quot;R&quot; #,##0.00"/>
  </numFmts>
  <fonts count="5">
    <font>
      <name val="Calibri"/>
      <family val="2"/>
      <color theme="1"/>
      <sz val="11"/>
      <scheme val="minor"/>
    </font>
    <font>
      <b val="1"/>
      <sz val="20"/>
    </font>
    <font>
      <b val="1"/>
    </font>
    <font>
      <color rgb="00FFFFFF"/>
      <sz val="14"/>
    </font>
    <font>
      <name val="yyyy-mm-dd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0000"/>
        <bgColor rgb="00FF0000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6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10" fontId="0" fillId="0" borderId="0" pivotButton="0" quotePrefix="0" xfId="0"/>
    <xf numFmtId="0" fontId="3" fillId="3" borderId="1" pivotButton="0" quotePrefix="0" xfId="0"/>
    <xf numFmtId="0" fontId="3" fillId="3" borderId="1" applyAlignment="1" pivotButton="0" quotePrefix="0" xfId="0">
      <alignment horizontal="center"/>
    </xf>
    <xf numFmtId="166" fontId="3" fillId="3" borderId="1" pivotButton="0" quotePrefix="0" xfId="0"/>
    <xf numFmtId="0" fontId="3" fillId="4" borderId="1" pivotButton="0" quotePrefix="0" xfId="0"/>
    <xf numFmtId="0" fontId="3" fillId="4" borderId="1" applyAlignment="1" pivotButton="0" quotePrefix="0" xfId="0">
      <alignment horizontal="center"/>
    </xf>
    <xf numFmtId="0" fontId="0" fillId="0" borderId="1" pivotButton="0" quotePrefix="0" xfId="0"/>
    <xf numFmtId="166" fontId="0" fillId="0" borderId="1" pivotButton="0" quotePrefix="0" xfId="0"/>
    <xf numFmtId="165" fontId="4" fillId="2" borderId="0" pivotButton="0" quotePrefix="0" xfId="0"/>
    <xf numFmtId="166" fontId="0" fillId="2" borderId="0" pivotButton="0" quotePrefix="0" xfId="0"/>
    <xf numFmtId="165" fontId="4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Sales</t>
        </is>
      </c>
    </row>
    <row r="2">
      <c r="A2" s="2" t="inlineStr">
        <is>
          <t>Date</t>
        </is>
      </c>
      <c r="B2" s="3" t="inlineStr">
        <is>
          <t>2024-09-19</t>
        </is>
      </c>
      <c r="I2" s="4">
        <f>subtotal(9,I5:I91)</f>
        <v/>
      </c>
      <c r="J2" s="4">
        <f>subtotal(9,J5:J91)</f>
        <v/>
      </c>
      <c r="K2" s="4">
        <f>subtotal(9,K5:K91)</f>
        <v/>
      </c>
      <c r="L2" s="4">
        <f>subtotal(9,L5:L91)</f>
        <v/>
      </c>
      <c r="M2" s="4">
        <f>subtotal(9,M5:M91)</f>
        <v/>
      </c>
      <c r="N2" s="4">
        <f>subtotal(9,N5:N91)</f>
        <v/>
      </c>
      <c r="O2" s="4">
        <f>subtotal(9,O5:O91)</f>
        <v/>
      </c>
      <c r="P2" s="4">
        <f>subtotal(9,P5:P91)</f>
        <v/>
      </c>
      <c r="Q2" s="4">
        <f>subtotal(9,Q5:Q91)</f>
        <v/>
      </c>
      <c r="R2" s="4">
        <f>subtotal(9,R5:R91)</f>
        <v/>
      </c>
      <c r="S2" s="4">
        <f>subtotal(9,S5:S91)</f>
        <v/>
      </c>
    </row>
    <row r="4">
      <c r="A4" s="2" t="inlineStr">
        <is>
          <t>Category</t>
        </is>
      </c>
      <c r="B4" s="2" t="inlineStr">
        <is>
          <t>Block</t>
        </is>
      </c>
      <c r="C4" s="2" t="inlineStr">
        <is>
          <t>Opportunity Code</t>
        </is>
      </c>
      <c r="D4" s="2" t="inlineStr">
        <is>
          <t>Sold</t>
        </is>
      </c>
      <c r="E4" s="2" t="inlineStr">
        <is>
          <t>Transferred</t>
        </is>
      </c>
      <c r="F4" s="2" t="inlineStr">
        <is>
          <t>Complete Build</t>
        </is>
      </c>
      <c r="G4" s="2" t="inlineStr">
        <is>
          <t>Original Planned Transfer Date</t>
        </is>
      </c>
      <c r="H4" s="2" t="inlineStr">
        <is>
          <t>Forecast Transfer Date</t>
        </is>
      </c>
      <c r="I4" s="2" t="inlineStr">
        <is>
          <t>Sale Price</t>
        </is>
      </c>
      <c r="J4" s="2" t="inlineStr">
        <is>
          <t>Vat</t>
        </is>
      </c>
      <c r="K4" s="2" t="inlineStr">
        <is>
          <t>Nett</t>
        </is>
      </c>
      <c r="L4" s="2" t="inlineStr">
        <is>
          <t>Opportunity Transfer Fees</t>
        </is>
      </c>
      <c r="M4" s="2" t="inlineStr">
        <is>
          <t>Opportunity Trust Release Fee</t>
        </is>
      </c>
      <c r="N4" s="2" t="inlineStr">
        <is>
          <t>Opportunity Unforseen</t>
        </is>
      </c>
      <c r="O4" s="2" t="inlineStr">
        <is>
          <t>Opportunity Commission</t>
        </is>
      </c>
      <c r="P4" s="2" t="inlineStr">
        <is>
          <t>Opportunity Bond Registration</t>
        </is>
      </c>
      <c r="Q4" s="2" t="inlineStr">
        <is>
          <t>Transfer Income</t>
        </is>
      </c>
      <c r="R4" s="2" t="inlineStr">
        <is>
          <t>Due To Investors</t>
        </is>
      </c>
      <c r="S4" s="2" t="inlineStr">
        <is>
          <t>Profit Loss</t>
        </is>
      </c>
      <c r="T4" s="2" t="inlineStr">
        <is>
          <t>Refinanced</t>
        </is>
      </c>
      <c r="U4" s="2" t="inlineStr">
        <is>
          <t>Vat Date</t>
        </is>
      </c>
    </row>
    <row r="5">
      <c r="A5" t="inlineStr">
        <is>
          <t>Goodwood</t>
        </is>
      </c>
      <c r="B5" t="inlineStr">
        <is>
          <t>R</t>
        </is>
      </c>
      <c r="C5" t="inlineStr">
        <is>
          <t>GW3187</t>
        </is>
      </c>
      <c r="D5" t="b">
        <v>0</v>
      </c>
      <c r="E5" t="b">
        <v>0</v>
      </c>
      <c r="F5" t="n">
        <v>1</v>
      </c>
      <c r="G5" s="5" t="n">
        <v>45600</v>
      </c>
      <c r="H5" s="6" t="n">
        <v>45600</v>
      </c>
      <c r="I5" s="4" t="n">
        <v>800000</v>
      </c>
      <c r="J5" s="4">
        <f>IF(A5&lt;&gt;"Goodwood",I5/115*15, 0)</f>
        <v/>
      </c>
      <c r="K5" s="4">
        <f>I5-J5</f>
        <v/>
      </c>
      <c r="L5" s="4" t="n">
        <v>0</v>
      </c>
      <c r="M5" s="4" t="n">
        <v>1789</v>
      </c>
      <c r="N5" s="4" t="n">
        <v>4000</v>
      </c>
      <c r="O5" s="4" t="n">
        <v>40000</v>
      </c>
      <c r="P5" s="4" t="n">
        <v>3500</v>
      </c>
      <c r="Q5" s="4">
        <f>K5-SUM(L5:P5)</f>
        <v/>
      </c>
      <c r="R5" s="4">
        <f>IF(H5&gt;=SUMIFS(Investors!$P:$P,Investors!$G:$G,Sales!C5),SUMIFS(Investors!$R:$R,Investors!$G:$G,Sales!C5),0)</f>
        <v/>
      </c>
      <c r="S5" s="4">
        <f>Q5-R5</f>
        <v/>
      </c>
      <c r="T5" t="b">
        <v>0</v>
      </c>
      <c r="U5" s="5">
        <f>IF(MOD(MONTH(H5), 2) &lt;&gt; 0, EOMONTH(H5, 2), EOMONTH(H5, 1))</f>
        <v/>
      </c>
    </row>
    <row r="6">
      <c r="A6" t="inlineStr">
        <is>
          <t>Goodwood</t>
        </is>
      </c>
      <c r="B6" t="inlineStr">
        <is>
          <t>R</t>
        </is>
      </c>
      <c r="C6" t="inlineStr">
        <is>
          <t>GW3197</t>
        </is>
      </c>
      <c r="D6" t="b">
        <v>0</v>
      </c>
      <c r="E6" t="b">
        <v>0</v>
      </c>
      <c r="F6" t="n">
        <v>1</v>
      </c>
      <c r="G6" s="5" t="n">
        <v>45637</v>
      </c>
      <c r="H6" s="6" t="n">
        <v>45637</v>
      </c>
      <c r="I6" s="4" t="n">
        <v>800000</v>
      </c>
      <c r="J6" s="4">
        <f>IF(A6&lt;&gt;"Goodwood",I6/115*15, 0)</f>
        <v/>
      </c>
      <c r="K6" s="4">
        <f>I6-J6</f>
        <v/>
      </c>
      <c r="L6" s="4" t="n">
        <v>0</v>
      </c>
      <c r="M6" s="4" t="n">
        <v>1789</v>
      </c>
      <c r="N6" s="4" t="n">
        <v>4000</v>
      </c>
      <c r="O6" s="4" t="n">
        <v>40000</v>
      </c>
      <c r="P6" s="4" t="n">
        <v>3500</v>
      </c>
      <c r="Q6" s="4">
        <f>K6-SUM(L6:P6)</f>
        <v/>
      </c>
      <c r="R6" s="4">
        <f>IF(H6&gt;=SUMIFS(Investors!$P:$P,Investors!$G:$G,Sales!C6),SUMIFS(Investors!$R:$R,Investors!$G:$G,Sales!C6),0)</f>
        <v/>
      </c>
      <c r="S6" s="4">
        <f>Q6-R6</f>
        <v/>
      </c>
      <c r="T6" t="b">
        <v>0</v>
      </c>
      <c r="U6" s="5">
        <f>IF(MOD(MONTH(H6), 2) &lt;&gt; 0, EOMONTH(H6, 2), EOMONTH(H6, 1))</f>
        <v/>
      </c>
    </row>
    <row r="7">
      <c r="A7" t="inlineStr">
        <is>
          <t>Goodwood</t>
        </is>
      </c>
      <c r="B7" t="inlineStr">
        <is>
          <t>R</t>
        </is>
      </c>
      <c r="C7" t="inlineStr">
        <is>
          <t>GW3243</t>
        </is>
      </c>
      <c r="D7" t="b">
        <v>0</v>
      </c>
      <c r="E7" t="b">
        <v>0</v>
      </c>
      <c r="F7" t="n">
        <v>1</v>
      </c>
      <c r="G7" s="5" t="n">
        <v>45658</v>
      </c>
      <c r="H7" s="6" t="n">
        <v>45658</v>
      </c>
      <c r="I7" s="4" t="n">
        <v>800000</v>
      </c>
      <c r="J7" s="4">
        <f>IF(A7&lt;&gt;"Goodwood",I7/115*15, 0)</f>
        <v/>
      </c>
      <c r="K7" s="4">
        <f>I7-J7</f>
        <v/>
      </c>
      <c r="L7" s="4" t="n">
        <v>0</v>
      </c>
      <c r="M7" s="4" t="n">
        <v>1789</v>
      </c>
      <c r="N7" s="4" t="n">
        <v>4000</v>
      </c>
      <c r="O7" s="4" t="n">
        <v>40000</v>
      </c>
      <c r="P7" s="4" t="n">
        <v>3500</v>
      </c>
      <c r="Q7" s="4">
        <f>K7-SUM(L7:P7)</f>
        <v/>
      </c>
      <c r="R7" s="4">
        <f>IF(H7&gt;=SUMIFS(Investors!$P:$P,Investors!$G:$G,Sales!C7),SUMIFS(Investors!$R:$R,Investors!$G:$G,Sales!C7),0)</f>
        <v/>
      </c>
      <c r="S7" s="4">
        <f>Q7-R7</f>
        <v/>
      </c>
      <c r="T7" t="b">
        <v>0</v>
      </c>
      <c r="U7" s="5">
        <f>IF(MOD(MONTH(H7), 2) &lt;&gt; 0, EOMONTH(H7, 2), EOMONTH(H7, 1))</f>
        <v/>
      </c>
    </row>
    <row r="8">
      <c r="A8" t="inlineStr">
        <is>
          <t>Goodwood</t>
        </is>
      </c>
      <c r="B8" t="inlineStr">
        <is>
          <t>R</t>
        </is>
      </c>
      <c r="C8" t="inlineStr">
        <is>
          <t>GW3363</t>
        </is>
      </c>
      <c r="D8" t="b">
        <v>0</v>
      </c>
      <c r="E8" t="b">
        <v>0</v>
      </c>
      <c r="F8" t="n">
        <v>1</v>
      </c>
      <c r="G8" s="5" t="n">
        <v>45716</v>
      </c>
      <c r="H8" s="6" t="n">
        <v>45716</v>
      </c>
      <c r="I8" s="4" t="n">
        <v>800000</v>
      </c>
      <c r="J8" s="4">
        <f>IF(A8&lt;&gt;"Goodwood",I8/115*15, 0)</f>
        <v/>
      </c>
      <c r="K8" s="4">
        <f>I8-J8</f>
        <v/>
      </c>
      <c r="L8" s="4" t="n">
        <v>0</v>
      </c>
      <c r="M8" s="4" t="n">
        <v>1789</v>
      </c>
      <c r="N8" s="4" t="n">
        <v>4000</v>
      </c>
      <c r="O8" s="4" t="n">
        <v>40000</v>
      </c>
      <c r="P8" s="4" t="n">
        <v>3500</v>
      </c>
      <c r="Q8" s="4">
        <f>K8-SUM(L8:P8)</f>
        <v/>
      </c>
      <c r="R8" s="4">
        <f>IF(H8&gt;=SUMIFS(Investors!$P:$P,Investors!$G:$G,Sales!C8),SUMIFS(Investors!$R:$R,Investors!$G:$G,Sales!C8),0)</f>
        <v/>
      </c>
      <c r="S8" s="4">
        <f>Q8-R8</f>
        <v/>
      </c>
      <c r="T8" t="b">
        <v>0</v>
      </c>
      <c r="U8" s="5">
        <f>IF(MOD(MONTH(H8), 2) &lt;&gt; 0, EOMONTH(H8, 2), EOMONTH(H8, 1))</f>
        <v/>
      </c>
    </row>
    <row r="9">
      <c r="A9" t="inlineStr">
        <is>
          <t>Goodwood</t>
        </is>
      </c>
      <c r="B9" t="inlineStr">
        <is>
          <t>R</t>
        </is>
      </c>
      <c r="C9" t="inlineStr">
        <is>
          <t>GW3402</t>
        </is>
      </c>
      <c r="D9" t="b">
        <v>0</v>
      </c>
      <c r="E9" t="b">
        <v>0</v>
      </c>
      <c r="F9" t="n">
        <v>1</v>
      </c>
      <c r="G9" s="5" t="n">
        <v>45642</v>
      </c>
      <c r="H9" s="6" t="n">
        <v>45642</v>
      </c>
      <c r="I9" s="4" t="n">
        <v>1400000</v>
      </c>
      <c r="J9" s="4">
        <f>IF(A9&lt;&gt;"Goodwood",I9/115*15, 0)</f>
        <v/>
      </c>
      <c r="K9" s="4">
        <f>I9-J9</f>
        <v/>
      </c>
      <c r="L9" s="4" t="n">
        <v>0</v>
      </c>
      <c r="M9" s="4" t="n">
        <v>1789</v>
      </c>
      <c r="N9" s="4" t="n">
        <v>7000</v>
      </c>
      <c r="O9" s="4" t="n">
        <v>70000</v>
      </c>
      <c r="P9" s="4" t="n">
        <v>3500</v>
      </c>
      <c r="Q9" s="4">
        <f>K9-SUM(L9:P9)</f>
        <v/>
      </c>
      <c r="R9" s="4">
        <f>IF(H9&gt;=SUMIFS(Investors!$P:$P,Investors!$G:$G,Sales!C9),SUMIFS(Investors!$R:$R,Investors!$G:$G,Sales!C9),0)</f>
        <v/>
      </c>
      <c r="S9" s="4">
        <f>Q9-R9</f>
        <v/>
      </c>
      <c r="T9" t="b">
        <v>0</v>
      </c>
      <c r="U9" s="5">
        <f>IF(MOD(MONTH(H9), 2) &lt;&gt; 0, EOMONTH(H9, 2), EOMONTH(H9, 1))</f>
        <v/>
      </c>
    </row>
    <row r="10">
      <c r="A10" t="inlineStr">
        <is>
          <t>Goodwood</t>
        </is>
      </c>
      <c r="B10" t="inlineStr">
        <is>
          <t>R</t>
        </is>
      </c>
      <c r="C10" t="inlineStr">
        <is>
          <t>GW3412</t>
        </is>
      </c>
      <c r="D10" t="b">
        <v>0</v>
      </c>
      <c r="E10" t="b">
        <v>0</v>
      </c>
      <c r="F10" t="n">
        <v>1</v>
      </c>
      <c r="G10" s="5" t="n">
        <v>45611</v>
      </c>
      <c r="H10" s="6" t="n">
        <v>45611</v>
      </c>
      <c r="I10" s="4" t="n">
        <v>850000</v>
      </c>
      <c r="J10" s="4">
        <f>IF(A10&lt;&gt;"Goodwood",I10/115*15, 0)</f>
        <v/>
      </c>
      <c r="K10" s="4">
        <f>I10-J10</f>
        <v/>
      </c>
      <c r="L10" s="4" t="n">
        <v>0</v>
      </c>
      <c r="M10" s="4" t="n">
        <v>1789</v>
      </c>
      <c r="N10" s="4" t="n">
        <v>4250</v>
      </c>
      <c r="O10" s="4" t="n">
        <v>42500</v>
      </c>
      <c r="P10" s="4" t="n">
        <v>3500</v>
      </c>
      <c r="Q10" s="4">
        <f>K10-SUM(L10:P10)</f>
        <v/>
      </c>
      <c r="R10" s="4">
        <f>IF(H10&gt;=SUMIFS(Investors!$P:$P,Investors!$G:$G,Sales!C10),SUMIFS(Investors!$R:$R,Investors!$G:$G,Sales!C10),0)</f>
        <v/>
      </c>
      <c r="S10" s="4">
        <f>Q10-R10</f>
        <v/>
      </c>
      <c r="T10" t="b">
        <v>0</v>
      </c>
      <c r="U10" s="5">
        <f>IF(MOD(MONTH(H10), 2) &lt;&gt; 0, EOMONTH(H10, 2), EOMONTH(H10, 1))</f>
        <v/>
      </c>
    </row>
    <row r="11">
      <c r="A11" t="inlineStr">
        <is>
          <t>Goodwood</t>
        </is>
      </c>
      <c r="B11" t="inlineStr">
        <is>
          <t>R</t>
        </is>
      </c>
      <c r="C11" t="inlineStr">
        <is>
          <t>GW3570</t>
        </is>
      </c>
      <c r="D11" t="b">
        <v>1</v>
      </c>
      <c r="E11" t="b">
        <v>0</v>
      </c>
      <c r="F11" t="n">
        <v>1</v>
      </c>
      <c r="G11" s="5" t="n">
        <v>45606</v>
      </c>
      <c r="H11" s="6" t="n">
        <v>45606</v>
      </c>
      <c r="I11" s="4" t="n">
        <v>785000</v>
      </c>
      <c r="J11" s="4">
        <f>IF(A11&lt;&gt;"Goodwood",I11/115*15, 0)</f>
        <v/>
      </c>
      <c r="K11" s="4">
        <f>I11-J11</f>
        <v/>
      </c>
      <c r="L11" s="4" t="n">
        <v>0</v>
      </c>
      <c r="M11" s="4" t="n">
        <v>1789</v>
      </c>
      <c r="N11" s="4" t="n">
        <v>4000</v>
      </c>
      <c r="O11" s="4" t="n">
        <v>40000</v>
      </c>
      <c r="P11" s="4" t="n">
        <v>3500</v>
      </c>
      <c r="Q11" s="4">
        <f>K11-SUM(L11:P11)</f>
        <v/>
      </c>
      <c r="R11" s="4">
        <f>IF(H11&gt;=SUMIFS(Investors!$P:$P,Investors!$G:$G,Sales!C11),SUMIFS(Investors!$R:$R,Investors!$G:$G,Sales!C11),0)</f>
        <v/>
      </c>
      <c r="S11" s="4">
        <f>Q11-R11</f>
        <v/>
      </c>
      <c r="T11" t="b">
        <v>0</v>
      </c>
      <c r="U11" s="5">
        <f>IF(MOD(MONTH(H11), 2) &lt;&gt; 0, EOMONTH(H11, 2), EOMONTH(H11, 1))</f>
        <v/>
      </c>
    </row>
    <row r="12">
      <c r="A12" t="inlineStr">
        <is>
          <t>Goodwood</t>
        </is>
      </c>
      <c r="B12" t="inlineStr">
        <is>
          <t>R</t>
        </is>
      </c>
      <c r="C12" t="inlineStr">
        <is>
          <t>GW3587</t>
        </is>
      </c>
      <c r="D12" t="b">
        <v>0</v>
      </c>
      <c r="E12" t="b">
        <v>0</v>
      </c>
      <c r="F12" t="n">
        <v>1</v>
      </c>
      <c r="G12" s="5" t="n">
        <v>45606</v>
      </c>
      <c r="H12" s="6" t="n">
        <v>45606</v>
      </c>
      <c r="I12" s="4" t="n">
        <v>800000</v>
      </c>
      <c r="J12" s="4">
        <f>IF(A12&lt;&gt;"Goodwood",I12/115*15, 0)</f>
        <v/>
      </c>
      <c r="K12" s="4">
        <f>I12-J12</f>
        <v/>
      </c>
      <c r="L12" s="4" t="n">
        <v>0</v>
      </c>
      <c r="M12" s="4" t="n">
        <v>1789</v>
      </c>
      <c r="N12" s="4" t="n">
        <v>4000</v>
      </c>
      <c r="O12" s="4" t="n">
        <v>40000</v>
      </c>
      <c r="P12" s="4" t="n">
        <v>3500</v>
      </c>
      <c r="Q12" s="4">
        <f>K12-SUM(L12:P12)</f>
        <v/>
      </c>
      <c r="R12" s="4">
        <f>IF(H12&gt;=SUMIFS(Investors!$P:$P,Investors!$G:$G,Sales!C12),SUMIFS(Investors!$R:$R,Investors!$G:$G,Sales!C12),0)</f>
        <v/>
      </c>
      <c r="S12" s="4">
        <f>Q12-R12</f>
        <v/>
      </c>
      <c r="T12" t="b">
        <v>0</v>
      </c>
      <c r="U12" s="5">
        <f>IF(MOD(MONTH(H12), 2) &lt;&gt; 0, EOMONTH(H12, 2), EOMONTH(H12, 1))</f>
        <v/>
      </c>
    </row>
    <row r="13">
      <c r="A13" t="inlineStr">
        <is>
          <t>Goodwood</t>
        </is>
      </c>
      <c r="B13" t="inlineStr">
        <is>
          <t>R</t>
        </is>
      </c>
      <c r="C13" t="inlineStr">
        <is>
          <t>GW3616</t>
        </is>
      </c>
      <c r="D13" t="b">
        <v>0</v>
      </c>
      <c r="E13" t="b">
        <v>0</v>
      </c>
      <c r="F13" t="n">
        <v>1</v>
      </c>
      <c r="G13" s="5" t="n">
        <v>45658</v>
      </c>
      <c r="H13" s="6" t="n">
        <v>45658</v>
      </c>
      <c r="I13" s="4" t="n">
        <v>800000</v>
      </c>
      <c r="J13" s="4">
        <f>IF(A13&lt;&gt;"Goodwood",I13/115*15, 0)</f>
        <v/>
      </c>
      <c r="K13" s="4">
        <f>I13-J13</f>
        <v/>
      </c>
      <c r="L13" s="4" t="n">
        <v>0</v>
      </c>
      <c r="M13" s="4" t="n">
        <v>1789</v>
      </c>
      <c r="N13" s="4" t="n">
        <v>4000</v>
      </c>
      <c r="O13" s="4" t="n">
        <v>40000</v>
      </c>
      <c r="P13" s="4" t="n">
        <v>3500</v>
      </c>
      <c r="Q13" s="4">
        <f>K13-SUM(L13:P13)</f>
        <v/>
      </c>
      <c r="R13" s="4">
        <f>IF(H13&gt;=SUMIFS(Investors!$P:$P,Investors!$G:$G,Sales!C13),SUMIFS(Investors!$R:$R,Investors!$G:$G,Sales!C13),0)</f>
        <v/>
      </c>
      <c r="S13" s="4">
        <f>Q13-R13</f>
        <v/>
      </c>
      <c r="T13" t="b">
        <v>0</v>
      </c>
      <c r="U13" s="5">
        <f>IF(MOD(MONTH(H13), 2) &lt;&gt; 0, EOMONTH(H13, 2), EOMONTH(H13, 1))</f>
        <v/>
      </c>
    </row>
    <row r="14">
      <c r="A14" t="inlineStr">
        <is>
          <t>Goodwood</t>
        </is>
      </c>
      <c r="B14" t="inlineStr">
        <is>
          <t>R</t>
        </is>
      </c>
      <c r="C14" t="inlineStr">
        <is>
          <t>GW3624</t>
        </is>
      </c>
      <c r="D14" t="b">
        <v>0</v>
      </c>
      <c r="E14" t="b">
        <v>0</v>
      </c>
      <c r="F14" t="n">
        <v>1</v>
      </c>
      <c r="G14" s="5" t="n">
        <v>45642</v>
      </c>
      <c r="H14" s="6" t="n">
        <v>45642</v>
      </c>
      <c r="I14" s="4" t="n">
        <v>800000</v>
      </c>
      <c r="J14" s="4">
        <f>IF(A14&lt;&gt;"Goodwood",I14/115*15, 0)</f>
        <v/>
      </c>
      <c r="K14" s="4">
        <f>I14-J14</f>
        <v/>
      </c>
      <c r="L14" s="4" t="n">
        <v>0</v>
      </c>
      <c r="M14" s="4" t="n">
        <v>1789</v>
      </c>
      <c r="N14" s="4" t="n">
        <v>4000</v>
      </c>
      <c r="O14" s="4" t="n">
        <v>40000</v>
      </c>
      <c r="P14" s="4" t="n">
        <v>3500</v>
      </c>
      <c r="Q14" s="4">
        <f>K14-SUM(L14:P14)</f>
        <v/>
      </c>
      <c r="R14" s="4">
        <f>IF(H14&gt;=SUMIFS(Investors!$P:$P,Investors!$G:$G,Sales!C14),SUMIFS(Investors!$R:$R,Investors!$G:$G,Sales!C14),0)</f>
        <v/>
      </c>
      <c r="S14" s="4">
        <f>Q14-R14</f>
        <v/>
      </c>
      <c r="T14" t="b">
        <v>0</v>
      </c>
      <c r="U14" s="5">
        <f>IF(MOD(MONTH(H14), 2) &lt;&gt; 0, EOMONTH(H14, 2), EOMONTH(H14, 1))</f>
        <v/>
      </c>
    </row>
    <row r="15">
      <c r="A15" t="inlineStr">
        <is>
          <t>Goodwood</t>
        </is>
      </c>
      <c r="B15" t="inlineStr">
        <is>
          <t>R</t>
        </is>
      </c>
      <c r="C15" t="inlineStr">
        <is>
          <t>GW3629</t>
        </is>
      </c>
      <c r="D15" t="b">
        <v>0</v>
      </c>
      <c r="E15" t="b">
        <v>0</v>
      </c>
      <c r="F15" t="n">
        <v>1</v>
      </c>
      <c r="G15" s="5" t="n">
        <v>45642</v>
      </c>
      <c r="H15" s="6" t="n">
        <v>45642</v>
      </c>
      <c r="I15" s="4" t="n">
        <v>1450000</v>
      </c>
      <c r="J15" s="4">
        <f>IF(A15&lt;&gt;"Goodwood",I15/115*15, 0)</f>
        <v/>
      </c>
      <c r="K15" s="4">
        <f>I15-J15</f>
        <v/>
      </c>
      <c r="L15" s="4" t="n">
        <v>0</v>
      </c>
      <c r="M15" s="4" t="n">
        <v>1789</v>
      </c>
      <c r="N15" s="4" t="n">
        <v>7250</v>
      </c>
      <c r="O15" s="4" t="n">
        <v>72500</v>
      </c>
      <c r="P15" s="4" t="n">
        <v>3500</v>
      </c>
      <c r="Q15" s="4">
        <f>K15-SUM(L15:P15)</f>
        <v/>
      </c>
      <c r="R15" s="4">
        <f>IF(H15&gt;=SUMIFS(Investors!$P:$P,Investors!$G:$G,Sales!C15),SUMIFS(Investors!$R:$R,Investors!$G:$G,Sales!C15),0)</f>
        <v/>
      </c>
      <c r="S15" s="4">
        <f>Q15-R15</f>
        <v/>
      </c>
      <c r="T15" t="b">
        <v>0</v>
      </c>
      <c r="U15" s="5">
        <f>IF(MOD(MONTH(H15), 2) &lt;&gt; 0, EOMONTH(H15, 2), EOMONTH(H15, 1))</f>
        <v/>
      </c>
    </row>
    <row r="16">
      <c r="A16" t="inlineStr">
        <is>
          <t>Goodwood</t>
        </is>
      </c>
      <c r="B16" t="inlineStr">
        <is>
          <t>R</t>
        </is>
      </c>
      <c r="C16" t="inlineStr">
        <is>
          <t>GW3633</t>
        </is>
      </c>
      <c r="D16" t="b">
        <v>0</v>
      </c>
      <c r="E16" t="b">
        <v>0</v>
      </c>
      <c r="F16" t="n">
        <v>1</v>
      </c>
      <c r="G16" s="5" t="n">
        <v>45712</v>
      </c>
      <c r="H16" s="6" t="n">
        <v>45712</v>
      </c>
      <c r="I16" s="4" t="n">
        <v>800000</v>
      </c>
      <c r="J16" s="4">
        <f>IF(A16&lt;&gt;"Goodwood",I16/115*15, 0)</f>
        <v/>
      </c>
      <c r="K16" s="4">
        <f>I16-J16</f>
        <v/>
      </c>
      <c r="L16" s="4" t="n">
        <v>0</v>
      </c>
      <c r="M16" s="4" t="n">
        <v>1789</v>
      </c>
      <c r="N16" s="4" t="n">
        <v>4000</v>
      </c>
      <c r="O16" s="4" t="n">
        <v>40000</v>
      </c>
      <c r="P16" s="4" t="n">
        <v>3500</v>
      </c>
      <c r="Q16" s="4">
        <f>K16-SUM(L16:P16)</f>
        <v/>
      </c>
      <c r="R16" s="4">
        <f>IF(H16&gt;=SUMIFS(Investors!$P:$P,Investors!$G:$G,Sales!C16),SUMIFS(Investors!$R:$R,Investors!$G:$G,Sales!C16),0)</f>
        <v/>
      </c>
      <c r="S16" s="4">
        <f>Q16-R16</f>
        <v/>
      </c>
      <c r="T16" t="b">
        <v>0</v>
      </c>
      <c r="U16" s="5">
        <f>IF(MOD(MONTH(H16), 2) &lt;&gt; 0, EOMONTH(H16, 2), EOMONTH(H16, 1))</f>
        <v/>
      </c>
    </row>
    <row r="17">
      <c r="A17" t="inlineStr">
        <is>
          <t>Goodwood</t>
        </is>
      </c>
      <c r="B17" t="inlineStr">
        <is>
          <t>R</t>
        </is>
      </c>
      <c r="C17" t="inlineStr">
        <is>
          <t>GW3657</t>
        </is>
      </c>
      <c r="D17" t="b">
        <v>0</v>
      </c>
      <c r="E17" t="b">
        <v>0</v>
      </c>
      <c r="F17" t="n">
        <v>1</v>
      </c>
      <c r="G17" s="5" t="n">
        <v>45611</v>
      </c>
      <c r="H17" s="6" t="n">
        <v>45611</v>
      </c>
      <c r="I17" s="4" t="n">
        <v>800000</v>
      </c>
      <c r="J17" s="4">
        <f>IF(A17&lt;&gt;"Goodwood",I17/115*15, 0)</f>
        <v/>
      </c>
      <c r="K17" s="4">
        <f>I17-J17</f>
        <v/>
      </c>
      <c r="L17" s="4" t="n">
        <v>0</v>
      </c>
      <c r="M17" s="4" t="n">
        <v>1789</v>
      </c>
      <c r="N17" s="4" t="n">
        <v>4000</v>
      </c>
      <c r="O17" s="4" t="n">
        <v>40000</v>
      </c>
      <c r="P17" s="4" t="n">
        <v>3500</v>
      </c>
      <c r="Q17" s="4">
        <f>K17-SUM(L17:P17)</f>
        <v/>
      </c>
      <c r="R17" s="4">
        <f>IF(H17&gt;=SUMIFS(Investors!$P:$P,Investors!$G:$G,Sales!C17),SUMIFS(Investors!$R:$R,Investors!$G:$G,Sales!C17),0)</f>
        <v/>
      </c>
      <c r="S17" s="4">
        <f>Q17-R17</f>
        <v/>
      </c>
      <c r="T17" t="b">
        <v>0</v>
      </c>
      <c r="U17" s="5">
        <f>IF(MOD(MONTH(H17), 2) &lt;&gt; 0, EOMONTH(H17, 2), EOMONTH(H17, 1))</f>
        <v/>
      </c>
    </row>
    <row r="18">
      <c r="A18" t="inlineStr">
        <is>
          <t>Goodwood</t>
        </is>
      </c>
      <c r="B18" t="inlineStr">
        <is>
          <t>R</t>
        </is>
      </c>
      <c r="C18" t="inlineStr">
        <is>
          <t>GW3735</t>
        </is>
      </c>
      <c r="D18" t="b">
        <v>0</v>
      </c>
      <c r="E18" t="b">
        <v>0</v>
      </c>
      <c r="F18" t="n">
        <v>1</v>
      </c>
      <c r="G18" s="5" t="n">
        <v>45716</v>
      </c>
      <c r="H18" s="6" t="n">
        <v>45716</v>
      </c>
      <c r="I18" s="4" t="n">
        <v>800000</v>
      </c>
      <c r="J18" s="4">
        <f>IF(A18&lt;&gt;"Goodwood",I18/115*15, 0)</f>
        <v/>
      </c>
      <c r="K18" s="4">
        <f>I18-J18</f>
        <v/>
      </c>
      <c r="L18" s="4" t="n">
        <v>0</v>
      </c>
      <c r="M18" s="4" t="n">
        <v>1789</v>
      </c>
      <c r="N18" s="4" t="n">
        <v>4000</v>
      </c>
      <c r="O18" s="4" t="n">
        <v>40000</v>
      </c>
      <c r="P18" s="4" t="n">
        <v>3500</v>
      </c>
      <c r="Q18" s="4">
        <f>K18-SUM(L18:P18)</f>
        <v/>
      </c>
      <c r="R18" s="4">
        <f>IF(H18&gt;=SUMIFS(Investors!$P:$P,Investors!$G:$G,Sales!C18),SUMIFS(Investors!$R:$R,Investors!$G:$G,Sales!C18),0)</f>
        <v/>
      </c>
      <c r="S18" s="4">
        <f>Q18-R18</f>
        <v/>
      </c>
      <c r="T18" t="b">
        <v>0</v>
      </c>
      <c r="U18" s="5">
        <f>IF(MOD(MONTH(H18), 2) &lt;&gt; 0, EOMONTH(H18, 2), EOMONTH(H18, 1))</f>
        <v/>
      </c>
    </row>
    <row r="19">
      <c r="A19" t="inlineStr">
        <is>
          <t>Goodwood</t>
        </is>
      </c>
      <c r="B19" t="inlineStr">
        <is>
          <t>R</t>
        </is>
      </c>
      <c r="C19" t="inlineStr">
        <is>
          <t>GW3738</t>
        </is>
      </c>
      <c r="D19" t="b">
        <v>1</v>
      </c>
      <c r="E19" t="b">
        <v>0</v>
      </c>
      <c r="F19" t="n">
        <v>1</v>
      </c>
      <c r="G19" s="5" t="n">
        <v>45611</v>
      </c>
      <c r="H19" s="6" t="n">
        <v>45611</v>
      </c>
      <c r="I19" s="4" t="n">
        <v>850000</v>
      </c>
      <c r="J19" s="4">
        <f>IF(A19&lt;&gt;"Goodwood",I19/115*15, 0)</f>
        <v/>
      </c>
      <c r="K19" s="4">
        <f>I19-J19</f>
        <v/>
      </c>
      <c r="L19" s="4" t="n">
        <v>0</v>
      </c>
      <c r="M19" s="4" t="n">
        <v>1789</v>
      </c>
      <c r="N19" s="4" t="n">
        <v>4250</v>
      </c>
      <c r="O19" s="4" t="n">
        <v>42500</v>
      </c>
      <c r="P19" s="4" t="n">
        <v>3500</v>
      </c>
      <c r="Q19" s="4">
        <f>K19-SUM(L19:P19)</f>
        <v/>
      </c>
      <c r="R19" s="4">
        <f>IF(H19&gt;=SUMIFS(Investors!$P:$P,Investors!$G:$G,Sales!C19),SUMIFS(Investors!$R:$R,Investors!$G:$G,Sales!C19),0)</f>
        <v/>
      </c>
      <c r="S19" s="4">
        <f>Q19-R19</f>
        <v/>
      </c>
      <c r="T19" t="b">
        <v>0</v>
      </c>
      <c r="U19" s="5">
        <f>IF(MOD(MONTH(H19), 2) &lt;&gt; 0, EOMONTH(H19, 2), EOMONTH(H19, 1))</f>
        <v/>
      </c>
    </row>
    <row r="20">
      <c r="A20" t="inlineStr">
        <is>
          <t>Goodwood</t>
        </is>
      </c>
      <c r="B20" t="inlineStr">
        <is>
          <t>R</t>
        </is>
      </c>
      <c r="C20" t="inlineStr">
        <is>
          <t>GW3756</t>
        </is>
      </c>
      <c r="D20" t="b">
        <v>0</v>
      </c>
      <c r="E20" t="b">
        <v>0</v>
      </c>
      <c r="F20" t="n">
        <v>1</v>
      </c>
      <c r="G20" s="5" t="n">
        <v>45606</v>
      </c>
      <c r="H20" s="6" t="n">
        <v>45606</v>
      </c>
      <c r="I20" s="4" t="n">
        <v>800000</v>
      </c>
      <c r="J20" s="4">
        <f>IF(A20&lt;&gt;"Goodwood",I20/115*15, 0)</f>
        <v/>
      </c>
      <c r="K20" s="4">
        <f>I20-J20</f>
        <v/>
      </c>
      <c r="L20" s="4" t="n">
        <v>0</v>
      </c>
      <c r="M20" s="4" t="n">
        <v>1789</v>
      </c>
      <c r="N20" s="4" t="n">
        <v>4000</v>
      </c>
      <c r="O20" s="4" t="n">
        <v>40000</v>
      </c>
      <c r="P20" s="4" t="n">
        <v>3500</v>
      </c>
      <c r="Q20" s="4">
        <f>K20-SUM(L20:P20)</f>
        <v/>
      </c>
      <c r="R20" s="4">
        <f>IF(H20&gt;=SUMIFS(Investors!$P:$P,Investors!$G:$G,Sales!C20),SUMIFS(Investors!$R:$R,Investors!$G:$G,Sales!C20),0)</f>
        <v/>
      </c>
      <c r="S20" s="4">
        <f>Q20-R20</f>
        <v/>
      </c>
      <c r="T20" t="b">
        <v>0</v>
      </c>
      <c r="U20" s="5">
        <f>IF(MOD(MONTH(H20), 2) &lt;&gt; 0, EOMONTH(H20, 2), EOMONTH(H20, 1))</f>
        <v/>
      </c>
    </row>
    <row r="21">
      <c r="A21" t="inlineStr">
        <is>
          <t>Goodwood</t>
        </is>
      </c>
      <c r="B21" t="inlineStr">
        <is>
          <t>R</t>
        </is>
      </c>
      <c r="C21" t="inlineStr">
        <is>
          <t>GW3795</t>
        </is>
      </c>
      <c r="D21" t="b">
        <v>0</v>
      </c>
      <c r="E21" t="b">
        <v>0</v>
      </c>
      <c r="F21" t="n">
        <v>1</v>
      </c>
      <c r="G21" s="5" t="n">
        <v>45688</v>
      </c>
      <c r="H21" s="6" t="n">
        <v>45688</v>
      </c>
      <c r="I21" s="4" t="n">
        <v>800000</v>
      </c>
      <c r="J21" s="4">
        <f>IF(A21&lt;&gt;"Goodwood",I21/115*15, 0)</f>
        <v/>
      </c>
      <c r="K21" s="4">
        <f>I21-J21</f>
        <v/>
      </c>
      <c r="L21" s="4" t="n">
        <v>0</v>
      </c>
      <c r="M21" s="4" t="n">
        <v>1789</v>
      </c>
      <c r="N21" s="4" t="n">
        <v>4000</v>
      </c>
      <c r="O21" s="4" t="n">
        <v>40000</v>
      </c>
      <c r="P21" s="4" t="n">
        <v>3500</v>
      </c>
      <c r="Q21" s="4">
        <f>K21-SUM(L21:P21)</f>
        <v/>
      </c>
      <c r="R21" s="4">
        <f>IF(H21&gt;=SUMIFS(Investors!$P:$P,Investors!$G:$G,Sales!C21),SUMIFS(Investors!$R:$R,Investors!$G:$G,Sales!C21),0)</f>
        <v/>
      </c>
      <c r="S21" s="4">
        <f>Q21-R21</f>
        <v/>
      </c>
      <c r="T21" t="b">
        <v>0</v>
      </c>
      <c r="U21" s="5">
        <f>IF(MOD(MONTH(H21), 2) &lt;&gt; 0, EOMONTH(H21, 2), EOMONTH(H21, 1))</f>
        <v/>
      </c>
    </row>
    <row r="22">
      <c r="A22" t="inlineStr">
        <is>
          <t>Goodwood</t>
        </is>
      </c>
      <c r="B22" t="inlineStr">
        <is>
          <t>R</t>
        </is>
      </c>
      <c r="C22" t="inlineStr">
        <is>
          <t>GW3847</t>
        </is>
      </c>
      <c r="D22" t="b">
        <v>0</v>
      </c>
      <c r="E22" t="b">
        <v>0</v>
      </c>
      <c r="F22" t="n">
        <v>1</v>
      </c>
      <c r="G22" s="5" t="n">
        <v>45716</v>
      </c>
      <c r="H22" s="6" t="n">
        <v>45716</v>
      </c>
      <c r="I22" s="4" t="n">
        <v>800000</v>
      </c>
      <c r="J22" s="4">
        <f>IF(A22&lt;&gt;"Goodwood",I22/115*15, 0)</f>
        <v/>
      </c>
      <c r="K22" s="4">
        <f>I22-J22</f>
        <v/>
      </c>
      <c r="L22" s="4" t="n">
        <v>0</v>
      </c>
      <c r="M22" s="4" t="n">
        <v>1789</v>
      </c>
      <c r="N22" s="4" t="n">
        <v>4000</v>
      </c>
      <c r="O22" s="4" t="n">
        <v>40000</v>
      </c>
      <c r="P22" s="4" t="n">
        <v>3500</v>
      </c>
      <c r="Q22" s="4">
        <f>K22-SUM(L22:P22)</f>
        <v/>
      </c>
      <c r="R22" s="4">
        <f>IF(H22&gt;=SUMIFS(Investors!$P:$P,Investors!$G:$G,Sales!C22),SUMIFS(Investors!$R:$R,Investors!$G:$G,Sales!C22),0)</f>
        <v/>
      </c>
      <c r="S22" s="4">
        <f>Q22-R22</f>
        <v/>
      </c>
      <c r="T22" t="b">
        <v>0</v>
      </c>
      <c r="U22" s="5">
        <f>IF(MOD(MONTH(H22), 2) &lt;&gt; 0, EOMONTH(H22, 2), EOMONTH(H22, 1))</f>
        <v/>
      </c>
    </row>
    <row r="23">
      <c r="A23" t="inlineStr">
        <is>
          <t>Goodwood</t>
        </is>
      </c>
      <c r="B23" t="inlineStr">
        <is>
          <t>R</t>
        </is>
      </c>
      <c r="C23" t="inlineStr">
        <is>
          <t>GW3900</t>
        </is>
      </c>
      <c r="D23" t="b">
        <v>0</v>
      </c>
      <c r="E23" t="b">
        <v>0</v>
      </c>
      <c r="F23" t="n">
        <v>1</v>
      </c>
      <c r="G23" s="5" t="n">
        <v>45637</v>
      </c>
      <c r="H23" s="6" t="n">
        <v>45637</v>
      </c>
      <c r="I23" s="4" t="n">
        <v>800000</v>
      </c>
      <c r="J23" s="4">
        <f>IF(A23&lt;&gt;"Goodwood",I23/115*15, 0)</f>
        <v/>
      </c>
      <c r="K23" s="4">
        <f>I23-J23</f>
        <v/>
      </c>
      <c r="L23" s="4" t="n">
        <v>0</v>
      </c>
      <c r="M23" s="4" t="n">
        <v>1789</v>
      </c>
      <c r="N23" s="4" t="n">
        <v>4000</v>
      </c>
      <c r="O23" s="4" t="n">
        <v>40000</v>
      </c>
      <c r="P23" s="4" t="n">
        <v>3500</v>
      </c>
      <c r="Q23" s="4">
        <f>K23-SUM(L23:P23)</f>
        <v/>
      </c>
      <c r="R23" s="4">
        <f>IF(H23&gt;=SUMIFS(Investors!$P:$P,Investors!$G:$G,Sales!C23),SUMIFS(Investors!$R:$R,Investors!$G:$G,Sales!C23),0)</f>
        <v/>
      </c>
      <c r="S23" s="4">
        <f>Q23-R23</f>
        <v/>
      </c>
      <c r="T23" t="b">
        <v>0</v>
      </c>
      <c r="U23" s="5">
        <f>IF(MOD(MONTH(H23), 2) &lt;&gt; 0, EOMONTH(H23, 2), EOMONTH(H23, 1))</f>
        <v/>
      </c>
    </row>
    <row r="24">
      <c r="A24" t="inlineStr">
        <is>
          <t>Goodwood</t>
        </is>
      </c>
      <c r="B24" t="inlineStr">
        <is>
          <t>R</t>
        </is>
      </c>
      <c r="C24" t="inlineStr">
        <is>
          <t>GW3927</t>
        </is>
      </c>
      <c r="D24" t="b">
        <v>1</v>
      </c>
      <c r="E24" t="b">
        <v>0</v>
      </c>
      <c r="F24" t="n">
        <v>1</v>
      </c>
      <c r="G24" s="5" t="n">
        <v>45611</v>
      </c>
      <c r="H24" s="6" t="n">
        <v>45611</v>
      </c>
      <c r="I24" s="4" t="n">
        <v>850000</v>
      </c>
      <c r="J24" s="4">
        <f>IF(A24&lt;&gt;"Goodwood",I24/115*15, 0)</f>
        <v/>
      </c>
      <c r="K24" s="4">
        <f>I24-J24</f>
        <v/>
      </c>
      <c r="L24" s="4" t="n">
        <v>0</v>
      </c>
      <c r="M24" s="4" t="n">
        <v>1789</v>
      </c>
      <c r="N24" s="4" t="n">
        <v>4250</v>
      </c>
      <c r="O24" s="4" t="n">
        <v>42500</v>
      </c>
      <c r="P24" s="4" t="n">
        <v>3500</v>
      </c>
      <c r="Q24" s="4">
        <f>K24-SUM(L24:P24)</f>
        <v/>
      </c>
      <c r="R24" s="4">
        <f>IF(H24&gt;=SUMIFS(Investors!$P:$P,Investors!$G:$G,Sales!C24),SUMIFS(Investors!$R:$R,Investors!$G:$G,Sales!C24),0)</f>
        <v/>
      </c>
      <c r="S24" s="4">
        <f>Q24-R24</f>
        <v/>
      </c>
      <c r="T24" t="b">
        <v>0</v>
      </c>
      <c r="U24" s="5">
        <f>IF(MOD(MONTH(H24), 2) &lt;&gt; 0, EOMONTH(H24, 2), EOMONTH(H24, 1))</f>
        <v/>
      </c>
    </row>
    <row r="25">
      <c r="A25" t="inlineStr">
        <is>
          <t>Goodwood</t>
        </is>
      </c>
      <c r="B25" t="inlineStr">
        <is>
          <t>R</t>
        </is>
      </c>
      <c r="C25" t="inlineStr">
        <is>
          <t>GW3957</t>
        </is>
      </c>
      <c r="D25" t="b">
        <v>0</v>
      </c>
      <c r="E25" t="b">
        <v>0</v>
      </c>
      <c r="F25" t="n">
        <v>1</v>
      </c>
      <c r="G25" s="5" t="n">
        <v>45688</v>
      </c>
      <c r="H25" s="6" t="n">
        <v>45688</v>
      </c>
      <c r="I25" s="4" t="n">
        <v>800000</v>
      </c>
      <c r="J25" s="4">
        <f>IF(A25&lt;&gt;"Goodwood",I25/115*15, 0)</f>
        <v/>
      </c>
      <c r="K25" s="4">
        <f>I25-J25</f>
        <v/>
      </c>
      <c r="L25" s="4" t="n">
        <v>0</v>
      </c>
      <c r="M25" s="4" t="n">
        <v>1789</v>
      </c>
      <c r="N25" s="4" t="n">
        <v>4000</v>
      </c>
      <c r="O25" s="4" t="n">
        <v>40000</v>
      </c>
      <c r="P25" s="4" t="n">
        <v>3500</v>
      </c>
      <c r="Q25" s="4">
        <f>K25-SUM(L25:P25)</f>
        <v/>
      </c>
      <c r="R25" s="4">
        <f>IF(H25&gt;=SUMIFS(Investors!$P:$P,Investors!$G:$G,Sales!C25),SUMIFS(Investors!$R:$R,Investors!$G:$G,Sales!C25),0)</f>
        <v/>
      </c>
      <c r="S25" s="4">
        <f>Q25-R25</f>
        <v/>
      </c>
      <c r="T25" t="b">
        <v>0</v>
      </c>
      <c r="U25" s="5">
        <f>IF(MOD(MONTH(H25), 2) &lt;&gt; 0, EOMONTH(H25, 2), EOMONTH(H25, 1))</f>
        <v/>
      </c>
    </row>
    <row r="26">
      <c r="A26" t="inlineStr">
        <is>
          <t>Goodwood</t>
        </is>
      </c>
      <c r="B26" t="inlineStr">
        <is>
          <t>R</t>
        </is>
      </c>
      <c r="C26" t="inlineStr">
        <is>
          <t>GW3960</t>
        </is>
      </c>
      <c r="D26" t="b">
        <v>0</v>
      </c>
      <c r="E26" t="b">
        <v>0</v>
      </c>
      <c r="F26" t="n">
        <v>1</v>
      </c>
      <c r="G26" s="5" t="n">
        <v>45606</v>
      </c>
      <c r="H26" s="6" t="n">
        <v>45606</v>
      </c>
      <c r="I26" s="4" t="n">
        <v>800000</v>
      </c>
      <c r="J26" s="4">
        <f>IF(A26&lt;&gt;"Goodwood",I26/115*15, 0)</f>
        <v/>
      </c>
      <c r="K26" s="4">
        <f>I26-J26</f>
        <v/>
      </c>
      <c r="L26" s="4" t="n">
        <v>0</v>
      </c>
      <c r="M26" s="4" t="n">
        <v>1789</v>
      </c>
      <c r="N26" s="4" t="n">
        <v>4000</v>
      </c>
      <c r="O26" s="4" t="n">
        <v>40000</v>
      </c>
      <c r="P26" s="4" t="n">
        <v>3500</v>
      </c>
      <c r="Q26" s="4">
        <f>K26-SUM(L26:P26)</f>
        <v/>
      </c>
      <c r="R26" s="4">
        <f>IF(H26&gt;=SUMIFS(Investors!$P:$P,Investors!$G:$G,Sales!C26),SUMIFS(Investors!$R:$R,Investors!$G:$G,Sales!C26),0)</f>
        <v/>
      </c>
      <c r="S26" s="4">
        <f>Q26-R26</f>
        <v/>
      </c>
      <c r="T26" t="b">
        <v>0</v>
      </c>
      <c r="U26" s="5">
        <f>IF(MOD(MONTH(H26), 2) &lt;&gt; 0, EOMONTH(H26, 2), EOMONTH(H26, 1))</f>
        <v/>
      </c>
    </row>
    <row r="27">
      <c r="A27" t="inlineStr">
        <is>
          <t>Goodwood</t>
        </is>
      </c>
      <c r="B27" t="inlineStr">
        <is>
          <t>R</t>
        </is>
      </c>
      <c r="C27" t="inlineStr">
        <is>
          <t>GW3976</t>
        </is>
      </c>
      <c r="D27" t="b">
        <v>0</v>
      </c>
      <c r="E27" t="b">
        <v>0</v>
      </c>
      <c r="F27" t="n">
        <v>1</v>
      </c>
      <c r="G27" s="5" t="n">
        <v>45642</v>
      </c>
      <c r="H27" s="6" t="n">
        <v>45642</v>
      </c>
      <c r="I27" s="4" t="n">
        <v>1290000</v>
      </c>
      <c r="J27" s="4">
        <f>IF(A27&lt;&gt;"Goodwood",I27/115*15, 0)</f>
        <v/>
      </c>
      <c r="K27" s="4">
        <f>I27-J27</f>
        <v/>
      </c>
      <c r="L27" s="4" t="n">
        <v>0</v>
      </c>
      <c r="M27" s="4" t="n">
        <v>1789</v>
      </c>
      <c r="N27" s="4" t="n">
        <v>6450</v>
      </c>
      <c r="O27" s="4" t="n">
        <v>64500</v>
      </c>
      <c r="P27" s="4" t="n">
        <v>3500</v>
      </c>
      <c r="Q27" s="4">
        <f>K27-SUM(L27:P27)</f>
        <v/>
      </c>
      <c r="R27" s="4">
        <f>IF(H27&gt;=SUMIFS(Investors!$P:$P,Investors!$G:$G,Sales!C27),SUMIFS(Investors!$R:$R,Investors!$G:$G,Sales!C27),0)</f>
        <v/>
      </c>
      <c r="S27" s="4">
        <f>Q27-R27</f>
        <v/>
      </c>
      <c r="T27" t="b">
        <v>0</v>
      </c>
      <c r="U27" s="5">
        <f>IF(MOD(MONTH(H27), 2) &lt;&gt; 0, EOMONTH(H27, 2), EOMONTH(H27, 1))</f>
        <v/>
      </c>
    </row>
    <row r="28">
      <c r="A28" t="inlineStr">
        <is>
          <t>Goodwood</t>
        </is>
      </c>
      <c r="B28" t="inlineStr">
        <is>
          <t>R</t>
        </is>
      </c>
      <c r="C28" t="inlineStr">
        <is>
          <t>GW4008</t>
        </is>
      </c>
      <c r="D28" t="b">
        <v>0</v>
      </c>
      <c r="E28" t="b">
        <v>0</v>
      </c>
      <c r="F28" t="n">
        <v>1</v>
      </c>
      <c r="G28" s="5" t="n">
        <v>45716</v>
      </c>
      <c r="H28" s="6" t="n">
        <v>45716</v>
      </c>
      <c r="I28" s="4" t="n">
        <v>1100000</v>
      </c>
      <c r="J28" s="4">
        <f>IF(A28&lt;&gt;"Goodwood",I28/115*15, 0)</f>
        <v/>
      </c>
      <c r="K28" s="4">
        <f>I28-J28</f>
        <v/>
      </c>
      <c r="L28" s="4" t="n">
        <v>0</v>
      </c>
      <c r="M28" s="4" t="n">
        <v>1789</v>
      </c>
      <c r="N28" s="4" t="n">
        <v>5500</v>
      </c>
      <c r="O28" s="4" t="n">
        <v>55000</v>
      </c>
      <c r="P28" s="4" t="n">
        <v>3500</v>
      </c>
      <c r="Q28" s="4">
        <f>K28-SUM(L28:P28)</f>
        <v/>
      </c>
      <c r="R28" s="4">
        <f>IF(H28&gt;=SUMIFS(Investors!$P:$P,Investors!$G:$G,Sales!C28),SUMIFS(Investors!$R:$R,Investors!$G:$G,Sales!C28),0)</f>
        <v/>
      </c>
      <c r="S28" s="4">
        <f>Q28-R28</f>
        <v/>
      </c>
      <c r="T28" t="b">
        <v>0</v>
      </c>
      <c r="U28" s="5">
        <f>IF(MOD(MONTH(H28), 2) &lt;&gt; 0, EOMONTH(H28, 2), EOMONTH(H28, 1))</f>
        <v/>
      </c>
    </row>
    <row r="29">
      <c r="A29" t="inlineStr">
        <is>
          <t>Goodwood</t>
        </is>
      </c>
      <c r="B29" t="inlineStr">
        <is>
          <t>R</t>
        </is>
      </c>
      <c r="C29" t="inlineStr">
        <is>
          <t>GW4019</t>
        </is>
      </c>
      <c r="D29" t="b">
        <v>1</v>
      </c>
      <c r="E29" t="b">
        <v>1</v>
      </c>
      <c r="F29" t="n">
        <v>1</v>
      </c>
      <c r="G29" s="5" t="n">
        <v>45533</v>
      </c>
      <c r="H29" s="6" t="n">
        <v>45533</v>
      </c>
      <c r="I29" s="4" t="n">
        <v>880000</v>
      </c>
      <c r="J29" s="4">
        <f>IF(A29&lt;&gt;"Goodwood",I29/115*15, 0)</f>
        <v/>
      </c>
      <c r="K29" s="4">
        <f>I29-J29</f>
        <v/>
      </c>
      <c r="L29" s="4" t="n">
        <v>0</v>
      </c>
      <c r="M29" s="4" t="n">
        <v>1789</v>
      </c>
      <c r="N29" s="4" t="n">
        <v>4400</v>
      </c>
      <c r="O29" s="4" t="n">
        <v>44000</v>
      </c>
      <c r="P29" s="4" t="n">
        <v>3500</v>
      </c>
      <c r="Q29" s="4">
        <f>K29-SUM(L29:P29)</f>
        <v/>
      </c>
      <c r="R29" s="4">
        <f>IF(H29&gt;=SUMIFS(Investors!$P:$P,Investors!$G:$G,Sales!C29),SUMIFS(Investors!$R:$R,Investors!$G:$G,Sales!C29),0)</f>
        <v/>
      </c>
      <c r="S29" s="4">
        <f>Q29-R29</f>
        <v/>
      </c>
      <c r="T29" t="b">
        <v>0</v>
      </c>
      <c r="U29" s="5">
        <f>IF(MOD(MONTH(H29), 2) &lt;&gt; 0, EOMONTH(H29, 2), EOMONTH(H29, 1))</f>
        <v/>
      </c>
    </row>
    <row r="30">
      <c r="A30" t="inlineStr">
        <is>
          <t>Goodwood</t>
        </is>
      </c>
      <c r="B30" t="inlineStr">
        <is>
          <t>R</t>
        </is>
      </c>
      <c r="C30" t="inlineStr">
        <is>
          <t>GW4049</t>
        </is>
      </c>
      <c r="D30" t="b">
        <v>0</v>
      </c>
      <c r="E30" t="b">
        <v>0</v>
      </c>
      <c r="F30" t="n">
        <v>1</v>
      </c>
      <c r="G30" s="5" t="n">
        <v>45642</v>
      </c>
      <c r="H30" s="6" t="n">
        <v>45642</v>
      </c>
      <c r="I30" s="4" t="n">
        <v>800000</v>
      </c>
      <c r="J30" s="4">
        <f>IF(A30&lt;&gt;"Goodwood",I30/115*15, 0)</f>
        <v/>
      </c>
      <c r="K30" s="4">
        <f>I30-J30</f>
        <v/>
      </c>
      <c r="L30" s="4" t="n">
        <v>0</v>
      </c>
      <c r="M30" s="4" t="n">
        <v>1789</v>
      </c>
      <c r="N30" s="4" t="n">
        <v>4000</v>
      </c>
      <c r="O30" s="4" t="n">
        <v>40000</v>
      </c>
      <c r="P30" s="4" t="n">
        <v>3500</v>
      </c>
      <c r="Q30" s="4">
        <f>K30-SUM(L30:P30)</f>
        <v/>
      </c>
      <c r="R30" s="4">
        <f>IF(H30&gt;=SUMIFS(Investors!$P:$P,Investors!$G:$G,Sales!C30),SUMIFS(Investors!$R:$R,Investors!$G:$G,Sales!C30),0)</f>
        <v/>
      </c>
      <c r="S30" s="4">
        <f>Q30-R30</f>
        <v/>
      </c>
      <c r="T30" t="b">
        <v>0</v>
      </c>
      <c r="U30" s="5">
        <f>IF(MOD(MONTH(H30), 2) &lt;&gt; 0, EOMONTH(H30, 2), EOMONTH(H30, 1))</f>
        <v/>
      </c>
    </row>
    <row r="31">
      <c r="A31" t="inlineStr">
        <is>
          <t>Goodwood</t>
        </is>
      </c>
      <c r="B31" t="inlineStr">
        <is>
          <t>R</t>
        </is>
      </c>
      <c r="C31" t="inlineStr">
        <is>
          <t>GW4063</t>
        </is>
      </c>
      <c r="D31" t="b">
        <v>0</v>
      </c>
      <c r="E31" t="b">
        <v>0</v>
      </c>
      <c r="F31" t="n">
        <v>1</v>
      </c>
      <c r="G31" s="5" t="n">
        <v>45642</v>
      </c>
      <c r="H31" s="6" t="n">
        <v>45642</v>
      </c>
      <c r="I31" s="4" t="n">
        <v>1290000</v>
      </c>
      <c r="J31" s="4">
        <f>IF(A31&lt;&gt;"Goodwood",I31/115*15, 0)</f>
        <v/>
      </c>
      <c r="K31" s="4">
        <f>I31-J31</f>
        <v/>
      </c>
      <c r="L31" s="4" t="n">
        <v>0</v>
      </c>
      <c r="M31" s="4" t="n">
        <v>1789</v>
      </c>
      <c r="N31" s="4" t="n">
        <v>6450</v>
      </c>
      <c r="O31" s="4" t="n">
        <v>64500</v>
      </c>
      <c r="P31" s="4" t="n">
        <v>3500</v>
      </c>
      <c r="Q31" s="4">
        <f>K31-SUM(L31:P31)</f>
        <v/>
      </c>
      <c r="R31" s="4">
        <f>IF(H31&gt;=SUMIFS(Investors!$P:$P,Investors!$G:$G,Sales!C31),SUMIFS(Investors!$R:$R,Investors!$G:$G,Sales!C31),0)</f>
        <v/>
      </c>
      <c r="S31" s="4">
        <f>Q31-R31</f>
        <v/>
      </c>
      <c r="T31" t="b">
        <v>0</v>
      </c>
      <c r="U31" s="5">
        <f>IF(MOD(MONTH(H31), 2) &lt;&gt; 0, EOMONTH(H31, 2), EOMONTH(H31, 1))</f>
        <v/>
      </c>
    </row>
    <row r="32">
      <c r="A32" t="inlineStr">
        <is>
          <t>Goodwood</t>
        </is>
      </c>
      <c r="B32" t="inlineStr">
        <is>
          <t>R</t>
        </is>
      </c>
      <c r="C32" t="inlineStr">
        <is>
          <t>GW4082</t>
        </is>
      </c>
      <c r="D32" t="b">
        <v>0</v>
      </c>
      <c r="E32" t="b">
        <v>0</v>
      </c>
      <c r="F32" t="n">
        <v>1</v>
      </c>
      <c r="G32" s="5" t="n">
        <v>45533</v>
      </c>
      <c r="H32" s="6" t="n">
        <v>45533</v>
      </c>
      <c r="I32" s="4" t="n">
        <v>1070000</v>
      </c>
      <c r="J32" s="4">
        <f>IF(A32&lt;&gt;"Goodwood",I32/115*15, 0)</f>
        <v/>
      </c>
      <c r="K32" s="4">
        <f>I32-J32</f>
        <v/>
      </c>
      <c r="L32" s="4" t="n">
        <v>0</v>
      </c>
      <c r="M32" s="4" t="n">
        <v>1789</v>
      </c>
      <c r="N32" s="4" t="n">
        <v>5350</v>
      </c>
      <c r="O32" s="4" t="n">
        <v>53500</v>
      </c>
      <c r="P32" s="4" t="n">
        <v>3500</v>
      </c>
      <c r="Q32" s="4">
        <f>K32-SUM(L32:P32)</f>
        <v/>
      </c>
      <c r="R32" s="4">
        <f>IF(H32&gt;=SUMIFS(Investors!$P:$P,Investors!$G:$G,Sales!C32),SUMIFS(Investors!$R:$R,Investors!$G:$G,Sales!C32),0)</f>
        <v/>
      </c>
      <c r="S32" s="4">
        <f>Q32-R32</f>
        <v/>
      </c>
      <c r="T32" t="b">
        <v>0</v>
      </c>
      <c r="U32" s="5">
        <f>IF(MOD(MONTH(H32), 2) &lt;&gt; 0, EOMONTH(H32, 2), EOMONTH(H32, 1))</f>
        <v/>
      </c>
    </row>
    <row r="33">
      <c r="A33" t="inlineStr">
        <is>
          <t>Goodwood</t>
        </is>
      </c>
      <c r="B33" t="inlineStr">
        <is>
          <t>R</t>
        </is>
      </c>
      <c r="C33" t="inlineStr">
        <is>
          <t>GW4097</t>
        </is>
      </c>
      <c r="D33" t="b">
        <v>0</v>
      </c>
      <c r="E33" t="b">
        <v>0</v>
      </c>
      <c r="F33" t="n">
        <v>1</v>
      </c>
      <c r="G33" s="5" t="n">
        <v>45688</v>
      </c>
      <c r="H33" s="6" t="n">
        <v>45688</v>
      </c>
      <c r="I33" s="4" t="n">
        <v>800000</v>
      </c>
      <c r="J33" s="4">
        <f>IF(A33&lt;&gt;"Goodwood",I33/115*15, 0)</f>
        <v/>
      </c>
      <c r="K33" s="4">
        <f>I33-J33</f>
        <v/>
      </c>
      <c r="L33" s="4" t="n">
        <v>0</v>
      </c>
      <c r="M33" s="4" t="n">
        <v>1789</v>
      </c>
      <c r="N33" s="4" t="n">
        <v>4000</v>
      </c>
      <c r="O33" s="4" t="n">
        <v>40000</v>
      </c>
      <c r="P33" s="4" t="n">
        <v>3500</v>
      </c>
      <c r="Q33" s="4">
        <f>K33-SUM(L33:P33)</f>
        <v/>
      </c>
      <c r="R33" s="4">
        <f>IF(H33&gt;=SUMIFS(Investors!$P:$P,Investors!$G:$G,Sales!C33),SUMIFS(Investors!$R:$R,Investors!$G:$G,Sales!C33),0)</f>
        <v/>
      </c>
      <c r="S33" s="4">
        <f>Q33-R33</f>
        <v/>
      </c>
      <c r="T33" t="b">
        <v>0</v>
      </c>
      <c r="U33" s="5">
        <f>IF(MOD(MONTH(H33), 2) &lt;&gt; 0, EOMONTH(H33, 2), EOMONTH(H33, 1))</f>
        <v/>
      </c>
    </row>
    <row r="34">
      <c r="A34" t="inlineStr">
        <is>
          <t>Goodwood</t>
        </is>
      </c>
      <c r="B34" t="inlineStr">
        <is>
          <t>R</t>
        </is>
      </c>
      <c r="C34" t="inlineStr">
        <is>
          <t>GW4111</t>
        </is>
      </c>
      <c r="D34" t="b">
        <v>0</v>
      </c>
      <c r="E34" t="b">
        <v>0</v>
      </c>
      <c r="F34" t="n">
        <v>1</v>
      </c>
      <c r="G34" s="5" t="n">
        <v>45642</v>
      </c>
      <c r="H34" s="6" t="n">
        <v>45642</v>
      </c>
      <c r="I34" s="4" t="n">
        <v>1200000</v>
      </c>
      <c r="J34" s="4">
        <f>IF(A34&lt;&gt;"Goodwood",I34/115*15, 0)</f>
        <v/>
      </c>
      <c r="K34" s="4">
        <f>I34-J34</f>
        <v/>
      </c>
      <c r="L34" s="4" t="n">
        <v>0</v>
      </c>
      <c r="M34" s="4" t="n">
        <v>1789</v>
      </c>
      <c r="N34" s="4" t="n">
        <v>6000</v>
      </c>
      <c r="O34" s="4" t="n">
        <v>60000</v>
      </c>
      <c r="P34" s="4" t="n">
        <v>3500</v>
      </c>
      <c r="Q34" s="4">
        <f>K34-SUM(L34:P34)</f>
        <v/>
      </c>
      <c r="R34" s="4">
        <f>IF(H34&gt;=SUMIFS(Investors!$P:$P,Investors!$G:$G,Sales!C34),SUMIFS(Investors!$R:$R,Investors!$G:$G,Sales!C34),0)</f>
        <v/>
      </c>
      <c r="S34" s="4">
        <f>Q34-R34</f>
        <v/>
      </c>
      <c r="T34" t="b">
        <v>0</v>
      </c>
      <c r="U34" s="5">
        <f>IF(MOD(MONTH(H34), 2) &lt;&gt; 0, EOMONTH(H34, 2), EOMONTH(H34, 1))</f>
        <v/>
      </c>
    </row>
    <row r="35">
      <c r="A35" t="inlineStr">
        <is>
          <t>Goodwood</t>
        </is>
      </c>
      <c r="B35" t="inlineStr">
        <is>
          <t>R</t>
        </is>
      </c>
      <c r="C35" t="inlineStr">
        <is>
          <t>GW4144</t>
        </is>
      </c>
      <c r="D35" t="b">
        <v>0</v>
      </c>
      <c r="E35" t="b">
        <v>0</v>
      </c>
      <c r="F35" t="n">
        <v>1</v>
      </c>
      <c r="G35" s="5" t="n">
        <v>45581</v>
      </c>
      <c r="H35" s="6" t="n">
        <v>45581</v>
      </c>
      <c r="I35" s="4" t="n">
        <v>850000</v>
      </c>
      <c r="J35" s="4">
        <f>IF(A35&lt;&gt;"Goodwood",I35/115*15, 0)</f>
        <v/>
      </c>
      <c r="K35" s="4">
        <f>I35-J35</f>
        <v/>
      </c>
      <c r="L35" s="4" t="n">
        <v>0</v>
      </c>
      <c r="M35" s="4" t="n">
        <v>1789</v>
      </c>
      <c r="N35" s="4" t="n">
        <v>4250</v>
      </c>
      <c r="O35" s="4" t="n">
        <v>42500</v>
      </c>
      <c r="P35" s="4" t="n">
        <v>3500</v>
      </c>
      <c r="Q35" s="4">
        <f>K35-SUM(L35:P35)</f>
        <v/>
      </c>
      <c r="R35" s="4">
        <f>IF(H35&gt;=SUMIFS(Investors!$P:$P,Investors!$G:$G,Sales!C35),SUMIFS(Investors!$R:$R,Investors!$G:$G,Sales!C35),0)</f>
        <v/>
      </c>
      <c r="S35" s="4">
        <f>Q35-R35</f>
        <v/>
      </c>
      <c r="T35" t="b">
        <v>0</v>
      </c>
      <c r="U35" s="5">
        <f>IF(MOD(MONTH(H35), 2) &lt;&gt; 0, EOMONTH(H35, 2), EOMONTH(H35, 1))</f>
        <v/>
      </c>
    </row>
    <row r="36">
      <c r="A36" t="inlineStr">
        <is>
          <t>Goodwood</t>
        </is>
      </c>
      <c r="B36" t="inlineStr">
        <is>
          <t>R</t>
        </is>
      </c>
      <c r="C36" t="inlineStr">
        <is>
          <t>GW4158</t>
        </is>
      </c>
      <c r="D36" t="b">
        <v>0</v>
      </c>
      <c r="E36" t="b">
        <v>0</v>
      </c>
      <c r="F36" t="n">
        <v>1</v>
      </c>
      <c r="G36" s="5" t="n">
        <v>45606</v>
      </c>
      <c r="H36" s="6" t="n">
        <v>45606</v>
      </c>
      <c r="I36" s="4" t="n">
        <v>800000</v>
      </c>
      <c r="J36" s="4">
        <f>IF(A36&lt;&gt;"Goodwood",I36/115*15, 0)</f>
        <v/>
      </c>
      <c r="K36" s="4">
        <f>I36-J36</f>
        <v/>
      </c>
      <c r="L36" s="4" t="n">
        <v>0</v>
      </c>
      <c r="M36" s="4" t="n">
        <v>1789</v>
      </c>
      <c r="N36" s="4" t="n">
        <v>4000</v>
      </c>
      <c r="O36" s="4" t="n">
        <v>40000</v>
      </c>
      <c r="P36" s="4" t="n">
        <v>3500</v>
      </c>
      <c r="Q36" s="4">
        <f>K36-SUM(L36:P36)</f>
        <v/>
      </c>
      <c r="R36" s="4">
        <f>IF(H36&gt;=SUMIFS(Investors!$P:$P,Investors!$G:$G,Sales!C36),SUMIFS(Investors!$R:$R,Investors!$G:$G,Sales!C36),0)</f>
        <v/>
      </c>
      <c r="S36" s="4">
        <f>Q36-R36</f>
        <v/>
      </c>
      <c r="T36" t="b">
        <v>0</v>
      </c>
      <c r="U36" s="5">
        <f>IF(MOD(MONTH(H36), 2) &lt;&gt; 0, EOMONTH(H36, 2), EOMONTH(H36, 1))</f>
        <v/>
      </c>
    </row>
    <row r="37">
      <c r="A37" t="inlineStr">
        <is>
          <t>Goodwood</t>
        </is>
      </c>
      <c r="B37" t="inlineStr">
        <is>
          <t>R</t>
        </is>
      </c>
      <c r="C37" t="inlineStr">
        <is>
          <t>GW4211</t>
        </is>
      </c>
      <c r="D37" t="b">
        <v>0</v>
      </c>
      <c r="E37" t="b">
        <v>0</v>
      </c>
      <c r="F37" t="n">
        <v>1</v>
      </c>
      <c r="G37" s="5" t="n">
        <v>45688</v>
      </c>
      <c r="H37" s="6" t="n">
        <v>45688</v>
      </c>
      <c r="I37" s="4" t="n">
        <v>800000</v>
      </c>
      <c r="J37" s="4">
        <f>IF(A37&lt;&gt;"Goodwood",I37/115*15, 0)</f>
        <v/>
      </c>
      <c r="K37" s="4">
        <f>I37-J37</f>
        <v/>
      </c>
      <c r="L37" s="4" t="n">
        <v>0</v>
      </c>
      <c r="M37" s="4" t="n">
        <v>1789</v>
      </c>
      <c r="N37" s="4" t="n">
        <v>4000</v>
      </c>
      <c r="O37" s="4" t="n">
        <v>40000</v>
      </c>
      <c r="P37" s="4" t="n">
        <v>3500</v>
      </c>
      <c r="Q37" s="4">
        <f>K37-SUM(L37:P37)</f>
        <v/>
      </c>
      <c r="R37" s="4">
        <f>IF(H37&gt;=SUMIFS(Investors!$P:$P,Investors!$G:$G,Sales!C37),SUMIFS(Investors!$R:$R,Investors!$G:$G,Sales!C37),0)</f>
        <v/>
      </c>
      <c r="S37" s="4">
        <f>Q37-R37</f>
        <v/>
      </c>
      <c r="T37" t="b">
        <v>0</v>
      </c>
      <c r="U37" s="5">
        <f>IF(MOD(MONTH(H37), 2) &lt;&gt; 0, EOMONTH(H37, 2), EOMONTH(H37, 1))</f>
        <v/>
      </c>
    </row>
    <row r="38">
      <c r="A38" t="inlineStr">
        <is>
          <t>Goodwood</t>
        </is>
      </c>
      <c r="B38" t="inlineStr">
        <is>
          <t>R</t>
        </is>
      </c>
      <c r="C38" t="inlineStr">
        <is>
          <t>GW4241</t>
        </is>
      </c>
      <c r="D38" t="b">
        <v>1</v>
      </c>
      <c r="E38" t="b">
        <v>0</v>
      </c>
      <c r="F38" t="n">
        <v>1</v>
      </c>
      <c r="G38" s="5" t="n">
        <v>45572</v>
      </c>
      <c r="H38" s="6" t="n">
        <v>45548</v>
      </c>
      <c r="I38" s="4" t="n">
        <v>785000</v>
      </c>
      <c r="J38" s="4">
        <f>IF(A38&lt;&gt;"Goodwood",I38/115*15, 0)</f>
        <v/>
      </c>
      <c r="K38" s="4">
        <f>I38-J38</f>
        <v/>
      </c>
      <c r="L38" s="4" t="n">
        <v>0</v>
      </c>
      <c r="M38" s="4" t="n">
        <v>1789</v>
      </c>
      <c r="N38" s="4" t="n">
        <v>3925</v>
      </c>
      <c r="O38" s="4" t="n">
        <v>39250</v>
      </c>
      <c r="P38" s="4" t="n">
        <v>3500</v>
      </c>
      <c r="Q38" s="4">
        <f>K38-SUM(L38:P38)</f>
        <v/>
      </c>
      <c r="R38" s="4">
        <f>IF(H38&gt;=SUMIFS(Investors!$P:$P,Investors!$G:$G,Sales!C38),SUMIFS(Investors!$R:$R,Investors!$G:$G,Sales!C38),0)</f>
        <v/>
      </c>
      <c r="S38" s="4">
        <f>Q38-R38</f>
        <v/>
      </c>
      <c r="T38" t="b">
        <v>0</v>
      </c>
      <c r="U38" s="5">
        <f>IF(MOD(MONTH(H38), 2) &lt;&gt; 0, EOMONTH(H38, 2), EOMONTH(H38, 1))</f>
        <v/>
      </c>
    </row>
    <row r="39">
      <c r="A39" t="inlineStr">
        <is>
          <t>Goodwood</t>
        </is>
      </c>
      <c r="B39" t="inlineStr">
        <is>
          <t>R</t>
        </is>
      </c>
      <c r="C39" t="inlineStr">
        <is>
          <t>GW4249</t>
        </is>
      </c>
      <c r="D39" t="b">
        <v>0</v>
      </c>
      <c r="E39" t="b">
        <v>0</v>
      </c>
      <c r="F39" t="n">
        <v>1</v>
      </c>
      <c r="G39" s="5" t="n">
        <v>45658</v>
      </c>
      <c r="H39" s="6" t="n">
        <v>45658</v>
      </c>
      <c r="I39" s="4" t="n">
        <v>800000</v>
      </c>
      <c r="J39" s="4">
        <f>IF(A39&lt;&gt;"Goodwood",I39/115*15, 0)</f>
        <v/>
      </c>
      <c r="K39" s="4">
        <f>I39-J39</f>
        <v/>
      </c>
      <c r="L39" s="4" t="n">
        <v>0</v>
      </c>
      <c r="M39" s="4" t="n">
        <v>1789</v>
      </c>
      <c r="N39" s="4" t="n">
        <v>4000</v>
      </c>
      <c r="O39" s="4" t="n">
        <v>40000</v>
      </c>
      <c r="P39" s="4" t="n">
        <v>3500</v>
      </c>
      <c r="Q39" s="4">
        <f>K39-SUM(L39:P39)</f>
        <v/>
      </c>
      <c r="R39" s="4">
        <f>IF(H39&gt;=SUMIFS(Investors!$P:$P,Investors!$G:$G,Sales!C39),SUMIFS(Investors!$R:$R,Investors!$G:$G,Sales!C39),0)</f>
        <v/>
      </c>
      <c r="S39" s="4">
        <f>Q39-R39</f>
        <v/>
      </c>
      <c r="T39" t="b">
        <v>0</v>
      </c>
      <c r="U39" s="5">
        <f>IF(MOD(MONTH(H39), 2) &lt;&gt; 0, EOMONTH(H39, 2), EOMONTH(H39, 1))</f>
        <v/>
      </c>
    </row>
    <row r="40">
      <c r="A40" t="inlineStr">
        <is>
          <t>Goodwood</t>
        </is>
      </c>
      <c r="B40" t="inlineStr">
        <is>
          <t>R</t>
        </is>
      </c>
      <c r="C40" t="inlineStr">
        <is>
          <t>GW4266</t>
        </is>
      </c>
      <c r="D40" t="b">
        <v>0</v>
      </c>
      <c r="E40" t="b">
        <v>0</v>
      </c>
      <c r="F40" t="n">
        <v>1</v>
      </c>
      <c r="G40" s="5" t="n">
        <v>45672</v>
      </c>
      <c r="H40" s="6" t="n">
        <v>45672</v>
      </c>
      <c r="I40" s="4" t="n">
        <v>800000</v>
      </c>
      <c r="J40" s="4">
        <f>IF(A40&lt;&gt;"Goodwood",I40/115*15, 0)</f>
        <v/>
      </c>
      <c r="K40" s="4">
        <f>I40-J40</f>
        <v/>
      </c>
      <c r="L40" s="4" t="n">
        <v>0</v>
      </c>
      <c r="M40" s="4" t="n">
        <v>1789</v>
      </c>
      <c r="N40" s="4" t="n">
        <v>4000</v>
      </c>
      <c r="O40" s="4" t="n">
        <v>40000</v>
      </c>
      <c r="P40" s="4" t="n">
        <v>3500</v>
      </c>
      <c r="Q40" s="4">
        <f>K40-SUM(L40:P40)</f>
        <v/>
      </c>
      <c r="R40" s="4">
        <f>IF(H40&gt;=SUMIFS(Investors!$P:$P,Investors!$G:$G,Sales!C40),SUMIFS(Investors!$R:$R,Investors!$G:$G,Sales!C40),0)</f>
        <v/>
      </c>
      <c r="S40" s="4">
        <f>Q40-R40</f>
        <v/>
      </c>
      <c r="T40" t="b">
        <v>0</v>
      </c>
      <c r="U40" s="5">
        <f>IF(MOD(MONTH(H40), 2) &lt;&gt; 0, EOMONTH(H40, 2), EOMONTH(H40, 1))</f>
        <v/>
      </c>
    </row>
    <row r="41">
      <c r="A41" t="inlineStr">
        <is>
          <t>Goodwood</t>
        </is>
      </c>
      <c r="B41" t="inlineStr">
        <is>
          <t>R</t>
        </is>
      </c>
      <c r="C41" t="inlineStr">
        <is>
          <t>GW4267</t>
        </is>
      </c>
      <c r="D41" t="b">
        <v>0</v>
      </c>
      <c r="E41" t="b">
        <v>0</v>
      </c>
      <c r="F41" t="n">
        <v>1</v>
      </c>
      <c r="G41" s="5" t="n">
        <v>45642</v>
      </c>
      <c r="H41" s="6" t="n">
        <v>45642</v>
      </c>
      <c r="I41" s="4" t="n">
        <v>1500000</v>
      </c>
      <c r="J41" s="4">
        <f>IF(A41&lt;&gt;"Goodwood",I41/115*15, 0)</f>
        <v/>
      </c>
      <c r="K41" s="4">
        <f>I41-J41</f>
        <v/>
      </c>
      <c r="L41" s="4" t="n">
        <v>0</v>
      </c>
      <c r="M41" s="4" t="n">
        <v>1789</v>
      </c>
      <c r="N41" s="4" t="n">
        <v>7500</v>
      </c>
      <c r="O41" s="4" t="n">
        <v>75000</v>
      </c>
      <c r="P41" s="4" t="n">
        <v>3500</v>
      </c>
      <c r="Q41" s="4">
        <f>K41-SUM(L41:P41)</f>
        <v/>
      </c>
      <c r="R41" s="4">
        <f>IF(H41&gt;=SUMIFS(Investors!$P:$P,Investors!$G:$G,Sales!C41),SUMIFS(Investors!$R:$R,Investors!$G:$G,Sales!C41),0)</f>
        <v/>
      </c>
      <c r="S41" s="4">
        <f>Q41-R41</f>
        <v/>
      </c>
      <c r="T41" t="b">
        <v>0</v>
      </c>
      <c r="U41" s="5">
        <f>IF(MOD(MONTH(H41), 2) &lt;&gt; 0, EOMONTH(H41, 2), EOMONTH(H41, 1))</f>
        <v/>
      </c>
    </row>
    <row r="42">
      <c r="A42" t="inlineStr">
        <is>
          <t>Goodwood</t>
        </is>
      </c>
      <c r="B42" t="inlineStr">
        <is>
          <t>R</t>
        </is>
      </c>
      <c r="C42" t="inlineStr">
        <is>
          <t>GW4269</t>
        </is>
      </c>
      <c r="D42" t="b">
        <v>0</v>
      </c>
      <c r="E42" t="b">
        <v>0</v>
      </c>
      <c r="F42" t="n">
        <v>1</v>
      </c>
      <c r="G42" s="5" t="n">
        <v>45716</v>
      </c>
      <c r="H42" s="6" t="n">
        <v>45716</v>
      </c>
      <c r="I42" s="4" t="n">
        <v>800000</v>
      </c>
      <c r="J42" s="4">
        <f>IF(A42&lt;&gt;"Goodwood",I42/115*15, 0)</f>
        <v/>
      </c>
      <c r="K42" s="4">
        <f>I42-J42</f>
        <v/>
      </c>
      <c r="L42" s="4" t="n">
        <v>0</v>
      </c>
      <c r="M42" s="4" t="n">
        <v>1789</v>
      </c>
      <c r="N42" s="4" t="n">
        <v>4000</v>
      </c>
      <c r="O42" s="4" t="n">
        <v>40000</v>
      </c>
      <c r="P42" s="4" t="n">
        <v>3500</v>
      </c>
      <c r="Q42" s="4">
        <f>K42-SUM(L42:P42)</f>
        <v/>
      </c>
      <c r="R42" s="4">
        <f>IF(H42&gt;=SUMIFS(Investors!$P:$P,Investors!$G:$G,Sales!C42),SUMIFS(Investors!$R:$R,Investors!$G:$G,Sales!C42),0)</f>
        <v/>
      </c>
      <c r="S42" s="4">
        <f>Q42-R42</f>
        <v/>
      </c>
      <c r="T42" t="b">
        <v>0</v>
      </c>
      <c r="U42" s="5">
        <f>IF(MOD(MONTH(H42), 2) &lt;&gt; 0, EOMONTH(H42, 2), EOMONTH(H42, 1))</f>
        <v/>
      </c>
    </row>
    <row r="43">
      <c r="A43" t="inlineStr">
        <is>
          <t>Goodwood</t>
        </is>
      </c>
      <c r="B43" t="inlineStr">
        <is>
          <t>R</t>
        </is>
      </c>
      <c r="C43" t="inlineStr">
        <is>
          <t>GW4279</t>
        </is>
      </c>
      <c r="D43" t="b">
        <v>1</v>
      </c>
      <c r="E43" t="b">
        <v>1</v>
      </c>
      <c r="F43" t="n">
        <v>1</v>
      </c>
      <c r="G43" s="5" t="n">
        <v>45505</v>
      </c>
      <c r="H43" s="6" t="n">
        <v>45505</v>
      </c>
      <c r="I43" s="4" t="n">
        <v>750000</v>
      </c>
      <c r="J43" s="4">
        <f>IF(A43&lt;&gt;"Goodwood",I43/115*15, 0)</f>
        <v/>
      </c>
      <c r="K43" s="4">
        <f>I43-J43</f>
        <v/>
      </c>
      <c r="L43" s="4" t="n">
        <v>0</v>
      </c>
      <c r="M43" s="4" t="n">
        <v>1789</v>
      </c>
      <c r="N43" s="4" t="n">
        <v>3750</v>
      </c>
      <c r="O43" s="4" t="n">
        <v>37500</v>
      </c>
      <c r="P43" s="4" t="n">
        <v>3500</v>
      </c>
      <c r="Q43" s="4">
        <f>K43-SUM(L43:P43)</f>
        <v/>
      </c>
      <c r="R43" s="4">
        <f>IF(H43&gt;=SUMIFS(Investors!$P:$P,Investors!$G:$G,Sales!C43),SUMIFS(Investors!$R:$R,Investors!$G:$G,Sales!C43),0)</f>
        <v/>
      </c>
      <c r="S43" s="4">
        <f>Q43-R43</f>
        <v/>
      </c>
      <c r="T43" t="b">
        <v>0</v>
      </c>
      <c r="U43" s="5">
        <f>IF(MOD(MONTH(H43), 2) &lt;&gt; 0, EOMONTH(H43, 2), EOMONTH(H43, 1))</f>
        <v/>
      </c>
    </row>
    <row r="44">
      <c r="A44" t="inlineStr">
        <is>
          <t>Goodwood</t>
        </is>
      </c>
      <c r="B44" t="inlineStr">
        <is>
          <t>R</t>
        </is>
      </c>
      <c r="C44" t="inlineStr">
        <is>
          <t>GW4287</t>
        </is>
      </c>
      <c r="D44" t="b">
        <v>0</v>
      </c>
      <c r="E44" t="b">
        <v>0</v>
      </c>
      <c r="F44" t="n">
        <v>1</v>
      </c>
      <c r="G44" s="5" t="n">
        <v>45658</v>
      </c>
      <c r="H44" s="6" t="n">
        <v>45658</v>
      </c>
      <c r="I44" s="4" t="n">
        <v>800000</v>
      </c>
      <c r="J44" s="4">
        <f>IF(A44&lt;&gt;"Goodwood",I44/115*15, 0)</f>
        <v/>
      </c>
      <c r="K44" s="4">
        <f>I44-J44</f>
        <v/>
      </c>
      <c r="L44" s="4" t="n">
        <v>0</v>
      </c>
      <c r="M44" s="4" t="n">
        <v>1789</v>
      </c>
      <c r="N44" s="4" t="n">
        <v>4000</v>
      </c>
      <c r="O44" s="4" t="n">
        <v>40000</v>
      </c>
      <c r="P44" s="4" t="n">
        <v>3500</v>
      </c>
      <c r="Q44" s="4">
        <f>K44-SUM(L44:P44)</f>
        <v/>
      </c>
      <c r="R44" s="4">
        <f>IF(H44&gt;=SUMIFS(Investors!$P:$P,Investors!$G:$G,Sales!C44),SUMIFS(Investors!$R:$R,Investors!$G:$G,Sales!C44),0)</f>
        <v/>
      </c>
      <c r="S44" s="4">
        <f>Q44-R44</f>
        <v/>
      </c>
      <c r="T44" t="b">
        <v>0</v>
      </c>
      <c r="U44" s="5">
        <f>IF(MOD(MONTH(H44), 2) &lt;&gt; 0, EOMONTH(H44, 2), EOMONTH(H44, 1))</f>
        <v/>
      </c>
    </row>
    <row r="45">
      <c r="A45" t="inlineStr">
        <is>
          <t>Goodwood</t>
        </is>
      </c>
      <c r="B45" t="inlineStr">
        <is>
          <t>R</t>
        </is>
      </c>
      <c r="C45" t="inlineStr">
        <is>
          <t>GW4300</t>
        </is>
      </c>
      <c r="D45" t="b">
        <v>0</v>
      </c>
      <c r="E45" t="b">
        <v>0</v>
      </c>
      <c r="F45" t="n">
        <v>1</v>
      </c>
      <c r="G45" s="5" t="n">
        <v>45642</v>
      </c>
      <c r="H45" s="6" t="n">
        <v>45642</v>
      </c>
      <c r="I45" s="4" t="n">
        <v>1100000</v>
      </c>
      <c r="J45" s="4">
        <f>IF(A45&lt;&gt;"Goodwood",I45/115*15, 0)</f>
        <v/>
      </c>
      <c r="K45" s="4">
        <f>I45-J45</f>
        <v/>
      </c>
      <c r="L45" s="4" t="n">
        <v>0</v>
      </c>
      <c r="M45" s="4" t="n">
        <v>1789</v>
      </c>
      <c r="N45" s="4" t="n">
        <v>5500</v>
      </c>
      <c r="O45" s="4" t="n">
        <v>55000</v>
      </c>
      <c r="P45" s="4" t="n">
        <v>3500</v>
      </c>
      <c r="Q45" s="4">
        <f>K45-SUM(L45:P45)</f>
        <v/>
      </c>
      <c r="R45" s="4">
        <f>IF(H45&gt;=SUMIFS(Investors!$P:$P,Investors!$G:$G,Sales!C45),SUMIFS(Investors!$R:$R,Investors!$G:$G,Sales!C45),0)</f>
        <v/>
      </c>
      <c r="S45" s="4">
        <f>Q45-R45</f>
        <v/>
      </c>
      <c r="T45" t="b">
        <v>0</v>
      </c>
      <c r="U45" s="5">
        <f>IF(MOD(MONTH(H45), 2) &lt;&gt; 0, EOMONTH(H45, 2), EOMONTH(H45, 1))</f>
        <v/>
      </c>
    </row>
    <row r="46">
      <c r="A46" t="inlineStr">
        <is>
          <t>Goodwood</t>
        </is>
      </c>
      <c r="B46" t="inlineStr">
        <is>
          <t>R</t>
        </is>
      </c>
      <c r="C46" t="inlineStr">
        <is>
          <t>GW4310</t>
        </is>
      </c>
      <c r="D46" t="b">
        <v>0</v>
      </c>
      <c r="E46" t="b">
        <v>0</v>
      </c>
      <c r="F46" t="n">
        <v>1</v>
      </c>
      <c r="G46" s="5" t="n">
        <v>45712</v>
      </c>
      <c r="H46" s="6" t="n">
        <v>45712</v>
      </c>
      <c r="I46" s="4" t="n">
        <v>850000</v>
      </c>
      <c r="J46" s="4">
        <f>IF(A46&lt;&gt;"Goodwood",I46/115*15, 0)</f>
        <v/>
      </c>
      <c r="K46" s="4">
        <f>I46-J46</f>
        <v/>
      </c>
      <c r="L46" s="4" t="n">
        <v>0</v>
      </c>
      <c r="M46" s="4" t="n">
        <v>1789</v>
      </c>
      <c r="N46" s="4" t="n">
        <v>4250</v>
      </c>
      <c r="O46" s="4" t="n">
        <v>42500</v>
      </c>
      <c r="P46" s="4" t="n">
        <v>3500</v>
      </c>
      <c r="Q46" s="4">
        <f>K46-SUM(L46:P46)</f>
        <v/>
      </c>
      <c r="R46" s="4">
        <f>IF(H46&gt;=SUMIFS(Investors!$P:$P,Investors!$G:$G,Sales!C46),SUMIFS(Investors!$R:$R,Investors!$G:$G,Sales!C46),0)</f>
        <v/>
      </c>
      <c r="S46" s="4">
        <f>Q46-R46</f>
        <v/>
      </c>
      <c r="T46" t="b">
        <v>0</v>
      </c>
      <c r="U46" s="5">
        <f>IF(MOD(MONTH(H46), 2) &lt;&gt; 0, EOMONTH(H46, 2), EOMONTH(H46, 1))</f>
        <v/>
      </c>
    </row>
    <row r="47">
      <c r="A47" t="inlineStr">
        <is>
          <t>Goodwood</t>
        </is>
      </c>
      <c r="B47" t="inlineStr">
        <is>
          <t>R</t>
        </is>
      </c>
      <c r="C47" t="inlineStr">
        <is>
          <t>GW4332</t>
        </is>
      </c>
      <c r="D47" t="b">
        <v>0</v>
      </c>
      <c r="E47" t="b">
        <v>0</v>
      </c>
      <c r="F47" t="n">
        <v>1</v>
      </c>
      <c r="G47" s="5" t="n">
        <v>45644</v>
      </c>
      <c r="H47" s="6" t="n">
        <v>45644</v>
      </c>
      <c r="I47" s="4" t="n">
        <v>800000</v>
      </c>
      <c r="J47" s="4">
        <f>IF(A47&lt;&gt;"Goodwood",I47/115*15, 0)</f>
        <v/>
      </c>
      <c r="K47" s="4">
        <f>I47-J47</f>
        <v/>
      </c>
      <c r="L47" s="4" t="n">
        <v>0</v>
      </c>
      <c r="M47" s="4" t="n">
        <v>1789</v>
      </c>
      <c r="N47" s="4" t="n">
        <v>4000</v>
      </c>
      <c r="O47" s="4" t="n">
        <v>40000</v>
      </c>
      <c r="P47" s="4" t="n">
        <v>3500</v>
      </c>
      <c r="Q47" s="4">
        <f>K47-SUM(L47:P47)</f>
        <v/>
      </c>
      <c r="R47" s="4">
        <f>IF(H47&gt;=SUMIFS(Investors!$P:$P,Investors!$G:$G,Sales!C47),SUMIFS(Investors!$R:$R,Investors!$G:$G,Sales!C47),0)</f>
        <v/>
      </c>
      <c r="S47" s="4">
        <f>Q47-R47</f>
        <v/>
      </c>
      <c r="T47" t="b">
        <v>0</v>
      </c>
      <c r="U47" s="5">
        <f>IF(MOD(MONTH(H47), 2) &lt;&gt; 0, EOMONTH(H47, 2), EOMONTH(H47, 1))</f>
        <v/>
      </c>
    </row>
    <row r="48">
      <c r="A48" t="inlineStr">
        <is>
          <t>Goodwood</t>
        </is>
      </c>
      <c r="B48" t="inlineStr">
        <is>
          <t>R</t>
        </is>
      </c>
      <c r="C48" t="inlineStr">
        <is>
          <t>GW4345</t>
        </is>
      </c>
      <c r="D48" t="b">
        <v>0</v>
      </c>
      <c r="E48" t="b">
        <v>0</v>
      </c>
      <c r="F48" t="n">
        <v>1</v>
      </c>
      <c r="G48" s="5" t="n">
        <v>45611</v>
      </c>
      <c r="H48" s="6" t="n">
        <v>45611</v>
      </c>
      <c r="I48" s="4" t="n">
        <v>950000</v>
      </c>
      <c r="J48" s="4">
        <f>IF(A48&lt;&gt;"Goodwood",I48/115*15, 0)</f>
        <v/>
      </c>
      <c r="K48" s="4">
        <f>I48-J48</f>
        <v/>
      </c>
      <c r="L48" s="4" t="n">
        <v>0</v>
      </c>
      <c r="M48" s="4" t="n">
        <v>1789</v>
      </c>
      <c r="N48" s="4" t="n">
        <v>4750</v>
      </c>
      <c r="O48" s="4" t="n">
        <v>47500</v>
      </c>
      <c r="P48" s="4" t="n">
        <v>3500</v>
      </c>
      <c r="Q48" s="4">
        <f>K48-SUM(L48:P48)</f>
        <v/>
      </c>
      <c r="R48" s="4">
        <f>IF(H48&gt;=SUMIFS(Investors!$P:$P,Investors!$G:$G,Sales!C48),SUMIFS(Investors!$R:$R,Investors!$G:$G,Sales!C48),0)</f>
        <v/>
      </c>
      <c r="S48" s="4">
        <f>Q48-R48</f>
        <v/>
      </c>
      <c r="T48" t="b">
        <v>0</v>
      </c>
      <c r="U48" s="5">
        <f>IF(MOD(MONTH(H48), 2) &lt;&gt; 0, EOMONTH(H48, 2), EOMONTH(H48, 1))</f>
        <v/>
      </c>
    </row>
    <row r="49">
      <c r="A49" t="inlineStr">
        <is>
          <t>Goodwood</t>
        </is>
      </c>
      <c r="B49" t="inlineStr">
        <is>
          <t>R</t>
        </is>
      </c>
      <c r="C49" t="inlineStr">
        <is>
          <t>GW4355</t>
        </is>
      </c>
      <c r="D49" t="b">
        <v>0</v>
      </c>
      <c r="E49" t="b">
        <v>0</v>
      </c>
      <c r="F49" t="n">
        <v>1</v>
      </c>
      <c r="G49" s="5" t="n">
        <v>45716</v>
      </c>
      <c r="H49" s="6" t="n">
        <v>45716</v>
      </c>
      <c r="I49" s="4" t="n">
        <v>800000</v>
      </c>
      <c r="J49" s="4">
        <f>IF(A49&lt;&gt;"Goodwood",I49/115*15, 0)</f>
        <v/>
      </c>
      <c r="K49" s="4">
        <f>I49-J49</f>
        <v/>
      </c>
      <c r="L49" s="4" t="n">
        <v>0</v>
      </c>
      <c r="M49" s="4" t="n">
        <v>1789</v>
      </c>
      <c r="N49" s="4" t="n">
        <v>4000</v>
      </c>
      <c r="O49" s="4" t="n">
        <v>40000</v>
      </c>
      <c r="P49" s="4" t="n">
        <v>3500</v>
      </c>
      <c r="Q49" s="4">
        <f>K49-SUM(L49:P49)</f>
        <v/>
      </c>
      <c r="R49" s="4">
        <f>IF(H49&gt;=SUMIFS(Investors!$P:$P,Investors!$G:$G,Sales!C49),SUMIFS(Investors!$R:$R,Investors!$G:$G,Sales!C49),0)</f>
        <v/>
      </c>
      <c r="S49" s="4">
        <f>Q49-R49</f>
        <v/>
      </c>
      <c r="T49" t="b">
        <v>0</v>
      </c>
      <c r="U49" s="5">
        <f>IF(MOD(MONTH(H49), 2) &lt;&gt; 0, EOMONTH(H49, 2), EOMONTH(H49, 1))</f>
        <v/>
      </c>
    </row>
    <row r="50">
      <c r="A50" t="inlineStr">
        <is>
          <t>Goodwood</t>
        </is>
      </c>
      <c r="B50" t="inlineStr">
        <is>
          <t>R</t>
        </is>
      </c>
      <c r="C50" t="inlineStr">
        <is>
          <t>GW4356</t>
        </is>
      </c>
      <c r="D50" t="b">
        <v>0</v>
      </c>
      <c r="E50" t="b">
        <v>0</v>
      </c>
      <c r="F50" t="n">
        <v>1</v>
      </c>
      <c r="G50" s="5" t="n">
        <v>45691</v>
      </c>
      <c r="H50" s="6" t="n">
        <v>45691</v>
      </c>
      <c r="I50" s="4" t="n">
        <v>800000</v>
      </c>
      <c r="J50" s="4">
        <f>IF(A50&lt;&gt;"Goodwood",I50/115*15, 0)</f>
        <v/>
      </c>
      <c r="K50" s="4">
        <f>I50-J50</f>
        <v/>
      </c>
      <c r="L50" s="4" t="n">
        <v>0</v>
      </c>
      <c r="M50" s="4" t="n">
        <v>1789</v>
      </c>
      <c r="N50" s="4" t="n">
        <v>4000</v>
      </c>
      <c r="O50" s="4" t="n">
        <v>40000</v>
      </c>
      <c r="P50" s="4" t="n">
        <v>3500</v>
      </c>
      <c r="Q50" s="4">
        <f>K50-SUM(L50:P50)</f>
        <v/>
      </c>
      <c r="R50" s="4">
        <f>IF(H50&gt;=SUMIFS(Investors!$P:$P,Investors!$G:$G,Sales!C50),SUMIFS(Investors!$R:$R,Investors!$G:$G,Sales!C50),0)</f>
        <v/>
      </c>
      <c r="S50" s="4">
        <f>Q50-R50</f>
        <v/>
      </c>
      <c r="T50" t="b">
        <v>0</v>
      </c>
      <c r="U50" s="5">
        <f>IF(MOD(MONTH(H50), 2) &lt;&gt; 0, EOMONTH(H50, 2), EOMONTH(H50, 1))</f>
        <v/>
      </c>
    </row>
    <row r="51">
      <c r="A51" t="inlineStr">
        <is>
          <t>Goodwood</t>
        </is>
      </c>
      <c r="B51" t="inlineStr">
        <is>
          <t>R</t>
        </is>
      </c>
      <c r="C51" t="inlineStr">
        <is>
          <t>GW4368</t>
        </is>
      </c>
      <c r="D51" t="b">
        <v>1</v>
      </c>
      <c r="E51" t="b">
        <v>1</v>
      </c>
      <c r="F51" t="n">
        <v>1</v>
      </c>
      <c r="G51" s="5" t="n">
        <v>45544</v>
      </c>
      <c r="H51" s="6" t="n">
        <v>45544</v>
      </c>
      <c r="I51" s="4" t="n">
        <v>850000</v>
      </c>
      <c r="J51" s="4">
        <f>IF(A51&lt;&gt;"Goodwood",I51/115*15, 0)</f>
        <v/>
      </c>
      <c r="K51" s="4">
        <f>I51-J51</f>
        <v/>
      </c>
      <c r="L51" s="4" t="n">
        <v>0</v>
      </c>
      <c r="M51" s="4" t="n">
        <v>1789</v>
      </c>
      <c r="N51" s="4" t="n">
        <v>4250</v>
      </c>
      <c r="O51" s="4" t="n">
        <v>42500</v>
      </c>
      <c r="P51" s="4" t="n">
        <v>3500</v>
      </c>
      <c r="Q51" s="4">
        <f>K51-SUM(L51:P51)</f>
        <v/>
      </c>
      <c r="R51" s="4">
        <f>IF(H51&gt;=SUMIFS(Investors!$P:$P,Investors!$G:$G,Sales!C51),SUMIFS(Investors!$R:$R,Investors!$G:$G,Sales!C51),0)</f>
        <v/>
      </c>
      <c r="S51" s="4">
        <f>Q51-R51</f>
        <v/>
      </c>
      <c r="T51" t="b">
        <v>0</v>
      </c>
      <c r="U51" s="5">
        <f>IF(MOD(MONTH(H51), 2) &lt;&gt; 0, EOMONTH(H51, 2), EOMONTH(H51, 1))</f>
        <v/>
      </c>
    </row>
    <row r="52">
      <c r="A52" t="inlineStr">
        <is>
          <t>Goodwood</t>
        </is>
      </c>
      <c r="B52" t="inlineStr">
        <is>
          <t>R</t>
        </is>
      </c>
      <c r="C52" t="inlineStr">
        <is>
          <t>GW4374</t>
        </is>
      </c>
      <c r="D52" t="b">
        <v>0</v>
      </c>
      <c r="E52" t="b">
        <v>0</v>
      </c>
      <c r="F52" t="n">
        <v>1</v>
      </c>
      <c r="G52" s="5" t="n">
        <v>45600</v>
      </c>
      <c r="H52" s="6" t="n">
        <v>45600</v>
      </c>
      <c r="I52" s="4" t="n">
        <v>900000</v>
      </c>
      <c r="J52" s="4">
        <f>IF(A52&lt;&gt;"Goodwood",I52/115*15, 0)</f>
        <v/>
      </c>
      <c r="K52" s="4">
        <f>I52-J52</f>
        <v/>
      </c>
      <c r="L52" s="4" t="n">
        <v>0</v>
      </c>
      <c r="M52" s="4" t="n">
        <v>1789</v>
      </c>
      <c r="N52" s="4" t="n">
        <v>4500</v>
      </c>
      <c r="O52" s="4" t="n">
        <v>45000</v>
      </c>
      <c r="P52" s="4" t="n">
        <v>3500</v>
      </c>
      <c r="Q52" s="4">
        <f>K52-SUM(L52:P52)</f>
        <v/>
      </c>
      <c r="R52" s="4">
        <f>IF(H52&gt;=SUMIFS(Investors!$P:$P,Investors!$G:$G,Sales!C52),SUMIFS(Investors!$R:$R,Investors!$G:$G,Sales!C52),0)</f>
        <v/>
      </c>
      <c r="S52" s="4">
        <f>Q52-R52</f>
        <v/>
      </c>
      <c r="T52" t="b">
        <v>0</v>
      </c>
      <c r="U52" s="5">
        <f>IF(MOD(MONTH(H52), 2) &lt;&gt; 0, EOMONTH(H52, 2), EOMONTH(H52, 1))</f>
        <v/>
      </c>
    </row>
    <row r="53">
      <c r="A53" t="inlineStr">
        <is>
          <t>Goodwood</t>
        </is>
      </c>
      <c r="B53" t="inlineStr">
        <is>
          <t>R</t>
        </is>
      </c>
      <c r="C53" t="inlineStr">
        <is>
          <t>GW4381</t>
        </is>
      </c>
      <c r="D53" t="b">
        <v>0</v>
      </c>
      <c r="E53" t="b">
        <v>0</v>
      </c>
      <c r="F53" t="n">
        <v>1</v>
      </c>
      <c r="G53" s="5" t="n">
        <v>45600</v>
      </c>
      <c r="H53" s="6" t="n">
        <v>45600</v>
      </c>
      <c r="I53" s="4" t="n">
        <v>790000</v>
      </c>
      <c r="J53" s="4">
        <f>IF(A53&lt;&gt;"Goodwood",I53/115*15, 0)</f>
        <v/>
      </c>
      <c r="K53" s="4">
        <f>I53-J53</f>
        <v/>
      </c>
      <c r="L53" s="4" t="n">
        <v>0</v>
      </c>
      <c r="M53" s="4" t="n">
        <v>1789</v>
      </c>
      <c r="N53" s="4" t="n">
        <v>3950</v>
      </c>
      <c r="O53" s="4" t="n">
        <v>39500</v>
      </c>
      <c r="P53" s="4" t="n">
        <v>3500</v>
      </c>
      <c r="Q53" s="4">
        <f>K53-SUM(L53:P53)</f>
        <v/>
      </c>
      <c r="R53" s="4">
        <f>IF(H53&gt;=SUMIFS(Investors!$P:$P,Investors!$G:$G,Sales!C53),SUMIFS(Investors!$R:$R,Investors!$G:$G,Sales!C53),0)</f>
        <v/>
      </c>
      <c r="S53" s="4">
        <f>Q53-R53</f>
        <v/>
      </c>
      <c r="T53" t="b">
        <v>0</v>
      </c>
      <c r="U53" s="5">
        <f>IF(MOD(MONTH(H53), 2) &lt;&gt; 0, EOMONTH(H53, 2), EOMONTH(H53, 1))</f>
        <v/>
      </c>
    </row>
    <row r="54">
      <c r="A54" t="inlineStr">
        <is>
          <t>Goodwood</t>
        </is>
      </c>
      <c r="B54" t="inlineStr">
        <is>
          <t>R</t>
        </is>
      </c>
      <c r="C54" t="inlineStr">
        <is>
          <t>GW4395</t>
        </is>
      </c>
      <c r="D54" t="b">
        <v>0</v>
      </c>
      <c r="E54" t="b">
        <v>0</v>
      </c>
      <c r="F54" t="n">
        <v>1</v>
      </c>
      <c r="G54" s="5" t="n">
        <v>45600</v>
      </c>
      <c r="H54" s="6" t="n">
        <v>45600</v>
      </c>
      <c r="I54" s="4" t="n">
        <v>800000</v>
      </c>
      <c r="J54" s="4">
        <f>IF(A54&lt;&gt;"Goodwood",I54/115*15, 0)</f>
        <v/>
      </c>
      <c r="K54" s="4">
        <f>I54-J54</f>
        <v/>
      </c>
      <c r="L54" s="4" t="n">
        <v>0</v>
      </c>
      <c r="M54" s="4" t="n">
        <v>1789</v>
      </c>
      <c r="N54" s="4" t="n">
        <v>4000</v>
      </c>
      <c r="O54" s="4" t="n">
        <v>40000</v>
      </c>
      <c r="P54" s="4" t="n">
        <v>3500</v>
      </c>
      <c r="Q54" s="4">
        <f>K54-SUM(L54:P54)</f>
        <v/>
      </c>
      <c r="R54" s="4">
        <f>IF(H54&gt;=SUMIFS(Investors!$P:$P,Investors!$G:$G,Sales!C54),SUMIFS(Investors!$R:$R,Investors!$G:$G,Sales!C54),0)</f>
        <v/>
      </c>
      <c r="S54" s="4">
        <f>Q54-R54</f>
        <v/>
      </c>
      <c r="T54" t="b">
        <v>0</v>
      </c>
      <c r="U54" s="5">
        <f>IF(MOD(MONTH(H54), 2) &lt;&gt; 0, EOMONTH(H54, 2), EOMONTH(H54, 1))</f>
        <v/>
      </c>
    </row>
    <row r="55">
      <c r="A55" t="inlineStr">
        <is>
          <t>Goodwood</t>
        </is>
      </c>
      <c r="B55" t="inlineStr">
        <is>
          <t>R</t>
        </is>
      </c>
      <c r="C55" t="inlineStr">
        <is>
          <t>GW4418</t>
        </is>
      </c>
      <c r="D55" t="b">
        <v>1</v>
      </c>
      <c r="E55" t="b">
        <v>0</v>
      </c>
      <c r="F55" t="n">
        <v>1</v>
      </c>
      <c r="G55" s="5" t="n">
        <v>45579</v>
      </c>
      <c r="H55" s="6" t="n">
        <v>45579</v>
      </c>
      <c r="I55" s="4" t="n">
        <v>785000</v>
      </c>
      <c r="J55" s="4">
        <f>IF(A55&lt;&gt;"Goodwood",I55/115*15, 0)</f>
        <v/>
      </c>
      <c r="K55" s="4">
        <f>I55-J55</f>
        <v/>
      </c>
      <c r="L55" s="4" t="n">
        <v>0</v>
      </c>
      <c r="M55" s="4" t="n">
        <v>1789</v>
      </c>
      <c r="N55" s="4" t="n">
        <v>3765</v>
      </c>
      <c r="O55" s="4" t="n">
        <v>37650</v>
      </c>
      <c r="P55" s="4" t="n">
        <v>3500</v>
      </c>
      <c r="Q55" s="4">
        <f>K55-SUM(L55:P55)</f>
        <v/>
      </c>
      <c r="R55" s="4">
        <f>IF(H55&gt;=SUMIFS(Investors!$P:$P,Investors!$G:$G,Sales!C55),SUMIFS(Investors!$R:$R,Investors!$G:$G,Sales!C55),0)</f>
        <v/>
      </c>
      <c r="S55" s="4">
        <f>Q55-R55</f>
        <v/>
      </c>
      <c r="T55" t="b">
        <v>0</v>
      </c>
      <c r="U55" s="5">
        <f>IF(MOD(MONTH(H55), 2) &lt;&gt; 0, EOMONTH(H55, 2), EOMONTH(H55, 1))</f>
        <v/>
      </c>
    </row>
    <row r="56">
      <c r="A56" t="inlineStr">
        <is>
          <t>Goodwood</t>
        </is>
      </c>
      <c r="B56" t="inlineStr">
        <is>
          <t>R</t>
        </is>
      </c>
      <c r="C56" t="inlineStr">
        <is>
          <t>GW4429</t>
        </is>
      </c>
      <c r="D56" t="b">
        <v>0</v>
      </c>
      <c r="E56" t="b">
        <v>0</v>
      </c>
      <c r="F56" t="n">
        <v>1</v>
      </c>
      <c r="G56" s="5" t="n">
        <v>45600</v>
      </c>
      <c r="H56" s="6" t="n">
        <v>45600</v>
      </c>
      <c r="I56" s="4" t="n">
        <v>800000</v>
      </c>
      <c r="J56" s="4">
        <f>IF(A56&lt;&gt;"Goodwood",I56/115*15, 0)</f>
        <v/>
      </c>
      <c r="K56" s="4">
        <f>I56-J56</f>
        <v/>
      </c>
      <c r="L56" s="4" t="n">
        <v>0</v>
      </c>
      <c r="M56" s="4" t="n">
        <v>1789</v>
      </c>
      <c r="N56" s="4" t="n">
        <v>4000</v>
      </c>
      <c r="O56" s="4" t="n">
        <v>40000</v>
      </c>
      <c r="P56" s="4" t="n">
        <v>3500</v>
      </c>
      <c r="Q56" s="4">
        <f>K56-SUM(L56:P56)</f>
        <v/>
      </c>
      <c r="R56" s="4">
        <f>IF(H56&gt;=SUMIFS(Investors!$P:$P,Investors!$G:$G,Sales!C56),SUMIFS(Investors!$R:$R,Investors!$G:$G,Sales!C56),0)</f>
        <v/>
      </c>
      <c r="S56" s="4">
        <f>Q56-R56</f>
        <v/>
      </c>
      <c r="T56" t="b">
        <v>0</v>
      </c>
      <c r="U56" s="5">
        <f>IF(MOD(MONTH(H56), 2) &lt;&gt; 0, EOMONTH(H56, 2), EOMONTH(H56, 1))</f>
        <v/>
      </c>
    </row>
    <row r="57">
      <c r="A57" t="inlineStr">
        <is>
          <t>Goodwood</t>
        </is>
      </c>
      <c r="B57" t="inlineStr">
        <is>
          <t>R</t>
        </is>
      </c>
      <c r="C57" t="inlineStr">
        <is>
          <t>GW4430</t>
        </is>
      </c>
      <c r="D57" t="b">
        <v>0</v>
      </c>
      <c r="E57" t="b">
        <v>0</v>
      </c>
      <c r="F57" t="n">
        <v>1</v>
      </c>
      <c r="G57" s="5" t="n">
        <v>45606</v>
      </c>
      <c r="H57" s="6" t="n">
        <v>45606</v>
      </c>
      <c r="I57" s="4" t="n">
        <v>800000</v>
      </c>
      <c r="J57" s="4">
        <f>IF(A57&lt;&gt;"Goodwood",I57/115*15, 0)</f>
        <v/>
      </c>
      <c r="K57" s="4">
        <f>I57-J57</f>
        <v/>
      </c>
      <c r="L57" s="4" t="n">
        <v>0</v>
      </c>
      <c r="M57" s="4" t="n">
        <v>1789</v>
      </c>
      <c r="N57" s="4" t="n">
        <v>4000</v>
      </c>
      <c r="O57" s="4" t="n">
        <v>40000</v>
      </c>
      <c r="P57" s="4" t="n">
        <v>3500</v>
      </c>
      <c r="Q57" s="4">
        <f>K57-SUM(L57:P57)</f>
        <v/>
      </c>
      <c r="R57" s="4">
        <f>IF(H57&gt;=SUMIFS(Investors!$P:$P,Investors!$G:$G,Sales!C57),SUMIFS(Investors!$R:$R,Investors!$G:$G,Sales!C57),0)</f>
        <v/>
      </c>
      <c r="S57" s="4">
        <f>Q57-R57</f>
        <v/>
      </c>
      <c r="T57" t="b">
        <v>0</v>
      </c>
      <c r="U57" s="5">
        <f>IF(MOD(MONTH(H57), 2) &lt;&gt; 0, EOMONTH(H57, 2), EOMONTH(H57, 1))</f>
        <v/>
      </c>
    </row>
    <row r="58">
      <c r="A58" t="inlineStr">
        <is>
          <t>Goodwood</t>
        </is>
      </c>
      <c r="B58" t="inlineStr">
        <is>
          <t>R</t>
        </is>
      </c>
      <c r="C58" t="inlineStr">
        <is>
          <t>GW4550</t>
        </is>
      </c>
      <c r="D58" t="b">
        <v>0</v>
      </c>
      <c r="E58" t="b">
        <v>0</v>
      </c>
      <c r="F58" t="n">
        <v>1</v>
      </c>
      <c r="G58" s="5" t="n">
        <v>45658</v>
      </c>
      <c r="H58" s="6" t="n">
        <v>45658</v>
      </c>
      <c r="I58" s="4" t="n">
        <v>800000</v>
      </c>
      <c r="J58" s="4">
        <f>IF(A58&lt;&gt;"Goodwood",I58/115*15, 0)</f>
        <v/>
      </c>
      <c r="K58" s="4">
        <f>I58-J58</f>
        <v/>
      </c>
      <c r="L58" s="4" t="n">
        <v>0</v>
      </c>
      <c r="M58" s="4" t="n">
        <v>1789</v>
      </c>
      <c r="N58" s="4" t="n">
        <v>4000</v>
      </c>
      <c r="O58" s="4" t="n">
        <v>40000</v>
      </c>
      <c r="P58" s="4" t="n">
        <v>3500</v>
      </c>
      <c r="Q58" s="4">
        <f>K58-SUM(L58:P58)</f>
        <v/>
      </c>
      <c r="R58" s="4">
        <f>IF(H58&gt;=SUMIFS(Investors!$P:$P,Investors!$G:$G,Sales!C58),SUMIFS(Investors!$R:$R,Investors!$G:$G,Sales!C58),0)</f>
        <v/>
      </c>
      <c r="S58" s="4">
        <f>Q58-R58</f>
        <v/>
      </c>
      <c r="T58" t="b">
        <v>0</v>
      </c>
      <c r="U58" s="5">
        <f>IF(MOD(MONTH(H58), 2) &lt;&gt; 0, EOMONTH(H58, 2), EOMONTH(H58, 1))</f>
        <v/>
      </c>
    </row>
    <row r="59">
      <c r="A59" t="inlineStr">
        <is>
          <t>Goodwood</t>
        </is>
      </c>
      <c r="B59" t="inlineStr">
        <is>
          <t>R</t>
        </is>
      </c>
      <c r="C59" t="inlineStr">
        <is>
          <t>GW4551</t>
        </is>
      </c>
      <c r="D59" t="b">
        <v>0</v>
      </c>
      <c r="E59" t="b">
        <v>0</v>
      </c>
      <c r="F59" t="n">
        <v>1</v>
      </c>
      <c r="G59" s="5" t="n">
        <v>45688</v>
      </c>
      <c r="H59" s="6" t="n">
        <v>45688</v>
      </c>
      <c r="I59" s="4" t="n">
        <v>800000</v>
      </c>
      <c r="J59" s="4">
        <f>IF(A59&lt;&gt;"Goodwood",I59/115*15, 0)</f>
        <v/>
      </c>
      <c r="K59" s="4">
        <f>I59-J59</f>
        <v/>
      </c>
      <c r="L59" s="4" t="n">
        <v>0</v>
      </c>
      <c r="M59" s="4" t="n">
        <v>1789</v>
      </c>
      <c r="N59" s="4" t="n">
        <v>4000</v>
      </c>
      <c r="O59" s="4" t="n">
        <v>40000</v>
      </c>
      <c r="P59" s="4" t="n">
        <v>3500</v>
      </c>
      <c r="Q59" s="4">
        <f>K59-SUM(L59:P59)</f>
        <v/>
      </c>
      <c r="R59" s="4">
        <f>IF(H59&gt;=SUMIFS(Investors!$P:$P,Investors!$G:$G,Sales!C59),SUMIFS(Investors!$R:$R,Investors!$G:$G,Sales!C59),0)</f>
        <v/>
      </c>
      <c r="S59" s="4">
        <f>Q59-R59</f>
        <v/>
      </c>
      <c r="T59" t="b">
        <v>0</v>
      </c>
      <c r="U59" s="5">
        <f>IF(MOD(MONTH(H59), 2) &lt;&gt; 0, EOMONTH(H59, 2), EOMONTH(H59, 1))</f>
        <v/>
      </c>
    </row>
    <row r="60">
      <c r="A60" t="inlineStr">
        <is>
          <t>Goodwood</t>
        </is>
      </c>
      <c r="B60" t="inlineStr">
        <is>
          <t>R</t>
        </is>
      </c>
      <c r="C60" t="inlineStr">
        <is>
          <t>GW4555</t>
        </is>
      </c>
      <c r="D60" t="b">
        <v>0</v>
      </c>
      <c r="E60" t="b">
        <v>0</v>
      </c>
      <c r="F60" t="n">
        <v>1</v>
      </c>
      <c r="G60" s="5" t="n">
        <v>45658</v>
      </c>
      <c r="H60" s="6" t="n">
        <v>45658</v>
      </c>
      <c r="I60" s="4" t="n">
        <v>820000</v>
      </c>
      <c r="J60" s="4">
        <f>IF(A60&lt;&gt;"Goodwood",I60/115*15, 0)</f>
        <v/>
      </c>
      <c r="K60" s="4">
        <f>I60-J60</f>
        <v/>
      </c>
      <c r="L60" s="4" t="n">
        <v>0</v>
      </c>
      <c r="M60" s="4" t="n">
        <v>1789</v>
      </c>
      <c r="N60" s="4" t="n">
        <v>4100</v>
      </c>
      <c r="O60" s="4" t="n">
        <v>41000</v>
      </c>
      <c r="P60" s="4" t="n">
        <v>3500</v>
      </c>
      <c r="Q60" s="4">
        <f>K60-SUM(L60:P60)</f>
        <v/>
      </c>
      <c r="R60" s="4">
        <f>IF(H60&gt;=SUMIFS(Investors!$P:$P,Investors!$G:$G,Sales!C60),SUMIFS(Investors!$R:$R,Investors!$G:$G,Sales!C60),0)</f>
        <v/>
      </c>
      <c r="S60" s="4">
        <f>Q60-R60</f>
        <v/>
      </c>
      <c r="T60" t="b">
        <v>0</v>
      </c>
      <c r="U60" s="5">
        <f>IF(MOD(MONTH(H60), 2) &lt;&gt; 0, EOMONTH(H60, 2), EOMONTH(H60, 1))</f>
        <v/>
      </c>
    </row>
    <row r="61">
      <c r="A61" t="inlineStr">
        <is>
          <t>Goodwood</t>
        </is>
      </c>
      <c r="B61" t="inlineStr">
        <is>
          <t>R</t>
        </is>
      </c>
      <c r="C61" t="inlineStr">
        <is>
          <t>GW4565</t>
        </is>
      </c>
      <c r="D61" t="b">
        <v>0</v>
      </c>
      <c r="E61" t="b">
        <v>0</v>
      </c>
      <c r="F61" t="n">
        <v>1</v>
      </c>
      <c r="G61" s="5" t="n">
        <v>45658</v>
      </c>
      <c r="H61" s="6" t="n">
        <v>45658</v>
      </c>
      <c r="I61" s="4" t="n">
        <v>800000</v>
      </c>
      <c r="J61" s="4">
        <f>IF(A61&lt;&gt;"Goodwood",I61/115*15, 0)</f>
        <v/>
      </c>
      <c r="K61" s="4">
        <f>I61-J61</f>
        <v/>
      </c>
      <c r="L61" s="4" t="n">
        <v>0</v>
      </c>
      <c r="M61" s="4" t="n">
        <v>1789</v>
      </c>
      <c r="N61" s="4" t="n">
        <v>4000</v>
      </c>
      <c r="O61" s="4" t="n">
        <v>40000</v>
      </c>
      <c r="P61" s="4" t="n">
        <v>3500</v>
      </c>
      <c r="Q61" s="4">
        <f>K61-SUM(L61:P61)</f>
        <v/>
      </c>
      <c r="R61" s="4">
        <f>IF(H61&gt;=SUMIFS(Investors!$P:$P,Investors!$G:$G,Sales!C61),SUMIFS(Investors!$R:$R,Investors!$G:$G,Sales!C61),0)</f>
        <v/>
      </c>
      <c r="S61" s="4">
        <f>Q61-R61</f>
        <v/>
      </c>
      <c r="T61" t="b">
        <v>0</v>
      </c>
      <c r="U61" s="5">
        <f>IF(MOD(MONTH(H61), 2) &lt;&gt; 0, EOMONTH(H61, 2), EOMONTH(H61, 1))</f>
        <v/>
      </c>
    </row>
    <row r="62">
      <c r="A62" t="inlineStr">
        <is>
          <t>Goodwood</t>
        </is>
      </c>
      <c r="B62" t="inlineStr">
        <is>
          <t>R</t>
        </is>
      </c>
      <c r="C62" t="inlineStr">
        <is>
          <t>GW4589</t>
        </is>
      </c>
      <c r="D62" t="b">
        <v>1</v>
      </c>
      <c r="E62" t="b">
        <v>1</v>
      </c>
      <c r="F62" t="n">
        <v>1</v>
      </c>
      <c r="G62" s="5" t="n">
        <v>45485</v>
      </c>
      <c r="H62" s="6" t="n">
        <v>45485</v>
      </c>
      <c r="I62" s="4" t="n">
        <v>750000</v>
      </c>
      <c r="J62" s="4">
        <f>IF(A62&lt;&gt;"Goodwood",I62/115*15, 0)</f>
        <v/>
      </c>
      <c r="K62" s="4">
        <f>I62-J62</f>
        <v/>
      </c>
      <c r="L62" s="4" t="n">
        <v>0</v>
      </c>
      <c r="M62" s="4" t="n">
        <v>1789</v>
      </c>
      <c r="N62" s="4" t="n">
        <v>3750</v>
      </c>
      <c r="O62" s="4" t="n">
        <v>37500</v>
      </c>
      <c r="P62" s="4" t="n">
        <v>3500</v>
      </c>
      <c r="Q62" s="4">
        <f>K62-SUM(L62:P62)</f>
        <v/>
      </c>
      <c r="R62" s="4">
        <f>IF(H62&gt;=SUMIFS(Investors!$P:$P,Investors!$G:$G,Sales!C62),SUMIFS(Investors!$R:$R,Investors!$G:$G,Sales!C62),0)</f>
        <v/>
      </c>
      <c r="S62" s="4">
        <f>Q62-R62</f>
        <v/>
      </c>
      <c r="T62" t="b">
        <v>0</v>
      </c>
      <c r="U62" s="5">
        <f>IF(MOD(MONTH(H62), 2) &lt;&gt; 0, EOMONTH(H62, 2), EOMONTH(H62, 1))</f>
        <v/>
      </c>
    </row>
    <row r="63">
      <c r="A63" t="inlineStr">
        <is>
          <t>Goodwood</t>
        </is>
      </c>
      <c r="B63" t="inlineStr">
        <is>
          <t>R</t>
        </is>
      </c>
      <c r="C63" t="inlineStr">
        <is>
          <t>GW4593</t>
        </is>
      </c>
      <c r="D63" t="b">
        <v>0</v>
      </c>
      <c r="E63" t="b">
        <v>0</v>
      </c>
      <c r="F63" t="n">
        <v>1</v>
      </c>
      <c r="G63" s="5" t="n">
        <v>45606</v>
      </c>
      <c r="H63" s="6" t="n">
        <v>45606</v>
      </c>
      <c r="I63" s="4" t="n">
        <v>800000</v>
      </c>
      <c r="J63" s="4">
        <f>IF(A63&lt;&gt;"Goodwood",I63/115*15, 0)</f>
        <v/>
      </c>
      <c r="K63" s="4">
        <f>I63-J63</f>
        <v/>
      </c>
      <c r="L63" s="4" t="n">
        <v>0</v>
      </c>
      <c r="M63" s="4" t="n">
        <v>1789</v>
      </c>
      <c r="N63" s="4" t="n">
        <v>4000</v>
      </c>
      <c r="O63" s="4" t="n">
        <v>40000</v>
      </c>
      <c r="P63" s="4" t="n">
        <v>3500</v>
      </c>
      <c r="Q63" s="4">
        <f>K63-SUM(L63:P63)</f>
        <v/>
      </c>
      <c r="R63" s="4">
        <f>IF(H63&gt;=SUMIFS(Investors!$P:$P,Investors!$G:$G,Sales!C63),SUMIFS(Investors!$R:$R,Investors!$G:$G,Sales!C63),0)</f>
        <v/>
      </c>
      <c r="S63" s="4">
        <f>Q63-R63</f>
        <v/>
      </c>
      <c r="T63" t="b">
        <v>0</v>
      </c>
      <c r="U63" s="5">
        <f>IF(MOD(MONTH(H63), 2) &lt;&gt; 0, EOMONTH(H63, 2), EOMONTH(H63, 1))</f>
        <v/>
      </c>
    </row>
    <row r="64">
      <c r="A64" t="inlineStr">
        <is>
          <t>Goodwood</t>
        </is>
      </c>
      <c r="B64" t="inlineStr">
        <is>
          <t>R</t>
        </is>
      </c>
      <c r="C64" t="inlineStr">
        <is>
          <t>GW4594</t>
        </is>
      </c>
      <c r="D64" t="b">
        <v>0</v>
      </c>
      <c r="E64" t="b">
        <v>0</v>
      </c>
      <c r="F64" t="n">
        <v>1</v>
      </c>
      <c r="G64" s="5" t="n">
        <v>45611</v>
      </c>
      <c r="H64" s="6" t="n">
        <v>45611</v>
      </c>
      <c r="I64" s="4" t="n">
        <v>800000</v>
      </c>
      <c r="J64" s="4">
        <f>IF(A64&lt;&gt;"Goodwood",I64/115*15, 0)</f>
        <v/>
      </c>
      <c r="K64" s="4">
        <f>I64-J64</f>
        <v/>
      </c>
      <c r="L64" s="4" t="n">
        <v>0</v>
      </c>
      <c r="M64" s="4" t="n">
        <v>1789</v>
      </c>
      <c r="N64" s="4" t="n">
        <v>4000</v>
      </c>
      <c r="O64" s="4" t="n">
        <v>40000</v>
      </c>
      <c r="P64" s="4" t="n">
        <v>3500</v>
      </c>
      <c r="Q64" s="4">
        <f>K64-SUM(L64:P64)</f>
        <v/>
      </c>
      <c r="R64" s="4">
        <f>IF(H64&gt;=SUMIFS(Investors!$P:$P,Investors!$G:$G,Sales!C64),SUMIFS(Investors!$R:$R,Investors!$G:$G,Sales!C64),0)</f>
        <v/>
      </c>
      <c r="S64" s="4">
        <f>Q64-R64</f>
        <v/>
      </c>
      <c r="T64" t="b">
        <v>0</v>
      </c>
      <c r="U64" s="5">
        <f>IF(MOD(MONTH(H64), 2) &lt;&gt; 0, EOMONTH(H64, 2), EOMONTH(H64, 1))</f>
        <v/>
      </c>
    </row>
    <row r="65">
      <c r="A65" t="inlineStr">
        <is>
          <t>Goodwood</t>
        </is>
      </c>
      <c r="B65" t="inlineStr">
        <is>
          <t>R</t>
        </is>
      </c>
      <c r="C65" t="inlineStr">
        <is>
          <t>GW4604</t>
        </is>
      </c>
      <c r="D65" t="b">
        <v>0</v>
      </c>
      <c r="E65" t="b">
        <v>0</v>
      </c>
      <c r="F65" t="n">
        <v>1</v>
      </c>
      <c r="G65" s="5" t="n">
        <v>45600</v>
      </c>
      <c r="H65" s="6" t="n">
        <v>45600</v>
      </c>
      <c r="I65" s="4" t="n">
        <v>800000</v>
      </c>
      <c r="J65" s="4">
        <f>IF(A65&lt;&gt;"Goodwood",I65/115*15, 0)</f>
        <v/>
      </c>
      <c r="K65" s="4">
        <f>I65-J65</f>
        <v/>
      </c>
      <c r="L65" s="4" t="n">
        <v>0</v>
      </c>
      <c r="M65" s="4" t="n">
        <v>1789</v>
      </c>
      <c r="N65" s="4" t="n">
        <v>4000</v>
      </c>
      <c r="O65" s="4" t="n">
        <v>40000</v>
      </c>
      <c r="P65" s="4" t="n">
        <v>3500</v>
      </c>
      <c r="Q65" s="4">
        <f>K65-SUM(L65:P65)</f>
        <v/>
      </c>
      <c r="R65" s="4">
        <f>IF(H65&gt;=SUMIFS(Investors!$P:$P,Investors!$G:$G,Sales!C65),SUMIFS(Investors!$R:$R,Investors!$G:$G,Sales!C65),0)</f>
        <v/>
      </c>
      <c r="S65" s="4">
        <f>Q65-R65</f>
        <v/>
      </c>
      <c r="T65" t="b">
        <v>0</v>
      </c>
      <c r="U65" s="5">
        <f>IF(MOD(MONTH(H65), 2) &lt;&gt; 0, EOMONTH(H65, 2), EOMONTH(H65, 1))</f>
        <v/>
      </c>
    </row>
    <row r="66">
      <c r="A66" t="inlineStr">
        <is>
          <t>Goodwood</t>
        </is>
      </c>
      <c r="B66" t="inlineStr">
        <is>
          <t>R</t>
        </is>
      </c>
      <c r="C66" t="inlineStr">
        <is>
          <t>GW4607</t>
        </is>
      </c>
      <c r="D66" t="b">
        <v>0</v>
      </c>
      <c r="E66" t="b">
        <v>0</v>
      </c>
      <c r="F66" t="n">
        <v>1</v>
      </c>
      <c r="G66" s="5" t="n">
        <v>45606</v>
      </c>
      <c r="H66" s="6" t="n">
        <v>45606</v>
      </c>
      <c r="I66" s="4" t="n">
        <v>800000</v>
      </c>
      <c r="J66" s="4">
        <f>IF(A66&lt;&gt;"Goodwood",I66/115*15, 0)</f>
        <v/>
      </c>
      <c r="K66" s="4">
        <f>I66-J66</f>
        <v/>
      </c>
      <c r="L66" s="4" t="n">
        <v>0</v>
      </c>
      <c r="M66" s="4" t="n">
        <v>1789</v>
      </c>
      <c r="N66" s="4" t="n">
        <v>4000</v>
      </c>
      <c r="O66" s="4" t="n">
        <v>40000</v>
      </c>
      <c r="P66" s="4" t="n">
        <v>3500</v>
      </c>
      <c r="Q66" s="4">
        <f>K66-SUM(L66:P66)</f>
        <v/>
      </c>
      <c r="R66" s="4">
        <f>IF(H66&gt;=SUMIFS(Investors!$P:$P,Investors!$G:$G,Sales!C66),SUMIFS(Investors!$R:$R,Investors!$G:$G,Sales!C66),0)</f>
        <v/>
      </c>
      <c r="S66" s="4">
        <f>Q66-R66</f>
        <v/>
      </c>
      <c r="T66" t="b">
        <v>0</v>
      </c>
      <c r="U66" s="5">
        <f>IF(MOD(MONTH(H66), 2) &lt;&gt; 0, EOMONTH(H66, 2), EOMONTH(H66, 1))</f>
        <v/>
      </c>
    </row>
    <row r="67">
      <c r="A67" t="inlineStr">
        <is>
          <t>Goodwood</t>
        </is>
      </c>
      <c r="B67" t="inlineStr">
        <is>
          <t>R</t>
        </is>
      </c>
      <c r="C67" t="inlineStr">
        <is>
          <t>GW4608</t>
        </is>
      </c>
      <c r="D67" t="b">
        <v>1</v>
      </c>
      <c r="E67" t="b">
        <v>1</v>
      </c>
      <c r="F67" t="n">
        <v>1</v>
      </c>
      <c r="G67" s="5" t="n">
        <v>45552</v>
      </c>
      <c r="H67" s="6" t="n">
        <v>45552</v>
      </c>
      <c r="I67" s="4" t="n">
        <v>820000</v>
      </c>
      <c r="J67" s="4">
        <f>IF(A67&lt;&gt;"Goodwood",I67/115*15, 0)</f>
        <v/>
      </c>
      <c r="K67" s="4">
        <f>I67-J67</f>
        <v/>
      </c>
      <c r="L67" s="4" t="n">
        <v>0</v>
      </c>
      <c r="M67" s="4" t="n">
        <v>1789</v>
      </c>
      <c r="N67" s="4" t="n">
        <v>4100</v>
      </c>
      <c r="O67" s="4" t="n">
        <v>41000</v>
      </c>
      <c r="P67" s="4" t="n">
        <v>3500</v>
      </c>
      <c r="Q67" s="4">
        <f>K67-SUM(L67:P67)</f>
        <v/>
      </c>
      <c r="R67" s="4">
        <f>IF(H67&gt;=SUMIFS(Investors!$P:$P,Investors!$G:$G,Sales!C67),SUMIFS(Investors!$R:$R,Investors!$G:$G,Sales!C67),0)</f>
        <v/>
      </c>
      <c r="S67" s="4">
        <f>Q67-R67</f>
        <v/>
      </c>
      <c r="T67" t="b">
        <v>0</v>
      </c>
      <c r="U67" s="5">
        <f>IF(MOD(MONTH(H67), 2) &lt;&gt; 0, EOMONTH(H67, 2), EOMONTH(H67, 1))</f>
        <v/>
      </c>
    </row>
    <row r="68">
      <c r="A68" t="inlineStr">
        <is>
          <t>Goodwood</t>
        </is>
      </c>
      <c r="B68" t="inlineStr">
        <is>
          <t>R</t>
        </is>
      </c>
      <c r="C68" t="inlineStr">
        <is>
          <t>GW4612</t>
        </is>
      </c>
      <c r="D68" t="b">
        <v>0</v>
      </c>
      <c r="E68" t="b">
        <v>0</v>
      </c>
      <c r="F68" t="n">
        <v>1</v>
      </c>
      <c r="G68" s="5" t="n">
        <v>45552</v>
      </c>
      <c r="H68" s="6" t="n">
        <v>45552</v>
      </c>
      <c r="I68" s="4" t="n">
        <v>750000</v>
      </c>
      <c r="J68" s="4">
        <f>IF(A68&lt;&gt;"Goodwood",I68/115*15, 0)</f>
        <v/>
      </c>
      <c r="K68" s="4">
        <f>I68-J68</f>
        <v/>
      </c>
      <c r="L68" s="4" t="n">
        <v>0</v>
      </c>
      <c r="M68" s="4" t="n">
        <v>1789</v>
      </c>
      <c r="N68" s="4" t="n">
        <v>3750</v>
      </c>
      <c r="O68" s="4" t="n">
        <v>37500</v>
      </c>
      <c r="P68" s="4" t="n">
        <v>3500</v>
      </c>
      <c r="Q68" s="4">
        <f>K68-SUM(L68:P68)</f>
        <v/>
      </c>
      <c r="R68" s="4">
        <f>IF(H68&gt;=SUMIFS(Investors!$P:$P,Investors!$G:$G,Sales!C68),SUMIFS(Investors!$R:$R,Investors!$G:$G,Sales!C68),0)</f>
        <v/>
      </c>
      <c r="S68" s="4">
        <f>Q68-R68</f>
        <v/>
      </c>
      <c r="T68" t="b">
        <v>0</v>
      </c>
      <c r="U68" s="5">
        <f>IF(MOD(MONTH(H68), 2) &lt;&gt; 0, EOMONTH(H68, 2), EOMONTH(H68, 1))</f>
        <v/>
      </c>
    </row>
    <row r="69">
      <c r="A69" t="inlineStr">
        <is>
          <t>Goodwood</t>
        </is>
      </c>
      <c r="B69" t="inlineStr">
        <is>
          <t>R</t>
        </is>
      </c>
      <c r="C69" t="inlineStr">
        <is>
          <t>GW4618</t>
        </is>
      </c>
      <c r="D69" t="b">
        <v>0</v>
      </c>
      <c r="E69" t="b">
        <v>0</v>
      </c>
      <c r="F69" t="n">
        <v>1</v>
      </c>
      <c r="G69" s="5" t="n">
        <v>45664</v>
      </c>
      <c r="H69" s="6" t="n">
        <v>45664</v>
      </c>
      <c r="I69" s="4" t="n">
        <v>820000</v>
      </c>
      <c r="J69" s="4">
        <f>IF(A69&lt;&gt;"Goodwood",I69/115*15, 0)</f>
        <v/>
      </c>
      <c r="K69" s="4">
        <f>I69-J69</f>
        <v/>
      </c>
      <c r="L69" s="4" t="n">
        <v>0</v>
      </c>
      <c r="M69" s="4" t="n">
        <v>1789</v>
      </c>
      <c r="N69" s="4" t="n">
        <v>4100</v>
      </c>
      <c r="O69" s="4" t="n">
        <v>41000</v>
      </c>
      <c r="P69" s="4" t="n">
        <v>3500</v>
      </c>
      <c r="Q69" s="4">
        <f>K69-SUM(L69:P69)</f>
        <v/>
      </c>
      <c r="R69" s="4">
        <f>IF(H69&gt;=SUMIFS(Investors!$P:$P,Investors!$G:$G,Sales!C69),SUMIFS(Investors!$R:$R,Investors!$G:$G,Sales!C69),0)</f>
        <v/>
      </c>
      <c r="S69" s="4">
        <f>Q69-R69</f>
        <v/>
      </c>
      <c r="T69" t="b">
        <v>0</v>
      </c>
      <c r="U69" s="5">
        <f>IF(MOD(MONTH(H69), 2) &lt;&gt; 0, EOMONTH(H69, 2), EOMONTH(H69, 1))</f>
        <v/>
      </c>
    </row>
    <row r="70">
      <c r="A70" t="inlineStr">
        <is>
          <t>Goodwood</t>
        </is>
      </c>
      <c r="B70" t="inlineStr">
        <is>
          <t>R</t>
        </is>
      </c>
      <c r="C70" t="inlineStr">
        <is>
          <t>GW4632</t>
        </is>
      </c>
      <c r="D70" t="b">
        <v>1</v>
      </c>
      <c r="E70" t="b">
        <v>0</v>
      </c>
      <c r="F70" t="n">
        <v>1</v>
      </c>
      <c r="G70" s="5" t="n">
        <v>45606</v>
      </c>
      <c r="H70" s="6" t="n">
        <v>45606</v>
      </c>
      <c r="I70" s="4" t="n">
        <v>850000</v>
      </c>
      <c r="J70" s="4">
        <f>IF(A70&lt;&gt;"Goodwood",I70/115*15, 0)</f>
        <v/>
      </c>
      <c r="K70" s="4">
        <f>I70-J70</f>
        <v/>
      </c>
      <c r="L70" s="4" t="n">
        <v>0</v>
      </c>
      <c r="M70" s="4" t="n">
        <v>1789</v>
      </c>
      <c r="N70" s="4" t="n">
        <v>4250</v>
      </c>
      <c r="O70" s="4" t="n">
        <v>42500</v>
      </c>
      <c r="P70" s="4" t="n">
        <v>3500</v>
      </c>
      <c r="Q70" s="4">
        <f>K70-SUM(L70:P70)</f>
        <v/>
      </c>
      <c r="R70" s="4">
        <f>IF(H70&gt;=SUMIFS(Investors!$P:$P,Investors!$G:$G,Sales!C70),SUMIFS(Investors!$R:$R,Investors!$G:$G,Sales!C70),0)</f>
        <v/>
      </c>
      <c r="S70" s="4">
        <f>Q70-R70</f>
        <v/>
      </c>
      <c r="T70" t="b">
        <v>0</v>
      </c>
      <c r="U70" s="5">
        <f>IF(MOD(MONTH(H70), 2) &lt;&gt; 0, EOMONTH(H70, 2), EOMONTH(H70, 1))</f>
        <v/>
      </c>
    </row>
    <row r="71">
      <c r="A71" t="inlineStr">
        <is>
          <t>Goodwood</t>
        </is>
      </c>
      <c r="B71" t="inlineStr">
        <is>
          <t>R</t>
        </is>
      </c>
      <c r="C71" t="inlineStr">
        <is>
          <t>GW4636</t>
        </is>
      </c>
      <c r="D71" t="b">
        <v>0</v>
      </c>
      <c r="E71" t="b">
        <v>0</v>
      </c>
      <c r="F71" t="n">
        <v>1</v>
      </c>
      <c r="G71" s="5" t="n">
        <v>45568</v>
      </c>
      <c r="H71" s="6" t="n">
        <v>45568</v>
      </c>
      <c r="I71" s="4" t="n">
        <v>850000</v>
      </c>
      <c r="J71" s="4">
        <f>IF(A71&lt;&gt;"Goodwood",I71/115*15, 0)</f>
        <v/>
      </c>
      <c r="K71" s="4">
        <f>I71-J71</f>
        <v/>
      </c>
      <c r="L71" s="4" t="n">
        <v>0</v>
      </c>
      <c r="M71" s="4" t="n">
        <v>1789</v>
      </c>
      <c r="N71" s="4" t="n">
        <v>4250</v>
      </c>
      <c r="O71" s="4" t="n">
        <v>42500</v>
      </c>
      <c r="P71" s="4" t="n">
        <v>3500</v>
      </c>
      <c r="Q71" s="4">
        <f>K71-SUM(L71:P71)</f>
        <v/>
      </c>
      <c r="R71" s="4">
        <f>IF(H71&gt;=SUMIFS(Investors!$P:$P,Investors!$G:$G,Sales!C71),SUMIFS(Investors!$R:$R,Investors!$G:$G,Sales!C71),0)</f>
        <v/>
      </c>
      <c r="S71" s="4">
        <f>Q71-R71</f>
        <v/>
      </c>
      <c r="T71" t="b">
        <v>0</v>
      </c>
      <c r="U71" s="5">
        <f>IF(MOD(MONTH(H71), 2) &lt;&gt; 0, EOMONTH(H71, 2), EOMONTH(H71, 1))</f>
        <v/>
      </c>
    </row>
    <row r="72">
      <c r="A72" t="inlineStr">
        <is>
          <t>Goodwood</t>
        </is>
      </c>
      <c r="B72" t="inlineStr">
        <is>
          <t>R</t>
        </is>
      </c>
      <c r="C72" t="inlineStr">
        <is>
          <t>GW4643</t>
        </is>
      </c>
      <c r="D72" t="b">
        <v>0</v>
      </c>
      <c r="E72" t="b">
        <v>0</v>
      </c>
      <c r="F72" t="n">
        <v>1</v>
      </c>
      <c r="G72" s="5" t="n">
        <v>45642</v>
      </c>
      <c r="H72" s="6" t="n">
        <v>45642</v>
      </c>
      <c r="I72" s="4" t="n">
        <v>800000</v>
      </c>
      <c r="J72" s="4">
        <f>IF(A72&lt;&gt;"Goodwood",I72/115*15, 0)</f>
        <v/>
      </c>
      <c r="K72" s="4">
        <f>I72-J72</f>
        <v/>
      </c>
      <c r="L72" s="4" t="n">
        <v>0</v>
      </c>
      <c r="M72" s="4" t="n">
        <v>1789</v>
      </c>
      <c r="N72" s="4" t="n">
        <v>4000</v>
      </c>
      <c r="O72" s="4" t="n">
        <v>40000</v>
      </c>
      <c r="P72" s="4" t="n">
        <v>3500</v>
      </c>
      <c r="Q72" s="4">
        <f>K72-SUM(L72:P72)</f>
        <v/>
      </c>
      <c r="R72" s="4">
        <f>IF(H72&gt;=SUMIFS(Investors!$P:$P,Investors!$G:$G,Sales!C72),SUMIFS(Investors!$R:$R,Investors!$G:$G,Sales!C72),0)</f>
        <v/>
      </c>
      <c r="S72" s="4">
        <f>Q72-R72</f>
        <v/>
      </c>
      <c r="T72" t="b">
        <v>0</v>
      </c>
      <c r="U72" s="5">
        <f>IF(MOD(MONTH(H72), 2) &lt;&gt; 0, EOMONTH(H72, 2), EOMONTH(H72, 1))</f>
        <v/>
      </c>
    </row>
    <row r="73">
      <c r="A73" t="inlineStr">
        <is>
          <t>Goodwood</t>
        </is>
      </c>
      <c r="B73" t="inlineStr">
        <is>
          <t>R</t>
        </is>
      </c>
      <c r="C73" t="inlineStr">
        <is>
          <t>GW4653</t>
        </is>
      </c>
      <c r="D73" t="b">
        <v>0</v>
      </c>
      <c r="E73" t="b">
        <v>0</v>
      </c>
      <c r="F73" t="n">
        <v>1</v>
      </c>
      <c r="G73" s="5" t="n">
        <v>45658</v>
      </c>
      <c r="H73" s="6" t="n">
        <v>45658</v>
      </c>
      <c r="I73" s="4" t="n">
        <v>800000</v>
      </c>
      <c r="J73" s="4">
        <f>IF(A73&lt;&gt;"Goodwood",I73/115*15, 0)</f>
        <v/>
      </c>
      <c r="K73" s="4">
        <f>I73-J73</f>
        <v/>
      </c>
      <c r="L73" s="4" t="n">
        <v>0</v>
      </c>
      <c r="M73" s="4" t="n">
        <v>1789</v>
      </c>
      <c r="N73" s="4" t="n">
        <v>4000</v>
      </c>
      <c r="O73" s="4" t="n">
        <v>40000</v>
      </c>
      <c r="P73" s="4" t="n">
        <v>3500</v>
      </c>
      <c r="Q73" s="4">
        <f>K73-SUM(L73:P73)</f>
        <v/>
      </c>
      <c r="R73" s="4">
        <f>IF(H73&gt;=SUMIFS(Investors!$P:$P,Investors!$G:$G,Sales!C73),SUMIFS(Investors!$R:$R,Investors!$G:$G,Sales!C73),0)</f>
        <v/>
      </c>
      <c r="S73" s="4">
        <f>Q73-R73</f>
        <v/>
      </c>
      <c r="T73" t="b">
        <v>0</v>
      </c>
      <c r="U73" s="5">
        <f>IF(MOD(MONTH(H73), 2) &lt;&gt; 0, EOMONTH(H73, 2), EOMONTH(H73, 1))</f>
        <v/>
      </c>
    </row>
    <row r="74">
      <c r="A74" t="inlineStr">
        <is>
          <t>Goodwood</t>
        </is>
      </c>
      <c r="B74" t="inlineStr">
        <is>
          <t>R</t>
        </is>
      </c>
      <c r="C74" t="inlineStr">
        <is>
          <t>GW4669</t>
        </is>
      </c>
      <c r="D74" t="b">
        <v>0</v>
      </c>
      <c r="E74" t="b">
        <v>0</v>
      </c>
      <c r="F74" t="n">
        <v>1</v>
      </c>
      <c r="G74" s="5" t="n">
        <v>45716</v>
      </c>
      <c r="H74" s="6" t="n">
        <v>45716</v>
      </c>
      <c r="I74" s="4" t="n">
        <v>1100000</v>
      </c>
      <c r="J74" s="4">
        <f>IF(A74&lt;&gt;"Goodwood",I74/115*15, 0)</f>
        <v/>
      </c>
      <c r="K74" s="4">
        <f>I74-J74</f>
        <v/>
      </c>
      <c r="L74" s="4" t="n">
        <v>0</v>
      </c>
      <c r="M74" s="4" t="n">
        <v>1789</v>
      </c>
      <c r="N74" s="4" t="n">
        <v>5500</v>
      </c>
      <c r="O74" s="4" t="n">
        <v>55000</v>
      </c>
      <c r="P74" s="4" t="n">
        <v>3500</v>
      </c>
      <c r="Q74" s="4">
        <f>K74-SUM(L74:P74)</f>
        <v/>
      </c>
      <c r="R74" s="4">
        <f>IF(H74&gt;=SUMIFS(Investors!$P:$P,Investors!$G:$G,Sales!C74),SUMIFS(Investors!$R:$R,Investors!$G:$G,Sales!C74),0)</f>
        <v/>
      </c>
      <c r="S74" s="4">
        <f>Q74-R74</f>
        <v/>
      </c>
      <c r="T74" t="b">
        <v>0</v>
      </c>
      <c r="U74" s="5">
        <f>IF(MOD(MONTH(H74), 2) &lt;&gt; 0, EOMONTH(H74, 2), EOMONTH(H74, 1))</f>
        <v/>
      </c>
    </row>
    <row r="75">
      <c r="A75" t="inlineStr">
        <is>
          <t>Goodwood</t>
        </is>
      </c>
      <c r="B75" t="inlineStr">
        <is>
          <t>R</t>
        </is>
      </c>
      <c r="C75" t="inlineStr">
        <is>
          <t>GW4671</t>
        </is>
      </c>
      <c r="D75" t="b">
        <v>0</v>
      </c>
      <c r="E75" t="b">
        <v>0</v>
      </c>
      <c r="F75" t="n">
        <v>1</v>
      </c>
      <c r="G75" s="5" t="n">
        <v>45637</v>
      </c>
      <c r="H75" s="6" t="n">
        <v>45637</v>
      </c>
      <c r="I75" s="4" t="n">
        <v>800000</v>
      </c>
      <c r="J75" s="4">
        <f>IF(A75&lt;&gt;"Goodwood",I75/115*15, 0)</f>
        <v/>
      </c>
      <c r="K75" s="4">
        <f>I75-J75</f>
        <v/>
      </c>
      <c r="L75" s="4" t="n">
        <v>0</v>
      </c>
      <c r="M75" s="4" t="n">
        <v>1789</v>
      </c>
      <c r="N75" s="4" t="n">
        <v>4000</v>
      </c>
      <c r="O75" s="4" t="n">
        <v>40000</v>
      </c>
      <c r="P75" s="4" t="n">
        <v>3500</v>
      </c>
      <c r="Q75" s="4">
        <f>K75-SUM(L75:P75)</f>
        <v/>
      </c>
      <c r="R75" s="4">
        <f>IF(H75&gt;=SUMIFS(Investors!$P:$P,Investors!$G:$G,Sales!C75),SUMIFS(Investors!$R:$R,Investors!$G:$G,Sales!C75),0)</f>
        <v/>
      </c>
      <c r="S75" s="4">
        <f>Q75-R75</f>
        <v/>
      </c>
      <c r="T75" t="b">
        <v>0</v>
      </c>
      <c r="U75" s="5">
        <f>IF(MOD(MONTH(H75), 2) &lt;&gt; 0, EOMONTH(H75, 2), EOMONTH(H75, 1))</f>
        <v/>
      </c>
    </row>
    <row r="76">
      <c r="A76" t="inlineStr">
        <is>
          <t>Goodwood</t>
        </is>
      </c>
      <c r="B76" t="inlineStr">
        <is>
          <t>R</t>
        </is>
      </c>
      <c r="C76" t="inlineStr">
        <is>
          <t>GW4680</t>
        </is>
      </c>
      <c r="D76" t="b">
        <v>0</v>
      </c>
      <c r="E76" t="b">
        <v>0</v>
      </c>
      <c r="F76" t="n">
        <v>1</v>
      </c>
      <c r="G76" s="5" t="n">
        <v>45637</v>
      </c>
      <c r="H76" s="6" t="n">
        <v>45637</v>
      </c>
      <c r="I76" s="4" t="n">
        <v>800000</v>
      </c>
      <c r="J76" s="4">
        <f>IF(A76&lt;&gt;"Goodwood",I76/115*15, 0)</f>
        <v/>
      </c>
      <c r="K76" s="4">
        <f>I76-J76</f>
        <v/>
      </c>
      <c r="L76" s="4" t="n">
        <v>0</v>
      </c>
      <c r="M76" s="4" t="n">
        <v>1789</v>
      </c>
      <c r="N76" s="4" t="n">
        <v>4000</v>
      </c>
      <c r="O76" s="4" t="n">
        <v>40000</v>
      </c>
      <c r="P76" s="4" t="n">
        <v>3500</v>
      </c>
      <c r="Q76" s="4">
        <f>K76-SUM(L76:P76)</f>
        <v/>
      </c>
      <c r="R76" s="4">
        <f>IF(H76&gt;=SUMIFS(Investors!$P:$P,Investors!$G:$G,Sales!C76),SUMIFS(Investors!$R:$R,Investors!$G:$G,Sales!C76),0)</f>
        <v/>
      </c>
      <c r="S76" s="4">
        <f>Q76-R76</f>
        <v/>
      </c>
      <c r="T76" t="b">
        <v>0</v>
      </c>
      <c r="U76" s="5">
        <f>IF(MOD(MONTH(H76), 2) &lt;&gt; 0, EOMONTH(H76, 2), EOMONTH(H76, 1))</f>
        <v/>
      </c>
    </row>
    <row r="77">
      <c r="A77" t="inlineStr">
        <is>
          <t>Goodwood</t>
        </is>
      </c>
      <c r="B77" t="inlineStr">
        <is>
          <t>R</t>
        </is>
      </c>
      <c r="C77" t="inlineStr">
        <is>
          <t>GW4685</t>
        </is>
      </c>
      <c r="D77" t="b">
        <v>0</v>
      </c>
      <c r="E77" t="b">
        <v>0</v>
      </c>
      <c r="F77" t="n">
        <v>1</v>
      </c>
      <c r="G77" s="5" t="n">
        <v>45606</v>
      </c>
      <c r="H77" s="6" t="n">
        <v>45606</v>
      </c>
      <c r="I77" s="4" t="n">
        <v>800000</v>
      </c>
      <c r="J77" s="4">
        <f>IF(A77&lt;&gt;"Goodwood",I77/115*15, 0)</f>
        <v/>
      </c>
      <c r="K77" s="4">
        <f>I77-J77</f>
        <v/>
      </c>
      <c r="L77" s="4" t="n">
        <v>0</v>
      </c>
      <c r="M77" s="4" t="n">
        <v>1789</v>
      </c>
      <c r="N77" s="4" t="n">
        <v>4000</v>
      </c>
      <c r="O77" s="4" t="n">
        <v>40000</v>
      </c>
      <c r="P77" s="4" t="n">
        <v>3500</v>
      </c>
      <c r="Q77" s="4">
        <f>K77-SUM(L77:P77)</f>
        <v/>
      </c>
      <c r="R77" s="4">
        <f>IF(H77&gt;=SUMIFS(Investors!$P:$P,Investors!$G:$G,Sales!C77),SUMIFS(Investors!$R:$R,Investors!$G:$G,Sales!C77),0)</f>
        <v/>
      </c>
      <c r="S77" s="4">
        <f>Q77-R77</f>
        <v/>
      </c>
      <c r="T77" t="b">
        <v>0</v>
      </c>
      <c r="U77" s="5">
        <f>IF(MOD(MONTH(H77), 2) &lt;&gt; 0, EOMONTH(H77, 2), EOMONTH(H77, 1))</f>
        <v/>
      </c>
    </row>
    <row r="78">
      <c r="A78" t="inlineStr">
        <is>
          <t>Goodwood</t>
        </is>
      </c>
      <c r="B78" t="inlineStr">
        <is>
          <t>R</t>
        </is>
      </c>
      <c r="C78" t="inlineStr">
        <is>
          <t>GW4708</t>
        </is>
      </c>
      <c r="D78" t="b">
        <v>0</v>
      </c>
      <c r="E78" t="b">
        <v>0</v>
      </c>
      <c r="F78" t="n">
        <v>1</v>
      </c>
      <c r="G78" s="5" t="n">
        <v>45600</v>
      </c>
      <c r="H78" s="6" t="n">
        <v>45600</v>
      </c>
      <c r="I78" s="4" t="n">
        <v>850000</v>
      </c>
      <c r="J78" s="4">
        <f>IF(A78&lt;&gt;"Goodwood",I78/115*15, 0)</f>
        <v/>
      </c>
      <c r="K78" s="4">
        <f>I78-J78</f>
        <v/>
      </c>
      <c r="L78" s="4" t="n">
        <v>0</v>
      </c>
      <c r="M78" s="4" t="n">
        <v>1789</v>
      </c>
      <c r="N78" s="4" t="n">
        <v>4250</v>
      </c>
      <c r="O78" s="4" t="n">
        <v>42500</v>
      </c>
      <c r="P78" s="4" t="n">
        <v>3500</v>
      </c>
      <c r="Q78" s="4">
        <f>K78-SUM(L78:P78)</f>
        <v/>
      </c>
      <c r="R78" s="4">
        <f>IF(H78&gt;=SUMIFS(Investors!$P:$P,Investors!$G:$G,Sales!C78),SUMIFS(Investors!$R:$R,Investors!$G:$G,Sales!C78),0)</f>
        <v/>
      </c>
      <c r="S78" s="4">
        <f>Q78-R78</f>
        <v/>
      </c>
      <c r="T78" t="b">
        <v>0</v>
      </c>
      <c r="U78" s="5">
        <f>IF(MOD(MONTH(H78), 2) &lt;&gt; 0, EOMONTH(H78, 2), EOMONTH(H78, 1))</f>
        <v/>
      </c>
    </row>
    <row r="79">
      <c r="A79" t="inlineStr">
        <is>
          <t>Goodwood</t>
        </is>
      </c>
      <c r="B79" t="inlineStr">
        <is>
          <t>R</t>
        </is>
      </c>
      <c r="C79" t="inlineStr">
        <is>
          <t>GW4729</t>
        </is>
      </c>
      <c r="D79" t="b">
        <v>1</v>
      </c>
      <c r="E79" t="b">
        <v>1</v>
      </c>
      <c r="F79" t="n">
        <v>1</v>
      </c>
      <c r="G79" s="5" t="n">
        <v>45512</v>
      </c>
      <c r="H79" s="6" t="n">
        <v>45511</v>
      </c>
      <c r="I79" s="4" t="n">
        <v>750000</v>
      </c>
      <c r="J79" s="4">
        <f>IF(A79&lt;&gt;"Goodwood",I79/115*15, 0)</f>
        <v/>
      </c>
      <c r="K79" s="4">
        <f>I79-J79</f>
        <v/>
      </c>
      <c r="L79" s="4" t="n">
        <v>0</v>
      </c>
      <c r="M79" s="4" t="n">
        <v>1789</v>
      </c>
      <c r="N79" s="4" t="n">
        <v>3750</v>
      </c>
      <c r="O79" s="4" t="n">
        <v>37500</v>
      </c>
      <c r="P79" s="4" t="n">
        <v>3500</v>
      </c>
      <c r="Q79" s="4">
        <f>K79-SUM(L79:P79)</f>
        <v/>
      </c>
      <c r="R79" s="4">
        <f>IF(H79&gt;=SUMIFS(Investors!$P:$P,Investors!$G:$G,Sales!C79),SUMIFS(Investors!$R:$R,Investors!$G:$G,Sales!C79),0)</f>
        <v/>
      </c>
      <c r="S79" s="4">
        <f>Q79-R79</f>
        <v/>
      </c>
      <c r="T79" t="b">
        <v>0</v>
      </c>
      <c r="U79" s="5">
        <f>IF(MOD(MONTH(H79), 2) &lt;&gt; 0, EOMONTH(H79, 2), EOMONTH(H79, 1))</f>
        <v/>
      </c>
    </row>
    <row r="80">
      <c r="A80" t="inlineStr">
        <is>
          <t>Goodwood</t>
        </is>
      </c>
      <c r="B80" t="inlineStr">
        <is>
          <t>R</t>
        </is>
      </c>
      <c r="C80" t="inlineStr">
        <is>
          <t>GW4750</t>
        </is>
      </c>
      <c r="D80" t="b">
        <v>0</v>
      </c>
      <c r="E80" t="b">
        <v>0</v>
      </c>
      <c r="F80" t="n">
        <v>1</v>
      </c>
      <c r="G80" s="5" t="n">
        <v>45642</v>
      </c>
      <c r="H80" s="6" t="n">
        <v>45642</v>
      </c>
      <c r="I80" s="4" t="n">
        <v>800000</v>
      </c>
      <c r="J80" s="4">
        <f>IF(A80&lt;&gt;"Goodwood",I80/115*15, 0)</f>
        <v/>
      </c>
      <c r="K80" s="4">
        <f>I80-J80</f>
        <v/>
      </c>
      <c r="L80" s="4" t="n">
        <v>0</v>
      </c>
      <c r="M80" s="4" t="n">
        <v>1789</v>
      </c>
      <c r="N80" s="4" t="n">
        <v>4000</v>
      </c>
      <c r="O80" s="4" t="n">
        <v>40000</v>
      </c>
      <c r="P80" s="4" t="n">
        <v>3500</v>
      </c>
      <c r="Q80" s="4">
        <f>K80-SUM(L80:P80)</f>
        <v/>
      </c>
      <c r="R80" s="4">
        <f>IF(H80&gt;=SUMIFS(Investors!$P:$P,Investors!$G:$G,Sales!C80),SUMIFS(Investors!$R:$R,Investors!$G:$G,Sales!C80),0)</f>
        <v/>
      </c>
      <c r="S80" s="4">
        <f>Q80-R80</f>
        <v/>
      </c>
      <c r="T80" t="b">
        <v>0</v>
      </c>
      <c r="U80" s="5">
        <f>IF(MOD(MONTH(H80), 2) &lt;&gt; 0, EOMONTH(H80, 2), EOMONTH(H80, 1))</f>
        <v/>
      </c>
    </row>
    <row r="81">
      <c r="A81" t="inlineStr">
        <is>
          <t>Goodwood</t>
        </is>
      </c>
      <c r="B81" t="inlineStr">
        <is>
          <t>R</t>
        </is>
      </c>
      <c r="C81" t="inlineStr">
        <is>
          <t>GW4781</t>
        </is>
      </c>
      <c r="D81" t="b">
        <v>0</v>
      </c>
      <c r="E81" t="b">
        <v>0</v>
      </c>
      <c r="F81" t="n">
        <v>1</v>
      </c>
      <c r="G81" s="5" t="n">
        <v>45642</v>
      </c>
      <c r="H81" s="6" t="n">
        <v>45642</v>
      </c>
      <c r="I81" s="4" t="n">
        <v>800000</v>
      </c>
      <c r="J81" s="4">
        <f>IF(A81&lt;&gt;"Goodwood",I81/115*15, 0)</f>
        <v/>
      </c>
      <c r="K81" s="4">
        <f>I81-J81</f>
        <v/>
      </c>
      <c r="L81" s="4" t="n">
        <v>0</v>
      </c>
      <c r="M81" s="4" t="n">
        <v>1789</v>
      </c>
      <c r="N81" s="4" t="n">
        <v>4000</v>
      </c>
      <c r="O81" s="4" t="n">
        <v>40000</v>
      </c>
      <c r="P81" s="4" t="n">
        <v>3500</v>
      </c>
      <c r="Q81" s="4">
        <f>K81-SUM(L81:P81)</f>
        <v/>
      </c>
      <c r="R81" s="4">
        <f>IF(H81&gt;=SUMIFS(Investors!$P:$P,Investors!$G:$G,Sales!C81),SUMIFS(Investors!$R:$R,Investors!$G:$G,Sales!C81),0)</f>
        <v/>
      </c>
      <c r="S81" s="4">
        <f>Q81-R81</f>
        <v/>
      </c>
      <c r="T81" t="b">
        <v>0</v>
      </c>
      <c r="U81" s="5">
        <f>IF(MOD(MONTH(H81), 2) &lt;&gt; 0, EOMONTH(H81, 2), EOMONTH(H81, 1))</f>
        <v/>
      </c>
    </row>
    <row r="82">
      <c r="A82" t="inlineStr">
        <is>
          <t>Goodwood</t>
        </is>
      </c>
      <c r="B82" t="inlineStr">
        <is>
          <t>R</t>
        </is>
      </c>
      <c r="C82" t="inlineStr">
        <is>
          <t>GW4782</t>
        </is>
      </c>
      <c r="D82" t="b">
        <v>0</v>
      </c>
      <c r="E82" t="b">
        <v>0</v>
      </c>
      <c r="F82" t="n">
        <v>1</v>
      </c>
      <c r="G82" s="5" t="n">
        <v>45600</v>
      </c>
      <c r="H82" s="6" t="n">
        <v>45600</v>
      </c>
      <c r="I82" s="4" t="n">
        <v>800000</v>
      </c>
      <c r="J82" s="4">
        <f>IF(A82&lt;&gt;"Goodwood",I82/115*15, 0)</f>
        <v/>
      </c>
      <c r="K82" s="4">
        <f>I82-J82</f>
        <v/>
      </c>
      <c r="L82" s="4" t="n">
        <v>0</v>
      </c>
      <c r="M82" s="4" t="n">
        <v>1789</v>
      </c>
      <c r="N82" s="4" t="n">
        <v>4000</v>
      </c>
      <c r="O82" s="4" t="n">
        <v>40000</v>
      </c>
      <c r="P82" s="4" t="n">
        <v>3500</v>
      </c>
      <c r="Q82" s="4">
        <f>K82-SUM(L82:P82)</f>
        <v/>
      </c>
      <c r="R82" s="4">
        <f>IF(H82&gt;=SUMIFS(Investors!$P:$P,Investors!$G:$G,Sales!C82),SUMIFS(Investors!$R:$R,Investors!$G:$G,Sales!C82),0)</f>
        <v/>
      </c>
      <c r="S82" s="4">
        <f>Q82-R82</f>
        <v/>
      </c>
      <c r="T82" t="b">
        <v>0</v>
      </c>
      <c r="U82" s="5">
        <f>IF(MOD(MONTH(H82), 2) &lt;&gt; 0, EOMONTH(H82, 2), EOMONTH(H82, 1))</f>
        <v/>
      </c>
    </row>
    <row r="83">
      <c r="A83" t="inlineStr">
        <is>
          <t>Goodwood</t>
        </is>
      </c>
      <c r="B83" t="inlineStr">
        <is>
          <t>R</t>
        </is>
      </c>
      <c r="C83" t="inlineStr">
        <is>
          <t>GW4783</t>
        </is>
      </c>
      <c r="D83" t="b">
        <v>0</v>
      </c>
      <c r="E83" t="b">
        <v>0</v>
      </c>
      <c r="F83" t="n">
        <v>1</v>
      </c>
      <c r="G83" s="5" t="n">
        <v>45642</v>
      </c>
      <c r="H83" s="6" t="n">
        <v>45642</v>
      </c>
      <c r="I83" s="4" t="n">
        <v>1220000</v>
      </c>
      <c r="J83" s="4">
        <f>IF(A83&lt;&gt;"Goodwood",I83/115*15, 0)</f>
        <v/>
      </c>
      <c r="K83" s="4">
        <f>I83-J83</f>
        <v/>
      </c>
      <c r="L83" s="4" t="n">
        <v>0</v>
      </c>
      <c r="M83" s="4" t="n">
        <v>1789</v>
      </c>
      <c r="N83" s="4" t="n">
        <v>6100</v>
      </c>
      <c r="O83" s="4" t="n">
        <v>61000</v>
      </c>
      <c r="P83" s="4" t="n">
        <v>3500</v>
      </c>
      <c r="Q83" s="4">
        <f>K83-SUM(L83:P83)</f>
        <v/>
      </c>
      <c r="R83" s="4">
        <f>IF(H83&gt;=SUMIFS(Investors!$P:$P,Investors!$G:$G,Sales!C83),SUMIFS(Investors!$R:$R,Investors!$G:$G,Sales!C83),0)</f>
        <v/>
      </c>
      <c r="S83" s="4">
        <f>Q83-R83</f>
        <v/>
      </c>
      <c r="T83" t="b">
        <v>0</v>
      </c>
      <c r="U83" s="5">
        <f>IF(MOD(MONTH(H83), 2) &lt;&gt; 0, EOMONTH(H83, 2), EOMONTH(H83, 1))</f>
        <v/>
      </c>
    </row>
    <row r="84">
      <c r="A84" t="inlineStr">
        <is>
          <t>Goodwood</t>
        </is>
      </c>
      <c r="B84" t="inlineStr">
        <is>
          <t>R</t>
        </is>
      </c>
      <c r="C84" t="inlineStr">
        <is>
          <t>GW4784</t>
        </is>
      </c>
      <c r="D84" t="b">
        <v>0</v>
      </c>
      <c r="E84" t="b">
        <v>0</v>
      </c>
      <c r="F84" t="n">
        <v>1</v>
      </c>
      <c r="G84" s="5" t="n">
        <v>45644</v>
      </c>
      <c r="H84" s="6" t="n">
        <v>45644</v>
      </c>
      <c r="I84" s="4" t="n">
        <v>800000</v>
      </c>
      <c r="J84" s="4">
        <f>IF(A84&lt;&gt;"Goodwood",I84/115*15, 0)</f>
        <v/>
      </c>
      <c r="K84" s="4">
        <f>I84-J84</f>
        <v/>
      </c>
      <c r="L84" s="4" t="n">
        <v>0</v>
      </c>
      <c r="M84" s="4" t="n">
        <v>1789</v>
      </c>
      <c r="N84" s="4" t="n">
        <v>4000</v>
      </c>
      <c r="O84" s="4" t="n">
        <v>40000</v>
      </c>
      <c r="P84" s="4" t="n">
        <v>3500</v>
      </c>
      <c r="Q84" s="4">
        <f>K84-SUM(L84:P84)</f>
        <v/>
      </c>
      <c r="R84" s="4">
        <f>IF(H84&gt;=SUMIFS(Investors!$P:$P,Investors!$G:$G,Sales!C84),SUMIFS(Investors!$R:$R,Investors!$G:$G,Sales!C84),0)</f>
        <v/>
      </c>
      <c r="S84" s="4">
        <f>Q84-R84</f>
        <v/>
      </c>
      <c r="T84" t="b">
        <v>0</v>
      </c>
      <c r="U84" s="5">
        <f>IF(MOD(MONTH(H84), 2) &lt;&gt; 0, EOMONTH(H84, 2), EOMONTH(H84, 1))</f>
        <v/>
      </c>
    </row>
    <row r="85">
      <c r="A85" t="inlineStr">
        <is>
          <t>Goodwood</t>
        </is>
      </c>
      <c r="B85" t="inlineStr">
        <is>
          <t>R</t>
        </is>
      </c>
      <c r="C85" t="inlineStr">
        <is>
          <t>GW4821</t>
        </is>
      </c>
      <c r="D85" t="b">
        <v>0</v>
      </c>
      <c r="E85" t="b">
        <v>0</v>
      </c>
      <c r="F85" t="n">
        <v>1</v>
      </c>
      <c r="G85" s="5" t="n">
        <v>45730</v>
      </c>
      <c r="H85" s="6" t="n">
        <v>45730</v>
      </c>
      <c r="I85" s="4" t="n">
        <v>800000</v>
      </c>
      <c r="J85" s="4">
        <f>IF(A85&lt;&gt;"Goodwood",I85/115*15, 0)</f>
        <v/>
      </c>
      <c r="K85" s="4">
        <f>I85-J85</f>
        <v/>
      </c>
      <c r="L85" s="4" t="n">
        <v>0</v>
      </c>
      <c r="M85" s="4" t="n">
        <v>1789</v>
      </c>
      <c r="N85" s="4" t="n">
        <v>4000</v>
      </c>
      <c r="O85" s="4" t="n">
        <v>40000</v>
      </c>
      <c r="P85" s="4" t="n">
        <v>3500</v>
      </c>
      <c r="Q85" s="4">
        <f>K85-SUM(L85:P85)</f>
        <v/>
      </c>
      <c r="R85" s="4">
        <f>IF(H85&gt;=SUMIFS(Investors!$P:$P,Investors!$G:$G,Sales!C85),SUMIFS(Investors!$R:$R,Investors!$G:$G,Sales!C85),0)</f>
        <v/>
      </c>
      <c r="S85" s="4">
        <f>Q85-R85</f>
        <v/>
      </c>
      <c r="T85" t="b">
        <v>0</v>
      </c>
      <c r="U85" s="5">
        <f>IF(MOD(MONTH(H85), 2) &lt;&gt; 0, EOMONTH(H85, 2), EOMONTH(H85, 1))</f>
        <v/>
      </c>
    </row>
    <row r="86">
      <c r="A86" t="inlineStr">
        <is>
          <t>Goodwood</t>
        </is>
      </c>
      <c r="B86" t="inlineStr">
        <is>
          <t>R</t>
        </is>
      </c>
      <c r="C86" t="inlineStr">
        <is>
          <t>GW4829</t>
        </is>
      </c>
      <c r="D86" t="b">
        <v>0</v>
      </c>
      <c r="E86" t="b">
        <v>0</v>
      </c>
      <c r="F86" t="n">
        <v>1</v>
      </c>
      <c r="G86" s="5" t="n">
        <v>45730</v>
      </c>
      <c r="H86" s="6" t="n">
        <v>45730</v>
      </c>
      <c r="I86" s="4" t="n">
        <v>800000</v>
      </c>
      <c r="J86" s="4">
        <f>IF(A86&lt;&gt;"Goodwood",I86/115*15, 0)</f>
        <v/>
      </c>
      <c r="K86" s="4">
        <f>I86-J86</f>
        <v/>
      </c>
      <c r="L86" s="4" t="n">
        <v>0</v>
      </c>
      <c r="M86" s="4" t="n">
        <v>1789</v>
      </c>
      <c r="N86" s="4" t="n">
        <v>4000</v>
      </c>
      <c r="O86" s="4" t="n">
        <v>40000</v>
      </c>
      <c r="P86" s="4" t="n">
        <v>3500</v>
      </c>
      <c r="Q86" s="4">
        <f>K86-SUM(L86:P86)</f>
        <v/>
      </c>
      <c r="R86" s="4">
        <f>IF(H86&gt;=SUMIFS(Investors!$P:$P,Investors!$G:$G,Sales!C86),SUMIFS(Investors!$R:$R,Investors!$G:$G,Sales!C86),0)</f>
        <v/>
      </c>
      <c r="S86" s="4">
        <f>Q86-R86</f>
        <v/>
      </c>
      <c r="T86" t="b">
        <v>0</v>
      </c>
      <c r="U86" s="5">
        <f>IF(MOD(MONTH(H86), 2) &lt;&gt; 0, EOMONTH(H86, 2), EOMONTH(H86, 1))</f>
        <v/>
      </c>
    </row>
    <row r="87">
      <c r="A87" t="inlineStr">
        <is>
          <t>Goodwood</t>
        </is>
      </c>
      <c r="B87" t="inlineStr">
        <is>
          <t>R</t>
        </is>
      </c>
      <c r="C87" t="inlineStr">
        <is>
          <t>GW4830</t>
        </is>
      </c>
      <c r="D87" t="b">
        <v>0</v>
      </c>
      <c r="E87" t="b">
        <v>0</v>
      </c>
      <c r="F87" t="n">
        <v>1</v>
      </c>
      <c r="G87" s="5" t="n">
        <v>45730</v>
      </c>
      <c r="H87" s="6" t="n">
        <v>45730</v>
      </c>
      <c r="I87" s="4" t="n">
        <v>800000</v>
      </c>
      <c r="J87" s="4">
        <f>IF(A87&lt;&gt;"Goodwood",I87/115*15, 0)</f>
        <v/>
      </c>
      <c r="K87" s="4">
        <f>I87-J87</f>
        <v/>
      </c>
      <c r="L87" s="4" t="n">
        <v>0</v>
      </c>
      <c r="M87" s="4" t="n">
        <v>1789</v>
      </c>
      <c r="N87" s="4" t="n">
        <v>4000</v>
      </c>
      <c r="O87" s="4" t="n">
        <v>40000</v>
      </c>
      <c r="P87" s="4" t="n">
        <v>3500</v>
      </c>
      <c r="Q87" s="4">
        <f>K87-SUM(L87:P87)</f>
        <v/>
      </c>
      <c r="R87" s="4">
        <f>IF(H87&gt;=SUMIFS(Investors!$P:$P,Investors!$G:$G,Sales!C87),SUMIFS(Investors!$R:$R,Investors!$G:$G,Sales!C87),0)</f>
        <v/>
      </c>
      <c r="S87" s="4">
        <f>Q87-R87</f>
        <v/>
      </c>
      <c r="T87" t="b">
        <v>0</v>
      </c>
      <c r="U87" s="5">
        <f>IF(MOD(MONTH(H87), 2) &lt;&gt; 0, EOMONTH(H87, 2), EOMONTH(H87, 1))</f>
        <v/>
      </c>
    </row>
    <row r="88">
      <c r="A88" t="inlineStr">
        <is>
          <t>Goodwood</t>
        </is>
      </c>
      <c r="B88" t="inlineStr">
        <is>
          <t>R</t>
        </is>
      </c>
      <c r="C88" t="inlineStr">
        <is>
          <t>GW4834</t>
        </is>
      </c>
      <c r="D88" t="b">
        <v>0</v>
      </c>
      <c r="E88" t="b">
        <v>0</v>
      </c>
      <c r="F88" t="n">
        <v>1</v>
      </c>
      <c r="G88" s="5" t="n">
        <v>45642</v>
      </c>
      <c r="H88" s="6" t="n">
        <v>45642</v>
      </c>
      <c r="I88" s="4" t="n">
        <v>800000</v>
      </c>
      <c r="J88" s="4">
        <f>IF(A88&lt;&gt;"Goodwood",I88/115*15, 0)</f>
        <v/>
      </c>
      <c r="K88" s="4">
        <f>I88-J88</f>
        <v/>
      </c>
      <c r="L88" s="4" t="n">
        <v>0</v>
      </c>
      <c r="M88" s="4" t="n">
        <v>1789</v>
      </c>
      <c r="N88" s="4" t="n">
        <v>4000</v>
      </c>
      <c r="O88" s="4" t="n">
        <v>40000</v>
      </c>
      <c r="P88" s="4" t="n">
        <v>3500</v>
      </c>
      <c r="Q88" s="4">
        <f>K88-SUM(L88:P88)</f>
        <v/>
      </c>
      <c r="R88" s="4">
        <f>IF(H88&gt;=SUMIFS(Investors!$P:$P,Investors!$G:$G,Sales!C88),SUMIFS(Investors!$R:$R,Investors!$G:$G,Sales!C88),0)</f>
        <v/>
      </c>
      <c r="S88" s="4">
        <f>Q88-R88</f>
        <v/>
      </c>
      <c r="T88" t="b">
        <v>0</v>
      </c>
      <c r="U88" s="5">
        <f>IF(MOD(MONTH(H88), 2) &lt;&gt; 0, EOMONTH(H88, 2), EOMONTH(H88, 1))</f>
        <v/>
      </c>
    </row>
    <row r="89">
      <c r="A89" t="inlineStr">
        <is>
          <t>Goodwood</t>
        </is>
      </c>
      <c r="B89" t="inlineStr">
        <is>
          <t>R</t>
        </is>
      </c>
      <c r="C89" t="inlineStr">
        <is>
          <t>GW4838</t>
        </is>
      </c>
      <c r="D89" t="b">
        <v>0</v>
      </c>
      <c r="E89" t="b">
        <v>0</v>
      </c>
      <c r="F89" t="n">
        <v>1</v>
      </c>
      <c r="G89" s="5" t="n">
        <v>45730</v>
      </c>
      <c r="H89" s="6" t="n">
        <v>45730</v>
      </c>
      <c r="I89" s="4" t="n">
        <v>800000</v>
      </c>
      <c r="J89" s="4">
        <f>IF(A89&lt;&gt;"Goodwood",I89/115*15, 0)</f>
        <v/>
      </c>
      <c r="K89" s="4">
        <f>I89-J89</f>
        <v/>
      </c>
      <c r="L89" s="4" t="n">
        <v>0</v>
      </c>
      <c r="M89" s="4" t="n">
        <v>1789</v>
      </c>
      <c r="N89" s="4" t="n">
        <v>4000</v>
      </c>
      <c r="O89" s="4" t="n">
        <v>40000</v>
      </c>
      <c r="P89" s="4" t="n">
        <v>3500</v>
      </c>
      <c r="Q89" s="4">
        <f>K89-SUM(L89:P89)</f>
        <v/>
      </c>
      <c r="R89" s="4">
        <f>IF(H89&gt;=SUMIFS(Investors!$P:$P,Investors!$G:$G,Sales!C89),SUMIFS(Investors!$R:$R,Investors!$G:$G,Sales!C89),0)</f>
        <v/>
      </c>
      <c r="S89" s="4">
        <f>Q89-R89</f>
        <v/>
      </c>
      <c r="T89" t="b">
        <v>0</v>
      </c>
      <c r="U89" s="5">
        <f>IF(MOD(MONTH(H89), 2) &lt;&gt; 0, EOMONTH(H89, 2), EOMONTH(H89, 1))</f>
        <v/>
      </c>
    </row>
    <row r="90">
      <c r="A90" t="inlineStr">
        <is>
          <t>Goodwood</t>
        </is>
      </c>
      <c r="B90" t="inlineStr">
        <is>
          <t>R</t>
        </is>
      </c>
      <c r="C90" t="inlineStr">
        <is>
          <t>GW4849</t>
        </is>
      </c>
      <c r="D90" t="b">
        <v>0</v>
      </c>
      <c r="E90" t="b">
        <v>0</v>
      </c>
      <c r="F90" t="n">
        <v>1</v>
      </c>
      <c r="G90" s="5" t="n">
        <v>45730</v>
      </c>
      <c r="H90" s="6" t="n">
        <v>45730</v>
      </c>
      <c r="I90" s="4" t="n">
        <v>800000</v>
      </c>
      <c r="J90" s="4">
        <f>IF(A90&lt;&gt;"Goodwood",I90/115*15, 0)</f>
        <v/>
      </c>
      <c r="K90" s="4">
        <f>I90-J90</f>
        <v/>
      </c>
      <c r="L90" s="4" t="n">
        <v>0</v>
      </c>
      <c r="M90" s="4" t="n">
        <v>1789</v>
      </c>
      <c r="N90" s="4" t="n">
        <v>4000</v>
      </c>
      <c r="O90" s="4" t="n">
        <v>40000</v>
      </c>
      <c r="P90" s="4" t="n">
        <v>3500</v>
      </c>
      <c r="Q90" s="4">
        <f>K90-SUM(L90:P90)</f>
        <v/>
      </c>
      <c r="R90" s="4">
        <f>IF(H90&gt;=SUMIFS(Investors!$P:$P,Investors!$G:$G,Sales!C90),SUMIFS(Investors!$R:$R,Investors!$G:$G,Sales!C90),0)</f>
        <v/>
      </c>
      <c r="S90" s="4">
        <f>Q90-R90</f>
        <v/>
      </c>
      <c r="T90" t="b">
        <v>0</v>
      </c>
      <c r="U90" s="5">
        <f>IF(MOD(MONTH(H90), 2) &lt;&gt; 0, EOMONTH(H90, 2), EOMONTH(H90, 1))</f>
        <v/>
      </c>
    </row>
    <row r="91">
      <c r="A91" t="inlineStr">
        <is>
          <t>Goodwood</t>
        </is>
      </c>
      <c r="B91" t="inlineStr">
        <is>
          <t>R</t>
        </is>
      </c>
      <c r="C91" t="inlineStr">
        <is>
          <t>GW4850</t>
        </is>
      </c>
      <c r="D91" t="b">
        <v>0</v>
      </c>
      <c r="E91" t="b">
        <v>0</v>
      </c>
      <c r="F91" t="n">
        <v>1</v>
      </c>
      <c r="G91" s="5" t="n">
        <v>45730</v>
      </c>
      <c r="H91" s="6" t="n">
        <v>45730</v>
      </c>
      <c r="I91" s="4" t="n">
        <v>800000</v>
      </c>
      <c r="J91" s="4">
        <f>IF(A91&lt;&gt;"Goodwood",I91/115*15, 0)</f>
        <v/>
      </c>
      <c r="K91" s="4">
        <f>I91-J91</f>
        <v/>
      </c>
      <c r="L91" s="4" t="n">
        <v>0</v>
      </c>
      <c r="M91" s="4" t="n">
        <v>1789</v>
      </c>
      <c r="N91" s="4" t="n">
        <v>4000</v>
      </c>
      <c r="O91" s="4" t="n">
        <v>40000</v>
      </c>
      <c r="P91" s="4" t="n">
        <v>3500</v>
      </c>
      <c r="Q91" s="4">
        <f>K91-SUM(L91:P91)</f>
        <v/>
      </c>
      <c r="R91" s="4">
        <f>IF(H91&gt;=SUMIFS(Investors!$P:$P,Investors!$G:$G,Sales!C91),SUMIFS(Investors!$R:$R,Investors!$G:$G,Sales!C91),0)</f>
        <v/>
      </c>
      <c r="S91" s="4">
        <f>Q91-R91</f>
        <v/>
      </c>
      <c r="T91" t="b">
        <v>0</v>
      </c>
      <c r="U91" s="5">
        <f>IF(MOD(MONTH(H91), 2) &lt;&gt; 0, EOMONTH(H91, 2), EOMONTH(H91, 1))</f>
        <v/>
      </c>
    </row>
  </sheetData>
  <autoFilter ref="A4:U9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17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1" t="inlineStr">
        <is>
          <t>Investors</t>
        </is>
      </c>
    </row>
    <row r="2">
      <c r="A2" s="2" t="inlineStr">
        <is>
          <t>Date</t>
        </is>
      </c>
      <c r="B2" s="3" t="inlineStr">
        <is>
          <t>2024-09-19</t>
        </is>
      </c>
      <c r="K2" s="4">
        <f>subtotal(9,K5:K117)</f>
        <v/>
      </c>
      <c r="M2" s="4">
        <f>subtotal(9,M5:M117)</f>
        <v/>
      </c>
      <c r="N2" s="4">
        <f>subtotal(9,N5:N117)</f>
        <v/>
      </c>
      <c r="O2" s="4">
        <f>subtotal(9,O5:O117)</f>
        <v/>
      </c>
    </row>
    <row r="4">
      <c r="A4" s="2" t="inlineStr">
        <is>
          <t>Investor Acc Number</t>
        </is>
      </c>
      <c r="B4" s="2" t="inlineStr">
        <is>
          <t>Investor Name</t>
        </is>
      </c>
      <c r="C4" s="2" t="inlineStr">
        <is>
          <t>Investor Surname</t>
        </is>
      </c>
      <c r="D4" s="2" t="inlineStr">
        <is>
          <t>Category</t>
        </is>
      </c>
      <c r="E4" s="2" t="inlineStr">
        <is>
          <t>Block</t>
        </is>
      </c>
      <c r="F4" s="2" t="inlineStr">
        <is>
          <t>Investment Number</t>
        </is>
      </c>
      <c r="G4" s="2" t="inlineStr">
        <is>
          <t>Unit Number</t>
        </is>
      </c>
      <c r="H4" s="2" t="inlineStr">
        <is>
          <t>Deposit Date</t>
        </is>
      </c>
      <c r="I4" s="2" t="inlineStr">
        <is>
          <t>Release Date</t>
        </is>
      </c>
      <c r="J4" s="2" t="inlineStr">
        <is>
          <t>End Date</t>
        </is>
      </c>
      <c r="K4" s="2" t="inlineStr">
        <is>
          <t>Investment Amount</t>
        </is>
      </c>
      <c r="L4" s="2" t="inlineStr">
        <is>
          <t>Investment Interest Rate</t>
        </is>
      </c>
      <c r="M4" s="2" t="inlineStr">
        <is>
          <t>Trust Interest</t>
        </is>
      </c>
      <c r="N4" s="2" t="inlineStr">
        <is>
          <t>Released Interest</t>
        </is>
      </c>
      <c r="O4" s="2" t="inlineStr">
        <is>
          <t>Total Interest</t>
        </is>
      </c>
      <c r="P4" s="2" t="inlineStr">
        <is>
          <t>Current Exit Date</t>
        </is>
      </c>
    </row>
    <row r="5">
      <c r="A5" t="inlineStr">
        <is>
          <t>ZBEL01</t>
        </is>
      </c>
      <c r="B5" t="inlineStr">
        <is>
          <t>Helen Constance</t>
        </is>
      </c>
      <c r="C5" t="inlineStr">
        <is>
          <t>Belford</t>
        </is>
      </c>
      <c r="D5" t="inlineStr">
        <is>
          <t>Goodwood</t>
        </is>
      </c>
      <c r="E5" t="inlineStr">
        <is>
          <t>R</t>
        </is>
      </c>
      <c r="F5" t="n">
        <v>8</v>
      </c>
      <c r="G5" t="inlineStr">
        <is>
          <t>GW4849</t>
        </is>
      </c>
      <c r="H5" s="5" t="n">
        <v>45169</v>
      </c>
      <c r="I5" s="5" t="n">
        <v>45278</v>
      </c>
      <c r="J5" s="6" t="n">
        <v>46009</v>
      </c>
      <c r="K5" s="4" t="n">
        <v>318218.08</v>
      </c>
      <c r="L5" s="7" t="n">
        <v>0.18</v>
      </c>
      <c r="M5" s="4">
        <f>IF(I5="",K5/365*0.11*((H5+30)-H5),K5/365*0.11*(I5-H5))</f>
        <v/>
      </c>
      <c r="N5" s="4">
        <f>K5*L5/365*(P5-I5)</f>
        <v/>
      </c>
      <c r="O5" s="4">
        <f>M5+N5</f>
        <v/>
      </c>
      <c r="P5" s="5">
        <f>IF(J5&gt;SUMIFS(Sales!$H:$H,Sales!$C:$C,Investors!G5),SUMIFS(Sales!$H:$H,Sales!$C:$C,Investors!G5),Investors!J5)</f>
        <v/>
      </c>
      <c r="Q5">
        <f>K5+O5</f>
        <v/>
      </c>
      <c r="R5">
        <f>IF(J5&lt;SUMIFS(Sales!$H:$H,Sales!$C:$C,Investors!G5),0,Investors!Q5)</f>
        <v/>
      </c>
      <c r="S5" s="5">
        <f>SUMIFS(Sales!$H:$H,Sales!$C:$C,Investors!G5)</f>
        <v/>
      </c>
      <c r="T5">
        <f>IF(J5&lt;S5,"Exit","Sale")</f>
        <v/>
      </c>
    </row>
    <row r="6">
      <c r="A6" t="inlineStr">
        <is>
          <t>ZKRU01</t>
        </is>
      </c>
      <c r="B6" t="inlineStr">
        <is>
          <t>Jurgen</t>
        </is>
      </c>
      <c r="C6" t="inlineStr">
        <is>
          <t>Kruger</t>
        </is>
      </c>
      <c r="D6" t="inlineStr">
        <is>
          <t>Goodwood</t>
        </is>
      </c>
      <c r="E6" t="inlineStr">
        <is>
          <t>R</t>
        </is>
      </c>
      <c r="F6" t="n">
        <v>8</v>
      </c>
      <c r="G6" t="inlineStr">
        <is>
          <t>GW4429</t>
        </is>
      </c>
      <c r="H6" s="5" t="n">
        <v>45187</v>
      </c>
      <c r="I6" s="5" t="n">
        <v>45278</v>
      </c>
      <c r="J6" s="6" t="n">
        <v>46009</v>
      </c>
      <c r="K6" s="4" t="n">
        <v>240082.19</v>
      </c>
      <c r="L6" s="7" t="n">
        <v>0.18</v>
      </c>
      <c r="M6" s="4">
        <f>IF(I6="",K6/365*0.11*((H6+30)-H6),K6/365*0.11*(I6-H6))</f>
        <v/>
      </c>
      <c r="N6" s="4">
        <f>K6*L6/365*(P6-I6)</f>
        <v/>
      </c>
      <c r="O6" s="4">
        <f>M6+N6</f>
        <v/>
      </c>
      <c r="P6" s="5">
        <f>IF(J6&gt;SUMIFS(Sales!$H:$H,Sales!$C:$C,Investors!G6),SUMIFS(Sales!$H:$H,Sales!$C:$C,Investors!G6),Investors!J6)</f>
        <v/>
      </c>
      <c r="Q6">
        <f>K6+O6</f>
        <v/>
      </c>
      <c r="R6">
        <f>IF(J6&lt;SUMIFS(Sales!$H:$H,Sales!$C:$C,Investors!G6),0,Investors!Q6)</f>
        <v/>
      </c>
      <c r="S6" s="5">
        <f>SUMIFS(Sales!$H:$H,Sales!$C:$C,Investors!G6)</f>
        <v/>
      </c>
      <c r="T6">
        <f>IF(J6&lt;S6,"Exit","Sale")</f>
        <v/>
      </c>
    </row>
    <row r="7">
      <c r="A7" t="inlineStr">
        <is>
          <t>ZKRU01</t>
        </is>
      </c>
      <c r="B7" t="inlineStr">
        <is>
          <t>Jurgen</t>
        </is>
      </c>
      <c r="C7" t="inlineStr">
        <is>
          <t>Kruger</t>
        </is>
      </c>
      <c r="D7" t="inlineStr">
        <is>
          <t>Goodwood</t>
        </is>
      </c>
      <c r="E7" t="inlineStr">
        <is>
          <t>R</t>
        </is>
      </c>
      <c r="F7" t="n">
        <v>9</v>
      </c>
      <c r="G7" t="inlineStr">
        <is>
          <t>GW4604</t>
        </is>
      </c>
      <c r="H7" s="5" t="n">
        <v>45187</v>
      </c>
      <c r="I7" s="5" t="n">
        <v>45278</v>
      </c>
      <c r="J7" s="6" t="n">
        <v>46009</v>
      </c>
      <c r="K7" s="4" t="n">
        <v>350000</v>
      </c>
      <c r="L7" s="7" t="n">
        <v>0.18</v>
      </c>
      <c r="M7" s="4">
        <f>IF(I7="",K7/365*0.11*((H7+30)-H7),K7/365*0.11*(I7-H7))</f>
        <v/>
      </c>
      <c r="N7" s="4">
        <f>K7*L7/365*(P7-I7)</f>
        <v/>
      </c>
      <c r="O7" s="4">
        <f>M7+N7</f>
        <v/>
      </c>
      <c r="P7" s="5">
        <f>IF(J7&gt;SUMIFS(Sales!$H:$H,Sales!$C:$C,Investors!G7),SUMIFS(Sales!$H:$H,Sales!$C:$C,Investors!G7),Investors!J7)</f>
        <v/>
      </c>
      <c r="Q7">
        <f>K7+O7</f>
        <v/>
      </c>
      <c r="R7">
        <f>IF(J7&lt;SUMIFS(Sales!$H:$H,Sales!$C:$C,Investors!G7),0,Investors!Q7)</f>
        <v/>
      </c>
      <c r="S7" s="5">
        <f>SUMIFS(Sales!$H:$H,Sales!$C:$C,Investors!G7)</f>
        <v/>
      </c>
      <c r="T7">
        <f>IF(J7&lt;S7,"Exit","Sale")</f>
        <v/>
      </c>
    </row>
    <row r="8">
      <c r="A8" t="inlineStr">
        <is>
          <t>ZDAV01</t>
        </is>
      </c>
      <c r="B8" t="inlineStr">
        <is>
          <t>Heather Mary Lyn</t>
        </is>
      </c>
      <c r="C8" t="inlineStr">
        <is>
          <t>Davies</t>
        </is>
      </c>
      <c r="D8" t="inlineStr">
        <is>
          <t>Goodwood</t>
        </is>
      </c>
      <c r="E8" t="inlineStr">
        <is>
          <t>R</t>
        </is>
      </c>
      <c r="F8" t="n">
        <v>6</v>
      </c>
      <c r="G8" t="inlineStr">
        <is>
          <t>GW4849</t>
        </is>
      </c>
      <c r="H8" s="5" t="n">
        <v>45187</v>
      </c>
      <c r="I8" s="5" t="n">
        <v>45278</v>
      </c>
      <c r="J8" s="6" t="n">
        <v>46009</v>
      </c>
      <c r="K8" s="4" t="n">
        <v>250000</v>
      </c>
      <c r="L8" s="7" t="n">
        <v>0.16</v>
      </c>
      <c r="M8" s="4">
        <f>IF(I8="",K8/365*0.11*((H8+30)-H8),K8/365*0.11*(I8-H8))</f>
        <v/>
      </c>
      <c r="N8" s="4">
        <f>K8*L8/365*(P8-I8)</f>
        <v/>
      </c>
      <c r="O8" s="4">
        <f>M8+N8</f>
        <v/>
      </c>
      <c r="P8" s="5">
        <f>IF(J8&gt;SUMIFS(Sales!$H:$H,Sales!$C:$C,Investors!G8),SUMIFS(Sales!$H:$H,Sales!$C:$C,Investors!G8),Investors!J8)</f>
        <v/>
      </c>
      <c r="Q8">
        <f>K8+O8</f>
        <v/>
      </c>
      <c r="R8">
        <f>IF(J8&lt;SUMIFS(Sales!$H:$H,Sales!$C:$C,Investors!G8),0,Investors!Q8)</f>
        <v/>
      </c>
      <c r="S8" s="5">
        <f>SUMIFS(Sales!$H:$H,Sales!$C:$C,Investors!G8)</f>
        <v/>
      </c>
      <c r="T8">
        <f>IF(J8&lt;S8,"Exit","Sale")</f>
        <v/>
      </c>
    </row>
    <row r="9">
      <c r="A9" t="inlineStr">
        <is>
          <t>ZLEW01</t>
        </is>
      </c>
      <c r="B9" t="inlineStr">
        <is>
          <t>Martina Christina</t>
        </is>
      </c>
      <c r="C9" t="inlineStr">
        <is>
          <t>Lewis</t>
        </is>
      </c>
      <c r="D9" t="inlineStr">
        <is>
          <t>Goodwood</t>
        </is>
      </c>
      <c r="E9" t="inlineStr">
        <is>
          <t>R</t>
        </is>
      </c>
      <c r="F9" t="n">
        <v>11</v>
      </c>
      <c r="G9" t="inlineStr">
        <is>
          <t>GW4418</t>
        </is>
      </c>
      <c r="H9" s="5" t="n">
        <v>45170</v>
      </c>
      <c r="I9" s="5" t="n">
        <v>45278</v>
      </c>
      <c r="J9" s="6" t="n">
        <v>46009</v>
      </c>
      <c r="K9" s="4" t="n">
        <v>550000</v>
      </c>
      <c r="L9" s="7" t="n">
        <v>0.18</v>
      </c>
      <c r="M9" s="4">
        <f>IF(I9="",K9/365*0.11*((H9+30)-H9),K9/365*0.11*(I9-H9))</f>
        <v/>
      </c>
      <c r="N9" s="4">
        <f>K9*L9/365*(P9-I9)</f>
        <v/>
      </c>
      <c r="O9" s="4">
        <f>M9+N9</f>
        <v/>
      </c>
      <c r="P9" s="5">
        <f>IF(J9&gt;SUMIFS(Sales!$H:$H,Sales!$C:$C,Investors!G9),SUMIFS(Sales!$H:$H,Sales!$C:$C,Investors!G9),Investors!J9)</f>
        <v/>
      </c>
      <c r="Q9">
        <f>K9+O9</f>
        <v/>
      </c>
      <c r="R9">
        <f>IF(J9&lt;SUMIFS(Sales!$H:$H,Sales!$C:$C,Investors!G9),0,Investors!Q9)</f>
        <v/>
      </c>
      <c r="S9" s="5">
        <f>SUMIFS(Sales!$H:$H,Sales!$C:$C,Investors!G9)</f>
        <v/>
      </c>
      <c r="T9">
        <f>IF(J9&lt;S9,"Exit","Sale")</f>
        <v/>
      </c>
    </row>
    <row r="10">
      <c r="A10" t="inlineStr">
        <is>
          <t>ZLEW01</t>
        </is>
      </c>
      <c r="B10" t="inlineStr">
        <is>
          <t>Martina Christina</t>
        </is>
      </c>
      <c r="C10" t="inlineStr">
        <is>
          <t>Lewis</t>
        </is>
      </c>
      <c r="D10" t="inlineStr">
        <is>
          <t>Goodwood</t>
        </is>
      </c>
      <c r="E10" t="inlineStr">
        <is>
          <t>R</t>
        </is>
      </c>
      <c r="F10" t="n">
        <v>12</v>
      </c>
      <c r="G10" t="inlineStr">
        <is>
          <t>GW4429</t>
        </is>
      </c>
      <c r="H10" s="5" t="n">
        <v>45170</v>
      </c>
      <c r="I10" s="5" t="n">
        <v>45278</v>
      </c>
      <c r="J10" s="6" t="n">
        <v>46009</v>
      </c>
      <c r="K10" s="4" t="n">
        <v>250000</v>
      </c>
      <c r="L10" s="7" t="n">
        <v>0.18</v>
      </c>
      <c r="M10" s="4">
        <f>IF(I10="",K10/365*0.11*((H10+30)-H10),K10/365*0.11*(I10-H10))</f>
        <v/>
      </c>
      <c r="N10" s="4">
        <f>K10*L10/365*(P10-I10)</f>
        <v/>
      </c>
      <c r="O10" s="4">
        <f>M10+N10</f>
        <v/>
      </c>
      <c r="P10" s="5">
        <f>IF(J10&gt;SUMIFS(Sales!$H:$H,Sales!$C:$C,Investors!G10),SUMIFS(Sales!$H:$H,Sales!$C:$C,Investors!G10),Investors!J10)</f>
        <v/>
      </c>
      <c r="Q10">
        <f>K10+O10</f>
        <v/>
      </c>
      <c r="R10">
        <f>IF(J10&lt;SUMIFS(Sales!$H:$H,Sales!$C:$C,Investors!G10),0,Investors!Q10)</f>
        <v/>
      </c>
      <c r="S10" s="5">
        <f>SUMIFS(Sales!$H:$H,Sales!$C:$C,Investors!G10)</f>
        <v/>
      </c>
      <c r="T10">
        <f>IF(J10&lt;S10,"Exit","Sale")</f>
        <v/>
      </c>
    </row>
    <row r="11">
      <c r="A11" t="inlineStr">
        <is>
          <t>ZHEI01</t>
        </is>
      </c>
      <c r="B11" t="inlineStr">
        <is>
          <t>Dieter Raimund</t>
        </is>
      </c>
      <c r="C11" t="inlineStr">
        <is>
          <t>Heinze</t>
        </is>
      </c>
      <c r="D11" t="inlineStr">
        <is>
          <t>Goodwood</t>
        </is>
      </c>
      <c r="E11" t="inlineStr">
        <is>
          <t>R</t>
        </is>
      </c>
      <c r="F11" t="n">
        <v>13</v>
      </c>
      <c r="G11" t="inlineStr">
        <is>
          <t>GW3735</t>
        </is>
      </c>
      <c r="H11" s="5" t="n">
        <v>45342</v>
      </c>
      <c r="I11" s="5" t="n">
        <v>45387</v>
      </c>
      <c r="J11" s="6" t="n">
        <v>46118</v>
      </c>
      <c r="K11" s="4" t="n">
        <v>550000</v>
      </c>
      <c r="L11" s="7" t="n">
        <v>0.18</v>
      </c>
      <c r="M11" s="4">
        <f>IF(I11="",K11/365*0.11*((H11+30)-H11),K11/365*0.11*(I11-H11))</f>
        <v/>
      </c>
      <c r="N11" s="4">
        <f>K11*L11/365*(P11-I11)</f>
        <v/>
      </c>
      <c r="O11" s="4">
        <f>M11+N11</f>
        <v/>
      </c>
      <c r="P11" s="5">
        <f>IF(J11&gt;SUMIFS(Sales!$H:$H,Sales!$C:$C,Investors!G11),SUMIFS(Sales!$H:$H,Sales!$C:$C,Investors!G11),Investors!J11)</f>
        <v/>
      </c>
      <c r="Q11">
        <f>K11+O11</f>
        <v/>
      </c>
      <c r="R11">
        <f>IF(J11&lt;SUMIFS(Sales!$H:$H,Sales!$C:$C,Investors!G11),0,Investors!Q11)</f>
        <v/>
      </c>
      <c r="S11" s="5">
        <f>SUMIFS(Sales!$H:$H,Sales!$C:$C,Investors!G11)</f>
        <v/>
      </c>
      <c r="T11">
        <f>IF(J11&lt;S11,"Exit","Sale")</f>
        <v/>
      </c>
    </row>
    <row r="12">
      <c r="A12" t="inlineStr">
        <is>
          <t>ZHEI01</t>
        </is>
      </c>
      <c r="B12" t="inlineStr">
        <is>
          <t>Dieter Raimund</t>
        </is>
      </c>
      <c r="C12" t="inlineStr">
        <is>
          <t>Heinze</t>
        </is>
      </c>
      <c r="D12" t="inlineStr">
        <is>
          <t>Goodwood</t>
        </is>
      </c>
      <c r="E12" t="inlineStr">
        <is>
          <t>R</t>
        </is>
      </c>
      <c r="F12" t="n">
        <v>14</v>
      </c>
      <c r="G12" t="inlineStr">
        <is>
          <t>GW4784</t>
        </is>
      </c>
      <c r="H12" s="5" t="n">
        <v>45342</v>
      </c>
      <c r="I12" s="5" t="n">
        <v>45387</v>
      </c>
      <c r="J12" s="6" t="n">
        <v>46118</v>
      </c>
      <c r="K12" s="4" t="n">
        <v>550000</v>
      </c>
      <c r="L12" s="7" t="n">
        <v>0.18</v>
      </c>
      <c r="M12" s="4">
        <f>IF(I12="",K12/365*0.11*((H12+30)-H12),K12/365*0.11*(I12-H12))</f>
        <v/>
      </c>
      <c r="N12" s="4">
        <f>K12*L12/365*(P12-I12)</f>
        <v/>
      </c>
      <c r="O12" s="4">
        <f>M12+N12</f>
        <v/>
      </c>
      <c r="P12" s="5">
        <f>IF(J12&gt;SUMIFS(Sales!$H:$H,Sales!$C:$C,Investors!G12),SUMIFS(Sales!$H:$H,Sales!$C:$C,Investors!G12),Investors!J12)</f>
        <v/>
      </c>
      <c r="Q12">
        <f>K12+O12</f>
        <v/>
      </c>
      <c r="R12">
        <f>IF(J12&lt;SUMIFS(Sales!$H:$H,Sales!$C:$C,Investors!G12),0,Investors!Q12)</f>
        <v/>
      </c>
      <c r="S12" s="5">
        <f>SUMIFS(Sales!$H:$H,Sales!$C:$C,Investors!G12)</f>
        <v/>
      </c>
      <c r="T12">
        <f>IF(J12&lt;S12,"Exit","Sale")</f>
        <v/>
      </c>
    </row>
    <row r="13">
      <c r="A13" t="inlineStr">
        <is>
          <t>ZMAT01</t>
        </is>
      </c>
      <c r="B13" t="inlineStr">
        <is>
          <t>Natalie</t>
        </is>
      </c>
      <c r="C13" t="inlineStr">
        <is>
          <t>Matthews</t>
        </is>
      </c>
      <c r="D13" t="inlineStr">
        <is>
          <t>Goodwood</t>
        </is>
      </c>
      <c r="E13" t="inlineStr">
        <is>
          <t>R</t>
        </is>
      </c>
      <c r="F13" t="n">
        <v>7</v>
      </c>
      <c r="G13" t="inlineStr">
        <is>
          <t>GW3847</t>
        </is>
      </c>
      <c r="H13" s="5" t="n">
        <v>45322</v>
      </c>
      <c r="I13" s="5" t="n">
        <v>45344</v>
      </c>
      <c r="J13" s="6" t="n">
        <v>46075</v>
      </c>
      <c r="K13" s="4" t="n">
        <v>228382.03</v>
      </c>
      <c r="L13" s="7" t="n">
        <v>0.14</v>
      </c>
      <c r="M13" s="4">
        <f>IF(I13="",K13/365*0.11*((H13+30)-H13),K13/365*0.11*(I13-H13))</f>
        <v/>
      </c>
      <c r="N13" s="4">
        <f>K13*L13/365*(P13-I13)</f>
        <v/>
      </c>
      <c r="O13" s="4">
        <f>M13+N13</f>
        <v/>
      </c>
      <c r="P13" s="5">
        <f>IF(J13&gt;SUMIFS(Sales!$H:$H,Sales!$C:$C,Investors!G13),SUMIFS(Sales!$H:$H,Sales!$C:$C,Investors!G13),Investors!J13)</f>
        <v/>
      </c>
      <c r="Q13">
        <f>K13+O13</f>
        <v/>
      </c>
      <c r="R13">
        <f>IF(J13&lt;SUMIFS(Sales!$H:$H,Sales!$C:$C,Investors!G13),0,Investors!Q13)</f>
        <v/>
      </c>
      <c r="S13" s="5">
        <f>SUMIFS(Sales!$H:$H,Sales!$C:$C,Investors!G13)</f>
        <v/>
      </c>
      <c r="T13">
        <f>IF(J13&lt;S13,"Exit","Sale")</f>
        <v/>
      </c>
    </row>
    <row r="14">
      <c r="A14" t="inlineStr">
        <is>
          <t>ZBOT01</t>
        </is>
      </c>
      <c r="B14" t="inlineStr">
        <is>
          <t>Carina</t>
        </is>
      </c>
      <c r="C14" t="inlineStr">
        <is>
          <t>Botha</t>
        </is>
      </c>
      <c r="D14" t="inlineStr">
        <is>
          <t>Goodwood</t>
        </is>
      </c>
      <c r="E14" t="inlineStr">
        <is>
          <t>R</t>
        </is>
      </c>
      <c r="F14" t="n">
        <v>5</v>
      </c>
      <c r="G14" t="inlineStr">
        <is>
          <t>GW4267</t>
        </is>
      </c>
      <c r="H14" s="5" t="n">
        <v>45335</v>
      </c>
      <c r="I14" s="5" t="n">
        <v>45387</v>
      </c>
      <c r="J14" s="6" t="n">
        <v>46118</v>
      </c>
      <c r="K14" s="4" t="n">
        <v>185298.28</v>
      </c>
      <c r="L14" s="7" t="n">
        <v>0.14</v>
      </c>
      <c r="M14" s="4">
        <f>IF(I14="",K14/365*0.11*((H14+30)-H14),K14/365*0.11*(I14-H14))</f>
        <v/>
      </c>
      <c r="N14" s="4">
        <f>K14*L14/365*(P14-I14)</f>
        <v/>
      </c>
      <c r="O14" s="4">
        <f>M14+N14</f>
        <v/>
      </c>
      <c r="P14" s="5">
        <f>IF(J14&gt;SUMIFS(Sales!$H:$H,Sales!$C:$C,Investors!G14),SUMIFS(Sales!$H:$H,Sales!$C:$C,Investors!G14),Investors!J14)</f>
        <v/>
      </c>
      <c r="Q14">
        <f>K14+O14</f>
        <v/>
      </c>
      <c r="R14">
        <f>IF(J14&lt;SUMIFS(Sales!$H:$H,Sales!$C:$C,Investors!G14),0,Investors!Q14)</f>
        <v/>
      </c>
      <c r="S14" s="5">
        <f>SUMIFS(Sales!$H:$H,Sales!$C:$C,Investors!G14)</f>
        <v/>
      </c>
      <c r="T14">
        <f>IF(J14&lt;S14,"Exit","Sale")</f>
        <v/>
      </c>
    </row>
    <row r="15">
      <c r="A15" t="inlineStr">
        <is>
          <t>ZVDW01</t>
        </is>
      </c>
      <c r="B15" t="inlineStr">
        <is>
          <t>Christoffel Philippus</t>
        </is>
      </c>
      <c r="C15" t="inlineStr">
        <is>
          <t xml:space="preserve">van der Walt </t>
        </is>
      </c>
      <c r="D15" t="inlineStr">
        <is>
          <t>Goodwood</t>
        </is>
      </c>
      <c r="E15" t="inlineStr">
        <is>
          <t>R</t>
        </is>
      </c>
      <c r="F15" t="n">
        <v>3</v>
      </c>
      <c r="G15" t="inlineStr">
        <is>
          <t>GW3657</t>
        </is>
      </c>
      <c r="H15" s="5" t="n">
        <v>45278</v>
      </c>
      <c r="I15" s="5" t="n">
        <v>45278</v>
      </c>
      <c r="J15" s="6" t="n">
        <v>46009</v>
      </c>
      <c r="K15" s="4" t="n">
        <v>300000</v>
      </c>
      <c r="L15" s="7" t="n">
        <v>0.18</v>
      </c>
      <c r="M15" s="4">
        <f>IF(I15="",K15/365*0.11*((H15+30)-H15),K15/365*0.11*(I15-H15))</f>
        <v/>
      </c>
      <c r="N15" s="4">
        <f>K15*L15/365*(P15-I15)</f>
        <v/>
      </c>
      <c r="O15" s="4">
        <f>M15+N15</f>
        <v/>
      </c>
      <c r="P15" s="5">
        <f>IF(J15&gt;SUMIFS(Sales!$H:$H,Sales!$C:$C,Investors!G15),SUMIFS(Sales!$H:$H,Sales!$C:$C,Investors!G15),Investors!J15)</f>
        <v/>
      </c>
      <c r="Q15">
        <f>K15+O15</f>
        <v/>
      </c>
      <c r="R15">
        <f>IF(J15&lt;SUMIFS(Sales!$H:$H,Sales!$C:$C,Investors!G15),0,Investors!Q15)</f>
        <v/>
      </c>
      <c r="S15" s="5">
        <f>SUMIFS(Sales!$H:$H,Sales!$C:$C,Investors!G15)</f>
        <v/>
      </c>
      <c r="T15">
        <f>IF(J15&lt;S15,"Exit","Sale")</f>
        <v/>
      </c>
    </row>
    <row r="16">
      <c r="A16" t="inlineStr">
        <is>
          <t>ZVDW01</t>
        </is>
      </c>
      <c r="B16" t="inlineStr">
        <is>
          <t>Christoffel Philippus</t>
        </is>
      </c>
      <c r="C16" t="inlineStr">
        <is>
          <t xml:space="preserve">van der Walt </t>
        </is>
      </c>
      <c r="D16" t="inlineStr">
        <is>
          <t>Goodwood</t>
        </is>
      </c>
      <c r="E16" t="inlineStr">
        <is>
          <t>R</t>
        </is>
      </c>
      <c r="F16" t="n">
        <v>4</v>
      </c>
      <c r="G16" t="inlineStr">
        <is>
          <t>GW3243</t>
        </is>
      </c>
      <c r="H16" s="5" t="n">
        <v>45356</v>
      </c>
      <c r="I16" s="5" t="n">
        <v>45387</v>
      </c>
      <c r="J16" s="6" t="n">
        <v>46118</v>
      </c>
      <c r="K16" s="4" t="n">
        <v>300000</v>
      </c>
      <c r="L16" s="7" t="n">
        <v>0.18</v>
      </c>
      <c r="M16" s="4">
        <f>IF(I16="",K16/365*0.11*((H16+30)-H16),K16/365*0.11*(I16-H16))</f>
        <v/>
      </c>
      <c r="N16" s="4">
        <f>K16*L16/365*(P16-I16)</f>
        <v/>
      </c>
      <c r="O16" s="4">
        <f>M16+N16</f>
        <v/>
      </c>
      <c r="P16" s="5">
        <f>IF(J16&gt;SUMIFS(Sales!$H:$H,Sales!$C:$C,Investors!G16),SUMIFS(Sales!$H:$H,Sales!$C:$C,Investors!G16),Investors!J16)</f>
        <v/>
      </c>
      <c r="Q16">
        <f>K16+O16</f>
        <v/>
      </c>
      <c r="R16">
        <f>IF(J16&lt;SUMIFS(Sales!$H:$H,Sales!$C:$C,Investors!G16),0,Investors!Q16)</f>
        <v/>
      </c>
      <c r="S16" s="5">
        <f>SUMIFS(Sales!$H:$H,Sales!$C:$C,Investors!G16)</f>
        <v/>
      </c>
      <c r="T16">
        <f>IF(J16&lt;S16,"Exit","Sale")</f>
        <v/>
      </c>
    </row>
    <row r="17">
      <c r="A17" t="inlineStr">
        <is>
          <t>ZSON01</t>
        </is>
      </c>
      <c r="B17" t="inlineStr">
        <is>
          <t>Charles</t>
        </is>
      </c>
      <c r="C17" t="inlineStr">
        <is>
          <t>Maduna</t>
        </is>
      </c>
      <c r="D17" t="inlineStr">
        <is>
          <t>Goodwood</t>
        </is>
      </c>
      <c r="E17" t="inlineStr">
        <is>
          <t>R</t>
        </is>
      </c>
      <c r="F17" t="n">
        <v>14</v>
      </c>
      <c r="G17" t="inlineStr">
        <is>
          <t>GW3412</t>
        </is>
      </c>
      <c r="H17" s="5" t="n">
        <v>45308</v>
      </c>
      <c r="I17" s="5" t="n">
        <v>45344</v>
      </c>
      <c r="J17" s="6" t="n">
        <v>46075</v>
      </c>
      <c r="K17" s="4" t="n">
        <v>183821.92</v>
      </c>
      <c r="L17" s="7" t="n">
        <v>0.18</v>
      </c>
      <c r="M17" s="4">
        <f>IF(I17="",K17/365*0.11*((H17+30)-H17),K17/365*0.11*(I17-H17))</f>
        <v/>
      </c>
      <c r="N17" s="4">
        <f>K17*L17/365*(P17-I17)</f>
        <v/>
      </c>
      <c r="O17" s="4">
        <f>M17+N17</f>
        <v/>
      </c>
      <c r="P17" s="5">
        <f>IF(J17&gt;SUMIFS(Sales!$H:$H,Sales!$C:$C,Investors!G17),SUMIFS(Sales!$H:$H,Sales!$C:$C,Investors!G17),Investors!J17)</f>
        <v/>
      </c>
      <c r="Q17">
        <f>K17+O17</f>
        <v/>
      </c>
      <c r="R17">
        <f>IF(J17&lt;SUMIFS(Sales!$H:$H,Sales!$C:$C,Investors!G17),0,Investors!Q17)</f>
        <v/>
      </c>
      <c r="S17" s="5">
        <f>SUMIFS(Sales!$H:$H,Sales!$C:$C,Investors!G17)</f>
        <v/>
      </c>
      <c r="T17">
        <f>IF(J17&lt;S17,"Exit","Sale")</f>
        <v/>
      </c>
    </row>
    <row r="18">
      <c r="A18" t="inlineStr">
        <is>
          <t>ZSON01</t>
        </is>
      </c>
      <c r="B18" t="inlineStr">
        <is>
          <t>Charles</t>
        </is>
      </c>
      <c r="C18" t="inlineStr">
        <is>
          <t>Maduna</t>
        </is>
      </c>
      <c r="D18" t="inlineStr">
        <is>
          <t>Goodwood</t>
        </is>
      </c>
      <c r="E18" t="inlineStr">
        <is>
          <t>R</t>
        </is>
      </c>
      <c r="F18" t="n">
        <v>15</v>
      </c>
      <c r="G18" t="inlineStr">
        <is>
          <t>GW4158</t>
        </is>
      </c>
      <c r="H18" s="5" t="n">
        <v>45308</v>
      </c>
      <c r="I18" s="5" t="n">
        <v>45344</v>
      </c>
      <c r="J18" s="6" t="n">
        <v>46075</v>
      </c>
      <c r="K18" s="4" t="n">
        <v>550000</v>
      </c>
      <c r="L18" s="7" t="n">
        <v>0.18</v>
      </c>
      <c r="M18" s="4">
        <f>IF(I18="",K18/365*0.11*((H18+30)-H18),K18/365*0.11*(I18-H18))</f>
        <v/>
      </c>
      <c r="N18" s="4">
        <f>K18*L18/365*(P18-I18)</f>
        <v/>
      </c>
      <c r="O18" s="4">
        <f>M18+N18</f>
        <v/>
      </c>
      <c r="P18" s="5">
        <f>IF(J18&gt;SUMIFS(Sales!$H:$H,Sales!$C:$C,Investors!G18),SUMIFS(Sales!$H:$H,Sales!$C:$C,Investors!G18),Investors!J18)</f>
        <v/>
      </c>
      <c r="Q18">
        <f>K18+O18</f>
        <v/>
      </c>
      <c r="R18">
        <f>IF(J18&lt;SUMIFS(Sales!$H:$H,Sales!$C:$C,Investors!G18),0,Investors!Q18)</f>
        <v/>
      </c>
      <c r="S18" s="5">
        <f>SUMIFS(Sales!$H:$H,Sales!$C:$C,Investors!G18)</f>
        <v/>
      </c>
      <c r="T18">
        <f>IF(J18&lt;S18,"Exit","Sale")</f>
        <v/>
      </c>
    </row>
    <row r="19">
      <c r="A19" t="inlineStr">
        <is>
          <t>ZSON01</t>
        </is>
      </c>
      <c r="B19" t="inlineStr">
        <is>
          <t>Charles</t>
        </is>
      </c>
      <c r="C19" t="inlineStr">
        <is>
          <t>Maduna</t>
        </is>
      </c>
      <c r="D19" t="inlineStr">
        <is>
          <t>Goodwood</t>
        </is>
      </c>
      <c r="E19" t="inlineStr">
        <is>
          <t>R</t>
        </is>
      </c>
      <c r="F19" t="n">
        <v>16</v>
      </c>
      <c r="G19" t="inlineStr">
        <is>
          <t>GW4643</t>
        </is>
      </c>
      <c r="H19" s="5" t="n">
        <v>45308</v>
      </c>
      <c r="I19" s="5" t="n">
        <v>45344</v>
      </c>
      <c r="J19" s="6" t="n">
        <v>46075</v>
      </c>
      <c r="K19" s="4" t="n">
        <v>550000</v>
      </c>
      <c r="L19" s="7" t="n">
        <v>0.18</v>
      </c>
      <c r="M19" s="4">
        <f>IF(I19="",K19/365*0.11*((H19+30)-H19),K19/365*0.11*(I19-H19))</f>
        <v/>
      </c>
      <c r="N19" s="4">
        <f>K19*L19/365*(P19-I19)</f>
        <v/>
      </c>
      <c r="O19" s="4">
        <f>M19+N19</f>
        <v/>
      </c>
      <c r="P19" s="5">
        <f>IF(J19&gt;SUMIFS(Sales!$H:$H,Sales!$C:$C,Investors!G19),SUMIFS(Sales!$H:$H,Sales!$C:$C,Investors!G19),Investors!J19)</f>
        <v/>
      </c>
      <c r="Q19">
        <f>K19+O19</f>
        <v/>
      </c>
      <c r="R19">
        <f>IF(J19&lt;SUMIFS(Sales!$H:$H,Sales!$C:$C,Investors!G19),0,Investors!Q19)</f>
        <v/>
      </c>
      <c r="S19" s="5">
        <f>SUMIFS(Sales!$H:$H,Sales!$C:$C,Investors!G19)</f>
        <v/>
      </c>
      <c r="T19">
        <f>IF(J19&lt;S19,"Exit","Sale")</f>
        <v/>
      </c>
    </row>
    <row r="20">
      <c r="A20" t="inlineStr">
        <is>
          <t>ZESP01</t>
        </is>
      </c>
      <c r="B20" t="inlineStr">
        <is>
          <t>Etienne</t>
        </is>
      </c>
      <c r="C20" t="inlineStr">
        <is>
          <t>Espag</t>
        </is>
      </c>
      <c r="D20" t="inlineStr">
        <is>
          <t>Goodwood</t>
        </is>
      </c>
      <c r="E20" t="inlineStr">
        <is>
          <t>R</t>
        </is>
      </c>
      <c r="F20" t="n">
        <v>3</v>
      </c>
      <c r="G20" t="inlineStr">
        <is>
          <t>GW4594</t>
        </is>
      </c>
      <c r="H20" s="5" t="n">
        <v>45278</v>
      </c>
      <c r="I20" s="5" t="n">
        <v>45278</v>
      </c>
      <c r="J20" s="6" t="n">
        <v>46009</v>
      </c>
      <c r="K20" s="4" t="n">
        <v>600000</v>
      </c>
      <c r="L20" s="7" t="n">
        <v>0.18</v>
      </c>
      <c r="M20" s="4">
        <f>IF(I20="",K20/365*0.11*((H20+30)-H20),K20/365*0.11*(I20-H20))</f>
        <v/>
      </c>
      <c r="N20" s="4">
        <f>K20*L20/365*(P20-I20)</f>
        <v/>
      </c>
      <c r="O20" s="4">
        <f>M20+N20</f>
        <v/>
      </c>
      <c r="P20" s="5">
        <f>IF(J20&gt;SUMIFS(Sales!$H:$H,Sales!$C:$C,Investors!G20),SUMIFS(Sales!$H:$H,Sales!$C:$C,Investors!G20),Investors!J20)</f>
        <v/>
      </c>
      <c r="Q20">
        <f>K20+O20</f>
        <v/>
      </c>
      <c r="R20">
        <f>IF(J20&lt;SUMIFS(Sales!$H:$H,Sales!$C:$C,Investors!G20),0,Investors!Q20)</f>
        <v/>
      </c>
      <c r="S20" s="5">
        <f>SUMIFS(Sales!$H:$H,Sales!$C:$C,Investors!G20)</f>
        <v/>
      </c>
      <c r="T20">
        <f>IF(J20&lt;S20,"Exit","Sale")</f>
        <v/>
      </c>
    </row>
    <row r="21">
      <c r="A21" t="inlineStr">
        <is>
          <t>ZJER01</t>
        </is>
      </c>
      <c r="B21" t="inlineStr">
        <is>
          <t>Towela Patricia Rosemarie</t>
        </is>
      </c>
      <c r="C21" t="inlineStr">
        <is>
          <t>Jere</t>
        </is>
      </c>
      <c r="D21" t="inlineStr">
        <is>
          <t>Goodwood</t>
        </is>
      </c>
      <c r="E21" t="inlineStr">
        <is>
          <t>R</t>
        </is>
      </c>
      <c r="F21" t="n">
        <v>4</v>
      </c>
      <c r="G21" t="inlineStr">
        <is>
          <t>GW4781</t>
        </is>
      </c>
      <c r="H21" s="5" t="n">
        <v>45337</v>
      </c>
      <c r="I21" s="5" t="n">
        <v>45387</v>
      </c>
      <c r="J21" s="6" t="n">
        <v>46118</v>
      </c>
      <c r="K21" s="4" t="n">
        <v>151059.79</v>
      </c>
      <c r="L21" s="7" t="n">
        <v>0.18</v>
      </c>
      <c r="M21" s="4">
        <f>IF(I21="",K21/365*0.11*((H21+30)-H21),K21/365*0.11*(I21-H21))</f>
        <v/>
      </c>
      <c r="N21" s="4">
        <f>K21*L21/365*(P21-I21)</f>
        <v/>
      </c>
      <c r="O21" s="4">
        <f>M21+N21</f>
        <v/>
      </c>
      <c r="P21" s="5">
        <f>IF(J21&gt;SUMIFS(Sales!$H:$H,Sales!$C:$C,Investors!G21),SUMIFS(Sales!$H:$H,Sales!$C:$C,Investors!G21),Investors!J21)</f>
        <v/>
      </c>
      <c r="Q21">
        <f>K21+O21</f>
        <v/>
      </c>
      <c r="R21">
        <f>IF(J21&lt;SUMIFS(Sales!$H:$H,Sales!$C:$C,Investors!G21),0,Investors!Q21)</f>
        <v/>
      </c>
      <c r="S21" s="5">
        <f>SUMIFS(Sales!$H:$H,Sales!$C:$C,Investors!G21)</f>
        <v/>
      </c>
      <c r="T21">
        <f>IF(J21&lt;S21,"Exit","Sale")</f>
        <v/>
      </c>
    </row>
    <row r="22">
      <c r="A22" t="inlineStr">
        <is>
          <t>ZKUS01</t>
        </is>
      </c>
      <c r="B22" t="inlineStr">
        <is>
          <t>Rolf Heinrich</t>
        </is>
      </c>
      <c r="C22" t="inlineStr">
        <is>
          <t>Kuster</t>
        </is>
      </c>
      <c r="D22" t="inlineStr">
        <is>
          <t>Goodwood</t>
        </is>
      </c>
      <c r="E22" t="inlineStr">
        <is>
          <t>R</t>
        </is>
      </c>
      <c r="F22" t="n">
        <v>4</v>
      </c>
      <c r="G22" t="inlineStr">
        <is>
          <t>GW3927</t>
        </is>
      </c>
      <c r="H22" s="5" t="n">
        <v>45278</v>
      </c>
      <c r="I22" s="5" t="n">
        <v>45278</v>
      </c>
      <c r="J22" s="6" t="n">
        <v>46009</v>
      </c>
      <c r="K22" s="4" t="n">
        <v>170404.1</v>
      </c>
      <c r="L22" s="7" t="n">
        <v>0.14</v>
      </c>
      <c r="M22" s="4">
        <f>IF(I22="",K22/365*0.11*((H22+30)-H22),K22/365*0.11*(I22-H22))</f>
        <v/>
      </c>
      <c r="N22" s="4">
        <f>K22*L22/365*(P22-I22)</f>
        <v/>
      </c>
      <c r="O22" s="4">
        <f>M22+N22</f>
        <v/>
      </c>
      <c r="P22" s="5">
        <f>IF(J22&gt;SUMIFS(Sales!$H:$H,Sales!$C:$C,Investors!G22),SUMIFS(Sales!$H:$H,Sales!$C:$C,Investors!G22),Investors!J22)</f>
        <v/>
      </c>
      <c r="Q22">
        <f>K22+O22</f>
        <v/>
      </c>
      <c r="R22">
        <f>IF(J22&lt;SUMIFS(Sales!$H:$H,Sales!$C:$C,Investors!G22),0,Investors!Q22)</f>
        <v/>
      </c>
      <c r="S22" s="5">
        <f>SUMIFS(Sales!$H:$H,Sales!$C:$C,Investors!G22)</f>
        <v/>
      </c>
      <c r="T22">
        <f>IF(J22&lt;S22,"Exit","Sale")</f>
        <v/>
      </c>
    </row>
    <row r="23">
      <c r="A23" t="inlineStr">
        <is>
          <t>ZKRO01</t>
        </is>
      </c>
      <c r="B23" t="inlineStr">
        <is>
          <t>Frans</t>
        </is>
      </c>
      <c r="C23" t="inlineStr">
        <is>
          <t>van der Merwe</t>
        </is>
      </c>
      <c r="D23" t="inlineStr">
        <is>
          <t>Goodwood</t>
        </is>
      </c>
      <c r="E23" t="inlineStr">
        <is>
          <t>R</t>
        </is>
      </c>
      <c r="F23" t="n">
        <v>6</v>
      </c>
      <c r="G23" t="inlineStr">
        <is>
          <t>GW4430</t>
        </is>
      </c>
      <c r="H23" s="5" t="n">
        <v>45280</v>
      </c>
      <c r="I23" s="5" t="n">
        <v>45344</v>
      </c>
      <c r="J23" s="6" t="n">
        <v>46075</v>
      </c>
      <c r="K23" s="4" t="n">
        <v>596472.6</v>
      </c>
      <c r="L23" s="7" t="n">
        <v>0.18</v>
      </c>
      <c r="M23" s="4">
        <f>IF(I23="",K23/365*0.11*((H23+30)-H23),K23/365*0.11*(I23-H23))</f>
        <v/>
      </c>
      <c r="N23" s="4">
        <f>K23*L23/365*(P23-I23)</f>
        <v/>
      </c>
      <c r="O23" s="4">
        <f>M23+N23</f>
        <v/>
      </c>
      <c r="P23" s="5">
        <f>IF(J23&gt;SUMIFS(Sales!$H:$H,Sales!$C:$C,Investors!G23),SUMIFS(Sales!$H:$H,Sales!$C:$C,Investors!G23),Investors!J23)</f>
        <v/>
      </c>
      <c r="Q23">
        <f>K23+O23</f>
        <v/>
      </c>
      <c r="R23">
        <f>IF(J23&lt;SUMIFS(Sales!$H:$H,Sales!$C:$C,Investors!G23),0,Investors!Q23)</f>
        <v/>
      </c>
      <c r="S23" s="5">
        <f>SUMIFS(Sales!$H:$H,Sales!$C:$C,Investors!G23)</f>
        <v/>
      </c>
      <c r="T23">
        <f>IF(J23&lt;S23,"Exit","Sale")</f>
        <v/>
      </c>
    </row>
    <row r="24">
      <c r="A24" t="inlineStr">
        <is>
          <t>ZTPI01</t>
        </is>
      </c>
      <c r="B24" t="inlineStr">
        <is>
          <t>Raisibe Ellen</t>
        </is>
      </c>
      <c r="C24" t="inlineStr">
        <is>
          <t>Matlala</t>
        </is>
      </c>
      <c r="D24" t="inlineStr">
        <is>
          <t>Goodwood</t>
        </is>
      </c>
      <c r="E24" t="inlineStr">
        <is>
          <t>R</t>
        </is>
      </c>
      <c r="F24" t="n">
        <v>3</v>
      </c>
      <c r="G24" t="inlineStr">
        <is>
          <t>GW4049</t>
        </is>
      </c>
      <c r="H24" s="5" t="n">
        <v>45183</v>
      </c>
      <c r="I24" s="5" t="n">
        <v>45278</v>
      </c>
      <c r="J24" s="6" t="n">
        <v>46009</v>
      </c>
      <c r="K24" s="4" t="n">
        <v>500000</v>
      </c>
      <c r="L24" s="7" t="n">
        <v>0.16</v>
      </c>
      <c r="M24" s="4">
        <f>IF(I24="",K24/365*0.11*((H24+30)-H24),K24/365*0.11*(I24-H24))</f>
        <v/>
      </c>
      <c r="N24" s="4">
        <f>K24*L24/365*(P24-I24)</f>
        <v/>
      </c>
      <c r="O24" s="4">
        <f>M24+N24</f>
        <v/>
      </c>
      <c r="P24" s="5">
        <f>IF(J24&gt;SUMIFS(Sales!$H:$H,Sales!$C:$C,Investors!G24),SUMIFS(Sales!$H:$H,Sales!$C:$C,Investors!G24),Investors!J24)</f>
        <v/>
      </c>
      <c r="Q24">
        <f>K24+O24</f>
        <v/>
      </c>
      <c r="R24">
        <f>IF(J24&lt;SUMIFS(Sales!$H:$H,Sales!$C:$C,Investors!G24),0,Investors!Q24)</f>
        <v/>
      </c>
      <c r="S24" s="5">
        <f>SUMIFS(Sales!$H:$H,Sales!$C:$C,Investors!G24)</f>
        <v/>
      </c>
      <c r="T24">
        <f>IF(J24&lt;S24,"Exit","Sale")</f>
        <v/>
      </c>
    </row>
    <row r="25">
      <c r="A25" t="inlineStr">
        <is>
          <t>ZDEK01</t>
        </is>
      </c>
      <c r="B25" t="inlineStr">
        <is>
          <t>Dawn Margaret</t>
        </is>
      </c>
      <c r="C25" t="inlineStr">
        <is>
          <t>De Klerk (Way)</t>
        </is>
      </c>
      <c r="D25" t="inlineStr">
        <is>
          <t>Goodwood</t>
        </is>
      </c>
      <c r="E25" t="inlineStr">
        <is>
          <t>R</t>
        </is>
      </c>
      <c r="F25" t="n">
        <v>4</v>
      </c>
      <c r="G25" t="inlineStr">
        <is>
          <t>GW3657</t>
        </is>
      </c>
      <c r="H25" s="5" t="n">
        <v>45278</v>
      </c>
      <c r="I25" s="5" t="n">
        <v>45278</v>
      </c>
      <c r="J25" s="6" t="n">
        <v>46009</v>
      </c>
      <c r="K25" s="4" t="n">
        <v>250000</v>
      </c>
      <c r="L25" s="7" t="n">
        <v>0.16</v>
      </c>
      <c r="M25" s="4">
        <f>IF(I25="",K25/365*0.11*((H25+30)-H25),K25/365*0.11*(I25-H25))</f>
        <v/>
      </c>
      <c r="N25" s="4">
        <f>K25*L25/365*(P25-I25)</f>
        <v/>
      </c>
      <c r="O25" s="4">
        <f>M25+N25</f>
        <v/>
      </c>
      <c r="P25" s="5">
        <f>IF(J25&gt;SUMIFS(Sales!$H:$H,Sales!$C:$C,Investors!G25),SUMIFS(Sales!$H:$H,Sales!$C:$C,Investors!G25),Investors!J25)</f>
        <v/>
      </c>
      <c r="Q25">
        <f>K25+O25</f>
        <v/>
      </c>
      <c r="R25">
        <f>IF(J25&lt;SUMIFS(Sales!$H:$H,Sales!$C:$C,Investors!G25),0,Investors!Q25)</f>
        <v/>
      </c>
      <c r="S25" s="5">
        <f>SUMIFS(Sales!$H:$H,Sales!$C:$C,Investors!G25)</f>
        <v/>
      </c>
      <c r="T25">
        <f>IF(J25&lt;S25,"Exit","Sale")</f>
        <v/>
      </c>
    </row>
    <row r="26">
      <c r="A26" t="inlineStr">
        <is>
          <t>ZDAD01</t>
        </is>
      </c>
      <c r="B26" t="inlineStr">
        <is>
          <t>Feroz</t>
        </is>
      </c>
      <c r="C26" t="inlineStr">
        <is>
          <t>Dadoo</t>
        </is>
      </c>
      <c r="D26" t="inlineStr">
        <is>
          <t>Goodwood</t>
        </is>
      </c>
      <c r="E26" t="inlineStr">
        <is>
          <t>R</t>
        </is>
      </c>
      <c r="F26" t="n">
        <v>6</v>
      </c>
      <c r="G26" t="inlineStr">
        <is>
          <t>GW4608</t>
        </is>
      </c>
      <c r="H26" s="5" t="n">
        <v>45119</v>
      </c>
      <c r="I26" s="5" t="n">
        <v>45278</v>
      </c>
      <c r="J26" s="6" t="n">
        <v>45552</v>
      </c>
      <c r="K26" s="4" t="n">
        <v>500000</v>
      </c>
      <c r="L26" s="7" t="n">
        <v>0.18</v>
      </c>
      <c r="M26" s="4">
        <f>IF(I26="",K26/365*0.11*((H26+30)-H26),K26/365*0.11*(I26-H26))</f>
        <v/>
      </c>
      <c r="N26" s="4">
        <f>K26*L26/365*(P26-I26)</f>
        <v/>
      </c>
      <c r="O26" s="4">
        <f>M26+N26</f>
        <v/>
      </c>
      <c r="P26" s="5">
        <f>IF(J26&gt;SUMIFS(Sales!$H:$H,Sales!$C:$C,Investors!G26),SUMIFS(Sales!$H:$H,Sales!$C:$C,Investors!G26),Investors!J26)</f>
        <v/>
      </c>
      <c r="Q26">
        <f>K26+O26</f>
        <v/>
      </c>
      <c r="R26">
        <f>IF(J26&lt;SUMIFS(Sales!$H:$H,Sales!$C:$C,Investors!G26),0,Investors!Q26)</f>
        <v/>
      </c>
      <c r="S26" s="5">
        <f>SUMIFS(Sales!$H:$H,Sales!$C:$C,Investors!G26)</f>
        <v/>
      </c>
      <c r="T26">
        <f>IF(J26&lt;S26,"Exit","Sale")</f>
        <v/>
      </c>
    </row>
    <row r="27">
      <c r="A27" t="inlineStr">
        <is>
          <t>ZDIC01</t>
        </is>
      </c>
      <c r="B27" t="inlineStr">
        <is>
          <t>Grant Allan</t>
        </is>
      </c>
      <c r="C27" t="inlineStr">
        <is>
          <t>Dickinson</t>
        </is>
      </c>
      <c r="D27" t="inlineStr">
        <is>
          <t>Goodwood</t>
        </is>
      </c>
      <c r="E27" t="inlineStr">
        <is>
          <t>R</t>
        </is>
      </c>
      <c r="F27" t="n">
        <v>13</v>
      </c>
      <c r="G27" t="inlineStr">
        <is>
          <t>GW3900</t>
        </is>
      </c>
      <c r="H27" s="5" t="n">
        <v>45359</v>
      </c>
      <c r="I27" s="5" t="n">
        <v>45387</v>
      </c>
      <c r="J27" s="6" t="n">
        <v>46118</v>
      </c>
      <c r="K27" s="4" t="n">
        <v>550000</v>
      </c>
      <c r="L27" s="7" t="n">
        <v>0.18</v>
      </c>
      <c r="M27" s="4">
        <f>IF(I27="",K27/365*0.11*((H27+30)-H27),K27/365*0.11*(I27-H27))</f>
        <v/>
      </c>
      <c r="N27" s="4">
        <f>K27*L27/365*(P27-I27)</f>
        <v/>
      </c>
      <c r="O27" s="4">
        <f>M27+N27</f>
        <v/>
      </c>
      <c r="P27" s="5">
        <f>IF(J27&gt;SUMIFS(Sales!$H:$H,Sales!$C:$C,Investors!G27),SUMIFS(Sales!$H:$H,Sales!$C:$C,Investors!G27),Investors!J27)</f>
        <v/>
      </c>
      <c r="Q27">
        <f>K27+O27</f>
        <v/>
      </c>
      <c r="R27">
        <f>IF(J27&lt;SUMIFS(Sales!$H:$H,Sales!$C:$C,Investors!G27),0,Investors!Q27)</f>
        <v/>
      </c>
      <c r="S27" s="5">
        <f>SUMIFS(Sales!$H:$H,Sales!$C:$C,Investors!G27)</f>
        <v/>
      </c>
      <c r="T27">
        <f>IF(J27&lt;S27,"Exit","Sale")</f>
        <v/>
      </c>
    </row>
    <row r="28">
      <c r="A28" t="inlineStr">
        <is>
          <t>ZDIC01</t>
        </is>
      </c>
      <c r="B28" t="inlineStr">
        <is>
          <t>Grant Allan</t>
        </is>
      </c>
      <c r="C28" t="inlineStr">
        <is>
          <t>Dickinson</t>
        </is>
      </c>
      <c r="D28" t="inlineStr">
        <is>
          <t>Goodwood</t>
        </is>
      </c>
      <c r="E28" t="inlineStr">
        <is>
          <t>R</t>
        </is>
      </c>
      <c r="F28" t="n">
        <v>14</v>
      </c>
      <c r="G28" t="inlineStr">
        <is>
          <t>GW3402</t>
        </is>
      </c>
      <c r="H28" s="5" t="n">
        <v>45384</v>
      </c>
      <c r="I28" s="5" t="n">
        <v>45478</v>
      </c>
      <c r="J28" s="6" t="n">
        <v>46209</v>
      </c>
      <c r="K28" s="4" t="n">
        <v>550000</v>
      </c>
      <c r="L28" s="7" t="n">
        <v>0.18</v>
      </c>
      <c r="M28" s="4">
        <f>IF(I28="",K28/365*0.11*((H28+30)-H28),K28/365*0.11*(I28-H28))</f>
        <v/>
      </c>
      <c r="N28" s="4">
        <f>K28*L28/365*(P28-I28)</f>
        <v/>
      </c>
      <c r="O28" s="4">
        <f>M28+N28</f>
        <v/>
      </c>
      <c r="P28" s="5">
        <f>IF(J28&gt;SUMIFS(Sales!$H:$H,Sales!$C:$C,Investors!G28),SUMIFS(Sales!$H:$H,Sales!$C:$C,Investors!G28),Investors!J28)</f>
        <v/>
      </c>
      <c r="Q28">
        <f>K28+O28</f>
        <v/>
      </c>
      <c r="R28">
        <f>IF(J28&lt;SUMIFS(Sales!$H:$H,Sales!$C:$C,Investors!G28),0,Investors!Q28)</f>
        <v/>
      </c>
      <c r="S28" s="5">
        <f>SUMIFS(Sales!$H:$H,Sales!$C:$C,Investors!G28)</f>
        <v/>
      </c>
      <c r="T28">
        <f>IF(J28&lt;S28,"Exit","Sale")</f>
        <v/>
      </c>
    </row>
    <row r="29">
      <c r="A29" t="inlineStr">
        <is>
          <t>ZWES01</t>
        </is>
      </c>
      <c r="B29" t="inlineStr">
        <is>
          <t>Gerhardus Jacobus</t>
        </is>
      </c>
      <c r="C29" t="inlineStr">
        <is>
          <t>Wessels</t>
        </is>
      </c>
      <c r="D29" t="inlineStr">
        <is>
          <t>Goodwood</t>
        </is>
      </c>
      <c r="E29" t="inlineStr">
        <is>
          <t>R</t>
        </is>
      </c>
      <c r="F29" t="n">
        <v>3</v>
      </c>
      <c r="G29" t="inlineStr">
        <is>
          <t>GW4395</t>
        </is>
      </c>
      <c r="H29" s="5" t="n">
        <v>45187</v>
      </c>
      <c r="I29" s="5" t="n">
        <v>45278</v>
      </c>
      <c r="J29" s="6" t="n">
        <v>46009</v>
      </c>
      <c r="K29" s="4" t="n">
        <v>565191.78</v>
      </c>
      <c r="L29" s="7" t="n">
        <v>0.16</v>
      </c>
      <c r="M29" s="4">
        <f>IF(I29="",K29/365*0.11*((H29+30)-H29),K29/365*0.11*(I29-H29))</f>
        <v/>
      </c>
      <c r="N29" s="4">
        <f>K29*L29/365*(P29-I29)</f>
        <v/>
      </c>
      <c r="O29" s="4">
        <f>M29+N29</f>
        <v/>
      </c>
      <c r="P29" s="5">
        <f>IF(J29&gt;SUMIFS(Sales!$H:$H,Sales!$C:$C,Investors!G29),SUMIFS(Sales!$H:$H,Sales!$C:$C,Investors!G29),Investors!J29)</f>
        <v/>
      </c>
      <c r="Q29">
        <f>K29+O29</f>
        <v/>
      </c>
      <c r="R29">
        <f>IF(J29&lt;SUMIFS(Sales!$H:$H,Sales!$C:$C,Investors!G29),0,Investors!Q29)</f>
        <v/>
      </c>
      <c r="S29" s="5">
        <f>SUMIFS(Sales!$H:$H,Sales!$C:$C,Investors!G29)</f>
        <v/>
      </c>
      <c r="T29">
        <f>IF(J29&lt;S29,"Exit","Sale")</f>
        <v/>
      </c>
    </row>
    <row r="30">
      <c r="A30" t="inlineStr">
        <is>
          <t>ZSCH03</t>
        </is>
      </c>
      <c r="B30" t="inlineStr">
        <is>
          <t>Gary James</t>
        </is>
      </c>
      <c r="C30" t="inlineStr">
        <is>
          <t>Schmidt</t>
        </is>
      </c>
      <c r="D30" t="inlineStr">
        <is>
          <t>Goodwood</t>
        </is>
      </c>
      <c r="E30" t="inlineStr">
        <is>
          <t>R</t>
        </is>
      </c>
      <c r="F30" t="n">
        <v>4</v>
      </c>
      <c r="G30" t="inlineStr">
        <is>
          <t>GW4565</t>
        </is>
      </c>
      <c r="H30" s="5" t="n">
        <v>45187</v>
      </c>
      <c r="I30" s="5" t="n">
        <v>45278</v>
      </c>
      <c r="J30" s="6" t="n">
        <v>46009</v>
      </c>
      <c r="K30" s="4" t="n">
        <v>500000</v>
      </c>
      <c r="L30" s="7" t="n">
        <v>0.18</v>
      </c>
      <c r="M30" s="4">
        <f>IF(I30="",K30/365*0.11*((H30+30)-H30),K30/365*0.11*(I30-H30))</f>
        <v/>
      </c>
      <c r="N30" s="4">
        <f>K30*L30/365*(P30-I30)</f>
        <v/>
      </c>
      <c r="O30" s="4">
        <f>M30+N30</f>
        <v/>
      </c>
      <c r="P30" s="5">
        <f>IF(J30&gt;SUMIFS(Sales!$H:$H,Sales!$C:$C,Investors!G30),SUMIFS(Sales!$H:$H,Sales!$C:$C,Investors!G30),Investors!J30)</f>
        <v/>
      </c>
      <c r="Q30">
        <f>K30+O30</f>
        <v/>
      </c>
      <c r="R30">
        <f>IF(J30&lt;SUMIFS(Sales!$H:$H,Sales!$C:$C,Investors!G30),0,Investors!Q30)</f>
        <v/>
      </c>
      <c r="S30" s="5">
        <f>SUMIFS(Sales!$H:$H,Sales!$C:$C,Investors!G30)</f>
        <v/>
      </c>
      <c r="T30">
        <f>IF(J30&lt;S30,"Exit","Sale")</f>
        <v/>
      </c>
    </row>
    <row r="31">
      <c r="A31" t="inlineStr">
        <is>
          <t>ZSCH03</t>
        </is>
      </c>
      <c r="B31" t="inlineStr">
        <is>
          <t>Gary James</t>
        </is>
      </c>
      <c r="C31" t="inlineStr">
        <is>
          <t>Schmidt</t>
        </is>
      </c>
      <c r="D31" t="inlineStr">
        <is>
          <t>Goodwood</t>
        </is>
      </c>
      <c r="E31" t="inlineStr">
        <is>
          <t>R</t>
        </is>
      </c>
      <c r="F31" t="n">
        <v>5</v>
      </c>
      <c r="G31" t="inlineStr">
        <is>
          <t>GW3616</t>
        </is>
      </c>
      <c r="H31" s="5" t="n">
        <v>45278</v>
      </c>
      <c r="I31" s="5" t="n">
        <v>45278</v>
      </c>
      <c r="J31" s="6" t="n">
        <v>46009</v>
      </c>
      <c r="K31" s="4" t="n">
        <v>600000</v>
      </c>
      <c r="L31" s="7" t="n">
        <v>0.18</v>
      </c>
      <c r="M31" s="4">
        <f>IF(I31="",K31/365*0.11*((H31+30)-H31),K31/365*0.11*(I31-H31))</f>
        <v/>
      </c>
      <c r="N31" s="4">
        <f>K31*L31/365*(P31-I31)</f>
        <v/>
      </c>
      <c r="O31" s="4">
        <f>M31+N31</f>
        <v/>
      </c>
      <c r="P31" s="5">
        <f>IF(J31&gt;SUMIFS(Sales!$H:$H,Sales!$C:$C,Investors!G31),SUMIFS(Sales!$H:$H,Sales!$C:$C,Investors!G31),Investors!J31)</f>
        <v/>
      </c>
      <c r="Q31">
        <f>K31+O31</f>
        <v/>
      </c>
      <c r="R31">
        <f>IF(J31&lt;SUMIFS(Sales!$H:$H,Sales!$C:$C,Investors!G31),0,Investors!Q31)</f>
        <v/>
      </c>
      <c r="S31" s="5">
        <f>SUMIFS(Sales!$H:$H,Sales!$C:$C,Investors!G31)</f>
        <v/>
      </c>
      <c r="T31">
        <f>IF(J31&lt;S31,"Exit","Sale")</f>
        <v/>
      </c>
    </row>
    <row r="32">
      <c r="A32" t="inlineStr">
        <is>
          <t>ZSCH03</t>
        </is>
      </c>
      <c r="B32" t="inlineStr">
        <is>
          <t>Gary James</t>
        </is>
      </c>
      <c r="C32" t="inlineStr">
        <is>
          <t>Schmidt</t>
        </is>
      </c>
      <c r="D32" t="inlineStr">
        <is>
          <t>Goodwood</t>
        </is>
      </c>
      <c r="E32" t="inlineStr">
        <is>
          <t>R</t>
        </is>
      </c>
      <c r="F32" t="n">
        <v>6</v>
      </c>
      <c r="G32" t="inlineStr">
        <is>
          <t>GW4589</t>
        </is>
      </c>
      <c r="H32" s="5" t="n">
        <v>45278</v>
      </c>
      <c r="I32" s="5" t="n">
        <v>45278</v>
      </c>
      <c r="J32" s="6" t="n">
        <v>45485</v>
      </c>
      <c r="K32" s="4" t="n">
        <v>500000</v>
      </c>
      <c r="L32" s="7" t="n">
        <v>0.18</v>
      </c>
      <c r="M32" s="4">
        <f>IF(I32="",K32/365*0.11*((H32+30)-H32),K32/365*0.11*(I32-H32))</f>
        <v/>
      </c>
      <c r="N32" s="4">
        <f>K32*L32/365*(P32-I32)</f>
        <v/>
      </c>
      <c r="O32" s="4">
        <f>M32+N32</f>
        <v/>
      </c>
      <c r="P32" s="5">
        <f>IF(J32&gt;SUMIFS(Sales!$H:$H,Sales!$C:$C,Investors!G32),SUMIFS(Sales!$H:$H,Sales!$C:$C,Investors!G32),Investors!J32)</f>
        <v/>
      </c>
      <c r="Q32">
        <f>K32+O32</f>
        <v/>
      </c>
      <c r="R32">
        <f>IF(J32&lt;SUMIFS(Sales!$H:$H,Sales!$C:$C,Investors!G32),0,Investors!Q32)</f>
        <v/>
      </c>
      <c r="S32" s="5">
        <f>SUMIFS(Sales!$H:$H,Sales!$C:$C,Investors!G32)</f>
        <v/>
      </c>
      <c r="T32">
        <f>IF(J32&lt;S32,"Exit","Sale")</f>
        <v/>
      </c>
    </row>
    <row r="33">
      <c r="A33" t="inlineStr">
        <is>
          <t>ZSCH03</t>
        </is>
      </c>
      <c r="B33" t="inlineStr">
        <is>
          <t>Gary James</t>
        </is>
      </c>
      <c r="C33" t="inlineStr">
        <is>
          <t>Schmidt</t>
        </is>
      </c>
      <c r="D33" t="inlineStr">
        <is>
          <t>Goodwood</t>
        </is>
      </c>
      <c r="E33" t="inlineStr">
        <is>
          <t>R</t>
        </is>
      </c>
      <c r="F33" t="n">
        <v>7</v>
      </c>
      <c r="G33" t="inlineStr">
        <is>
          <t>GW3363</t>
        </is>
      </c>
      <c r="H33" s="5" t="n">
        <v>45495</v>
      </c>
      <c r="I33" s="5" t="inlineStr"/>
      <c r="J33" s="6" t="inlineStr"/>
      <c r="K33" s="4" t="n">
        <v>500000</v>
      </c>
      <c r="L33" s="7" t="n">
        <v>0</v>
      </c>
      <c r="M33" s="4">
        <f>IF(I33="",K33/365*0.11*((H33+30)-H33),K33/365*0.11*(I33-H33))</f>
        <v/>
      </c>
      <c r="N33" s="4">
        <f>K33*L33/365*(P33-I33)</f>
        <v/>
      </c>
      <c r="O33" s="4">
        <f>M33+N33</f>
        <v/>
      </c>
      <c r="P33" s="5">
        <f>IF(J33&gt;SUMIFS(Sales!$H:$H,Sales!$C:$C,Investors!G33),SUMIFS(Sales!$H:$H,Sales!$C:$C,Investors!G33),Investors!J33)</f>
        <v/>
      </c>
      <c r="Q33">
        <f>K33+O33</f>
        <v/>
      </c>
      <c r="R33">
        <f>IF(J33&lt;SUMIFS(Sales!$H:$H,Sales!$C:$C,Investors!G33),0,Investors!Q33)</f>
        <v/>
      </c>
      <c r="S33" s="5">
        <f>SUMIFS(Sales!$H:$H,Sales!$C:$C,Investors!G33)</f>
        <v/>
      </c>
      <c r="T33">
        <f>IF(J33&lt;S33,"Exit","Sale")</f>
        <v/>
      </c>
    </row>
    <row r="34">
      <c r="A34" t="inlineStr">
        <is>
          <t>ZKRI02</t>
        </is>
      </c>
      <c r="B34" t="inlineStr">
        <is>
          <t>Hermanus Johannes</t>
        </is>
      </c>
      <c r="C34" t="inlineStr">
        <is>
          <t>Kriel</t>
        </is>
      </c>
      <c r="D34" t="inlineStr">
        <is>
          <t>Goodwood</t>
        </is>
      </c>
      <c r="E34" t="inlineStr">
        <is>
          <t>R</t>
        </is>
      </c>
      <c r="F34" t="n">
        <v>7</v>
      </c>
      <c r="G34" t="inlineStr">
        <is>
          <t>GW4300</t>
        </is>
      </c>
      <c r="H34" s="5" t="n">
        <v>45160</v>
      </c>
      <c r="I34" s="5" t="n">
        <v>45268</v>
      </c>
      <c r="J34" s="6" t="n">
        <v>45999</v>
      </c>
      <c r="K34" s="4" t="n">
        <v>550000</v>
      </c>
      <c r="L34" s="7" t="n">
        <v>0.18</v>
      </c>
      <c r="M34" s="4">
        <f>IF(I34="",K34/365*0.11*((H34+30)-H34),K34/365*0.11*(I34-H34))</f>
        <v/>
      </c>
      <c r="N34" s="4">
        <f>K34*L34/365*(P34-I34)</f>
        <v/>
      </c>
      <c r="O34" s="4">
        <f>M34+N34</f>
        <v/>
      </c>
      <c r="P34" s="5">
        <f>IF(J34&gt;SUMIFS(Sales!$H:$H,Sales!$C:$C,Investors!G34),SUMIFS(Sales!$H:$H,Sales!$C:$C,Investors!G34),Investors!J34)</f>
        <v/>
      </c>
      <c r="Q34">
        <f>K34+O34</f>
        <v/>
      </c>
      <c r="R34">
        <f>IF(J34&lt;SUMIFS(Sales!$H:$H,Sales!$C:$C,Investors!G34),0,Investors!Q34)</f>
        <v/>
      </c>
      <c r="S34" s="5">
        <f>SUMIFS(Sales!$H:$H,Sales!$C:$C,Investors!G34)</f>
        <v/>
      </c>
      <c r="T34">
        <f>IF(J34&lt;S34,"Exit","Sale")</f>
        <v/>
      </c>
    </row>
    <row r="35">
      <c r="A35" t="inlineStr">
        <is>
          <t>ZKRI02</t>
        </is>
      </c>
      <c r="B35" t="inlineStr">
        <is>
          <t>Hermanus Johannes</t>
        </is>
      </c>
      <c r="C35" t="inlineStr">
        <is>
          <t>Kriel</t>
        </is>
      </c>
      <c r="D35" t="inlineStr">
        <is>
          <t>Goodwood</t>
        </is>
      </c>
      <c r="E35" t="inlineStr">
        <is>
          <t>R</t>
        </is>
      </c>
      <c r="F35" t="n">
        <v>8</v>
      </c>
      <c r="G35" t="inlineStr">
        <is>
          <t>GW4604</t>
        </is>
      </c>
      <c r="H35" s="5" t="n">
        <v>45160</v>
      </c>
      <c r="I35" s="5" t="n">
        <v>45278</v>
      </c>
      <c r="J35" s="6" t="n">
        <v>46009</v>
      </c>
      <c r="K35" s="4" t="n">
        <v>100000</v>
      </c>
      <c r="L35" s="7" t="n">
        <v>0.18</v>
      </c>
      <c r="M35" s="4">
        <f>IF(I35="",K35/365*0.11*((H35+30)-H35),K35/365*0.11*(I35-H35))</f>
        <v/>
      </c>
      <c r="N35" s="4">
        <f>K35*L35/365*(P35-I35)</f>
        <v/>
      </c>
      <c r="O35" s="4">
        <f>M35+N35</f>
        <v/>
      </c>
      <c r="P35" s="5">
        <f>IF(J35&gt;SUMIFS(Sales!$H:$H,Sales!$C:$C,Investors!G35),SUMIFS(Sales!$H:$H,Sales!$C:$C,Investors!G35),Investors!J35)</f>
        <v/>
      </c>
      <c r="Q35">
        <f>K35+O35</f>
        <v/>
      </c>
      <c r="R35">
        <f>IF(J35&lt;SUMIFS(Sales!$H:$H,Sales!$C:$C,Investors!G35),0,Investors!Q35)</f>
        <v/>
      </c>
      <c r="S35" s="5">
        <f>SUMIFS(Sales!$H:$H,Sales!$C:$C,Investors!G35)</f>
        <v/>
      </c>
      <c r="T35">
        <f>IF(J35&lt;S35,"Exit","Sale")</f>
        <v/>
      </c>
    </row>
    <row r="36">
      <c r="A36" t="inlineStr">
        <is>
          <t>ZKRI02</t>
        </is>
      </c>
      <c r="B36" t="inlineStr">
        <is>
          <t>Hermanus Johannes</t>
        </is>
      </c>
      <c r="C36" t="inlineStr">
        <is>
          <t>Kriel</t>
        </is>
      </c>
      <c r="D36" t="inlineStr">
        <is>
          <t>Goodwood</t>
        </is>
      </c>
      <c r="E36" t="inlineStr">
        <is>
          <t>R</t>
        </is>
      </c>
      <c r="F36" t="n">
        <v>9</v>
      </c>
      <c r="G36" t="inlineStr">
        <is>
          <t>GW4729</t>
        </is>
      </c>
      <c r="H36" s="5" t="n">
        <v>45160</v>
      </c>
      <c r="I36" s="5" t="n">
        <v>45278</v>
      </c>
      <c r="J36" s="6" t="n">
        <v>45511</v>
      </c>
      <c r="K36" s="4" t="n">
        <v>550000</v>
      </c>
      <c r="L36" s="7" t="n">
        <v>0.18</v>
      </c>
      <c r="M36" s="4">
        <f>IF(I36="",K36/365*0.11*((H36+30)-H36),K36/365*0.11*(I36-H36))</f>
        <v/>
      </c>
      <c r="N36" s="4">
        <f>K36*L36/365*(P36-I36)</f>
        <v/>
      </c>
      <c r="O36" s="4">
        <f>M36+N36</f>
        <v/>
      </c>
      <c r="P36" s="5">
        <f>IF(J36&gt;SUMIFS(Sales!$H:$H,Sales!$C:$C,Investors!G36),SUMIFS(Sales!$H:$H,Sales!$C:$C,Investors!G36),Investors!J36)</f>
        <v/>
      </c>
      <c r="Q36">
        <f>K36+O36</f>
        <v/>
      </c>
      <c r="R36">
        <f>IF(J36&lt;SUMIFS(Sales!$H:$H,Sales!$C:$C,Investors!G36),0,Investors!Q36)</f>
        <v/>
      </c>
      <c r="S36" s="5">
        <f>SUMIFS(Sales!$H:$H,Sales!$C:$C,Investors!G36)</f>
        <v/>
      </c>
      <c r="T36">
        <f>IF(J36&lt;S36,"Exit","Sale")</f>
        <v/>
      </c>
    </row>
    <row r="37">
      <c r="A37" t="inlineStr">
        <is>
          <t>ZSLE01</t>
        </is>
      </c>
      <c r="B37" t="inlineStr">
        <is>
          <t>Sybrand Johan</t>
        </is>
      </c>
      <c r="C37" t="inlineStr">
        <is>
          <t>Sleigh</t>
        </is>
      </c>
      <c r="D37" t="inlineStr">
        <is>
          <t>Goodwood</t>
        </is>
      </c>
      <c r="E37" t="inlineStr">
        <is>
          <t>R</t>
        </is>
      </c>
      <c r="F37" t="n">
        <v>2</v>
      </c>
      <c r="G37" t="inlineStr">
        <is>
          <t>GW3187</t>
        </is>
      </c>
      <c r="H37" s="5" t="n">
        <v>45278</v>
      </c>
      <c r="I37" s="5" t="n">
        <v>45278</v>
      </c>
      <c r="J37" s="6" t="n">
        <v>46009</v>
      </c>
      <c r="K37" s="4" t="n">
        <v>300000</v>
      </c>
      <c r="L37" s="7" t="n">
        <v>0.14</v>
      </c>
      <c r="M37" s="4">
        <f>IF(I37="",K37/365*0.11*((H37+30)-H37),K37/365*0.11*(I37-H37))</f>
        <v/>
      </c>
      <c r="N37" s="4">
        <f>K37*L37/365*(P37-I37)</f>
        <v/>
      </c>
      <c r="O37" s="4">
        <f>M37+N37</f>
        <v/>
      </c>
      <c r="P37" s="5">
        <f>IF(J37&gt;SUMIFS(Sales!$H:$H,Sales!$C:$C,Investors!G37),SUMIFS(Sales!$H:$H,Sales!$C:$C,Investors!G37),Investors!J37)</f>
        <v/>
      </c>
      <c r="Q37">
        <f>K37+O37</f>
        <v/>
      </c>
      <c r="R37">
        <f>IF(J37&lt;SUMIFS(Sales!$H:$H,Sales!$C:$C,Investors!G37),0,Investors!Q37)</f>
        <v/>
      </c>
      <c r="S37" s="5">
        <f>SUMIFS(Sales!$H:$H,Sales!$C:$C,Investors!G37)</f>
        <v/>
      </c>
      <c r="T37">
        <f>IF(J37&lt;S37,"Exit","Sale")</f>
        <v/>
      </c>
    </row>
    <row r="38">
      <c r="A38" t="inlineStr">
        <is>
          <t>ZVIS01</t>
        </is>
      </c>
      <c r="B38" t="inlineStr">
        <is>
          <t>Erna</t>
        </is>
      </c>
      <c r="C38" t="inlineStr">
        <is>
          <t>Visser</t>
        </is>
      </c>
      <c r="D38" t="inlineStr">
        <is>
          <t>Goodwood</t>
        </is>
      </c>
      <c r="E38" t="inlineStr">
        <is>
          <t>R</t>
        </is>
      </c>
      <c r="F38" t="n">
        <v>3</v>
      </c>
      <c r="G38" t="inlineStr">
        <is>
          <t>GW4266</t>
        </is>
      </c>
      <c r="H38" s="5" t="n">
        <v>45183</v>
      </c>
      <c r="I38" s="5" t="n">
        <v>45278</v>
      </c>
      <c r="J38" s="6" t="n">
        <v>46009</v>
      </c>
      <c r="K38" s="4" t="n">
        <v>500000</v>
      </c>
      <c r="L38" s="7" t="n">
        <v>0.16</v>
      </c>
      <c r="M38" s="4">
        <f>IF(I38="",K38/365*0.11*((H38+30)-H38),K38/365*0.11*(I38-H38))</f>
        <v/>
      </c>
      <c r="N38" s="4">
        <f>K38*L38/365*(P38-I38)</f>
        <v/>
      </c>
      <c r="O38" s="4">
        <f>M38+N38</f>
        <v/>
      </c>
      <c r="P38" s="5">
        <f>IF(J38&gt;SUMIFS(Sales!$H:$H,Sales!$C:$C,Investors!G38),SUMIFS(Sales!$H:$H,Sales!$C:$C,Investors!G38),Investors!J38)</f>
        <v/>
      </c>
      <c r="Q38">
        <f>K38+O38</f>
        <v/>
      </c>
      <c r="R38">
        <f>IF(J38&lt;SUMIFS(Sales!$H:$H,Sales!$C:$C,Investors!G38),0,Investors!Q38)</f>
        <v/>
      </c>
      <c r="S38" s="5">
        <f>SUMIFS(Sales!$H:$H,Sales!$C:$C,Investors!G38)</f>
        <v/>
      </c>
      <c r="T38">
        <f>IF(J38&lt;S38,"Exit","Sale")</f>
        <v/>
      </c>
    </row>
    <row r="39">
      <c r="A39" t="inlineStr">
        <is>
          <t>ZDEC01</t>
        </is>
      </c>
      <c r="B39" t="inlineStr">
        <is>
          <t>Hendrik</t>
        </is>
      </c>
      <c r="C39" t="inlineStr">
        <is>
          <t>de Clerk</t>
        </is>
      </c>
      <c r="D39" t="inlineStr">
        <is>
          <t>Goodwood</t>
        </is>
      </c>
      <c r="E39" t="inlineStr">
        <is>
          <t>R</t>
        </is>
      </c>
      <c r="F39" t="n">
        <v>3</v>
      </c>
      <c r="G39" t="inlineStr">
        <is>
          <t>GW4612</t>
        </is>
      </c>
      <c r="H39" s="5" t="n">
        <v>45163</v>
      </c>
      <c r="I39" s="5" t="n">
        <v>45278</v>
      </c>
      <c r="J39" s="6" t="n">
        <v>45552</v>
      </c>
      <c r="K39" s="4" t="n">
        <v>550000</v>
      </c>
      <c r="L39" s="7" t="n">
        <v>0.18</v>
      </c>
      <c r="M39" s="4">
        <f>IF(I39="",K39/365*0.11*((H39+30)-H39),K39/365*0.11*(I39-H39))</f>
        <v/>
      </c>
      <c r="N39" s="4">
        <f>K39*L39/365*(P39-I39)</f>
        <v/>
      </c>
      <c r="O39" s="4">
        <f>M39+N39</f>
        <v/>
      </c>
      <c r="P39" s="5">
        <f>IF(J39&gt;SUMIFS(Sales!$H:$H,Sales!$C:$C,Investors!G39),SUMIFS(Sales!$H:$H,Sales!$C:$C,Investors!G39),Investors!J39)</f>
        <v/>
      </c>
      <c r="Q39">
        <f>K39+O39</f>
        <v/>
      </c>
      <c r="R39">
        <f>IF(J39&lt;SUMIFS(Sales!$H:$H,Sales!$C:$C,Investors!G39),0,Investors!Q39)</f>
        <v/>
      </c>
      <c r="S39" s="5">
        <f>SUMIFS(Sales!$H:$H,Sales!$C:$C,Investors!G39)</f>
        <v/>
      </c>
      <c r="T39">
        <f>IF(J39&lt;S39,"Exit","Sale")</f>
        <v/>
      </c>
    </row>
    <row r="40">
      <c r="A40" t="inlineStr">
        <is>
          <t>ZDEC01</t>
        </is>
      </c>
      <c r="B40" t="inlineStr">
        <is>
          <t>Hendrik</t>
        </is>
      </c>
      <c r="C40" t="inlineStr">
        <is>
          <t>de Clerk</t>
        </is>
      </c>
      <c r="D40" t="inlineStr">
        <is>
          <t>Goodwood</t>
        </is>
      </c>
      <c r="E40" t="inlineStr">
        <is>
          <t>R</t>
        </is>
      </c>
      <c r="F40" t="n">
        <v>4</v>
      </c>
      <c r="G40" t="inlineStr">
        <is>
          <t>GW4618</t>
        </is>
      </c>
      <c r="H40" s="5" t="n">
        <v>45163</v>
      </c>
      <c r="I40" s="5" t="n">
        <v>45278</v>
      </c>
      <c r="J40" s="6" t="n">
        <v>46009</v>
      </c>
      <c r="K40" s="4" t="n">
        <v>450000</v>
      </c>
      <c r="L40" s="7" t="n">
        <v>0.18</v>
      </c>
      <c r="M40" s="4">
        <f>IF(I40="",K40/365*0.11*((H40+30)-H40),K40/365*0.11*(I40-H40))</f>
        <v/>
      </c>
      <c r="N40" s="4">
        <f>K40*L40/365*(P40-I40)</f>
        <v/>
      </c>
      <c r="O40" s="4">
        <f>M40+N40</f>
        <v/>
      </c>
      <c r="P40" s="5">
        <f>IF(J40&gt;SUMIFS(Sales!$H:$H,Sales!$C:$C,Investors!G40),SUMIFS(Sales!$H:$H,Sales!$C:$C,Investors!G40),Investors!J40)</f>
        <v/>
      </c>
      <c r="Q40">
        <f>K40+O40</f>
        <v/>
      </c>
      <c r="R40">
        <f>IF(J40&lt;SUMIFS(Sales!$H:$H,Sales!$C:$C,Investors!G40),0,Investors!Q40)</f>
        <v/>
      </c>
      <c r="S40" s="5">
        <f>SUMIFS(Sales!$H:$H,Sales!$C:$C,Investors!G40)</f>
        <v/>
      </c>
      <c r="T40">
        <f>IF(J40&lt;S40,"Exit","Sale")</f>
        <v/>
      </c>
    </row>
    <row r="41">
      <c r="A41" t="inlineStr">
        <is>
          <t>ZDEH01</t>
        </is>
      </c>
      <c r="B41" t="inlineStr">
        <is>
          <t>Charl</t>
        </is>
      </c>
      <c r="C41" t="inlineStr">
        <is>
          <t>Oberholzer</t>
        </is>
      </c>
      <c r="D41" t="inlineStr">
        <is>
          <t>Goodwood</t>
        </is>
      </c>
      <c r="E41" t="inlineStr">
        <is>
          <t>R</t>
        </is>
      </c>
      <c r="F41" t="n">
        <v>3</v>
      </c>
      <c r="G41" t="inlineStr">
        <is>
          <t>GW4834</t>
        </is>
      </c>
      <c r="H41" s="5" t="n">
        <v>45160</v>
      </c>
      <c r="I41" s="5" t="n">
        <v>45278</v>
      </c>
      <c r="J41" s="6" t="n">
        <v>46009</v>
      </c>
      <c r="K41" s="4" t="n">
        <v>254678.6</v>
      </c>
      <c r="L41" s="7" t="n">
        <v>0.14</v>
      </c>
      <c r="M41" s="4">
        <f>IF(I41="",K41/365*0.11*((H41+30)-H41),K41/365*0.11*(I41-H41))</f>
        <v/>
      </c>
      <c r="N41" s="4">
        <f>K41*L41/365*(P41-I41)</f>
        <v/>
      </c>
      <c r="O41" s="4">
        <f>M41+N41</f>
        <v/>
      </c>
      <c r="P41" s="5">
        <f>IF(J41&gt;SUMIFS(Sales!$H:$H,Sales!$C:$C,Investors!G41),SUMIFS(Sales!$H:$H,Sales!$C:$C,Investors!G41),Investors!J41)</f>
        <v/>
      </c>
      <c r="Q41">
        <f>K41+O41</f>
        <v/>
      </c>
      <c r="R41">
        <f>IF(J41&lt;SUMIFS(Sales!$H:$H,Sales!$C:$C,Investors!G41),0,Investors!Q41)</f>
        <v/>
      </c>
      <c r="S41" s="5">
        <f>SUMIFS(Sales!$H:$H,Sales!$C:$C,Investors!G41)</f>
        <v/>
      </c>
      <c r="T41">
        <f>IF(J41&lt;S41,"Exit","Sale")</f>
        <v/>
      </c>
    </row>
    <row r="42">
      <c r="A42" t="inlineStr">
        <is>
          <t>ZREN01</t>
        </is>
      </c>
      <c r="B42" t="inlineStr">
        <is>
          <t>Marlene Ann</t>
        </is>
      </c>
      <c r="C42" t="inlineStr">
        <is>
          <t>van Rensburg</t>
        </is>
      </c>
      <c r="D42" t="inlineStr">
        <is>
          <t>Goodwood</t>
        </is>
      </c>
      <c r="E42" t="inlineStr">
        <is>
          <t>R</t>
        </is>
      </c>
      <c r="F42" t="n">
        <v>6</v>
      </c>
      <c r="G42" t="inlineStr">
        <is>
          <t>GW3957</t>
        </is>
      </c>
      <c r="H42" s="5" t="n">
        <v>45280</v>
      </c>
      <c r="I42" s="5" t="n">
        <v>45344</v>
      </c>
      <c r="J42" s="6" t="n">
        <v>46075</v>
      </c>
      <c r="K42" s="4" t="n">
        <v>600000</v>
      </c>
      <c r="L42" s="7" t="n">
        <v>0.18</v>
      </c>
      <c r="M42" s="4">
        <f>IF(I42="",K42/365*0.11*((H42+30)-H42),K42/365*0.11*(I42-H42))</f>
        <v/>
      </c>
      <c r="N42" s="4">
        <f>K42*L42/365*(P42-I42)</f>
        <v/>
      </c>
      <c r="O42" s="4">
        <f>M42+N42</f>
        <v/>
      </c>
      <c r="P42" s="5">
        <f>IF(J42&gt;SUMIFS(Sales!$H:$H,Sales!$C:$C,Investors!G42),SUMIFS(Sales!$H:$H,Sales!$C:$C,Investors!G42),Investors!J42)</f>
        <v/>
      </c>
      <c r="Q42">
        <f>K42+O42</f>
        <v/>
      </c>
      <c r="R42">
        <f>IF(J42&lt;SUMIFS(Sales!$H:$H,Sales!$C:$C,Investors!G42),0,Investors!Q42)</f>
        <v/>
      </c>
      <c r="S42" s="5">
        <f>SUMIFS(Sales!$H:$H,Sales!$C:$C,Investors!G42)</f>
        <v/>
      </c>
      <c r="T42">
        <f>IF(J42&lt;S42,"Exit","Sale")</f>
        <v/>
      </c>
    </row>
    <row r="43">
      <c r="A43" t="inlineStr">
        <is>
          <t>ZREN01</t>
        </is>
      </c>
      <c r="B43" t="inlineStr">
        <is>
          <t>Marlene Ann</t>
        </is>
      </c>
      <c r="C43" t="inlineStr">
        <is>
          <t>van Rensburg</t>
        </is>
      </c>
      <c r="D43" t="inlineStr">
        <is>
          <t>Goodwood</t>
        </is>
      </c>
      <c r="E43" t="inlineStr">
        <is>
          <t>R</t>
        </is>
      </c>
      <c r="F43" t="n">
        <v>7</v>
      </c>
      <c r="G43" t="inlineStr">
        <is>
          <t>GW3960</t>
        </is>
      </c>
      <c r="H43" s="5" t="n">
        <v>45280</v>
      </c>
      <c r="I43" s="5" t="n">
        <v>45344</v>
      </c>
      <c r="J43" s="6" t="n">
        <v>46075</v>
      </c>
      <c r="K43" s="4" t="n">
        <v>400000</v>
      </c>
      <c r="L43" s="7" t="n">
        <v>0.18</v>
      </c>
      <c r="M43" s="4">
        <f>IF(I43="",K43/365*0.11*((H43+30)-H43),K43/365*0.11*(I43-H43))</f>
        <v/>
      </c>
      <c r="N43" s="4">
        <f>K43*L43/365*(P43-I43)</f>
        <v/>
      </c>
      <c r="O43" s="4">
        <f>M43+N43</f>
        <v/>
      </c>
      <c r="P43" s="5">
        <f>IF(J43&gt;SUMIFS(Sales!$H:$H,Sales!$C:$C,Investors!G43),SUMIFS(Sales!$H:$H,Sales!$C:$C,Investors!G43),Investors!J43)</f>
        <v/>
      </c>
      <c r="Q43">
        <f>K43+O43</f>
        <v/>
      </c>
      <c r="R43">
        <f>IF(J43&lt;SUMIFS(Sales!$H:$H,Sales!$C:$C,Investors!G43),0,Investors!Q43)</f>
        <v/>
      </c>
      <c r="S43" s="5">
        <f>SUMIFS(Sales!$H:$H,Sales!$C:$C,Investors!G43)</f>
        <v/>
      </c>
      <c r="T43">
        <f>IF(J43&lt;S43,"Exit","Sale")</f>
        <v/>
      </c>
    </row>
    <row r="44">
      <c r="A44" t="inlineStr">
        <is>
          <t>ZJOU02</t>
        </is>
      </c>
      <c r="B44" t="inlineStr">
        <is>
          <t>Magaretha Magdalena</t>
        </is>
      </c>
      <c r="C44" t="inlineStr">
        <is>
          <t>Joubert</t>
        </is>
      </c>
      <c r="D44" t="inlineStr">
        <is>
          <t>Goodwood</t>
        </is>
      </c>
      <c r="E44" t="inlineStr">
        <is>
          <t>R</t>
        </is>
      </c>
      <c r="F44" t="n">
        <v>2</v>
      </c>
      <c r="G44" t="inlineStr">
        <is>
          <t>GW3756</t>
        </is>
      </c>
      <c r="H44" s="5" t="n">
        <v>45280</v>
      </c>
      <c r="I44" s="5" t="n">
        <v>45344</v>
      </c>
      <c r="J44" s="6" t="n">
        <v>46075</v>
      </c>
      <c r="K44" s="4" t="n">
        <v>256636.99</v>
      </c>
      <c r="L44" s="7" t="n">
        <v>0.14</v>
      </c>
      <c r="M44" s="4">
        <f>IF(I44="",K44/365*0.11*((H44+30)-H44),K44/365*0.11*(I44-H44))</f>
        <v/>
      </c>
      <c r="N44" s="4">
        <f>K44*L44/365*(P44-I44)</f>
        <v/>
      </c>
      <c r="O44" s="4">
        <f>M44+N44</f>
        <v/>
      </c>
      <c r="P44" s="5">
        <f>IF(J44&gt;SUMIFS(Sales!$H:$H,Sales!$C:$C,Investors!G44),SUMIFS(Sales!$H:$H,Sales!$C:$C,Investors!G44),Investors!J44)</f>
        <v/>
      </c>
      <c r="Q44">
        <f>K44+O44</f>
        <v/>
      </c>
      <c r="R44">
        <f>IF(J44&lt;SUMIFS(Sales!$H:$H,Sales!$C:$C,Investors!G44),0,Investors!Q44)</f>
        <v/>
      </c>
      <c r="S44" s="5">
        <f>SUMIFS(Sales!$H:$H,Sales!$C:$C,Investors!G44)</f>
        <v/>
      </c>
      <c r="T44">
        <f>IF(J44&lt;S44,"Exit","Sale")</f>
        <v/>
      </c>
    </row>
    <row r="45">
      <c r="A45" t="inlineStr">
        <is>
          <t>ZURB01</t>
        </is>
      </c>
      <c r="B45" t="inlineStr">
        <is>
          <t>Robyn-Lea</t>
        </is>
      </c>
      <c r="C45" t="inlineStr">
        <is>
          <t>Urban</t>
        </is>
      </c>
      <c r="D45" t="inlineStr">
        <is>
          <t>Goodwood</t>
        </is>
      </c>
      <c r="E45" t="inlineStr">
        <is>
          <t>R</t>
        </is>
      </c>
      <c r="F45" t="n">
        <v>2</v>
      </c>
      <c r="G45" t="inlineStr">
        <is>
          <t>GW3412</t>
        </is>
      </c>
      <c r="H45" s="5" t="n">
        <v>45280</v>
      </c>
      <c r="I45" s="5" t="n">
        <v>45344</v>
      </c>
      <c r="J45" s="6" t="n">
        <v>46075</v>
      </c>
      <c r="K45" s="4" t="n">
        <v>200000</v>
      </c>
      <c r="L45" s="7" t="n">
        <v>0.14</v>
      </c>
      <c r="M45" s="4">
        <f>IF(I45="",K45/365*0.11*((H45+30)-H45),K45/365*0.11*(I45-H45))</f>
        <v/>
      </c>
      <c r="N45" s="4">
        <f>K45*L45/365*(P45-I45)</f>
        <v/>
      </c>
      <c r="O45" s="4">
        <f>M45+N45</f>
        <v/>
      </c>
      <c r="P45" s="5">
        <f>IF(J45&gt;SUMIFS(Sales!$H:$H,Sales!$C:$C,Investors!G45),SUMIFS(Sales!$H:$H,Sales!$C:$C,Investors!G45),Investors!J45)</f>
        <v/>
      </c>
      <c r="Q45">
        <f>K45+O45</f>
        <v/>
      </c>
      <c r="R45">
        <f>IF(J45&lt;SUMIFS(Sales!$H:$H,Sales!$C:$C,Investors!G45),0,Investors!Q45)</f>
        <v/>
      </c>
      <c r="S45" s="5">
        <f>SUMIFS(Sales!$H:$H,Sales!$C:$C,Investors!G45)</f>
        <v/>
      </c>
      <c r="T45">
        <f>IF(J45&lt;S45,"Exit","Sale")</f>
        <v/>
      </c>
    </row>
    <row r="46">
      <c r="A46" t="inlineStr">
        <is>
          <t>ZDEL01</t>
        </is>
      </c>
      <c r="B46" t="inlineStr">
        <is>
          <t>Pieter</t>
        </is>
      </c>
      <c r="C46" t="inlineStr">
        <is>
          <t>Jansen van Vuuren</t>
        </is>
      </c>
      <c r="D46" t="inlineStr">
        <is>
          <t>Goodwood</t>
        </is>
      </c>
      <c r="E46" t="inlineStr">
        <is>
          <t>R</t>
        </is>
      </c>
      <c r="F46" t="n">
        <v>14</v>
      </c>
      <c r="G46" t="inlineStr">
        <is>
          <t>GW4082</t>
        </is>
      </c>
      <c r="H46" s="5" t="n">
        <v>45310</v>
      </c>
      <c r="I46" s="5" t="n">
        <v>45344</v>
      </c>
      <c r="J46" s="6" t="n">
        <v>45533</v>
      </c>
      <c r="K46" s="4" t="n">
        <v>550000</v>
      </c>
      <c r="L46" s="7" t="n">
        <v>0.18</v>
      </c>
      <c r="M46" s="4">
        <f>IF(I46="",K46/365*0.11*((H46+30)-H46),K46/365*0.11*(I46-H46))</f>
        <v/>
      </c>
      <c r="N46" s="4">
        <f>K46*L46/365*(P46-I46)</f>
        <v/>
      </c>
      <c r="O46" s="4">
        <f>M46+N46</f>
        <v/>
      </c>
      <c r="P46" s="5">
        <f>IF(J46&gt;SUMIFS(Sales!$H:$H,Sales!$C:$C,Investors!G46),SUMIFS(Sales!$H:$H,Sales!$C:$C,Investors!G46),Investors!J46)</f>
        <v/>
      </c>
      <c r="Q46">
        <f>K46+O46</f>
        <v/>
      </c>
      <c r="R46">
        <f>IF(J46&lt;SUMIFS(Sales!$H:$H,Sales!$C:$C,Investors!G46),0,Investors!Q46)</f>
        <v/>
      </c>
      <c r="S46" s="5">
        <f>SUMIFS(Sales!$H:$H,Sales!$C:$C,Investors!G46)</f>
        <v/>
      </c>
      <c r="T46">
        <f>IF(J46&lt;S46,"Exit","Sale")</f>
        <v/>
      </c>
    </row>
    <row r="47">
      <c r="A47" t="inlineStr">
        <is>
          <t>ZDEL01</t>
        </is>
      </c>
      <c r="B47" t="inlineStr">
        <is>
          <t>Pieter</t>
        </is>
      </c>
      <c r="C47" t="inlineStr">
        <is>
          <t>Jansen van Vuuren</t>
        </is>
      </c>
      <c r="D47" t="inlineStr">
        <is>
          <t>Goodwood</t>
        </is>
      </c>
      <c r="E47" t="inlineStr">
        <is>
          <t>R</t>
        </is>
      </c>
      <c r="F47" t="n">
        <v>15</v>
      </c>
      <c r="G47" t="inlineStr">
        <is>
          <t>GW4211</t>
        </is>
      </c>
      <c r="H47" s="5" t="n">
        <v>45310</v>
      </c>
      <c r="I47" s="5" t="n">
        <v>45344</v>
      </c>
      <c r="J47" s="6" t="n">
        <v>46075</v>
      </c>
      <c r="K47" s="4" t="n">
        <v>550000</v>
      </c>
      <c r="L47" s="7" t="n">
        <v>0.18</v>
      </c>
      <c r="M47" s="4">
        <f>IF(I47="",K47/365*0.11*((H47+30)-H47),K47/365*0.11*(I47-H47))</f>
        <v/>
      </c>
      <c r="N47" s="4">
        <f>K47*L47/365*(P47-I47)</f>
        <v/>
      </c>
      <c r="O47" s="4">
        <f>M47+N47</f>
        <v/>
      </c>
      <c r="P47" s="5">
        <f>IF(J47&gt;SUMIFS(Sales!$H:$H,Sales!$C:$C,Investors!G47),SUMIFS(Sales!$H:$H,Sales!$C:$C,Investors!G47),Investors!J47)</f>
        <v/>
      </c>
      <c r="Q47">
        <f>K47+O47</f>
        <v/>
      </c>
      <c r="R47">
        <f>IF(J47&lt;SUMIFS(Sales!$H:$H,Sales!$C:$C,Investors!G47),0,Investors!Q47)</f>
        <v/>
      </c>
      <c r="S47" s="5">
        <f>SUMIFS(Sales!$H:$H,Sales!$C:$C,Investors!G47)</f>
        <v/>
      </c>
      <c r="T47">
        <f>IF(J47&lt;S47,"Exit","Sale")</f>
        <v/>
      </c>
    </row>
    <row r="48">
      <c r="A48" t="inlineStr">
        <is>
          <t>ZDEL01</t>
        </is>
      </c>
      <c r="B48" t="inlineStr">
        <is>
          <t>Pieter</t>
        </is>
      </c>
      <c r="C48" t="inlineStr">
        <is>
          <t>Jansen van Vuuren</t>
        </is>
      </c>
      <c r="D48" t="inlineStr">
        <is>
          <t>Goodwood</t>
        </is>
      </c>
      <c r="E48" t="inlineStr">
        <is>
          <t>R</t>
        </is>
      </c>
      <c r="F48" t="n">
        <v>16</v>
      </c>
      <c r="G48" t="inlineStr">
        <is>
          <t>GW4279</t>
        </is>
      </c>
      <c r="H48" s="5" t="n">
        <v>45310</v>
      </c>
      <c r="I48" s="5" t="n">
        <v>45344</v>
      </c>
      <c r="J48" s="6" t="n">
        <v>45505</v>
      </c>
      <c r="K48" s="4" t="n">
        <v>523000</v>
      </c>
      <c r="L48" s="7" t="n">
        <v>0.18</v>
      </c>
      <c r="M48" s="4">
        <f>IF(I48="",K48/365*0.11*((H48+30)-H48),K48/365*0.11*(I48-H48))</f>
        <v/>
      </c>
      <c r="N48" s="4">
        <f>K48*L48/365*(P48-I48)</f>
        <v/>
      </c>
      <c r="O48" s="4">
        <f>M48+N48</f>
        <v/>
      </c>
      <c r="P48" s="5">
        <f>IF(J48&gt;SUMIFS(Sales!$H:$H,Sales!$C:$C,Investors!G48),SUMIFS(Sales!$H:$H,Sales!$C:$C,Investors!G48),Investors!J48)</f>
        <v/>
      </c>
      <c r="Q48">
        <f>K48+O48</f>
        <v/>
      </c>
      <c r="R48">
        <f>IF(J48&lt;SUMIFS(Sales!$H:$H,Sales!$C:$C,Investors!G48),0,Investors!Q48)</f>
        <v/>
      </c>
      <c r="S48" s="5">
        <f>SUMIFS(Sales!$H:$H,Sales!$C:$C,Investors!G48)</f>
        <v/>
      </c>
      <c r="T48">
        <f>IF(J48&lt;S48,"Exit","Sale")</f>
        <v/>
      </c>
    </row>
    <row r="49">
      <c r="A49" t="inlineStr">
        <is>
          <t>ZDEL01</t>
        </is>
      </c>
      <c r="B49" t="inlineStr">
        <is>
          <t>Pieter</t>
        </is>
      </c>
      <c r="C49" t="inlineStr">
        <is>
          <t>Jansen van Vuuren</t>
        </is>
      </c>
      <c r="D49" t="inlineStr">
        <is>
          <t>Goodwood</t>
        </is>
      </c>
      <c r="E49" t="inlineStr">
        <is>
          <t>R</t>
        </is>
      </c>
      <c r="F49" t="n">
        <v>17</v>
      </c>
      <c r="G49" t="inlineStr">
        <is>
          <t>GW4593</t>
        </is>
      </c>
      <c r="H49" s="5" t="n">
        <v>45328</v>
      </c>
      <c r="I49" s="5" t="n">
        <v>45344</v>
      </c>
      <c r="J49" s="6" t="n">
        <v>46075</v>
      </c>
      <c r="K49" s="4" t="n">
        <v>150000</v>
      </c>
      <c r="L49" s="7" t="n">
        <v>0.18</v>
      </c>
      <c r="M49" s="4">
        <f>IF(I49="",K49/365*0.11*((H49+30)-H49),K49/365*0.11*(I49-H49))</f>
        <v/>
      </c>
      <c r="N49" s="4">
        <f>K49*L49/365*(P49-I49)</f>
        <v/>
      </c>
      <c r="O49" s="4">
        <f>M49+N49</f>
        <v/>
      </c>
      <c r="P49" s="5">
        <f>IF(J49&gt;SUMIFS(Sales!$H:$H,Sales!$C:$C,Investors!G49),SUMIFS(Sales!$H:$H,Sales!$C:$C,Investors!G49),Investors!J49)</f>
        <v/>
      </c>
      <c r="Q49">
        <f>K49+O49</f>
        <v/>
      </c>
      <c r="R49">
        <f>IF(J49&lt;SUMIFS(Sales!$H:$H,Sales!$C:$C,Investors!G49),0,Investors!Q49)</f>
        <v/>
      </c>
      <c r="S49" s="5">
        <f>SUMIFS(Sales!$H:$H,Sales!$C:$C,Investors!G49)</f>
        <v/>
      </c>
      <c r="T49">
        <f>IF(J49&lt;S49,"Exit","Sale")</f>
        <v/>
      </c>
    </row>
    <row r="50">
      <c r="A50" t="inlineStr">
        <is>
          <t>ZDEL01</t>
        </is>
      </c>
      <c r="B50" t="inlineStr">
        <is>
          <t>Pieter</t>
        </is>
      </c>
      <c r="C50" t="inlineStr">
        <is>
          <t>Jansen van Vuuren</t>
        </is>
      </c>
      <c r="D50" t="inlineStr">
        <is>
          <t>Goodwood</t>
        </is>
      </c>
      <c r="E50" t="inlineStr">
        <is>
          <t>R</t>
        </is>
      </c>
      <c r="F50" t="n">
        <v>18</v>
      </c>
      <c r="G50" t="inlineStr">
        <is>
          <t>GW4829</t>
        </is>
      </c>
      <c r="H50" s="5" t="n">
        <v>45328</v>
      </c>
      <c r="I50" s="5" t="n">
        <v>45344</v>
      </c>
      <c r="J50" s="6" t="n">
        <v>46075</v>
      </c>
      <c r="K50" s="4" t="n">
        <v>550000</v>
      </c>
      <c r="L50" s="7" t="n">
        <v>0.18</v>
      </c>
      <c r="M50" s="4">
        <f>IF(I50="",K50/365*0.11*((H50+30)-H50),K50/365*0.11*(I50-H50))</f>
        <v/>
      </c>
      <c r="N50" s="4">
        <f>K50*L50/365*(P50-I50)</f>
        <v/>
      </c>
      <c r="O50" s="4">
        <f>M50+N50</f>
        <v/>
      </c>
      <c r="P50" s="5">
        <f>IF(J50&gt;SUMIFS(Sales!$H:$H,Sales!$C:$C,Investors!G50),SUMIFS(Sales!$H:$H,Sales!$C:$C,Investors!G50),Investors!J50)</f>
        <v/>
      </c>
      <c r="Q50">
        <f>K50+O50</f>
        <v/>
      </c>
      <c r="R50">
        <f>IF(J50&lt;SUMIFS(Sales!$H:$H,Sales!$C:$C,Investors!G50),0,Investors!Q50)</f>
        <v/>
      </c>
      <c r="S50" s="5">
        <f>SUMIFS(Sales!$H:$H,Sales!$C:$C,Investors!G50)</f>
        <v/>
      </c>
      <c r="T50">
        <f>IF(J50&lt;S50,"Exit","Sale")</f>
        <v/>
      </c>
    </row>
    <row r="51">
      <c r="A51" t="inlineStr">
        <is>
          <t>ZDEL01</t>
        </is>
      </c>
      <c r="B51" t="inlineStr">
        <is>
          <t>Pieter</t>
        </is>
      </c>
      <c r="C51" t="inlineStr">
        <is>
          <t>Jansen van Vuuren</t>
        </is>
      </c>
      <c r="D51" t="inlineStr">
        <is>
          <t>Goodwood</t>
        </is>
      </c>
      <c r="E51" t="inlineStr">
        <is>
          <t>R</t>
        </is>
      </c>
      <c r="F51" t="n">
        <v>19</v>
      </c>
      <c r="G51" t="inlineStr">
        <is>
          <t>GW4830</t>
        </is>
      </c>
      <c r="H51" s="5" t="n">
        <v>45328</v>
      </c>
      <c r="I51" s="5" t="n">
        <v>45344</v>
      </c>
      <c r="J51" s="6" t="n">
        <v>46075</v>
      </c>
      <c r="K51" s="4" t="n">
        <v>300000</v>
      </c>
      <c r="L51" s="7" t="n">
        <v>0.18</v>
      </c>
      <c r="M51" s="4">
        <f>IF(I51="",K51/365*0.11*((H51+30)-H51),K51/365*0.11*(I51-H51))</f>
        <v/>
      </c>
      <c r="N51" s="4">
        <f>K51*L51/365*(P51-I51)</f>
        <v/>
      </c>
      <c r="O51" s="4">
        <f>M51+N51</f>
        <v/>
      </c>
      <c r="P51" s="5">
        <f>IF(J51&gt;SUMIFS(Sales!$H:$H,Sales!$C:$C,Investors!G51),SUMIFS(Sales!$H:$H,Sales!$C:$C,Investors!G51),Investors!J51)</f>
        <v/>
      </c>
      <c r="Q51">
        <f>K51+O51</f>
        <v/>
      </c>
      <c r="R51">
        <f>IF(J51&lt;SUMIFS(Sales!$H:$H,Sales!$C:$C,Investors!G51),0,Investors!Q51)</f>
        <v/>
      </c>
      <c r="S51" s="5">
        <f>SUMIFS(Sales!$H:$H,Sales!$C:$C,Investors!G51)</f>
        <v/>
      </c>
      <c r="T51">
        <f>IF(J51&lt;S51,"Exit","Sale")</f>
        <v/>
      </c>
    </row>
    <row r="52">
      <c r="A52" t="inlineStr">
        <is>
          <t>ZDEL01</t>
        </is>
      </c>
      <c r="B52" t="inlineStr">
        <is>
          <t>Pieter</t>
        </is>
      </c>
      <c r="C52" t="inlineStr">
        <is>
          <t>Jansen van Vuuren</t>
        </is>
      </c>
      <c r="D52" t="inlineStr">
        <is>
          <t>Goodwood</t>
        </is>
      </c>
      <c r="E52" t="inlineStr">
        <is>
          <t>R</t>
        </is>
      </c>
      <c r="F52" t="n">
        <v>20</v>
      </c>
      <c r="G52" t="inlineStr">
        <is>
          <t>GW3738</t>
        </is>
      </c>
      <c r="H52" s="5" t="n">
        <v>45355</v>
      </c>
      <c r="I52" s="5" t="n">
        <v>45387</v>
      </c>
      <c r="J52" s="6" t="n">
        <v>46118</v>
      </c>
      <c r="K52" s="4" t="n">
        <v>550000</v>
      </c>
      <c r="L52" s="7" t="n">
        <v>0.18</v>
      </c>
      <c r="M52" s="4">
        <f>IF(I52="",K52/365*0.11*((H52+30)-H52),K52/365*0.11*(I52-H52))</f>
        <v/>
      </c>
      <c r="N52" s="4">
        <f>K52*L52/365*(P52-I52)</f>
        <v/>
      </c>
      <c r="O52" s="4">
        <f>M52+N52</f>
        <v/>
      </c>
      <c r="P52" s="5">
        <f>IF(J52&gt;SUMIFS(Sales!$H:$H,Sales!$C:$C,Investors!G52),SUMIFS(Sales!$H:$H,Sales!$C:$C,Investors!G52),Investors!J52)</f>
        <v/>
      </c>
      <c r="Q52">
        <f>K52+O52</f>
        <v/>
      </c>
      <c r="R52">
        <f>IF(J52&lt;SUMIFS(Sales!$H:$H,Sales!$C:$C,Investors!G52),0,Investors!Q52)</f>
        <v/>
      </c>
      <c r="S52" s="5">
        <f>SUMIFS(Sales!$H:$H,Sales!$C:$C,Investors!G52)</f>
        <v/>
      </c>
      <c r="T52">
        <f>IF(J52&lt;S52,"Exit","Sale")</f>
        <v/>
      </c>
    </row>
    <row r="53">
      <c r="A53" t="inlineStr">
        <is>
          <t>ZDEL01</t>
        </is>
      </c>
      <c r="B53" t="inlineStr">
        <is>
          <t>Pieter</t>
        </is>
      </c>
      <c r="C53" t="inlineStr">
        <is>
          <t>Jansen van Vuuren</t>
        </is>
      </c>
      <c r="D53" t="inlineStr">
        <is>
          <t>Goodwood</t>
        </is>
      </c>
      <c r="E53" t="inlineStr">
        <is>
          <t>R</t>
        </is>
      </c>
      <c r="F53" t="n">
        <v>21</v>
      </c>
      <c r="G53" t="inlineStr">
        <is>
          <t>GW4669</t>
        </is>
      </c>
      <c r="H53" s="5" t="n">
        <v>45355</v>
      </c>
      <c r="I53" s="5" t="n">
        <v>45387</v>
      </c>
      <c r="J53" s="6" t="n">
        <v>46118</v>
      </c>
      <c r="K53" s="4" t="n">
        <v>550000</v>
      </c>
      <c r="L53" s="7" t="n">
        <v>0.18</v>
      </c>
      <c r="M53" s="4">
        <f>IF(I53="",K53/365*0.11*((H53+30)-H53),K53/365*0.11*(I53-H53))</f>
        <v/>
      </c>
      <c r="N53" s="4">
        <f>K53*L53/365*(P53-I53)</f>
        <v/>
      </c>
      <c r="O53" s="4">
        <f>M53+N53</f>
        <v/>
      </c>
      <c r="P53" s="5">
        <f>IF(J53&gt;SUMIFS(Sales!$H:$H,Sales!$C:$C,Investors!G53),SUMIFS(Sales!$H:$H,Sales!$C:$C,Investors!G53),Investors!J53)</f>
        <v/>
      </c>
      <c r="Q53">
        <f>K53+O53</f>
        <v/>
      </c>
      <c r="R53">
        <f>IF(J53&lt;SUMIFS(Sales!$H:$H,Sales!$C:$C,Investors!G53),0,Investors!Q53)</f>
        <v/>
      </c>
      <c r="S53" s="5">
        <f>SUMIFS(Sales!$H:$H,Sales!$C:$C,Investors!G53)</f>
        <v/>
      </c>
      <c r="T53">
        <f>IF(J53&lt;S53,"Exit","Sale")</f>
        <v/>
      </c>
    </row>
    <row r="54">
      <c r="A54" t="inlineStr">
        <is>
          <t>ZDEL01</t>
        </is>
      </c>
      <c r="B54" t="inlineStr">
        <is>
          <t>Pieter</t>
        </is>
      </c>
      <c r="C54" t="inlineStr">
        <is>
          <t>Jansen van Vuuren</t>
        </is>
      </c>
      <c r="D54" t="inlineStr">
        <is>
          <t>Goodwood</t>
        </is>
      </c>
      <c r="E54" t="inlineStr">
        <is>
          <t>R</t>
        </is>
      </c>
      <c r="F54" t="n">
        <v>22</v>
      </c>
      <c r="G54" t="inlineStr">
        <is>
          <t>GW4671</t>
        </is>
      </c>
      <c r="H54" s="5" t="n">
        <v>45355</v>
      </c>
      <c r="I54" s="5" t="n">
        <v>45387</v>
      </c>
      <c r="J54" s="6" t="n">
        <v>46118</v>
      </c>
      <c r="K54" s="4" t="n">
        <v>300000</v>
      </c>
      <c r="L54" s="7" t="n">
        <v>0.18</v>
      </c>
      <c r="M54" s="4">
        <f>IF(I54="",K54/365*0.11*((H54+30)-H54),K54/365*0.11*(I54-H54))</f>
        <v/>
      </c>
      <c r="N54" s="4">
        <f>K54*L54/365*(P54-I54)</f>
        <v/>
      </c>
      <c r="O54" s="4">
        <f>M54+N54</f>
        <v/>
      </c>
      <c r="P54" s="5">
        <f>IF(J54&gt;SUMIFS(Sales!$H:$H,Sales!$C:$C,Investors!G54),SUMIFS(Sales!$H:$H,Sales!$C:$C,Investors!G54),Investors!J54)</f>
        <v/>
      </c>
      <c r="Q54">
        <f>K54+O54</f>
        <v/>
      </c>
      <c r="R54">
        <f>IF(J54&lt;SUMIFS(Sales!$H:$H,Sales!$C:$C,Investors!G54),0,Investors!Q54)</f>
        <v/>
      </c>
      <c r="S54" s="5">
        <f>SUMIFS(Sales!$H:$H,Sales!$C:$C,Investors!G54)</f>
        <v/>
      </c>
      <c r="T54">
        <f>IF(J54&lt;S54,"Exit","Sale")</f>
        <v/>
      </c>
    </row>
    <row r="55">
      <c r="A55" t="inlineStr">
        <is>
          <t>ZDEL01</t>
        </is>
      </c>
      <c r="B55" t="inlineStr">
        <is>
          <t>Pieter</t>
        </is>
      </c>
      <c r="C55" t="inlineStr">
        <is>
          <t>Jansen van Vuuren</t>
        </is>
      </c>
      <c r="D55" t="inlineStr">
        <is>
          <t>Goodwood</t>
        </is>
      </c>
      <c r="E55" t="inlineStr">
        <is>
          <t>R</t>
        </is>
      </c>
      <c r="F55" t="n">
        <v>23</v>
      </c>
      <c r="G55" t="inlineStr">
        <is>
          <t>GW4781</t>
        </is>
      </c>
      <c r="H55" s="5" t="n">
        <v>45355</v>
      </c>
      <c r="I55" s="5" t="n">
        <v>45387</v>
      </c>
      <c r="J55" s="6" t="n">
        <v>46118</v>
      </c>
      <c r="K55" s="4" t="n">
        <v>150000</v>
      </c>
      <c r="L55" s="7" t="n">
        <v>0.18</v>
      </c>
      <c r="M55" s="4">
        <f>IF(I55="",K55/365*0.11*((H55+30)-H55),K55/365*0.11*(I55-H55))</f>
        <v/>
      </c>
      <c r="N55" s="4">
        <f>K55*L55/365*(P55-I55)</f>
        <v/>
      </c>
      <c r="O55" s="4">
        <f>M55+N55</f>
        <v/>
      </c>
      <c r="P55" s="5">
        <f>IF(J55&gt;SUMIFS(Sales!$H:$H,Sales!$C:$C,Investors!G55),SUMIFS(Sales!$H:$H,Sales!$C:$C,Investors!G55),Investors!J55)</f>
        <v/>
      </c>
      <c r="Q55">
        <f>K55+O55</f>
        <v/>
      </c>
      <c r="R55">
        <f>IF(J55&lt;SUMIFS(Sales!$H:$H,Sales!$C:$C,Investors!G55),0,Investors!Q55)</f>
        <v/>
      </c>
      <c r="S55" s="5">
        <f>SUMIFS(Sales!$H:$H,Sales!$C:$C,Investors!G55)</f>
        <v/>
      </c>
      <c r="T55">
        <f>IF(J55&lt;S55,"Exit","Sale")</f>
        <v/>
      </c>
    </row>
    <row r="56">
      <c r="A56" t="inlineStr">
        <is>
          <t>ZDEL01</t>
        </is>
      </c>
      <c r="B56" t="inlineStr">
        <is>
          <t>Pieter</t>
        </is>
      </c>
      <c r="C56" t="inlineStr">
        <is>
          <t>Jansen van Vuuren</t>
        </is>
      </c>
      <c r="D56" t="inlineStr">
        <is>
          <t>Goodwood</t>
        </is>
      </c>
      <c r="E56" t="inlineStr">
        <is>
          <t>R</t>
        </is>
      </c>
      <c r="F56" t="n">
        <v>24</v>
      </c>
      <c r="G56" t="inlineStr">
        <is>
          <t>GW4332</t>
        </is>
      </c>
      <c r="H56" s="5" t="n">
        <v>45376</v>
      </c>
      <c r="I56" s="5" t="n">
        <v>45387</v>
      </c>
      <c r="J56" s="6" t="n">
        <v>46118</v>
      </c>
      <c r="K56" s="4" t="n">
        <v>550000</v>
      </c>
      <c r="L56" s="7" t="n">
        <v>0.18</v>
      </c>
      <c r="M56" s="4">
        <f>IF(I56="",K56/365*0.11*((H56+30)-H56),K56/365*0.11*(I56-H56))</f>
        <v/>
      </c>
      <c r="N56" s="4">
        <f>K56*L56/365*(P56-I56)</f>
        <v/>
      </c>
      <c r="O56" s="4">
        <f>M56+N56</f>
        <v/>
      </c>
      <c r="P56" s="5">
        <f>IF(J56&gt;SUMIFS(Sales!$H:$H,Sales!$C:$C,Investors!G56),SUMIFS(Sales!$H:$H,Sales!$C:$C,Investors!G56),Investors!J56)</f>
        <v/>
      </c>
      <c r="Q56">
        <f>K56+O56</f>
        <v/>
      </c>
      <c r="R56">
        <f>IF(J56&lt;SUMIFS(Sales!$H:$H,Sales!$C:$C,Investors!G56),0,Investors!Q56)</f>
        <v/>
      </c>
      <c r="S56" s="5">
        <f>SUMIFS(Sales!$H:$H,Sales!$C:$C,Investors!G56)</f>
        <v/>
      </c>
      <c r="T56">
        <f>IF(J56&lt;S56,"Exit","Sale")</f>
        <v/>
      </c>
    </row>
    <row r="57">
      <c r="A57" t="inlineStr">
        <is>
          <t>ZDEL01</t>
        </is>
      </c>
      <c r="B57" t="inlineStr">
        <is>
          <t>Pieter</t>
        </is>
      </c>
      <c r="C57" t="inlineStr">
        <is>
          <t>Jansen van Vuuren</t>
        </is>
      </c>
      <c r="D57" t="inlineStr">
        <is>
          <t>Goodwood</t>
        </is>
      </c>
      <c r="E57" t="inlineStr">
        <is>
          <t>R</t>
        </is>
      </c>
      <c r="F57" t="n">
        <v>25</v>
      </c>
      <c r="G57" t="inlineStr">
        <is>
          <t>GW4356</t>
        </is>
      </c>
      <c r="H57" s="5" t="n">
        <v>45376</v>
      </c>
      <c r="I57" s="5" t="n">
        <v>45387</v>
      </c>
      <c r="J57" s="6" t="n">
        <v>46118</v>
      </c>
      <c r="K57" s="4" t="n">
        <v>107438.36</v>
      </c>
      <c r="L57" s="7" t="n">
        <v>0.18</v>
      </c>
      <c r="M57" s="4">
        <f>IF(I57="",K57/365*0.11*((H57+30)-H57),K57/365*0.11*(I57-H57))</f>
        <v/>
      </c>
      <c r="N57" s="4">
        <f>K57*L57/365*(P57-I57)</f>
        <v/>
      </c>
      <c r="O57" s="4">
        <f>M57+N57</f>
        <v/>
      </c>
      <c r="P57" s="5">
        <f>IF(J57&gt;SUMIFS(Sales!$H:$H,Sales!$C:$C,Investors!G57),SUMIFS(Sales!$H:$H,Sales!$C:$C,Investors!G57),Investors!J57)</f>
        <v/>
      </c>
      <c r="Q57">
        <f>K57+O57</f>
        <v/>
      </c>
      <c r="R57">
        <f>IF(J57&lt;SUMIFS(Sales!$H:$H,Sales!$C:$C,Investors!G57),0,Investors!Q57)</f>
        <v/>
      </c>
      <c r="S57" s="5">
        <f>SUMIFS(Sales!$H:$H,Sales!$C:$C,Investors!G57)</f>
        <v/>
      </c>
      <c r="T57">
        <f>IF(J57&lt;S57,"Exit","Sale")</f>
        <v/>
      </c>
    </row>
    <row r="58">
      <c r="A58" t="inlineStr">
        <is>
          <t>ZCOE01</t>
        </is>
      </c>
      <c r="B58" t="inlineStr">
        <is>
          <t>Tinus</t>
        </is>
      </c>
      <c r="C58" t="inlineStr">
        <is>
          <t>Coetzee</t>
        </is>
      </c>
      <c r="D58" t="inlineStr">
        <is>
          <t>Goodwood</t>
        </is>
      </c>
      <c r="E58" t="inlineStr">
        <is>
          <t>R</t>
        </is>
      </c>
      <c r="F58" t="n">
        <v>2</v>
      </c>
      <c r="G58" t="inlineStr">
        <is>
          <t>GW4607</t>
        </is>
      </c>
      <c r="H58" s="5" t="n">
        <v>45280</v>
      </c>
      <c r="I58" s="5" t="n">
        <v>45344</v>
      </c>
      <c r="J58" s="6" t="n">
        <v>46075</v>
      </c>
      <c r="K58" s="4" t="n">
        <v>249401.37</v>
      </c>
      <c r="L58" s="7" t="n">
        <v>0.14</v>
      </c>
      <c r="M58" s="4">
        <f>IF(I58="",K58/365*0.11*((H58+30)-H58),K58/365*0.11*(I58-H58))</f>
        <v/>
      </c>
      <c r="N58" s="4">
        <f>K58*L58/365*(P58-I58)</f>
        <v/>
      </c>
      <c r="O58" s="4">
        <f>M58+N58</f>
        <v/>
      </c>
      <c r="P58" s="5">
        <f>IF(J58&gt;SUMIFS(Sales!$H:$H,Sales!$C:$C,Investors!G58),SUMIFS(Sales!$H:$H,Sales!$C:$C,Investors!G58),Investors!J58)</f>
        <v/>
      </c>
      <c r="Q58">
        <f>K58+O58</f>
        <v/>
      </c>
      <c r="R58">
        <f>IF(J58&lt;SUMIFS(Sales!$H:$H,Sales!$C:$C,Investors!G58),0,Investors!Q58)</f>
        <v/>
      </c>
      <c r="S58" s="5">
        <f>SUMIFS(Sales!$H:$H,Sales!$C:$C,Investors!G58)</f>
        <v/>
      </c>
      <c r="T58">
        <f>IF(J58&lt;S58,"Exit","Sale")</f>
        <v/>
      </c>
    </row>
    <row r="59">
      <c r="A59" t="inlineStr">
        <is>
          <t>ZCOE01</t>
        </is>
      </c>
      <c r="B59" t="inlineStr">
        <is>
          <t>Tinus</t>
        </is>
      </c>
      <c r="C59" t="inlineStr">
        <is>
          <t>Coetzee</t>
        </is>
      </c>
      <c r="D59" t="inlineStr">
        <is>
          <t>Goodwood</t>
        </is>
      </c>
      <c r="E59" t="inlineStr">
        <is>
          <t>R</t>
        </is>
      </c>
      <c r="F59" t="n">
        <v>3</v>
      </c>
      <c r="G59" t="inlineStr">
        <is>
          <t>GW4551</t>
        </is>
      </c>
      <c r="H59" s="5" t="n">
        <v>45308</v>
      </c>
      <c r="I59" s="5" t="n">
        <v>45344</v>
      </c>
      <c r="J59" s="6" t="n">
        <v>46075</v>
      </c>
      <c r="K59" s="4" t="n">
        <v>200000</v>
      </c>
      <c r="L59" s="7" t="n">
        <v>0.18</v>
      </c>
      <c r="M59" s="4">
        <f>IF(I59="",K59/365*0.11*((H59+30)-H59),K59/365*0.11*(I59-H59))</f>
        <v/>
      </c>
      <c r="N59" s="4">
        <f>K59*L59/365*(P59-I59)</f>
        <v/>
      </c>
      <c r="O59" s="4">
        <f>M59+N59</f>
        <v/>
      </c>
      <c r="P59" s="5">
        <f>IF(J59&gt;SUMIFS(Sales!$H:$H,Sales!$C:$C,Investors!G59),SUMIFS(Sales!$H:$H,Sales!$C:$C,Investors!G59),Investors!J59)</f>
        <v/>
      </c>
      <c r="Q59">
        <f>K59+O59</f>
        <v/>
      </c>
      <c r="R59">
        <f>IF(J59&lt;SUMIFS(Sales!$H:$H,Sales!$C:$C,Investors!G59),0,Investors!Q59)</f>
        <v/>
      </c>
      <c r="S59" s="5">
        <f>SUMIFS(Sales!$H:$H,Sales!$C:$C,Investors!G59)</f>
        <v/>
      </c>
      <c r="T59">
        <f>IF(J59&lt;S59,"Exit","Sale")</f>
        <v/>
      </c>
    </row>
    <row r="60">
      <c r="A60" t="inlineStr">
        <is>
          <t>ZNUN01</t>
        </is>
      </c>
      <c r="B60" t="inlineStr">
        <is>
          <t>Francisco Antonio</t>
        </is>
      </c>
      <c r="C60" t="inlineStr">
        <is>
          <t>Nunes</t>
        </is>
      </c>
      <c r="D60" t="inlineStr">
        <is>
          <t>Goodwood</t>
        </is>
      </c>
      <c r="E60" t="inlineStr">
        <is>
          <t>R</t>
        </is>
      </c>
      <c r="F60" t="n">
        <v>10</v>
      </c>
      <c r="G60" t="inlineStr">
        <is>
          <t>GW4834</t>
        </is>
      </c>
      <c r="H60" s="5" t="n">
        <v>45175</v>
      </c>
      <c r="I60" s="5" t="n">
        <v>45278</v>
      </c>
      <c r="J60" s="6" t="n">
        <v>46009</v>
      </c>
      <c r="K60" s="4" t="n">
        <v>288034.25</v>
      </c>
      <c r="L60" s="7" t="n">
        <v>0.18</v>
      </c>
      <c r="M60" s="4">
        <f>IF(I60="",K60/365*0.11*((H60+30)-H60),K60/365*0.11*(I60-H60))</f>
        <v/>
      </c>
      <c r="N60" s="4">
        <f>K60*L60/365*(P60-I60)</f>
        <v/>
      </c>
      <c r="O60" s="4">
        <f>M60+N60</f>
        <v/>
      </c>
      <c r="P60" s="5">
        <f>IF(J60&gt;SUMIFS(Sales!$H:$H,Sales!$C:$C,Investors!G60),SUMIFS(Sales!$H:$H,Sales!$C:$C,Investors!G60),Investors!J60)</f>
        <v/>
      </c>
      <c r="Q60">
        <f>K60+O60</f>
        <v/>
      </c>
      <c r="R60">
        <f>IF(J60&lt;SUMIFS(Sales!$H:$H,Sales!$C:$C,Investors!G60),0,Investors!Q60)</f>
        <v/>
      </c>
      <c r="S60" s="5">
        <f>SUMIFS(Sales!$H:$H,Sales!$C:$C,Investors!G60)</f>
        <v/>
      </c>
      <c r="T60">
        <f>IF(J60&lt;S60,"Exit","Sale")</f>
        <v/>
      </c>
    </row>
    <row r="61">
      <c r="A61" t="inlineStr">
        <is>
          <t>ZNUN01</t>
        </is>
      </c>
      <c r="B61" t="inlineStr">
        <is>
          <t>Francisco Antonio</t>
        </is>
      </c>
      <c r="C61" t="inlineStr">
        <is>
          <t>Nunes</t>
        </is>
      </c>
      <c r="D61" t="inlineStr">
        <is>
          <t>Goodwood</t>
        </is>
      </c>
      <c r="E61" t="inlineStr">
        <is>
          <t>R</t>
        </is>
      </c>
      <c r="F61" t="n">
        <v>11</v>
      </c>
      <c r="G61" t="inlineStr">
        <is>
          <t>GW4607</t>
        </is>
      </c>
      <c r="H61" s="5" t="n">
        <v>45280</v>
      </c>
      <c r="I61" s="5" t="n">
        <v>45344</v>
      </c>
      <c r="J61" s="6" t="n">
        <v>46075</v>
      </c>
      <c r="K61" s="4" t="n">
        <v>343822.74</v>
      </c>
      <c r="L61" s="7" t="n">
        <v>0.18</v>
      </c>
      <c r="M61" s="4">
        <f>IF(I61="",K61/365*0.11*((H61+30)-H61),K61/365*0.11*(I61-H61))</f>
        <v/>
      </c>
      <c r="N61" s="4">
        <f>K61*L61/365*(P61-I61)</f>
        <v/>
      </c>
      <c r="O61" s="4">
        <f>M61+N61</f>
        <v/>
      </c>
      <c r="P61" s="5">
        <f>IF(J61&gt;SUMIFS(Sales!$H:$H,Sales!$C:$C,Investors!G61),SUMIFS(Sales!$H:$H,Sales!$C:$C,Investors!G61),Investors!J61)</f>
        <v/>
      </c>
      <c r="Q61">
        <f>K61+O61</f>
        <v/>
      </c>
      <c r="R61">
        <f>IF(J61&lt;SUMIFS(Sales!$H:$H,Sales!$C:$C,Investors!G61),0,Investors!Q61)</f>
        <v/>
      </c>
      <c r="S61" s="5">
        <f>SUMIFS(Sales!$H:$H,Sales!$C:$C,Investors!G61)</f>
        <v/>
      </c>
      <c r="T61">
        <f>IF(J61&lt;S61,"Exit","Sale")</f>
        <v/>
      </c>
    </row>
    <row r="62">
      <c r="A62" t="inlineStr">
        <is>
          <t>ZNUN01</t>
        </is>
      </c>
      <c r="B62" t="inlineStr">
        <is>
          <t>Francisco Antonio</t>
        </is>
      </c>
      <c r="C62" t="inlineStr">
        <is>
          <t>Nunes</t>
        </is>
      </c>
      <c r="D62" t="inlineStr">
        <is>
          <t>Goodwood</t>
        </is>
      </c>
      <c r="E62" t="inlineStr">
        <is>
          <t>R</t>
        </is>
      </c>
      <c r="F62" t="n">
        <v>12</v>
      </c>
      <c r="G62" t="inlineStr">
        <is>
          <t>GW4267</t>
        </is>
      </c>
      <c r="H62" s="5" t="n">
        <v>45337</v>
      </c>
      <c r="I62" s="5" t="n">
        <v>45387</v>
      </c>
      <c r="J62" s="6" t="n">
        <v>46118</v>
      </c>
      <c r="K62" s="4" t="n">
        <v>336840.75</v>
      </c>
      <c r="L62" s="7" t="n">
        <v>0.18</v>
      </c>
      <c r="M62" s="4">
        <f>IF(I62="",K62/365*0.11*((H62+30)-H62),K62/365*0.11*(I62-H62))</f>
        <v/>
      </c>
      <c r="N62" s="4">
        <f>K62*L62/365*(P62-I62)</f>
        <v/>
      </c>
      <c r="O62" s="4">
        <f>M62+N62</f>
        <v/>
      </c>
      <c r="P62" s="5">
        <f>IF(J62&gt;SUMIFS(Sales!$H:$H,Sales!$C:$C,Investors!G62),SUMIFS(Sales!$H:$H,Sales!$C:$C,Investors!G62),Investors!J62)</f>
        <v/>
      </c>
      <c r="Q62">
        <f>K62+O62</f>
        <v/>
      </c>
      <c r="R62">
        <f>IF(J62&lt;SUMIFS(Sales!$H:$H,Sales!$C:$C,Investors!G62),0,Investors!Q62)</f>
        <v/>
      </c>
      <c r="S62" s="5">
        <f>SUMIFS(Sales!$H:$H,Sales!$C:$C,Investors!G62)</f>
        <v/>
      </c>
      <c r="T62">
        <f>IF(J62&lt;S62,"Exit","Sale")</f>
        <v/>
      </c>
    </row>
    <row r="63">
      <c r="A63" t="inlineStr">
        <is>
          <t>ZJOU01</t>
        </is>
      </c>
      <c r="B63" t="inlineStr">
        <is>
          <t>Kobus</t>
        </is>
      </c>
      <c r="C63" t="inlineStr">
        <is>
          <t>Joubert</t>
        </is>
      </c>
      <c r="D63" t="inlineStr">
        <is>
          <t>Goodwood</t>
        </is>
      </c>
      <c r="E63" t="inlineStr">
        <is>
          <t>R</t>
        </is>
      </c>
      <c r="F63" t="n">
        <v>2</v>
      </c>
      <c r="G63" t="inlineStr">
        <is>
          <t>GW3960</t>
        </is>
      </c>
      <c r="H63" s="5" t="n">
        <v>45280</v>
      </c>
      <c r="I63" s="5" t="n">
        <v>45344</v>
      </c>
      <c r="J63" s="6" t="n">
        <v>46075</v>
      </c>
      <c r="K63" s="4" t="n">
        <v>128318.49</v>
      </c>
      <c r="L63" s="7" t="n">
        <v>0.14</v>
      </c>
      <c r="M63" s="4">
        <f>IF(I63="",K63/365*0.11*((H63+30)-H63),K63/365*0.11*(I63-H63))</f>
        <v/>
      </c>
      <c r="N63" s="4">
        <f>K63*L63/365*(P63-I63)</f>
        <v/>
      </c>
      <c r="O63" s="4">
        <f>M63+N63</f>
        <v/>
      </c>
      <c r="P63" s="5">
        <f>IF(J63&gt;SUMIFS(Sales!$H:$H,Sales!$C:$C,Investors!G63),SUMIFS(Sales!$H:$H,Sales!$C:$C,Investors!G63),Investors!J63)</f>
        <v/>
      </c>
      <c r="Q63">
        <f>K63+O63</f>
        <v/>
      </c>
      <c r="R63">
        <f>IF(J63&lt;SUMIFS(Sales!$H:$H,Sales!$C:$C,Investors!G63),0,Investors!Q63)</f>
        <v/>
      </c>
      <c r="S63" s="5">
        <f>SUMIFS(Sales!$H:$H,Sales!$C:$C,Investors!G63)</f>
        <v/>
      </c>
      <c r="T63">
        <f>IF(J63&lt;S63,"Exit","Sale")</f>
        <v/>
      </c>
    </row>
    <row r="64">
      <c r="A64" t="inlineStr">
        <is>
          <t>ZNOR01</t>
        </is>
      </c>
      <c r="B64" t="inlineStr">
        <is>
          <t>Mari-Ann</t>
        </is>
      </c>
      <c r="C64" t="inlineStr">
        <is>
          <t>Norman</t>
        </is>
      </c>
      <c r="D64" t="inlineStr">
        <is>
          <t>Goodwood</t>
        </is>
      </c>
      <c r="E64" t="inlineStr">
        <is>
          <t>R</t>
        </is>
      </c>
      <c r="F64" t="n">
        <v>2</v>
      </c>
      <c r="G64" t="inlineStr">
        <is>
          <t>GW4550</t>
        </is>
      </c>
      <c r="H64" s="5" t="n">
        <v>45328</v>
      </c>
      <c r="I64" s="5" t="n">
        <v>45344</v>
      </c>
      <c r="J64" s="6" t="n">
        <v>46075</v>
      </c>
      <c r="K64" s="4" t="n">
        <v>125332.88</v>
      </c>
      <c r="L64" s="7" t="n">
        <v>0.14</v>
      </c>
      <c r="M64" s="4">
        <f>IF(I64="",K64/365*0.11*((H64+30)-H64),K64/365*0.11*(I64-H64))</f>
        <v/>
      </c>
      <c r="N64" s="4">
        <f>K64*L64/365*(P64-I64)</f>
        <v/>
      </c>
      <c r="O64" s="4">
        <f>M64+N64</f>
        <v/>
      </c>
      <c r="P64" s="5">
        <f>IF(J64&gt;SUMIFS(Sales!$H:$H,Sales!$C:$C,Investors!G64),SUMIFS(Sales!$H:$H,Sales!$C:$C,Investors!G64),Investors!J64)</f>
        <v/>
      </c>
      <c r="Q64">
        <f>K64+O64</f>
        <v/>
      </c>
      <c r="R64">
        <f>IF(J64&lt;SUMIFS(Sales!$H:$H,Sales!$C:$C,Investors!G64),0,Investors!Q64)</f>
        <v/>
      </c>
      <c r="S64" s="5">
        <f>SUMIFS(Sales!$H:$H,Sales!$C:$C,Investors!G64)</f>
        <v/>
      </c>
      <c r="T64">
        <f>IF(J64&lt;S64,"Exit","Sale")</f>
        <v/>
      </c>
    </row>
    <row r="65">
      <c r="A65" t="inlineStr">
        <is>
          <t>ZARB01</t>
        </is>
      </c>
      <c r="B65" t="inlineStr">
        <is>
          <t>Hermanus Gerhardus (Gerhard)</t>
        </is>
      </c>
      <c r="C65" t="inlineStr">
        <is>
          <t>Jansen van Vuuren</t>
        </is>
      </c>
      <c r="D65" t="inlineStr">
        <is>
          <t>Goodwood</t>
        </is>
      </c>
      <c r="E65" t="inlineStr">
        <is>
          <t>R</t>
        </is>
      </c>
      <c r="F65" t="n">
        <v>2</v>
      </c>
      <c r="G65" t="inlineStr">
        <is>
          <t>GW3412</t>
        </is>
      </c>
      <c r="H65" s="5" t="n">
        <v>45308</v>
      </c>
      <c r="I65" s="5" t="n">
        <v>45344</v>
      </c>
      <c r="J65" s="6" t="n">
        <v>46075</v>
      </c>
      <c r="K65" s="4" t="n">
        <v>200000</v>
      </c>
      <c r="L65" s="7" t="n">
        <v>0.18</v>
      </c>
      <c r="M65" s="4">
        <f>IF(I65="",K65/365*0.11*((H65+30)-H65),K65/365*0.11*(I65-H65))</f>
        <v/>
      </c>
      <c r="N65" s="4">
        <f>K65*L65/365*(P65-I65)</f>
        <v/>
      </c>
      <c r="O65" s="4">
        <f>M65+N65</f>
        <v/>
      </c>
      <c r="P65" s="5">
        <f>IF(J65&gt;SUMIFS(Sales!$H:$H,Sales!$C:$C,Investors!G65),SUMIFS(Sales!$H:$H,Sales!$C:$C,Investors!G65),Investors!J65)</f>
        <v/>
      </c>
      <c r="Q65">
        <f>K65+O65</f>
        <v/>
      </c>
      <c r="R65">
        <f>IF(J65&lt;SUMIFS(Sales!$H:$H,Sales!$C:$C,Investors!G65),0,Investors!Q65)</f>
        <v/>
      </c>
      <c r="S65" s="5">
        <f>SUMIFS(Sales!$H:$H,Sales!$C:$C,Investors!G65)</f>
        <v/>
      </c>
      <c r="T65">
        <f>IF(J65&lt;S65,"Exit","Sale")</f>
        <v/>
      </c>
    </row>
    <row r="66">
      <c r="A66" t="inlineStr">
        <is>
          <t>ZARB01</t>
        </is>
      </c>
      <c r="B66" t="inlineStr">
        <is>
          <t>Hermanus Gerhardus (Gerhard)</t>
        </is>
      </c>
      <c r="C66" t="inlineStr">
        <is>
          <t>Jansen van Vuuren</t>
        </is>
      </c>
      <c r="D66" t="inlineStr">
        <is>
          <t>Goodwood</t>
        </is>
      </c>
      <c r="E66" t="inlineStr">
        <is>
          <t>R</t>
        </is>
      </c>
      <c r="F66" t="n">
        <v>3</v>
      </c>
      <c r="G66" t="inlineStr">
        <is>
          <t>GW3624</t>
        </is>
      </c>
      <c r="H66" s="5" t="n">
        <v>45308</v>
      </c>
      <c r="I66" s="5" t="n">
        <v>45344</v>
      </c>
      <c r="J66" s="6" t="n">
        <v>46075</v>
      </c>
      <c r="K66" s="4" t="n">
        <v>550000</v>
      </c>
      <c r="L66" s="7" t="n">
        <v>0.18</v>
      </c>
      <c r="M66" s="4">
        <f>IF(I66="",K66/365*0.11*((H66+30)-H66),K66/365*0.11*(I66-H66))</f>
        <v/>
      </c>
      <c r="N66" s="4">
        <f>K66*L66/365*(P66-I66)</f>
        <v/>
      </c>
      <c r="O66" s="4">
        <f>M66+N66</f>
        <v/>
      </c>
      <c r="P66" s="5">
        <f>IF(J66&gt;SUMIFS(Sales!$H:$H,Sales!$C:$C,Investors!G66),SUMIFS(Sales!$H:$H,Sales!$C:$C,Investors!G66),Investors!J66)</f>
        <v/>
      </c>
      <c r="Q66">
        <f>K66+O66</f>
        <v/>
      </c>
      <c r="R66">
        <f>IF(J66&lt;SUMIFS(Sales!$H:$H,Sales!$C:$C,Investors!G66),0,Investors!Q66)</f>
        <v/>
      </c>
      <c r="S66" s="5">
        <f>SUMIFS(Sales!$H:$H,Sales!$C:$C,Investors!G66)</f>
        <v/>
      </c>
      <c r="T66">
        <f>IF(J66&lt;S66,"Exit","Sale")</f>
        <v/>
      </c>
    </row>
    <row r="67">
      <c r="A67" t="inlineStr">
        <is>
          <t>ZARB01</t>
        </is>
      </c>
      <c r="B67" t="inlineStr">
        <is>
          <t>Hermanus Gerhardus (Gerhard)</t>
        </is>
      </c>
      <c r="C67" t="inlineStr">
        <is>
          <t>Jansen van Vuuren</t>
        </is>
      </c>
      <c r="D67" t="inlineStr">
        <is>
          <t>Goodwood</t>
        </is>
      </c>
      <c r="E67" t="inlineStr">
        <is>
          <t>R</t>
        </is>
      </c>
      <c r="F67" t="n">
        <v>4</v>
      </c>
      <c r="G67" t="inlineStr">
        <is>
          <t>GW4632</t>
        </is>
      </c>
      <c r="H67" s="5" t="n">
        <v>45308</v>
      </c>
      <c r="I67" s="5" t="n">
        <v>45344</v>
      </c>
      <c r="J67" s="6" t="n">
        <v>46075</v>
      </c>
      <c r="K67" s="4" t="n">
        <v>550000</v>
      </c>
      <c r="L67" s="7" t="n">
        <v>0.18</v>
      </c>
      <c r="M67" s="4">
        <f>IF(I67="",K67/365*0.11*((H67+30)-H67),K67/365*0.11*(I67-H67))</f>
        <v/>
      </c>
      <c r="N67" s="4">
        <f>K67*L67/365*(P67-I67)</f>
        <v/>
      </c>
      <c r="O67" s="4">
        <f>M67+N67</f>
        <v/>
      </c>
      <c r="P67" s="5">
        <f>IF(J67&gt;SUMIFS(Sales!$H:$H,Sales!$C:$C,Investors!G67),SUMIFS(Sales!$H:$H,Sales!$C:$C,Investors!G67),Investors!J67)</f>
        <v/>
      </c>
      <c r="Q67">
        <f>K67+O67</f>
        <v/>
      </c>
      <c r="R67">
        <f>IF(J67&lt;SUMIFS(Sales!$H:$H,Sales!$C:$C,Investors!G67),0,Investors!Q67)</f>
        <v/>
      </c>
      <c r="S67" s="5">
        <f>SUMIFS(Sales!$H:$H,Sales!$C:$C,Investors!G67)</f>
        <v/>
      </c>
      <c r="T67">
        <f>IF(J67&lt;S67,"Exit","Sale")</f>
        <v/>
      </c>
    </row>
    <row r="68">
      <c r="A68" t="inlineStr">
        <is>
          <t>ZTRU01</t>
        </is>
      </c>
      <c r="B68" t="inlineStr">
        <is>
          <t>Cecil Ronald</t>
        </is>
      </c>
      <c r="C68" t="inlineStr">
        <is>
          <t>Truter</t>
        </is>
      </c>
      <c r="D68" t="inlineStr">
        <is>
          <t>Goodwood</t>
        </is>
      </c>
      <c r="E68" t="inlineStr">
        <is>
          <t>R</t>
        </is>
      </c>
      <c r="F68" t="n">
        <v>3</v>
      </c>
      <c r="G68" t="inlineStr">
        <is>
          <t>GW4604</t>
        </is>
      </c>
      <c r="H68" s="5" t="n">
        <v>45278</v>
      </c>
      <c r="I68" s="5" t="n">
        <v>45278</v>
      </c>
      <c r="J68" s="6" t="n">
        <v>46009</v>
      </c>
      <c r="K68" s="4" t="n">
        <v>122450.84</v>
      </c>
      <c r="L68" s="7" t="n">
        <v>0.14</v>
      </c>
      <c r="M68" s="4">
        <f>IF(I68="",K68/365*0.11*((H68+30)-H68),K68/365*0.11*(I68-H68))</f>
        <v/>
      </c>
      <c r="N68" s="4">
        <f>K68*L68/365*(P68-I68)</f>
        <v/>
      </c>
      <c r="O68" s="4">
        <f>M68+N68</f>
        <v/>
      </c>
      <c r="P68" s="5">
        <f>IF(J68&gt;SUMIFS(Sales!$H:$H,Sales!$C:$C,Investors!G68),SUMIFS(Sales!$H:$H,Sales!$C:$C,Investors!G68),Investors!J68)</f>
        <v/>
      </c>
      <c r="Q68">
        <f>K68+O68</f>
        <v/>
      </c>
      <c r="R68">
        <f>IF(J68&lt;SUMIFS(Sales!$H:$H,Sales!$C:$C,Investors!G68),0,Investors!Q68)</f>
        <v/>
      </c>
      <c r="S68" s="5">
        <f>SUMIFS(Sales!$H:$H,Sales!$C:$C,Investors!G68)</f>
        <v/>
      </c>
      <c r="T68">
        <f>IF(J68&lt;S68,"Exit","Sale")</f>
        <v/>
      </c>
    </row>
    <row r="69">
      <c r="A69" t="inlineStr">
        <is>
          <t>ZGER01</t>
        </is>
      </c>
      <c r="B69" t="inlineStr">
        <is>
          <t>Philip Anton</t>
        </is>
      </c>
      <c r="C69" t="inlineStr">
        <is>
          <t>Gerber</t>
        </is>
      </c>
      <c r="D69" t="inlineStr">
        <is>
          <t>Goodwood</t>
        </is>
      </c>
      <c r="E69" t="inlineStr">
        <is>
          <t>R</t>
        </is>
      </c>
      <c r="F69" t="n">
        <v>2</v>
      </c>
      <c r="G69" t="inlineStr">
        <is>
          <t>GW4063</t>
        </is>
      </c>
      <c r="H69" s="5" t="n">
        <v>45281</v>
      </c>
      <c r="I69" s="5" t="n">
        <v>45344</v>
      </c>
      <c r="J69" s="6" t="n">
        <v>46075</v>
      </c>
      <c r="K69" s="4" t="n">
        <v>600000</v>
      </c>
      <c r="L69" s="7" t="n">
        <v>0.18</v>
      </c>
      <c r="M69" s="4">
        <f>IF(I69="",K69/365*0.11*((H69+30)-H69),K69/365*0.11*(I69-H69))</f>
        <v/>
      </c>
      <c r="N69" s="4">
        <f>K69*L69/365*(P69-I69)</f>
        <v/>
      </c>
      <c r="O69" s="4">
        <f>M69+N69</f>
        <v/>
      </c>
      <c r="P69" s="5">
        <f>IF(J69&gt;SUMIFS(Sales!$H:$H,Sales!$C:$C,Investors!G69),SUMIFS(Sales!$H:$H,Sales!$C:$C,Investors!G69),Investors!J69)</f>
        <v/>
      </c>
      <c r="Q69">
        <f>K69+O69</f>
        <v/>
      </c>
      <c r="R69">
        <f>IF(J69&lt;SUMIFS(Sales!$H:$H,Sales!$C:$C,Investors!G69),0,Investors!Q69)</f>
        <v/>
      </c>
      <c r="S69" s="5">
        <f>SUMIFS(Sales!$H:$H,Sales!$C:$C,Investors!G69)</f>
        <v/>
      </c>
      <c r="T69">
        <f>IF(J69&lt;S69,"Exit","Sale")</f>
        <v/>
      </c>
    </row>
    <row r="70">
      <c r="A70" t="inlineStr">
        <is>
          <t>ZGER01</t>
        </is>
      </c>
      <c r="B70" t="inlineStr">
        <is>
          <t>Philip Anton</t>
        </is>
      </c>
      <c r="C70" t="inlineStr">
        <is>
          <t>Gerber</t>
        </is>
      </c>
      <c r="D70" t="inlineStr">
        <is>
          <t>Goodwood</t>
        </is>
      </c>
      <c r="E70" t="inlineStr">
        <is>
          <t>R</t>
        </is>
      </c>
      <c r="F70" t="n">
        <v>3</v>
      </c>
      <c r="G70" t="inlineStr">
        <is>
          <t>GW4097</t>
        </is>
      </c>
      <c r="H70" s="5" t="n">
        <v>45281</v>
      </c>
      <c r="I70" s="5" t="n">
        <v>45344</v>
      </c>
      <c r="J70" s="6" t="n">
        <v>46075</v>
      </c>
      <c r="K70" s="4" t="n">
        <v>400000</v>
      </c>
      <c r="L70" s="7" t="n">
        <v>0.18</v>
      </c>
      <c r="M70" s="4">
        <f>IF(I70="",K70/365*0.11*((H70+30)-H70),K70/365*0.11*(I70-H70))</f>
        <v/>
      </c>
      <c r="N70" s="4">
        <f>K70*L70/365*(P70-I70)</f>
        <v/>
      </c>
      <c r="O70" s="4">
        <f>M70+N70</f>
        <v/>
      </c>
      <c r="P70" s="5">
        <f>IF(J70&gt;SUMIFS(Sales!$H:$H,Sales!$C:$C,Investors!G70),SUMIFS(Sales!$H:$H,Sales!$C:$C,Investors!G70),Investors!J70)</f>
        <v/>
      </c>
      <c r="Q70">
        <f>K70+O70</f>
        <v/>
      </c>
      <c r="R70">
        <f>IF(J70&lt;SUMIFS(Sales!$H:$H,Sales!$C:$C,Investors!G70),0,Investors!Q70)</f>
        <v/>
      </c>
      <c r="S70" s="5">
        <f>SUMIFS(Sales!$H:$H,Sales!$C:$C,Investors!G70)</f>
        <v/>
      </c>
      <c r="T70">
        <f>IF(J70&lt;S70,"Exit","Sale")</f>
        <v/>
      </c>
    </row>
    <row r="71">
      <c r="A71" t="inlineStr">
        <is>
          <t>ZGER01</t>
        </is>
      </c>
      <c r="B71" t="inlineStr">
        <is>
          <t>Philip Anton</t>
        </is>
      </c>
      <c r="C71" t="inlineStr">
        <is>
          <t>Gerber</t>
        </is>
      </c>
      <c r="D71" t="inlineStr">
        <is>
          <t>Goodwood</t>
        </is>
      </c>
      <c r="E71" t="inlineStr">
        <is>
          <t>R</t>
        </is>
      </c>
      <c r="F71" t="n">
        <v>4</v>
      </c>
      <c r="G71" t="inlineStr">
        <is>
          <t>GW3587</t>
        </is>
      </c>
      <c r="H71" s="5" t="n">
        <v>45308</v>
      </c>
      <c r="I71" s="5" t="n">
        <v>45344</v>
      </c>
      <c r="J71" s="6" t="n">
        <v>46075</v>
      </c>
      <c r="K71" s="4" t="n">
        <v>550000</v>
      </c>
      <c r="L71" s="7" t="n">
        <v>0.18</v>
      </c>
      <c r="M71" s="4">
        <f>IF(I71="",K71/365*0.11*((H71+30)-H71),K71/365*0.11*(I71-H71))</f>
        <v/>
      </c>
      <c r="N71" s="4">
        <f>K71*L71/365*(P71-I71)</f>
        <v/>
      </c>
      <c r="O71" s="4">
        <f>M71+N71</f>
        <v/>
      </c>
      <c r="P71" s="5">
        <f>IF(J71&gt;SUMIFS(Sales!$H:$H,Sales!$C:$C,Investors!G71),SUMIFS(Sales!$H:$H,Sales!$C:$C,Investors!G71),Investors!J71)</f>
        <v/>
      </c>
      <c r="Q71">
        <f>K71+O71</f>
        <v/>
      </c>
      <c r="R71">
        <f>IF(J71&lt;SUMIFS(Sales!$H:$H,Sales!$C:$C,Investors!G71),0,Investors!Q71)</f>
        <v/>
      </c>
      <c r="S71" s="5">
        <f>SUMIFS(Sales!$H:$H,Sales!$C:$C,Investors!G71)</f>
        <v/>
      </c>
      <c r="T71">
        <f>IF(J71&lt;S71,"Exit","Sale")</f>
        <v/>
      </c>
    </row>
    <row r="72">
      <c r="A72" t="inlineStr">
        <is>
          <t>ZGER01</t>
        </is>
      </c>
      <c r="B72" t="inlineStr">
        <is>
          <t>Philip Anton</t>
        </is>
      </c>
      <c r="C72" t="inlineStr">
        <is>
          <t>Gerber</t>
        </is>
      </c>
      <c r="D72" t="inlineStr">
        <is>
          <t>Goodwood</t>
        </is>
      </c>
      <c r="E72" t="inlineStr">
        <is>
          <t>R</t>
        </is>
      </c>
      <c r="F72" t="n">
        <v>5</v>
      </c>
      <c r="G72" t="inlineStr">
        <is>
          <t>GW4550</t>
        </is>
      </c>
      <c r="H72" s="5" t="n">
        <v>45308</v>
      </c>
      <c r="I72" s="5" t="n">
        <v>45344</v>
      </c>
      <c r="J72" s="6" t="n">
        <v>46075</v>
      </c>
      <c r="K72" s="4" t="n">
        <v>450000</v>
      </c>
      <c r="L72" s="7" t="n">
        <v>0.18</v>
      </c>
      <c r="M72" s="4">
        <f>IF(I72="",K72/365*0.11*((H72+30)-H72),K72/365*0.11*(I72-H72))</f>
        <v/>
      </c>
      <c r="N72" s="4">
        <f>K72*L72/365*(P72-I72)</f>
        <v/>
      </c>
      <c r="O72" s="4">
        <f>M72+N72</f>
        <v/>
      </c>
      <c r="P72" s="5">
        <f>IF(J72&gt;SUMIFS(Sales!$H:$H,Sales!$C:$C,Investors!G72),SUMIFS(Sales!$H:$H,Sales!$C:$C,Investors!G72),Investors!J72)</f>
        <v/>
      </c>
      <c r="Q72">
        <f>K72+O72</f>
        <v/>
      </c>
      <c r="R72">
        <f>IF(J72&lt;SUMIFS(Sales!$H:$H,Sales!$C:$C,Investors!G72),0,Investors!Q72)</f>
        <v/>
      </c>
      <c r="S72" s="5">
        <f>SUMIFS(Sales!$H:$H,Sales!$C:$C,Investors!G72)</f>
        <v/>
      </c>
      <c r="T72">
        <f>IF(J72&lt;S72,"Exit","Sale")</f>
        <v/>
      </c>
    </row>
    <row r="73">
      <c r="A73" t="inlineStr">
        <is>
          <t>ZGER01</t>
        </is>
      </c>
      <c r="B73" t="inlineStr">
        <is>
          <t>Philip Anton</t>
        </is>
      </c>
      <c r="C73" t="inlineStr">
        <is>
          <t>Gerber</t>
        </is>
      </c>
      <c r="D73" t="inlineStr">
        <is>
          <t>Goodwood</t>
        </is>
      </c>
      <c r="E73" t="inlineStr">
        <is>
          <t>R</t>
        </is>
      </c>
      <c r="F73" t="n">
        <v>6</v>
      </c>
      <c r="G73" t="inlineStr">
        <is>
          <t>GW4356</t>
        </is>
      </c>
      <c r="H73" s="5" t="n">
        <v>45337</v>
      </c>
      <c r="I73" s="5" t="n">
        <v>45387</v>
      </c>
      <c r="J73" s="6" t="n">
        <v>46118</v>
      </c>
      <c r="K73" s="4" t="n">
        <v>450000</v>
      </c>
      <c r="L73" s="7" t="n">
        <v>0.18</v>
      </c>
      <c r="M73" s="4">
        <f>IF(I73="",K73/365*0.11*((H73+30)-H73),K73/365*0.11*(I73-H73))</f>
        <v/>
      </c>
      <c r="N73" s="4">
        <f>K73*L73/365*(P73-I73)</f>
        <v/>
      </c>
      <c r="O73" s="4">
        <f>M73+N73</f>
        <v/>
      </c>
      <c r="P73" s="5">
        <f>IF(J73&gt;SUMIFS(Sales!$H:$H,Sales!$C:$C,Investors!G73),SUMIFS(Sales!$H:$H,Sales!$C:$C,Investors!G73),Investors!J73)</f>
        <v/>
      </c>
      <c r="Q73">
        <f>K73+O73</f>
        <v/>
      </c>
      <c r="R73">
        <f>IF(J73&lt;SUMIFS(Sales!$H:$H,Sales!$C:$C,Investors!G73),0,Investors!Q73)</f>
        <v/>
      </c>
      <c r="S73" s="5">
        <f>SUMIFS(Sales!$H:$H,Sales!$C:$C,Investors!G73)</f>
        <v/>
      </c>
      <c r="T73">
        <f>IF(J73&lt;S73,"Exit","Sale")</f>
        <v/>
      </c>
    </row>
    <row r="74">
      <c r="A74" t="inlineStr">
        <is>
          <t>ZGER01</t>
        </is>
      </c>
      <c r="B74" t="inlineStr">
        <is>
          <t>Philip Anton</t>
        </is>
      </c>
      <c r="C74" t="inlineStr">
        <is>
          <t>Gerber</t>
        </is>
      </c>
      <c r="D74" t="inlineStr">
        <is>
          <t>Goodwood</t>
        </is>
      </c>
      <c r="E74" t="inlineStr">
        <is>
          <t>R</t>
        </is>
      </c>
      <c r="F74" t="n">
        <v>7</v>
      </c>
      <c r="G74" t="inlineStr">
        <is>
          <t>GW4838</t>
        </is>
      </c>
      <c r="H74" s="5" t="n">
        <v>45337</v>
      </c>
      <c r="I74" s="5" t="n">
        <v>45387</v>
      </c>
      <c r="J74" s="6" t="n">
        <v>46118</v>
      </c>
      <c r="K74" s="4" t="n">
        <v>550000</v>
      </c>
      <c r="L74" s="7" t="n">
        <v>0.18</v>
      </c>
      <c r="M74" s="4">
        <f>IF(I74="",K74/365*0.11*((H74+30)-H74),K74/365*0.11*(I74-H74))</f>
        <v/>
      </c>
      <c r="N74" s="4">
        <f>K74*L74/365*(P74-I74)</f>
        <v/>
      </c>
      <c r="O74" s="4">
        <f>M74+N74</f>
        <v/>
      </c>
      <c r="P74" s="5">
        <f>IF(J74&gt;SUMIFS(Sales!$H:$H,Sales!$C:$C,Investors!G74),SUMIFS(Sales!$H:$H,Sales!$C:$C,Investors!G74),Investors!J74)</f>
        <v/>
      </c>
      <c r="Q74">
        <f>K74+O74</f>
        <v/>
      </c>
      <c r="R74">
        <f>IF(J74&lt;SUMIFS(Sales!$H:$H,Sales!$C:$C,Investors!G74),0,Investors!Q74)</f>
        <v/>
      </c>
      <c r="S74" s="5">
        <f>SUMIFS(Sales!$H:$H,Sales!$C:$C,Investors!G74)</f>
        <v/>
      </c>
      <c r="T74">
        <f>IF(J74&lt;S74,"Exit","Sale")</f>
        <v/>
      </c>
    </row>
    <row r="75">
      <c r="A75" t="inlineStr">
        <is>
          <t>ZZYL04</t>
        </is>
      </c>
      <c r="B75" t="inlineStr">
        <is>
          <t>Steven Michael</t>
        </is>
      </c>
      <c r="C75" t="inlineStr">
        <is>
          <t>Zylstra</t>
        </is>
      </c>
      <c r="D75" t="inlineStr">
        <is>
          <t>Goodwood</t>
        </is>
      </c>
      <c r="E75" t="inlineStr">
        <is>
          <t>R</t>
        </is>
      </c>
      <c r="F75" t="n">
        <v>2</v>
      </c>
      <c r="G75" t="inlineStr">
        <is>
          <t>GW4097</t>
        </is>
      </c>
      <c r="H75" s="5" t="n">
        <v>45322</v>
      </c>
      <c r="I75" s="5" t="n">
        <v>45344</v>
      </c>
      <c r="J75" s="6" t="n">
        <v>46075</v>
      </c>
      <c r="K75" s="4" t="n">
        <v>172917.81</v>
      </c>
      <c r="L75" s="7" t="n">
        <v>0.14</v>
      </c>
      <c r="M75" s="4">
        <f>IF(I75="",K75/365*0.11*((H75+30)-H75),K75/365*0.11*(I75-H75))</f>
        <v/>
      </c>
      <c r="N75" s="4">
        <f>K75*L75/365*(P75-I75)</f>
        <v/>
      </c>
      <c r="O75" s="4">
        <f>M75+N75</f>
        <v/>
      </c>
      <c r="P75" s="5">
        <f>IF(J75&gt;SUMIFS(Sales!$H:$H,Sales!$C:$C,Investors!G75),SUMIFS(Sales!$H:$H,Sales!$C:$C,Investors!G75),Investors!J75)</f>
        <v/>
      </c>
      <c r="Q75">
        <f>K75+O75</f>
        <v/>
      </c>
      <c r="R75">
        <f>IF(J75&lt;SUMIFS(Sales!$H:$H,Sales!$C:$C,Investors!G75),0,Investors!Q75)</f>
        <v/>
      </c>
      <c r="S75" s="5">
        <f>SUMIFS(Sales!$H:$H,Sales!$C:$C,Investors!G75)</f>
        <v/>
      </c>
      <c r="T75">
        <f>IF(J75&lt;S75,"Exit","Sale")</f>
        <v/>
      </c>
    </row>
    <row r="76">
      <c r="A76" t="inlineStr">
        <is>
          <t>ZERF01</t>
        </is>
      </c>
      <c r="B76" t="inlineStr">
        <is>
          <t>Hermanus Gerhardus (Gerhard)</t>
        </is>
      </c>
      <c r="C76" t="inlineStr">
        <is>
          <t>Jansen van Vuuren</t>
        </is>
      </c>
      <c r="D76" t="inlineStr">
        <is>
          <t>Goodwood</t>
        </is>
      </c>
      <c r="E76" t="inlineStr">
        <is>
          <t>R</t>
        </is>
      </c>
      <c r="F76" t="n">
        <v>3</v>
      </c>
      <c r="G76" t="inlineStr">
        <is>
          <t>GW4008</t>
        </is>
      </c>
      <c r="H76" s="5" t="n">
        <v>45328</v>
      </c>
      <c r="I76" s="5" t="n">
        <v>45344</v>
      </c>
      <c r="J76" s="6" t="n">
        <v>46075</v>
      </c>
      <c r="K76" s="4" t="n">
        <v>550000</v>
      </c>
      <c r="L76" s="7" t="n">
        <v>0.18</v>
      </c>
      <c r="M76" s="4">
        <f>IF(I76="",K76/365*0.11*((H76+30)-H76),K76/365*0.11*(I76-H76))</f>
        <v/>
      </c>
      <c r="N76" s="4">
        <f>K76*L76/365*(P76-I76)</f>
        <v/>
      </c>
      <c r="O76" s="4">
        <f>M76+N76</f>
        <v/>
      </c>
      <c r="P76" s="5">
        <f>IF(J76&gt;SUMIFS(Sales!$H:$H,Sales!$C:$C,Investors!G76),SUMIFS(Sales!$H:$H,Sales!$C:$C,Investors!G76),Investors!J76)</f>
        <v/>
      </c>
      <c r="Q76">
        <f>K76+O76</f>
        <v/>
      </c>
      <c r="R76">
        <f>IF(J76&lt;SUMIFS(Sales!$H:$H,Sales!$C:$C,Investors!G76),0,Investors!Q76)</f>
        <v/>
      </c>
      <c r="S76" s="5">
        <f>SUMIFS(Sales!$H:$H,Sales!$C:$C,Investors!G76)</f>
        <v/>
      </c>
      <c r="T76">
        <f>IF(J76&lt;S76,"Exit","Sale")</f>
        <v/>
      </c>
    </row>
    <row r="77">
      <c r="A77" t="inlineStr">
        <is>
          <t>ZERF01</t>
        </is>
      </c>
      <c r="B77" t="inlineStr">
        <is>
          <t>Hermanus Gerhardus (Gerhard)</t>
        </is>
      </c>
      <c r="C77" t="inlineStr">
        <is>
          <t>Jansen van Vuuren</t>
        </is>
      </c>
      <c r="D77" t="inlineStr">
        <is>
          <t>Goodwood</t>
        </is>
      </c>
      <c r="E77" t="inlineStr">
        <is>
          <t>R</t>
        </is>
      </c>
      <c r="F77" t="n">
        <v>4</v>
      </c>
      <c r="G77" t="inlineStr">
        <is>
          <t>GW4830</t>
        </is>
      </c>
      <c r="H77" s="5" t="n">
        <v>45328</v>
      </c>
      <c r="I77" s="5" t="n">
        <v>45344</v>
      </c>
      <c r="J77" s="6" t="n">
        <v>46075</v>
      </c>
      <c r="K77" s="4" t="n">
        <v>200000</v>
      </c>
      <c r="L77" s="7" t="n">
        <v>0.18</v>
      </c>
      <c r="M77" s="4">
        <f>IF(I77="",K77/365*0.11*((H77+30)-H77),K77/365*0.11*(I77-H77))</f>
        <v/>
      </c>
      <c r="N77" s="4">
        <f>K77*L77/365*(P77-I77)</f>
        <v/>
      </c>
      <c r="O77" s="4">
        <f>M77+N77</f>
        <v/>
      </c>
      <c r="P77" s="5">
        <f>IF(J77&gt;SUMIFS(Sales!$H:$H,Sales!$C:$C,Investors!G77),SUMIFS(Sales!$H:$H,Sales!$C:$C,Investors!G77),Investors!J77)</f>
        <v/>
      </c>
      <c r="Q77">
        <f>K77+O77</f>
        <v/>
      </c>
      <c r="R77">
        <f>IF(J77&lt;SUMIFS(Sales!$H:$H,Sales!$C:$C,Investors!G77),0,Investors!Q77)</f>
        <v/>
      </c>
      <c r="S77" s="5">
        <f>SUMIFS(Sales!$H:$H,Sales!$C:$C,Investors!G77)</f>
        <v/>
      </c>
      <c r="T77">
        <f>IF(J77&lt;S77,"Exit","Sale")</f>
        <v/>
      </c>
    </row>
    <row r="78">
      <c r="A78" t="inlineStr">
        <is>
          <t>ZERF01</t>
        </is>
      </c>
      <c r="B78" t="inlineStr">
        <is>
          <t>Hermanus Gerhardus (Gerhard)</t>
        </is>
      </c>
      <c r="C78" t="inlineStr">
        <is>
          <t>Jansen van Vuuren</t>
        </is>
      </c>
      <c r="D78" t="inlineStr">
        <is>
          <t>Goodwood</t>
        </is>
      </c>
      <c r="E78" t="inlineStr">
        <is>
          <t>R</t>
        </is>
      </c>
      <c r="F78" t="n">
        <v>5</v>
      </c>
      <c r="G78" t="inlineStr">
        <is>
          <t>GW4850</t>
        </is>
      </c>
      <c r="H78" s="5" t="n">
        <v>45328</v>
      </c>
      <c r="I78" s="5" t="n">
        <v>45344</v>
      </c>
      <c r="J78" s="6" t="n">
        <v>46075</v>
      </c>
      <c r="K78" s="4" t="n">
        <v>550000</v>
      </c>
      <c r="L78" s="7" t="n">
        <v>0.18</v>
      </c>
      <c r="M78" s="4">
        <f>IF(I78="",K78/365*0.11*((H78+30)-H78),K78/365*0.11*(I78-H78))</f>
        <v/>
      </c>
      <c r="N78" s="4">
        <f>K78*L78/365*(P78-I78)</f>
        <v/>
      </c>
      <c r="O78" s="4">
        <f>M78+N78</f>
        <v/>
      </c>
      <c r="P78" s="5">
        <f>IF(J78&gt;SUMIFS(Sales!$H:$H,Sales!$C:$C,Investors!G78),SUMIFS(Sales!$H:$H,Sales!$C:$C,Investors!G78),Investors!J78)</f>
        <v/>
      </c>
      <c r="Q78">
        <f>K78+O78</f>
        <v/>
      </c>
      <c r="R78">
        <f>IF(J78&lt;SUMIFS(Sales!$H:$H,Sales!$C:$C,Investors!G78),0,Investors!Q78)</f>
        <v/>
      </c>
      <c r="S78" s="5">
        <f>SUMIFS(Sales!$H:$H,Sales!$C:$C,Investors!G78)</f>
        <v/>
      </c>
      <c r="T78">
        <f>IF(J78&lt;S78,"Exit","Sale")</f>
        <v/>
      </c>
    </row>
    <row r="79">
      <c r="A79" t="inlineStr">
        <is>
          <t>ZVAL03</t>
        </is>
      </c>
      <c r="B79" t="inlineStr">
        <is>
          <t>Marinda</t>
        </is>
      </c>
      <c r="C79" t="inlineStr">
        <is>
          <t>Valentin</t>
        </is>
      </c>
      <c r="D79" t="inlineStr">
        <is>
          <t>Goodwood</t>
        </is>
      </c>
      <c r="E79" t="inlineStr">
        <is>
          <t>R</t>
        </is>
      </c>
      <c r="F79" t="n">
        <v>2</v>
      </c>
      <c r="G79" t="inlineStr">
        <is>
          <t>GW3197</t>
        </is>
      </c>
      <c r="H79" s="5" t="n">
        <v>45320</v>
      </c>
      <c r="I79" s="5" t="n">
        <v>45344</v>
      </c>
      <c r="J79" s="6" t="n">
        <v>46075</v>
      </c>
      <c r="K79" s="4" t="n">
        <v>550000</v>
      </c>
      <c r="L79" s="7" t="n">
        <v>0.18</v>
      </c>
      <c r="M79" s="4">
        <f>IF(I79="",K79/365*0.11*((H79+30)-H79),K79/365*0.11*(I79-H79))</f>
        <v/>
      </c>
      <c r="N79" s="4">
        <f>K79*L79/365*(P79-I79)</f>
        <v/>
      </c>
      <c r="O79" s="4">
        <f>M79+N79</f>
        <v/>
      </c>
      <c r="P79" s="5">
        <f>IF(J79&gt;SUMIFS(Sales!$H:$H,Sales!$C:$C,Investors!G79),SUMIFS(Sales!$H:$H,Sales!$C:$C,Investors!G79),Investors!J79)</f>
        <v/>
      </c>
      <c r="Q79">
        <f>K79+O79</f>
        <v/>
      </c>
      <c r="R79">
        <f>IF(J79&lt;SUMIFS(Sales!$H:$H,Sales!$C:$C,Investors!G79),0,Investors!Q79)</f>
        <v/>
      </c>
      <c r="S79" s="5">
        <f>SUMIFS(Sales!$H:$H,Sales!$C:$C,Investors!G79)</f>
        <v/>
      </c>
      <c r="T79">
        <f>IF(J79&lt;S79,"Exit","Sale")</f>
        <v/>
      </c>
    </row>
    <row r="80">
      <c r="A80" t="inlineStr">
        <is>
          <t>ZVAL03</t>
        </is>
      </c>
      <c r="B80" t="inlineStr">
        <is>
          <t>Marinda</t>
        </is>
      </c>
      <c r="C80" t="inlineStr">
        <is>
          <t>Valentin</t>
        </is>
      </c>
      <c r="D80" t="inlineStr">
        <is>
          <t>Goodwood</t>
        </is>
      </c>
      <c r="E80" t="inlineStr">
        <is>
          <t>R</t>
        </is>
      </c>
      <c r="F80" t="n">
        <v>3</v>
      </c>
      <c r="G80" t="inlineStr">
        <is>
          <t>GW4019</t>
        </is>
      </c>
      <c r="H80" s="5" t="n">
        <v>45320</v>
      </c>
      <c r="I80" s="5" t="n">
        <v>45344</v>
      </c>
      <c r="J80" s="6" t="n">
        <v>45533</v>
      </c>
      <c r="K80" s="4" t="n">
        <v>550000</v>
      </c>
      <c r="L80" s="7" t="n">
        <v>0.18</v>
      </c>
      <c r="M80" s="4">
        <f>IF(I80="",K80/365*0.11*((H80+30)-H80),K80/365*0.11*(I80-H80))</f>
        <v/>
      </c>
      <c r="N80" s="4">
        <f>K80*L80/365*(P80-I80)</f>
        <v/>
      </c>
      <c r="O80" s="4">
        <f>M80+N80</f>
        <v/>
      </c>
      <c r="P80" s="5">
        <f>IF(J80&gt;SUMIFS(Sales!$H:$H,Sales!$C:$C,Investors!G80),SUMIFS(Sales!$H:$H,Sales!$C:$C,Investors!G80),Investors!J80)</f>
        <v/>
      </c>
      <c r="Q80">
        <f>K80+O80</f>
        <v/>
      </c>
      <c r="R80">
        <f>IF(J80&lt;SUMIFS(Sales!$H:$H,Sales!$C:$C,Investors!G80),0,Investors!Q80)</f>
        <v/>
      </c>
      <c r="S80" s="5">
        <f>SUMIFS(Sales!$H:$H,Sales!$C:$C,Investors!G80)</f>
        <v/>
      </c>
      <c r="T80">
        <f>IF(J80&lt;S80,"Exit","Sale")</f>
        <v/>
      </c>
    </row>
    <row r="81">
      <c r="A81" t="inlineStr">
        <is>
          <t>ZVAL03</t>
        </is>
      </c>
      <c r="B81" t="inlineStr">
        <is>
          <t>Marinda</t>
        </is>
      </c>
      <c r="C81" t="inlineStr">
        <is>
          <t>Valentin</t>
        </is>
      </c>
      <c r="D81" t="inlineStr">
        <is>
          <t>Goodwood</t>
        </is>
      </c>
      <c r="E81" t="inlineStr">
        <is>
          <t>R</t>
        </is>
      </c>
      <c r="F81" t="n">
        <v>4</v>
      </c>
      <c r="G81" t="inlineStr">
        <is>
          <t>GW4593</t>
        </is>
      </c>
      <c r="H81" s="5" t="n">
        <v>45320</v>
      </c>
      <c r="I81" s="5" t="n">
        <v>45344</v>
      </c>
      <c r="J81" s="6" t="n">
        <v>46075</v>
      </c>
      <c r="K81" s="4" t="n">
        <v>400000</v>
      </c>
      <c r="L81" s="7" t="n">
        <v>0.18</v>
      </c>
      <c r="M81" s="4">
        <f>IF(I81="",K81/365*0.11*((H81+30)-H81),K81/365*0.11*(I81-H81))</f>
        <v/>
      </c>
      <c r="N81" s="4">
        <f>K81*L81/365*(P81-I81)</f>
        <v/>
      </c>
      <c r="O81" s="4">
        <f>M81+N81</f>
        <v/>
      </c>
      <c r="P81" s="5">
        <f>IF(J81&gt;SUMIFS(Sales!$H:$H,Sales!$C:$C,Investors!G81),SUMIFS(Sales!$H:$H,Sales!$C:$C,Investors!G81),Investors!J81)</f>
        <v/>
      </c>
      <c r="Q81">
        <f>K81+O81</f>
        <v/>
      </c>
      <c r="R81">
        <f>IF(J81&lt;SUMIFS(Sales!$H:$H,Sales!$C:$C,Investors!G81),0,Investors!Q81)</f>
        <v/>
      </c>
      <c r="S81" s="5">
        <f>SUMIFS(Sales!$H:$H,Sales!$C:$C,Investors!G81)</f>
        <v/>
      </c>
      <c r="T81">
        <f>IF(J81&lt;S81,"Exit","Sale")</f>
        <v/>
      </c>
    </row>
    <row r="82">
      <c r="A82" t="inlineStr">
        <is>
          <t>ZMAQ01</t>
        </is>
      </c>
      <c r="B82" t="inlineStr">
        <is>
          <t>Stanley Tamsanqa</t>
        </is>
      </c>
      <c r="C82" t="inlineStr">
        <is>
          <t>Maqubela</t>
        </is>
      </c>
      <c r="D82" t="inlineStr">
        <is>
          <t>Goodwood</t>
        </is>
      </c>
      <c r="E82" t="inlineStr">
        <is>
          <t>R</t>
        </is>
      </c>
      <c r="F82" t="n">
        <v>2</v>
      </c>
      <c r="G82" t="inlineStr">
        <is>
          <t>GW4551</t>
        </is>
      </c>
      <c r="H82" s="5" t="n">
        <v>45315</v>
      </c>
      <c r="I82" s="5" t="n">
        <v>45344</v>
      </c>
      <c r="J82" s="6" t="n">
        <v>46075</v>
      </c>
      <c r="K82" s="4" t="n">
        <v>120768.49</v>
      </c>
      <c r="L82" s="7" t="n">
        <v>0.14</v>
      </c>
      <c r="M82" s="4">
        <f>IF(I82="",K82/365*0.11*((H82+30)-H82),K82/365*0.11*(I82-H82))</f>
        <v/>
      </c>
      <c r="N82" s="4">
        <f>K82*L82/365*(P82-I82)</f>
        <v/>
      </c>
      <c r="O82" s="4">
        <f>M82+N82</f>
        <v/>
      </c>
      <c r="P82" s="5">
        <f>IF(J82&gt;SUMIFS(Sales!$H:$H,Sales!$C:$C,Investors!G82),SUMIFS(Sales!$H:$H,Sales!$C:$C,Investors!G82),Investors!J82)</f>
        <v/>
      </c>
      <c r="Q82">
        <f>K82+O82</f>
        <v/>
      </c>
      <c r="R82">
        <f>IF(J82&lt;SUMIFS(Sales!$H:$H,Sales!$C:$C,Investors!G82),0,Investors!Q82)</f>
        <v/>
      </c>
      <c r="S82" s="5">
        <f>SUMIFS(Sales!$H:$H,Sales!$C:$C,Investors!G82)</f>
        <v/>
      </c>
      <c r="T82">
        <f>IF(J82&lt;S82,"Exit","Sale")</f>
        <v/>
      </c>
    </row>
    <row r="83">
      <c r="A83" t="inlineStr">
        <is>
          <t>ZJEN02</t>
        </is>
      </c>
      <c r="B83" t="inlineStr">
        <is>
          <t>Andrew Bowden</t>
        </is>
      </c>
      <c r="C83" t="inlineStr">
        <is>
          <t>Jennings</t>
        </is>
      </c>
      <c r="D83" t="inlineStr">
        <is>
          <t>Goodwood</t>
        </is>
      </c>
      <c r="E83" t="inlineStr">
        <is>
          <t>R</t>
        </is>
      </c>
      <c r="F83" t="n">
        <v>2</v>
      </c>
      <c r="G83" t="inlineStr">
        <is>
          <t>GW4368</t>
        </is>
      </c>
      <c r="H83" s="5" t="n">
        <v>45187</v>
      </c>
      <c r="I83" s="5" t="n">
        <v>45278</v>
      </c>
      <c r="J83" s="6" t="n">
        <v>45544</v>
      </c>
      <c r="K83" s="4" t="n">
        <v>590493.15</v>
      </c>
      <c r="L83" s="7" t="n">
        <v>0.18</v>
      </c>
      <c r="M83" s="4">
        <f>IF(I83="",K83/365*0.11*((H83+30)-H83),K83/365*0.11*(I83-H83))</f>
        <v/>
      </c>
      <c r="N83" s="4">
        <f>K83*L83/365*(P83-I83)</f>
        <v/>
      </c>
      <c r="O83" s="4">
        <f>M83+N83</f>
        <v/>
      </c>
      <c r="P83" s="5">
        <f>IF(J83&gt;SUMIFS(Sales!$H:$H,Sales!$C:$C,Investors!G83),SUMIFS(Sales!$H:$H,Sales!$C:$C,Investors!G83),Investors!J83)</f>
        <v/>
      </c>
      <c r="Q83">
        <f>K83+O83</f>
        <v/>
      </c>
      <c r="R83">
        <f>IF(J83&lt;SUMIFS(Sales!$H:$H,Sales!$C:$C,Investors!G83),0,Investors!Q83)</f>
        <v/>
      </c>
      <c r="S83" s="5">
        <f>SUMIFS(Sales!$H:$H,Sales!$C:$C,Investors!G83)</f>
        <v/>
      </c>
      <c r="T83">
        <f>IF(J83&lt;S83,"Exit","Sale")</f>
        <v/>
      </c>
    </row>
    <row r="84">
      <c r="A84" t="inlineStr">
        <is>
          <t>ZJEN02</t>
        </is>
      </c>
      <c r="B84" t="inlineStr">
        <is>
          <t>Andrew Bowden</t>
        </is>
      </c>
      <c r="C84" t="inlineStr">
        <is>
          <t>Jennings</t>
        </is>
      </c>
      <c r="D84" t="inlineStr">
        <is>
          <t>Goodwood</t>
        </is>
      </c>
      <c r="E84" t="inlineStr">
        <is>
          <t>R</t>
        </is>
      </c>
      <c r="F84" t="n">
        <v>3</v>
      </c>
      <c r="G84" t="inlineStr">
        <is>
          <t>GW4381</t>
        </is>
      </c>
      <c r="H84" s="5" t="n">
        <v>45187</v>
      </c>
      <c r="I84" s="5" t="n">
        <v>45278</v>
      </c>
      <c r="J84" s="6" t="n">
        <v>46009</v>
      </c>
      <c r="K84" s="4" t="n">
        <v>590000</v>
      </c>
      <c r="L84" s="7" t="n">
        <v>0.18</v>
      </c>
      <c r="M84" s="4">
        <f>IF(I84="",K84/365*0.11*((H84+30)-H84),K84/365*0.11*(I84-H84))</f>
        <v/>
      </c>
      <c r="N84" s="4">
        <f>K84*L84/365*(P84-I84)</f>
        <v/>
      </c>
      <c r="O84" s="4">
        <f>M84+N84</f>
        <v/>
      </c>
      <c r="P84" s="5">
        <f>IF(J84&gt;SUMIFS(Sales!$H:$H,Sales!$C:$C,Investors!G84),SUMIFS(Sales!$H:$H,Sales!$C:$C,Investors!G84),Investors!J84)</f>
        <v/>
      </c>
      <c r="Q84">
        <f>K84+O84</f>
        <v/>
      </c>
      <c r="R84">
        <f>IF(J84&lt;SUMIFS(Sales!$H:$H,Sales!$C:$C,Investors!G84),0,Investors!Q84)</f>
        <v/>
      </c>
      <c r="S84" s="5">
        <f>SUMIFS(Sales!$H:$H,Sales!$C:$C,Investors!G84)</f>
        <v/>
      </c>
      <c r="T84">
        <f>IF(J84&lt;S84,"Exit","Sale")</f>
        <v/>
      </c>
    </row>
    <row r="85">
      <c r="A85" t="inlineStr">
        <is>
          <t>ZZEE01</t>
        </is>
      </c>
      <c r="B85" t="inlineStr">
        <is>
          <t>Michael Christiaan</t>
        </is>
      </c>
      <c r="C85" t="inlineStr">
        <is>
          <t>Zeeman</t>
        </is>
      </c>
      <c r="D85" t="inlineStr">
        <is>
          <t>Goodwood</t>
        </is>
      </c>
      <c r="E85" t="inlineStr">
        <is>
          <t>R</t>
        </is>
      </c>
      <c r="F85" t="n">
        <v>3</v>
      </c>
      <c r="G85" t="inlineStr">
        <is>
          <t>GW3633</t>
        </is>
      </c>
      <c r="H85" s="5" t="n">
        <v>45187</v>
      </c>
      <c r="I85" s="5" t="n">
        <v>45278</v>
      </c>
      <c r="J85" s="6" t="n">
        <v>46009</v>
      </c>
      <c r="K85" s="4" t="n">
        <v>550000</v>
      </c>
      <c r="L85" s="7" t="n">
        <v>0.18</v>
      </c>
      <c r="M85" s="4">
        <f>IF(I85="",K85/365*0.11*((H85+30)-H85),K85/365*0.11*(I85-H85))</f>
        <v/>
      </c>
      <c r="N85" s="4">
        <f>K85*L85/365*(P85-I85)</f>
        <v/>
      </c>
      <c r="O85" s="4">
        <f>M85+N85</f>
        <v/>
      </c>
      <c r="P85" s="5">
        <f>IF(J85&gt;SUMIFS(Sales!$H:$H,Sales!$C:$C,Investors!G85),SUMIFS(Sales!$H:$H,Sales!$C:$C,Investors!G85),Investors!J85)</f>
        <v/>
      </c>
      <c r="Q85">
        <f>K85+O85</f>
        <v/>
      </c>
      <c r="R85">
        <f>IF(J85&lt;SUMIFS(Sales!$H:$H,Sales!$C:$C,Investors!G85),0,Investors!Q85)</f>
        <v/>
      </c>
      <c r="S85" s="5">
        <f>SUMIFS(Sales!$H:$H,Sales!$C:$C,Investors!G85)</f>
        <v/>
      </c>
      <c r="T85">
        <f>IF(J85&lt;S85,"Exit","Sale")</f>
        <v/>
      </c>
    </row>
    <row r="86">
      <c r="A86" t="inlineStr">
        <is>
          <t>ZZEE01</t>
        </is>
      </c>
      <c r="B86" t="inlineStr">
        <is>
          <t>Michael Christiaan</t>
        </is>
      </c>
      <c r="C86" t="inlineStr">
        <is>
          <t>Zeeman</t>
        </is>
      </c>
      <c r="D86" t="inlineStr">
        <is>
          <t>Goodwood</t>
        </is>
      </c>
      <c r="E86" t="inlineStr">
        <is>
          <t>R</t>
        </is>
      </c>
      <c r="F86" t="n">
        <v>4</v>
      </c>
      <c r="G86" t="inlineStr">
        <is>
          <t>GW4287</t>
        </is>
      </c>
      <c r="H86" s="5" t="n">
        <v>45187</v>
      </c>
      <c r="I86" s="5" t="n">
        <v>45278</v>
      </c>
      <c r="J86" s="6" t="n">
        <v>46009</v>
      </c>
      <c r="K86" s="4" t="n">
        <v>550000</v>
      </c>
      <c r="L86" s="7" t="n">
        <v>0.18</v>
      </c>
      <c r="M86" s="4">
        <f>IF(I86="",K86/365*0.11*((H86+30)-H86),K86/365*0.11*(I86-H86))</f>
        <v/>
      </c>
      <c r="N86" s="4">
        <f>K86*L86/365*(P86-I86)</f>
        <v/>
      </c>
      <c r="O86" s="4">
        <f>M86+N86</f>
        <v/>
      </c>
      <c r="P86" s="5">
        <f>IF(J86&gt;SUMIFS(Sales!$H:$H,Sales!$C:$C,Investors!G86),SUMIFS(Sales!$H:$H,Sales!$C:$C,Investors!G86),Investors!J86)</f>
        <v/>
      </c>
      <c r="Q86">
        <f>K86+O86</f>
        <v/>
      </c>
      <c r="R86">
        <f>IF(J86&lt;SUMIFS(Sales!$H:$H,Sales!$C:$C,Investors!G86),0,Investors!Q86)</f>
        <v/>
      </c>
      <c r="S86" s="5">
        <f>SUMIFS(Sales!$H:$H,Sales!$C:$C,Investors!G86)</f>
        <v/>
      </c>
      <c r="T86">
        <f>IF(J86&lt;S86,"Exit","Sale")</f>
        <v/>
      </c>
    </row>
    <row r="87">
      <c r="A87" t="inlineStr">
        <is>
          <t>ZZEE01</t>
        </is>
      </c>
      <c r="B87" t="inlineStr">
        <is>
          <t>Michael Christiaan</t>
        </is>
      </c>
      <c r="C87" t="inlineStr">
        <is>
          <t>Zeeman</t>
        </is>
      </c>
      <c r="D87" t="inlineStr">
        <is>
          <t>Goodwood</t>
        </is>
      </c>
      <c r="E87" t="inlineStr">
        <is>
          <t>R</t>
        </is>
      </c>
      <c r="F87" t="n">
        <v>5</v>
      </c>
      <c r="G87" t="inlineStr">
        <is>
          <t>GW4708</t>
        </is>
      </c>
      <c r="H87" s="5" t="n">
        <v>45187</v>
      </c>
      <c r="I87" s="5" t="n">
        <v>45278</v>
      </c>
      <c r="J87" s="6" t="n">
        <v>46009</v>
      </c>
      <c r="K87" s="4" t="n">
        <v>245807.53</v>
      </c>
      <c r="L87" s="7" t="n">
        <v>0.18</v>
      </c>
      <c r="M87" s="4">
        <f>IF(I87="",K87/365*0.11*((H87+30)-H87),K87/365*0.11*(I87-H87))</f>
        <v/>
      </c>
      <c r="N87" s="4">
        <f>K87*L87/365*(P87-I87)</f>
        <v/>
      </c>
      <c r="O87" s="4">
        <f>M87+N87</f>
        <v/>
      </c>
      <c r="P87" s="5">
        <f>IF(J87&gt;SUMIFS(Sales!$H:$H,Sales!$C:$C,Investors!G87),SUMIFS(Sales!$H:$H,Sales!$C:$C,Investors!G87),Investors!J87)</f>
        <v/>
      </c>
      <c r="Q87">
        <f>K87+O87</f>
        <v/>
      </c>
      <c r="R87">
        <f>IF(J87&lt;SUMIFS(Sales!$H:$H,Sales!$C:$C,Investors!G87),0,Investors!Q87)</f>
        <v/>
      </c>
      <c r="S87" s="5">
        <f>SUMIFS(Sales!$H:$H,Sales!$C:$C,Investors!G87)</f>
        <v/>
      </c>
      <c r="T87">
        <f>IF(J87&lt;S87,"Exit","Sale")</f>
        <v/>
      </c>
    </row>
    <row r="88">
      <c r="A88" t="inlineStr">
        <is>
          <t>ZZEE01</t>
        </is>
      </c>
      <c r="B88" t="inlineStr">
        <is>
          <t>Michael Christiaan</t>
        </is>
      </c>
      <c r="C88" t="inlineStr">
        <is>
          <t>Zeeman</t>
        </is>
      </c>
      <c r="D88" t="inlineStr">
        <is>
          <t>Goodwood</t>
        </is>
      </c>
      <c r="E88" t="inlineStr">
        <is>
          <t>R</t>
        </is>
      </c>
      <c r="F88" t="n">
        <v>6</v>
      </c>
      <c r="G88" t="inlineStr">
        <is>
          <t>GW4782</t>
        </is>
      </c>
      <c r="H88" s="5" t="n">
        <v>45187</v>
      </c>
      <c r="I88" s="5" t="n">
        <v>45278</v>
      </c>
      <c r="J88" s="6" t="n">
        <v>46009</v>
      </c>
      <c r="K88" s="4" t="n">
        <v>550000</v>
      </c>
      <c r="L88" s="7" t="n">
        <v>0.18</v>
      </c>
      <c r="M88" s="4">
        <f>IF(I88="",K88/365*0.11*((H88+30)-H88),K88/365*0.11*(I88-H88))</f>
        <v/>
      </c>
      <c r="N88" s="4">
        <f>K88*L88/365*(P88-I88)</f>
        <v/>
      </c>
      <c r="O88" s="4">
        <f>M88+N88</f>
        <v/>
      </c>
      <c r="P88" s="5">
        <f>IF(J88&gt;SUMIFS(Sales!$H:$H,Sales!$C:$C,Investors!G88),SUMIFS(Sales!$H:$H,Sales!$C:$C,Investors!G88),Investors!J88)</f>
        <v/>
      </c>
      <c r="Q88">
        <f>K88+O88</f>
        <v/>
      </c>
      <c r="R88">
        <f>IF(J88&lt;SUMIFS(Sales!$H:$H,Sales!$C:$C,Investors!G88),0,Investors!Q88)</f>
        <v/>
      </c>
      <c r="S88" s="5">
        <f>SUMIFS(Sales!$H:$H,Sales!$C:$C,Investors!G88)</f>
        <v/>
      </c>
      <c r="T88">
        <f>IF(J88&lt;S88,"Exit","Sale")</f>
        <v/>
      </c>
    </row>
    <row r="89">
      <c r="A89" t="inlineStr">
        <is>
          <t>ZTHA01</t>
        </is>
      </c>
      <c r="B89" t="inlineStr">
        <is>
          <t>Gerald Adriaan Odendal</t>
        </is>
      </c>
      <c r="C89" t="inlineStr">
        <is>
          <t>Matthee</t>
        </is>
      </c>
      <c r="D89" t="inlineStr">
        <is>
          <t>Goodwood</t>
        </is>
      </c>
      <c r="E89" t="inlineStr">
        <is>
          <t>R</t>
        </is>
      </c>
      <c r="F89" t="n">
        <v>6</v>
      </c>
      <c r="G89" t="inlineStr">
        <is>
          <t>GW4708</t>
        </is>
      </c>
      <c r="H89" s="5" t="n">
        <v>45177</v>
      </c>
      <c r="I89" s="5" t="n">
        <v>45278</v>
      </c>
      <c r="J89" s="6" t="n">
        <v>46009</v>
      </c>
      <c r="K89" s="4" t="n">
        <v>100000</v>
      </c>
      <c r="L89" s="7" t="n">
        <v>0.16</v>
      </c>
      <c r="M89" s="4">
        <f>IF(I89="",K89/365*0.11*((H89+30)-H89),K89/365*0.11*(I89-H89))</f>
        <v/>
      </c>
      <c r="N89" s="4">
        <f>K89*L89/365*(P89-I89)</f>
        <v/>
      </c>
      <c r="O89" s="4">
        <f>M89+N89</f>
        <v/>
      </c>
      <c r="P89" s="5">
        <f>IF(J89&gt;SUMIFS(Sales!$H:$H,Sales!$C:$C,Investors!G89),SUMIFS(Sales!$H:$H,Sales!$C:$C,Investors!G89),Investors!J89)</f>
        <v/>
      </c>
      <c r="Q89">
        <f>K89+O89</f>
        <v/>
      </c>
      <c r="R89">
        <f>IF(J89&lt;SUMIFS(Sales!$H:$H,Sales!$C:$C,Investors!G89),0,Investors!Q89)</f>
        <v/>
      </c>
      <c r="S89" s="5">
        <f>SUMIFS(Sales!$H:$H,Sales!$C:$C,Investors!G89)</f>
        <v/>
      </c>
      <c r="T89">
        <f>IF(J89&lt;S89,"Exit","Sale")</f>
        <v/>
      </c>
    </row>
    <row r="90">
      <c r="A90" t="inlineStr">
        <is>
          <t>ZTHA01</t>
        </is>
      </c>
      <c r="B90" t="inlineStr">
        <is>
          <t>Gerald Adriaan Odendal</t>
        </is>
      </c>
      <c r="C90" t="inlineStr">
        <is>
          <t>Matthee</t>
        </is>
      </c>
      <c r="D90" t="inlineStr">
        <is>
          <t>Goodwood</t>
        </is>
      </c>
      <c r="E90" t="inlineStr">
        <is>
          <t>R</t>
        </is>
      </c>
      <c r="F90" t="n">
        <v>7</v>
      </c>
      <c r="G90" t="inlineStr">
        <is>
          <t>GW4708</t>
        </is>
      </c>
      <c r="H90" s="5" t="n">
        <v>45177</v>
      </c>
      <c r="I90" s="5" t="n">
        <v>45278</v>
      </c>
      <c r="J90" s="6" t="n">
        <v>46009</v>
      </c>
      <c r="K90" s="4" t="n">
        <v>100000.01</v>
      </c>
      <c r="L90" s="7" t="n">
        <v>0.16</v>
      </c>
      <c r="M90" s="4">
        <f>IF(I90="",K90/365*0.11*((H90+30)-H90),K90/365*0.11*(I90-H90))</f>
        <v/>
      </c>
      <c r="N90" s="4">
        <f>K90*L90/365*(P90-I90)</f>
        <v/>
      </c>
      <c r="O90" s="4">
        <f>M90+N90</f>
        <v/>
      </c>
      <c r="P90" s="5">
        <f>IF(J90&gt;SUMIFS(Sales!$H:$H,Sales!$C:$C,Investors!G90),SUMIFS(Sales!$H:$H,Sales!$C:$C,Investors!G90),Investors!J90)</f>
        <v/>
      </c>
      <c r="Q90">
        <f>K90+O90</f>
        <v/>
      </c>
      <c r="R90">
        <f>IF(J90&lt;SUMIFS(Sales!$H:$H,Sales!$C:$C,Investors!G90),0,Investors!Q90)</f>
        <v/>
      </c>
      <c r="S90" s="5">
        <f>SUMIFS(Sales!$H:$H,Sales!$C:$C,Investors!G90)</f>
        <v/>
      </c>
      <c r="T90">
        <f>IF(J90&lt;S90,"Exit","Sale")</f>
        <v/>
      </c>
    </row>
    <row r="91">
      <c r="A91" t="inlineStr">
        <is>
          <t>ZTHA01</t>
        </is>
      </c>
      <c r="B91" t="inlineStr">
        <is>
          <t>Gerald Adriaan Odendal</t>
        </is>
      </c>
      <c r="C91" t="inlineStr">
        <is>
          <t>Matthee</t>
        </is>
      </c>
      <c r="D91" t="inlineStr">
        <is>
          <t>Goodwood</t>
        </is>
      </c>
      <c r="E91" t="inlineStr">
        <is>
          <t>R</t>
        </is>
      </c>
      <c r="F91" t="n">
        <v>8</v>
      </c>
      <c r="G91" t="inlineStr">
        <is>
          <t>GW4708</t>
        </is>
      </c>
      <c r="H91" s="5" t="n">
        <v>45187</v>
      </c>
      <c r="I91" s="5" t="n">
        <v>45278</v>
      </c>
      <c r="J91" s="6" t="n">
        <v>46009</v>
      </c>
      <c r="K91" s="4" t="n">
        <v>114853.42</v>
      </c>
      <c r="L91" s="7" t="n">
        <v>0.16</v>
      </c>
      <c r="M91" s="4">
        <f>IF(I91="",K91/365*0.11*((H91+30)-H91),K91/365*0.11*(I91-H91))</f>
        <v/>
      </c>
      <c r="N91" s="4">
        <f>K91*L91/365*(P91-I91)</f>
        <v/>
      </c>
      <c r="O91" s="4">
        <f>M91+N91</f>
        <v/>
      </c>
      <c r="P91" s="5">
        <f>IF(J91&gt;SUMIFS(Sales!$H:$H,Sales!$C:$C,Investors!G91),SUMIFS(Sales!$H:$H,Sales!$C:$C,Investors!G91),Investors!J91)</f>
        <v/>
      </c>
      <c r="Q91">
        <f>K91+O91</f>
        <v/>
      </c>
      <c r="R91">
        <f>IF(J91&lt;SUMIFS(Sales!$H:$H,Sales!$C:$C,Investors!G91),0,Investors!Q91)</f>
        <v/>
      </c>
      <c r="S91" s="5">
        <f>SUMIFS(Sales!$H:$H,Sales!$C:$C,Investors!G91)</f>
        <v/>
      </c>
      <c r="T91">
        <f>IF(J91&lt;S91,"Exit","Sale")</f>
        <v/>
      </c>
    </row>
    <row r="92">
      <c r="A92" t="inlineStr">
        <is>
          <t>ZTHA01</t>
        </is>
      </c>
      <c r="B92" t="inlineStr">
        <is>
          <t>Gerald Adriaan Odendal</t>
        </is>
      </c>
      <c r="C92" t="inlineStr">
        <is>
          <t>Matthee</t>
        </is>
      </c>
      <c r="D92" t="inlineStr">
        <is>
          <t>Goodwood</t>
        </is>
      </c>
      <c r="E92" t="inlineStr">
        <is>
          <t>R</t>
        </is>
      </c>
      <c r="F92" t="n">
        <v>9</v>
      </c>
      <c r="G92" t="inlineStr">
        <is>
          <t>GW3187</t>
        </is>
      </c>
      <c r="H92" s="5" t="n">
        <v>45278</v>
      </c>
      <c r="I92" s="5" t="n">
        <v>45278</v>
      </c>
      <c r="J92" s="6" t="n">
        <v>46009</v>
      </c>
      <c r="K92" s="4" t="n">
        <v>231000</v>
      </c>
      <c r="L92" s="7" t="n">
        <v>0.18</v>
      </c>
      <c r="M92" s="4">
        <f>IF(I92="",K92/365*0.11*((H92+30)-H92),K92/365*0.11*(I92-H92))</f>
        <v/>
      </c>
      <c r="N92" s="4">
        <f>K92*L92/365*(P92-I92)</f>
        <v/>
      </c>
      <c r="O92" s="4">
        <f>M92+N92</f>
        <v/>
      </c>
      <c r="P92" s="5">
        <f>IF(J92&gt;SUMIFS(Sales!$H:$H,Sales!$C:$C,Investors!G92),SUMIFS(Sales!$H:$H,Sales!$C:$C,Investors!G92),Investors!J92)</f>
        <v/>
      </c>
      <c r="Q92">
        <f>K92+O92</f>
        <v/>
      </c>
      <c r="R92">
        <f>IF(J92&lt;SUMIFS(Sales!$H:$H,Sales!$C:$C,Investors!G92),0,Investors!Q92)</f>
        <v/>
      </c>
      <c r="S92" s="5">
        <f>SUMIFS(Sales!$H:$H,Sales!$C:$C,Investors!G92)</f>
        <v/>
      </c>
      <c r="T92">
        <f>IF(J92&lt;S92,"Exit","Sale")</f>
        <v/>
      </c>
    </row>
    <row r="93">
      <c r="A93" t="inlineStr">
        <is>
          <t>ZVAN10</t>
        </is>
      </c>
      <c r="B93" t="inlineStr">
        <is>
          <t>Wilhelm Johannes</t>
        </is>
      </c>
      <c r="C93" t="inlineStr">
        <is>
          <t>van der Merwe</t>
        </is>
      </c>
      <c r="D93" t="inlineStr">
        <is>
          <t>Goodwood</t>
        </is>
      </c>
      <c r="E93" t="inlineStr">
        <is>
          <t>R</t>
        </is>
      </c>
      <c r="F93" t="n">
        <v>4</v>
      </c>
      <c r="G93" t="inlineStr">
        <is>
          <t>GW4680</t>
        </is>
      </c>
      <c r="H93" s="5" t="n">
        <v>45393</v>
      </c>
      <c r="I93" s="5" t="n">
        <v>45425</v>
      </c>
      <c r="J93" s="6" t="n">
        <v>46156</v>
      </c>
      <c r="K93" s="4" t="n">
        <v>100000</v>
      </c>
      <c r="L93" s="7" t="n">
        <v>0.18</v>
      </c>
      <c r="M93" s="4">
        <f>IF(I93="",K93/365*0.11*((H93+30)-H93),K93/365*0.11*(I93-H93))</f>
        <v/>
      </c>
      <c r="N93" s="4">
        <f>K93*L93/365*(P93-I93)</f>
        <v/>
      </c>
      <c r="O93" s="4">
        <f>M93+N93</f>
        <v/>
      </c>
      <c r="P93" s="5">
        <f>IF(J93&gt;SUMIFS(Sales!$H:$H,Sales!$C:$C,Investors!G93),SUMIFS(Sales!$H:$H,Sales!$C:$C,Investors!G93),Investors!J93)</f>
        <v/>
      </c>
      <c r="Q93">
        <f>K93+O93</f>
        <v/>
      </c>
      <c r="R93">
        <f>IF(J93&lt;SUMIFS(Sales!$H:$H,Sales!$C:$C,Investors!G93),0,Investors!Q93)</f>
        <v/>
      </c>
      <c r="S93" s="5">
        <f>SUMIFS(Sales!$H:$H,Sales!$C:$C,Investors!G93)</f>
        <v/>
      </c>
      <c r="T93">
        <f>IF(J93&lt;S93,"Exit","Sale")</f>
        <v/>
      </c>
    </row>
    <row r="94">
      <c r="A94" t="inlineStr">
        <is>
          <t>ZVAN10</t>
        </is>
      </c>
      <c r="B94" t="inlineStr">
        <is>
          <t>Wilhelm Johannes</t>
        </is>
      </c>
      <c r="C94" t="inlineStr">
        <is>
          <t>van der Merwe</t>
        </is>
      </c>
      <c r="D94" t="inlineStr">
        <is>
          <t>Goodwood</t>
        </is>
      </c>
      <c r="E94" t="inlineStr">
        <is>
          <t>R</t>
        </is>
      </c>
      <c r="F94" t="n">
        <v>5</v>
      </c>
      <c r="G94" t="inlineStr">
        <is>
          <t>GW4750</t>
        </is>
      </c>
      <c r="H94" s="5" t="n">
        <v>45393</v>
      </c>
      <c r="I94" s="5" t="n">
        <v>45425</v>
      </c>
      <c r="J94" s="6" t="n">
        <v>46156</v>
      </c>
      <c r="K94" s="4" t="n">
        <v>550000</v>
      </c>
      <c r="L94" s="7" t="n">
        <v>0.18</v>
      </c>
      <c r="M94" s="4">
        <f>IF(I94="",K94/365*0.11*((H94+30)-H94),K94/365*0.11*(I94-H94))</f>
        <v/>
      </c>
      <c r="N94" s="4">
        <f>K94*L94/365*(P94-I94)</f>
        <v/>
      </c>
      <c r="O94" s="4">
        <f>M94+N94</f>
        <v/>
      </c>
      <c r="P94" s="5">
        <f>IF(J94&gt;SUMIFS(Sales!$H:$H,Sales!$C:$C,Investors!G94),SUMIFS(Sales!$H:$H,Sales!$C:$C,Investors!G94),Investors!J94)</f>
        <v/>
      </c>
      <c r="Q94">
        <f>K94+O94</f>
        <v/>
      </c>
      <c r="R94">
        <f>IF(J94&lt;SUMIFS(Sales!$H:$H,Sales!$C:$C,Investors!G94),0,Investors!Q94)</f>
        <v/>
      </c>
      <c r="S94" s="5">
        <f>SUMIFS(Sales!$H:$H,Sales!$C:$C,Investors!G94)</f>
        <v/>
      </c>
      <c r="T94">
        <f>IF(J94&lt;S94,"Exit","Sale")</f>
        <v/>
      </c>
    </row>
    <row r="95">
      <c r="A95" t="inlineStr">
        <is>
          <t>ZHAR02</t>
        </is>
      </c>
      <c r="B95" t="inlineStr">
        <is>
          <t>Lionel Carl</t>
        </is>
      </c>
      <c r="C95" t="inlineStr">
        <is>
          <t>Harrington</t>
        </is>
      </c>
      <c r="D95" t="inlineStr">
        <is>
          <t>Goodwood</t>
        </is>
      </c>
      <c r="E95" t="inlineStr">
        <is>
          <t>R</t>
        </is>
      </c>
      <c r="F95" t="n">
        <v>2</v>
      </c>
      <c r="G95" t="inlineStr">
        <is>
          <t>GW4680</t>
        </is>
      </c>
      <c r="H95" s="5" t="n">
        <v>45359</v>
      </c>
      <c r="I95" s="5" t="n">
        <v>45387</v>
      </c>
      <c r="J95" s="6" t="n">
        <v>46118</v>
      </c>
      <c r="K95" s="4" t="n">
        <v>360000</v>
      </c>
      <c r="L95" s="7" t="n">
        <v>0.18</v>
      </c>
      <c r="M95" s="4">
        <f>IF(I95="",K95/365*0.11*((H95+30)-H95),K95/365*0.11*(I95-H95))</f>
        <v/>
      </c>
      <c r="N95" s="4">
        <f>K95*L95/365*(P95-I95)</f>
        <v/>
      </c>
      <c r="O95" s="4">
        <f>M95+N95</f>
        <v/>
      </c>
      <c r="P95" s="5">
        <f>IF(J95&gt;SUMIFS(Sales!$H:$H,Sales!$C:$C,Investors!G95),SUMIFS(Sales!$H:$H,Sales!$C:$C,Investors!G95),Investors!J95)</f>
        <v/>
      </c>
      <c r="Q95">
        <f>K95+O95</f>
        <v/>
      </c>
      <c r="R95">
        <f>IF(J95&lt;SUMIFS(Sales!$H:$H,Sales!$C:$C,Investors!G95),0,Investors!Q95)</f>
        <v/>
      </c>
      <c r="S95" s="5">
        <f>SUMIFS(Sales!$H:$H,Sales!$C:$C,Investors!G95)</f>
        <v/>
      </c>
      <c r="T95">
        <f>IF(J95&lt;S95,"Exit","Sale")</f>
        <v/>
      </c>
    </row>
    <row r="96">
      <c r="A96" t="inlineStr">
        <is>
          <t>ZHAR02</t>
        </is>
      </c>
      <c r="B96" t="inlineStr">
        <is>
          <t>Lionel Carl</t>
        </is>
      </c>
      <c r="C96" t="inlineStr">
        <is>
          <t>Harrington</t>
        </is>
      </c>
      <c r="D96" t="inlineStr">
        <is>
          <t>Goodwood</t>
        </is>
      </c>
      <c r="E96" t="inlineStr">
        <is>
          <t>R</t>
        </is>
      </c>
      <c r="F96" t="n">
        <v>3</v>
      </c>
      <c r="G96" t="inlineStr">
        <is>
          <t>GW4781</t>
        </is>
      </c>
      <c r="H96" s="5" t="n">
        <v>45359</v>
      </c>
      <c r="I96" s="5" t="n">
        <v>45387</v>
      </c>
      <c r="J96" s="6" t="n">
        <v>46118</v>
      </c>
      <c r="K96" s="4" t="n">
        <v>250000</v>
      </c>
      <c r="L96" s="7" t="n">
        <v>0.18</v>
      </c>
      <c r="M96" s="4">
        <f>IF(I96="",K96/365*0.11*((H96+30)-H96),K96/365*0.11*(I96-H96))</f>
        <v/>
      </c>
      <c r="N96" s="4">
        <f>K96*L96/365*(P96-I96)</f>
        <v/>
      </c>
      <c r="O96" s="4">
        <f>M96+N96</f>
        <v/>
      </c>
      <c r="P96" s="5">
        <f>IF(J96&gt;SUMIFS(Sales!$H:$H,Sales!$C:$C,Investors!G96),SUMIFS(Sales!$H:$H,Sales!$C:$C,Investors!G96),Investors!J96)</f>
        <v/>
      </c>
      <c r="Q96">
        <f>K96+O96</f>
        <v/>
      </c>
      <c r="R96">
        <f>IF(J96&lt;SUMIFS(Sales!$H:$H,Sales!$C:$C,Investors!G96),0,Investors!Q96)</f>
        <v/>
      </c>
      <c r="S96" s="5">
        <f>SUMIFS(Sales!$H:$H,Sales!$C:$C,Investors!G96)</f>
        <v/>
      </c>
      <c r="T96">
        <f>IF(J96&lt;S96,"Exit","Sale")</f>
        <v/>
      </c>
    </row>
    <row r="97">
      <c r="A97" t="inlineStr">
        <is>
          <t>ZMAC01</t>
        </is>
      </c>
      <c r="B97" t="inlineStr">
        <is>
          <t>Simon Hugh</t>
        </is>
      </c>
      <c r="C97" t="inlineStr">
        <is>
          <t>MacLennan</t>
        </is>
      </c>
      <c r="D97" t="inlineStr">
        <is>
          <t>Goodwood</t>
        </is>
      </c>
      <c r="E97" t="inlineStr">
        <is>
          <t>R</t>
        </is>
      </c>
      <c r="F97" t="n">
        <v>1</v>
      </c>
      <c r="G97" t="inlineStr">
        <is>
          <t>GW4144</t>
        </is>
      </c>
      <c r="H97" s="5" t="n">
        <v>45168</v>
      </c>
      <c r="I97" s="5" t="n">
        <v>45278</v>
      </c>
      <c r="J97" s="6" t="n">
        <v>46009</v>
      </c>
      <c r="K97" s="4" t="n">
        <v>600000</v>
      </c>
      <c r="L97" s="7" t="n">
        <v>0.18</v>
      </c>
      <c r="M97" s="4">
        <f>IF(I97="",K97/365*0.11*((H97+30)-H97),K97/365*0.11*(I97-H97))</f>
        <v/>
      </c>
      <c r="N97" s="4">
        <f>K97*L97/365*(P97-I97)</f>
        <v/>
      </c>
      <c r="O97" s="4">
        <f>M97+N97</f>
        <v/>
      </c>
      <c r="P97" s="5">
        <f>IF(J97&gt;SUMIFS(Sales!$H:$H,Sales!$C:$C,Investors!G97),SUMIFS(Sales!$H:$H,Sales!$C:$C,Investors!G97),Investors!J97)</f>
        <v/>
      </c>
      <c r="Q97">
        <f>K97+O97</f>
        <v/>
      </c>
      <c r="R97">
        <f>IF(J97&lt;SUMIFS(Sales!$H:$H,Sales!$C:$C,Investors!G97),0,Investors!Q97)</f>
        <v/>
      </c>
      <c r="S97" s="5">
        <f>SUMIFS(Sales!$H:$H,Sales!$C:$C,Investors!G97)</f>
        <v/>
      </c>
      <c r="T97">
        <f>IF(J97&lt;S97,"Exit","Sale")</f>
        <v/>
      </c>
    </row>
    <row r="98">
      <c r="A98" t="inlineStr">
        <is>
          <t>ZMAC01</t>
        </is>
      </c>
      <c r="B98" t="inlineStr">
        <is>
          <t>Simon Hugh</t>
        </is>
      </c>
      <c r="C98" t="inlineStr">
        <is>
          <t>MacLennan</t>
        </is>
      </c>
      <c r="D98" t="inlineStr">
        <is>
          <t>Goodwood</t>
        </is>
      </c>
      <c r="E98" t="inlineStr">
        <is>
          <t>R</t>
        </is>
      </c>
      <c r="F98" t="n">
        <v>2</v>
      </c>
      <c r="G98" t="inlineStr">
        <is>
          <t>GW4310</t>
        </is>
      </c>
      <c r="H98" s="5" t="n">
        <v>45168</v>
      </c>
      <c r="I98" s="5" t="n">
        <v>45278</v>
      </c>
      <c r="J98" s="6" t="n">
        <v>46009</v>
      </c>
      <c r="K98" s="4" t="n">
        <v>550000</v>
      </c>
      <c r="L98" s="7" t="n">
        <v>0.18</v>
      </c>
      <c r="M98" s="4">
        <f>IF(I98="",K98/365*0.11*((H98+30)-H98),K98/365*0.11*(I98-H98))</f>
        <v/>
      </c>
      <c r="N98" s="4">
        <f>K98*L98/365*(P98-I98)</f>
        <v/>
      </c>
      <c r="O98" s="4">
        <f>M98+N98</f>
        <v/>
      </c>
      <c r="P98" s="5">
        <f>IF(J98&gt;SUMIFS(Sales!$H:$H,Sales!$C:$C,Investors!G98),SUMIFS(Sales!$H:$H,Sales!$C:$C,Investors!G98),Investors!J98)</f>
        <v/>
      </c>
      <c r="Q98">
        <f>K98+O98</f>
        <v/>
      </c>
      <c r="R98">
        <f>IF(J98&lt;SUMIFS(Sales!$H:$H,Sales!$C:$C,Investors!G98),0,Investors!Q98)</f>
        <v/>
      </c>
      <c r="S98" s="5">
        <f>SUMIFS(Sales!$H:$H,Sales!$C:$C,Investors!G98)</f>
        <v/>
      </c>
      <c r="T98">
        <f>IF(J98&lt;S98,"Exit","Sale")</f>
        <v/>
      </c>
    </row>
    <row r="99">
      <c r="A99" t="inlineStr">
        <is>
          <t>ZMAC01</t>
        </is>
      </c>
      <c r="B99" t="inlineStr">
        <is>
          <t>Simon Hugh</t>
        </is>
      </c>
      <c r="C99" t="inlineStr">
        <is>
          <t>MacLennan</t>
        </is>
      </c>
      <c r="D99" t="inlineStr">
        <is>
          <t>Goodwood</t>
        </is>
      </c>
      <c r="E99" t="inlineStr">
        <is>
          <t>R</t>
        </is>
      </c>
      <c r="F99" t="n">
        <v>3</v>
      </c>
      <c r="G99" t="inlineStr">
        <is>
          <t>GW4345</t>
        </is>
      </c>
      <c r="H99" s="5" t="n">
        <v>45168</v>
      </c>
      <c r="I99" s="5" t="n">
        <v>45278</v>
      </c>
      <c r="J99" s="6" t="n">
        <v>46009</v>
      </c>
      <c r="K99" s="4" t="n">
        <v>550000</v>
      </c>
      <c r="L99" s="7" t="n">
        <v>0.18</v>
      </c>
      <c r="M99" s="4">
        <f>IF(I99="",K99/365*0.11*((H99+30)-H99),K99/365*0.11*(I99-H99))</f>
        <v/>
      </c>
      <c r="N99" s="4">
        <f>K99*L99/365*(P99-I99)</f>
        <v/>
      </c>
      <c r="O99" s="4">
        <f>M99+N99</f>
        <v/>
      </c>
      <c r="P99" s="5">
        <f>IF(J99&gt;SUMIFS(Sales!$H:$H,Sales!$C:$C,Investors!G99),SUMIFS(Sales!$H:$H,Sales!$C:$C,Investors!G99),Investors!J99)</f>
        <v/>
      </c>
      <c r="Q99">
        <f>K99+O99</f>
        <v/>
      </c>
      <c r="R99">
        <f>IF(J99&lt;SUMIFS(Sales!$H:$H,Sales!$C:$C,Investors!G99),0,Investors!Q99)</f>
        <v/>
      </c>
      <c r="S99" s="5">
        <f>SUMIFS(Sales!$H:$H,Sales!$C:$C,Investors!G99)</f>
        <v/>
      </c>
      <c r="T99">
        <f>IF(J99&lt;S99,"Exit","Sale")</f>
        <v/>
      </c>
    </row>
    <row r="100">
      <c r="A100" t="inlineStr">
        <is>
          <t>ZMAC01</t>
        </is>
      </c>
      <c r="B100" t="inlineStr">
        <is>
          <t>Simon Hugh</t>
        </is>
      </c>
      <c r="C100" t="inlineStr">
        <is>
          <t>MacLennan</t>
        </is>
      </c>
      <c r="D100" t="inlineStr">
        <is>
          <t>Goodwood</t>
        </is>
      </c>
      <c r="E100" t="inlineStr">
        <is>
          <t>R</t>
        </is>
      </c>
      <c r="F100" t="n">
        <v>4</v>
      </c>
      <c r="G100" t="inlineStr">
        <is>
          <t>GW4374</t>
        </is>
      </c>
      <c r="H100" s="5" t="n">
        <v>45168</v>
      </c>
      <c r="I100" s="5" t="n">
        <v>45278</v>
      </c>
      <c r="J100" s="6" t="n">
        <v>46009</v>
      </c>
      <c r="K100" s="4" t="n">
        <v>550000</v>
      </c>
      <c r="L100" s="7" t="n">
        <v>0.18</v>
      </c>
      <c r="M100" s="4">
        <f>IF(I100="",K100/365*0.11*((H100+30)-H100),K100/365*0.11*(I100-H100))</f>
        <v/>
      </c>
      <c r="N100" s="4">
        <f>K100*L100/365*(P100-I100)</f>
        <v/>
      </c>
      <c r="O100" s="4">
        <f>M100+N100</f>
        <v/>
      </c>
      <c r="P100" s="5">
        <f>IF(J100&gt;SUMIFS(Sales!$H:$H,Sales!$C:$C,Investors!G100),SUMIFS(Sales!$H:$H,Sales!$C:$C,Investors!G100),Investors!J100)</f>
        <v/>
      </c>
      <c r="Q100">
        <f>K100+O100</f>
        <v/>
      </c>
      <c r="R100">
        <f>IF(J100&lt;SUMIFS(Sales!$H:$H,Sales!$C:$C,Investors!G100),0,Investors!Q100)</f>
        <v/>
      </c>
      <c r="S100" s="5">
        <f>SUMIFS(Sales!$H:$H,Sales!$C:$C,Investors!G100)</f>
        <v/>
      </c>
      <c r="T100">
        <f>IF(J100&lt;S100,"Exit","Sale")</f>
        <v/>
      </c>
    </row>
    <row r="101">
      <c r="A101" t="inlineStr">
        <is>
          <t>ZMAC01</t>
        </is>
      </c>
      <c r="B101" t="inlineStr">
        <is>
          <t>Simon Hugh</t>
        </is>
      </c>
      <c r="C101" t="inlineStr">
        <is>
          <t>MacLennan</t>
        </is>
      </c>
      <c r="D101" t="inlineStr">
        <is>
          <t>Goodwood</t>
        </is>
      </c>
      <c r="E101" t="inlineStr">
        <is>
          <t>R</t>
        </is>
      </c>
      <c r="F101" t="n">
        <v>5</v>
      </c>
      <c r="G101" t="inlineStr">
        <is>
          <t>GW4636</t>
        </is>
      </c>
      <c r="H101" s="5" t="n">
        <v>45168</v>
      </c>
      <c r="I101" s="5" t="n">
        <v>45278</v>
      </c>
      <c r="J101" s="6" t="n">
        <v>46009</v>
      </c>
      <c r="K101" s="4" t="n">
        <v>550000</v>
      </c>
      <c r="L101" s="7" t="n">
        <v>0.18</v>
      </c>
      <c r="M101" s="4">
        <f>IF(I101="",K101/365*0.11*((H101+30)-H101),K101/365*0.11*(I101-H101))</f>
        <v/>
      </c>
      <c r="N101" s="4">
        <f>K101*L101/365*(P101-I101)</f>
        <v/>
      </c>
      <c r="O101" s="4">
        <f>M101+N101</f>
        <v/>
      </c>
      <c r="P101" s="5">
        <f>IF(J101&gt;SUMIFS(Sales!$H:$H,Sales!$C:$C,Investors!G101),SUMIFS(Sales!$H:$H,Sales!$C:$C,Investors!G101),Investors!J101)</f>
        <v/>
      </c>
      <c r="Q101">
        <f>K101+O101</f>
        <v/>
      </c>
      <c r="R101">
        <f>IF(J101&lt;SUMIFS(Sales!$H:$H,Sales!$C:$C,Investors!G101),0,Investors!Q101)</f>
        <v/>
      </c>
      <c r="S101" s="5">
        <f>SUMIFS(Sales!$H:$H,Sales!$C:$C,Investors!G101)</f>
        <v/>
      </c>
      <c r="T101">
        <f>IF(J101&lt;S101,"Exit","Sale")</f>
        <v/>
      </c>
    </row>
    <row r="102">
      <c r="A102" t="inlineStr">
        <is>
          <t>ZHAR03</t>
        </is>
      </c>
      <c r="B102" t="inlineStr">
        <is>
          <t>Rudolf Johannes (Hottie)</t>
        </is>
      </c>
      <c r="C102" t="inlineStr">
        <is>
          <t>Harris</t>
        </is>
      </c>
      <c r="D102" t="inlineStr">
        <is>
          <t>Goodwood</t>
        </is>
      </c>
      <c r="E102" t="inlineStr">
        <is>
          <t>R</t>
        </is>
      </c>
      <c r="F102" t="n">
        <v>1</v>
      </c>
      <c r="G102" t="inlineStr">
        <is>
          <t>GW3927</t>
        </is>
      </c>
      <c r="H102" s="5" t="n">
        <v>45278</v>
      </c>
      <c r="I102" s="5" t="n">
        <v>45278</v>
      </c>
      <c r="J102" s="6" t="n">
        <v>46009</v>
      </c>
      <c r="K102" s="4" t="n">
        <v>400000</v>
      </c>
      <c r="L102" s="7" t="n">
        <v>0.18</v>
      </c>
      <c r="M102" s="4">
        <f>IF(I102="",K102/365*0.11*((H102+30)-H102),K102/365*0.11*(I102-H102))</f>
        <v/>
      </c>
      <c r="N102" s="4">
        <f>K102*L102/365*(P102-I102)</f>
        <v/>
      </c>
      <c r="O102" s="4">
        <f>M102+N102</f>
        <v/>
      </c>
      <c r="P102" s="5">
        <f>IF(J102&gt;SUMIFS(Sales!$H:$H,Sales!$C:$C,Investors!G102),SUMIFS(Sales!$H:$H,Sales!$C:$C,Investors!G102),Investors!J102)</f>
        <v/>
      </c>
      <c r="Q102">
        <f>K102+O102</f>
        <v/>
      </c>
      <c r="R102">
        <f>IF(J102&lt;SUMIFS(Sales!$H:$H,Sales!$C:$C,Investors!G102),0,Investors!Q102)</f>
        <v/>
      </c>
      <c r="S102" s="5">
        <f>SUMIFS(Sales!$H:$H,Sales!$C:$C,Investors!G102)</f>
        <v/>
      </c>
      <c r="T102">
        <f>IF(J102&lt;S102,"Exit","Sale")</f>
        <v/>
      </c>
    </row>
    <row r="103">
      <c r="A103" t="inlineStr">
        <is>
          <t>ZHAR03</t>
        </is>
      </c>
      <c r="B103" t="inlineStr">
        <is>
          <t>Rudolf Johannes (Hottie)</t>
        </is>
      </c>
      <c r="C103" t="inlineStr">
        <is>
          <t>Harris</t>
        </is>
      </c>
      <c r="D103" t="inlineStr">
        <is>
          <t>Goodwood</t>
        </is>
      </c>
      <c r="E103" t="inlineStr">
        <is>
          <t>R</t>
        </is>
      </c>
      <c r="F103" t="n">
        <v>2</v>
      </c>
      <c r="G103" t="inlineStr">
        <is>
          <t>GW4249</t>
        </is>
      </c>
      <c r="H103" s="5" t="n">
        <v>45278</v>
      </c>
      <c r="I103" s="5" t="n">
        <v>45278</v>
      </c>
      <c r="J103" s="6" t="n">
        <v>46009</v>
      </c>
      <c r="K103" s="4" t="n">
        <v>600000</v>
      </c>
      <c r="L103" s="7" t="n">
        <v>0.18</v>
      </c>
      <c r="M103" s="4">
        <f>IF(I103="",K103/365*0.11*((H103+30)-H103),K103/365*0.11*(I103-H103))</f>
        <v/>
      </c>
      <c r="N103" s="4">
        <f>K103*L103/365*(P103-I103)</f>
        <v/>
      </c>
      <c r="O103" s="4">
        <f>M103+N103</f>
        <v/>
      </c>
      <c r="P103" s="5">
        <f>IF(J103&gt;SUMIFS(Sales!$H:$H,Sales!$C:$C,Investors!G103),SUMIFS(Sales!$H:$H,Sales!$C:$C,Investors!G103),Investors!J103)</f>
        <v/>
      </c>
      <c r="Q103">
        <f>K103+O103</f>
        <v/>
      </c>
      <c r="R103">
        <f>IF(J103&lt;SUMIFS(Sales!$H:$H,Sales!$C:$C,Investors!G103),0,Investors!Q103)</f>
        <v/>
      </c>
      <c r="S103" s="5">
        <f>SUMIFS(Sales!$H:$H,Sales!$C:$C,Investors!G103)</f>
        <v/>
      </c>
      <c r="T103">
        <f>IF(J103&lt;S103,"Exit","Sale")</f>
        <v/>
      </c>
    </row>
    <row r="104">
      <c r="A104" t="inlineStr">
        <is>
          <t>ZBHA01</t>
        </is>
      </c>
      <c r="B104" t="inlineStr">
        <is>
          <t>Shaun</t>
        </is>
      </c>
      <c r="C104" t="inlineStr">
        <is>
          <t>Bhadar-Dutt</t>
        </is>
      </c>
      <c r="D104" t="inlineStr">
        <is>
          <t>Goodwood</t>
        </is>
      </c>
      <c r="E104" t="inlineStr">
        <is>
          <t>R</t>
        </is>
      </c>
      <c r="F104" t="n">
        <v>1</v>
      </c>
      <c r="G104" t="inlineStr">
        <is>
          <t>GW4555</t>
        </is>
      </c>
      <c r="H104" s="5" t="n">
        <v>45281</v>
      </c>
      <c r="I104" s="5" t="n">
        <v>45281</v>
      </c>
      <c r="J104" s="6" t="n">
        <v>46012</v>
      </c>
      <c r="K104" s="4" t="n">
        <v>500000</v>
      </c>
      <c r="L104" s="7" t="n">
        <v>0.16</v>
      </c>
      <c r="M104" s="4">
        <f>IF(I104="",K104/365*0.11*((H104+30)-H104),K104/365*0.11*(I104-H104))</f>
        <v/>
      </c>
      <c r="N104" s="4">
        <f>K104*L104/365*(P104-I104)</f>
        <v/>
      </c>
      <c r="O104" s="4">
        <f>M104+N104</f>
        <v/>
      </c>
      <c r="P104" s="5">
        <f>IF(J104&gt;SUMIFS(Sales!$H:$H,Sales!$C:$C,Investors!G104),SUMIFS(Sales!$H:$H,Sales!$C:$C,Investors!G104),Investors!J104)</f>
        <v/>
      </c>
      <c r="Q104">
        <f>K104+O104</f>
        <v/>
      </c>
      <c r="R104">
        <f>IF(J104&lt;SUMIFS(Sales!$H:$H,Sales!$C:$C,Investors!G104),0,Investors!Q104)</f>
        <v/>
      </c>
      <c r="S104" s="5">
        <f>SUMIFS(Sales!$H:$H,Sales!$C:$C,Investors!G104)</f>
        <v/>
      </c>
      <c r="T104">
        <f>IF(J104&lt;S104,"Exit","Sale")</f>
        <v/>
      </c>
    </row>
    <row r="105">
      <c r="A105" t="inlineStr">
        <is>
          <t>ZSWA03</t>
        </is>
      </c>
      <c r="B105" t="inlineStr">
        <is>
          <t>Wessel Cilliers</t>
        </is>
      </c>
      <c r="C105" t="inlineStr">
        <is>
          <t>Swart</t>
        </is>
      </c>
      <c r="D105" t="inlineStr">
        <is>
          <t>Goodwood</t>
        </is>
      </c>
      <c r="E105" t="inlineStr">
        <is>
          <t>R</t>
        </is>
      </c>
      <c r="F105" t="n">
        <v>1</v>
      </c>
      <c r="G105" t="inlineStr">
        <is>
          <t>GW3570</t>
        </is>
      </c>
      <c r="H105" s="5" t="n">
        <v>45280</v>
      </c>
      <c r="I105" s="5" t="n">
        <v>45344</v>
      </c>
      <c r="J105" s="6" t="n">
        <v>46075</v>
      </c>
      <c r="K105" s="4" t="n">
        <v>600000</v>
      </c>
      <c r="L105" s="7" t="n">
        <v>0.16</v>
      </c>
      <c r="M105" s="4">
        <f>IF(I105="",K105/365*0.11*((H105+30)-H105),K105/365*0.11*(I105-H105))</f>
        <v/>
      </c>
      <c r="N105" s="4">
        <f>K105*L105/365*(P105-I105)</f>
        <v/>
      </c>
      <c r="O105" s="4">
        <f>M105+N105</f>
        <v/>
      </c>
      <c r="P105" s="5">
        <f>IF(J105&gt;SUMIFS(Sales!$H:$H,Sales!$C:$C,Investors!G105),SUMIFS(Sales!$H:$H,Sales!$C:$C,Investors!G105),Investors!J105)</f>
        <v/>
      </c>
      <c r="Q105">
        <f>K105+O105</f>
        <v/>
      </c>
      <c r="R105">
        <f>IF(J105&lt;SUMIFS(Sales!$H:$H,Sales!$C:$C,Investors!G105),0,Investors!Q105)</f>
        <v/>
      </c>
      <c r="S105" s="5">
        <f>SUMIFS(Sales!$H:$H,Sales!$C:$C,Investors!G105)</f>
        <v/>
      </c>
      <c r="T105">
        <f>IF(J105&lt;S105,"Exit","Sale")</f>
        <v/>
      </c>
    </row>
    <row r="106">
      <c r="A106" t="inlineStr">
        <is>
          <t>ZSTO02</t>
        </is>
      </c>
      <c r="B106" t="inlineStr">
        <is>
          <t>Vasti</t>
        </is>
      </c>
      <c r="C106" t="inlineStr">
        <is>
          <t>Stols</t>
        </is>
      </c>
      <c r="D106" t="inlineStr">
        <is>
          <t>Goodwood</t>
        </is>
      </c>
      <c r="E106" t="inlineStr">
        <is>
          <t>R</t>
        </is>
      </c>
      <c r="F106" t="n">
        <v>1</v>
      </c>
      <c r="G106" t="inlineStr">
        <is>
          <t>GW3756</t>
        </is>
      </c>
      <c r="H106" s="5" t="n">
        <v>45280</v>
      </c>
      <c r="I106" s="5" t="n">
        <v>45344</v>
      </c>
      <c r="J106" s="6" t="n">
        <v>46075</v>
      </c>
      <c r="K106" s="4" t="n">
        <v>300000</v>
      </c>
      <c r="L106" s="7" t="n">
        <v>0.14</v>
      </c>
      <c r="M106" s="4">
        <f>IF(I106="",K106/365*0.11*((H106+30)-H106),K106/365*0.11*(I106-H106))</f>
        <v/>
      </c>
      <c r="N106" s="4">
        <f>K106*L106/365*(P106-I106)</f>
        <v/>
      </c>
      <c r="O106" s="4">
        <f>M106+N106</f>
        <v/>
      </c>
      <c r="P106" s="5">
        <f>IF(J106&gt;SUMIFS(Sales!$H:$H,Sales!$C:$C,Investors!G106),SUMIFS(Sales!$H:$H,Sales!$C:$C,Investors!G106),Investors!J106)</f>
        <v/>
      </c>
      <c r="Q106">
        <f>K106+O106</f>
        <v/>
      </c>
      <c r="R106">
        <f>IF(J106&lt;SUMIFS(Sales!$H:$H,Sales!$C:$C,Investors!G106),0,Investors!Q106)</f>
        <v/>
      </c>
      <c r="S106" s="5">
        <f>SUMIFS(Sales!$H:$H,Sales!$C:$C,Investors!G106)</f>
        <v/>
      </c>
      <c r="T106">
        <f>IF(J106&lt;S106,"Exit","Sale")</f>
        <v/>
      </c>
    </row>
    <row r="107">
      <c r="A107" t="inlineStr">
        <is>
          <t>ZHIB01</t>
        </is>
      </c>
      <c r="B107" t="inlineStr">
        <is>
          <t>Kerry Leigh</t>
        </is>
      </c>
      <c r="C107" t="inlineStr">
        <is>
          <t>Hibberd</t>
        </is>
      </c>
      <c r="D107" t="inlineStr">
        <is>
          <t>Goodwood</t>
        </is>
      </c>
      <c r="E107" t="inlineStr">
        <is>
          <t>R</t>
        </is>
      </c>
      <c r="F107" t="n">
        <v>1</v>
      </c>
      <c r="G107" t="inlineStr">
        <is>
          <t>GW4551</t>
        </is>
      </c>
      <c r="H107" s="5" t="n">
        <v>45310</v>
      </c>
      <c r="I107" s="5" t="n">
        <v>45344</v>
      </c>
      <c r="J107" s="6" t="n">
        <v>46075</v>
      </c>
      <c r="K107" s="4" t="n">
        <v>110000</v>
      </c>
      <c r="L107" s="7" t="n">
        <v>0.14</v>
      </c>
      <c r="M107" s="4">
        <f>IF(I107="",K107/365*0.11*((H107+30)-H107),K107/365*0.11*(I107-H107))</f>
        <v/>
      </c>
      <c r="N107" s="4">
        <f>K107*L107/365*(P107-I107)</f>
        <v/>
      </c>
      <c r="O107" s="4">
        <f>M107+N107</f>
        <v/>
      </c>
      <c r="P107" s="5">
        <f>IF(J107&gt;SUMIFS(Sales!$H:$H,Sales!$C:$C,Investors!G107),SUMIFS(Sales!$H:$H,Sales!$C:$C,Investors!G107),Investors!J107)</f>
        <v/>
      </c>
      <c r="Q107">
        <f>K107+O107</f>
        <v/>
      </c>
      <c r="R107">
        <f>IF(J107&lt;SUMIFS(Sales!$H:$H,Sales!$C:$C,Investors!G107),0,Investors!Q107)</f>
        <v/>
      </c>
      <c r="S107" s="5">
        <f>SUMIFS(Sales!$H:$H,Sales!$C:$C,Investors!G107)</f>
        <v/>
      </c>
      <c r="T107">
        <f>IF(J107&lt;S107,"Exit","Sale")</f>
        <v/>
      </c>
    </row>
    <row r="108">
      <c r="A108" t="inlineStr">
        <is>
          <t>ZKOT01</t>
        </is>
      </c>
      <c r="B108" t="inlineStr">
        <is>
          <t>Theo Ernst</t>
        </is>
      </c>
      <c r="C108" t="inlineStr">
        <is>
          <t>Kotze</t>
        </is>
      </c>
      <c r="D108" t="inlineStr">
        <is>
          <t>Goodwood</t>
        </is>
      </c>
      <c r="E108" t="inlineStr">
        <is>
          <t>R</t>
        </is>
      </c>
      <c r="F108" t="n">
        <v>1</v>
      </c>
      <c r="G108" t="inlineStr">
        <is>
          <t>GW3795</t>
        </is>
      </c>
      <c r="H108" s="5" t="n">
        <v>45334</v>
      </c>
      <c r="I108" s="5" t="n">
        <v>45344</v>
      </c>
      <c r="J108" s="6" t="n">
        <v>46075</v>
      </c>
      <c r="K108" s="4" t="n">
        <v>550000</v>
      </c>
      <c r="L108" s="7" t="n">
        <v>0.18</v>
      </c>
      <c r="M108" s="4">
        <f>IF(I108="",K108/365*0.11*((H108+30)-H108),K108/365*0.11*(I108-H108))</f>
        <v/>
      </c>
      <c r="N108" s="4">
        <f>K108*L108/365*(P108-I108)</f>
        <v/>
      </c>
      <c r="O108" s="4">
        <f>M108+N108</f>
        <v/>
      </c>
      <c r="P108" s="5">
        <f>IF(J108&gt;SUMIFS(Sales!$H:$H,Sales!$C:$C,Investors!G108),SUMIFS(Sales!$H:$H,Sales!$C:$C,Investors!G108),Investors!J108)</f>
        <v/>
      </c>
      <c r="Q108">
        <f>K108+O108</f>
        <v/>
      </c>
      <c r="R108">
        <f>IF(J108&lt;SUMIFS(Sales!$H:$H,Sales!$C:$C,Investors!G108),0,Investors!Q108)</f>
        <v/>
      </c>
      <c r="S108" s="5">
        <f>SUMIFS(Sales!$H:$H,Sales!$C:$C,Investors!G108)</f>
        <v/>
      </c>
      <c r="T108">
        <f>IF(J108&lt;S108,"Exit","Sale")</f>
        <v/>
      </c>
    </row>
    <row r="109">
      <c r="A109" t="inlineStr">
        <is>
          <t>ZKOT01</t>
        </is>
      </c>
      <c r="B109" t="inlineStr">
        <is>
          <t>Theo Ernst</t>
        </is>
      </c>
      <c r="C109" t="inlineStr">
        <is>
          <t>Kotze</t>
        </is>
      </c>
      <c r="D109" t="inlineStr">
        <is>
          <t>Goodwood</t>
        </is>
      </c>
      <c r="E109" t="inlineStr">
        <is>
          <t>R</t>
        </is>
      </c>
      <c r="F109" t="n">
        <v>2</v>
      </c>
      <c r="G109" t="inlineStr">
        <is>
          <t>GW3847</t>
        </is>
      </c>
      <c r="H109" s="5" t="n">
        <v>45334</v>
      </c>
      <c r="I109" s="5" t="n">
        <v>45344</v>
      </c>
      <c r="J109" s="6" t="n">
        <v>46075</v>
      </c>
      <c r="K109" s="4" t="n">
        <v>200000</v>
      </c>
      <c r="L109" s="7" t="n">
        <v>0.18</v>
      </c>
      <c r="M109" s="4">
        <f>IF(I109="",K109/365*0.11*((H109+30)-H109),K109/365*0.11*(I109-H109))</f>
        <v/>
      </c>
      <c r="N109" s="4">
        <f>K109*L109/365*(P109-I109)</f>
        <v/>
      </c>
      <c r="O109" s="4">
        <f>M109+N109</f>
        <v/>
      </c>
      <c r="P109" s="5">
        <f>IF(J109&gt;SUMIFS(Sales!$H:$H,Sales!$C:$C,Investors!G109),SUMIFS(Sales!$H:$H,Sales!$C:$C,Investors!G109),Investors!J109)</f>
        <v/>
      </c>
      <c r="Q109">
        <f>K109+O109</f>
        <v/>
      </c>
      <c r="R109">
        <f>IF(J109&lt;SUMIFS(Sales!$H:$H,Sales!$C:$C,Investors!G109),0,Investors!Q109)</f>
        <v/>
      </c>
      <c r="S109" s="5">
        <f>SUMIFS(Sales!$H:$H,Sales!$C:$C,Investors!G109)</f>
        <v/>
      </c>
      <c r="T109">
        <f>IF(J109&lt;S109,"Exit","Sale")</f>
        <v/>
      </c>
    </row>
    <row r="110">
      <c r="A110" t="inlineStr">
        <is>
          <t>ZKOT01</t>
        </is>
      </c>
      <c r="B110" t="inlineStr">
        <is>
          <t>Theo Ernst</t>
        </is>
      </c>
      <c r="C110" t="inlineStr">
        <is>
          <t>Kotze</t>
        </is>
      </c>
      <c r="D110" t="inlineStr">
        <is>
          <t>Goodwood</t>
        </is>
      </c>
      <c r="E110" t="inlineStr">
        <is>
          <t>R</t>
        </is>
      </c>
      <c r="F110" t="n">
        <v>3</v>
      </c>
      <c r="G110" t="inlineStr">
        <is>
          <t>GW3976</t>
        </is>
      </c>
      <c r="H110" s="5" t="n">
        <v>45334</v>
      </c>
      <c r="I110" s="5" t="n">
        <v>45344</v>
      </c>
      <c r="J110" s="6" t="n">
        <v>46075</v>
      </c>
      <c r="K110" s="4" t="n">
        <v>550000</v>
      </c>
      <c r="L110" s="7" t="n">
        <v>0.18</v>
      </c>
      <c r="M110" s="4">
        <f>IF(I110="",K110/365*0.11*((H110+30)-H110),K110/365*0.11*(I110-H110))</f>
        <v/>
      </c>
      <c r="N110" s="4">
        <f>K110*L110/365*(P110-I110)</f>
        <v/>
      </c>
      <c r="O110" s="4">
        <f>M110+N110</f>
        <v/>
      </c>
      <c r="P110" s="5">
        <f>IF(J110&gt;SUMIFS(Sales!$H:$H,Sales!$C:$C,Investors!G110),SUMIFS(Sales!$H:$H,Sales!$C:$C,Investors!G110),Investors!J110)</f>
        <v/>
      </c>
      <c r="Q110">
        <f>K110+O110</f>
        <v/>
      </c>
      <c r="R110">
        <f>IF(J110&lt;SUMIFS(Sales!$H:$H,Sales!$C:$C,Investors!G110),0,Investors!Q110)</f>
        <v/>
      </c>
      <c r="S110" s="5">
        <f>SUMIFS(Sales!$H:$H,Sales!$C:$C,Investors!G110)</f>
        <v/>
      </c>
      <c r="T110">
        <f>IF(J110&lt;S110,"Exit","Sale")</f>
        <v/>
      </c>
    </row>
    <row r="111">
      <c r="A111" t="inlineStr">
        <is>
          <t>ZKOT01</t>
        </is>
      </c>
      <c r="B111" t="inlineStr">
        <is>
          <t>Theo Ernst</t>
        </is>
      </c>
      <c r="C111" t="inlineStr">
        <is>
          <t>Kotze</t>
        </is>
      </c>
      <c r="D111" t="inlineStr">
        <is>
          <t>Goodwood</t>
        </is>
      </c>
      <c r="E111" t="inlineStr">
        <is>
          <t>R</t>
        </is>
      </c>
      <c r="F111" t="n">
        <v>4</v>
      </c>
      <c r="G111" t="inlineStr">
        <is>
          <t>GW4111</t>
        </is>
      </c>
      <c r="H111" s="5" t="n">
        <v>45334</v>
      </c>
      <c r="I111" s="5" t="n">
        <v>45344</v>
      </c>
      <c r="J111" s="6" t="n">
        <v>46075</v>
      </c>
      <c r="K111" s="4" t="n">
        <v>550000</v>
      </c>
      <c r="L111" s="7" t="n">
        <v>0.18</v>
      </c>
      <c r="M111" s="4">
        <f>IF(I111="",K111/365*0.11*((H111+30)-H111),K111/365*0.11*(I111-H111))</f>
        <v/>
      </c>
      <c r="N111" s="4">
        <f>K111*L111/365*(P111-I111)</f>
        <v/>
      </c>
      <c r="O111" s="4">
        <f>M111+N111</f>
        <v/>
      </c>
      <c r="P111" s="5">
        <f>IF(J111&gt;SUMIFS(Sales!$H:$H,Sales!$C:$C,Investors!G111),SUMIFS(Sales!$H:$H,Sales!$C:$C,Investors!G111),Investors!J111)</f>
        <v/>
      </c>
      <c r="Q111">
        <f>K111+O111</f>
        <v/>
      </c>
      <c r="R111">
        <f>IF(J111&lt;SUMIFS(Sales!$H:$H,Sales!$C:$C,Investors!G111),0,Investors!Q111)</f>
        <v/>
      </c>
      <c r="S111" s="5">
        <f>SUMIFS(Sales!$H:$H,Sales!$C:$C,Investors!G111)</f>
        <v/>
      </c>
      <c r="T111">
        <f>IF(J111&lt;S111,"Exit","Sale")</f>
        <v/>
      </c>
    </row>
    <row r="112">
      <c r="A112" t="inlineStr">
        <is>
          <t>ZKOT01</t>
        </is>
      </c>
      <c r="B112" t="inlineStr">
        <is>
          <t>Theo Ernst</t>
        </is>
      </c>
      <c r="C112" t="inlineStr">
        <is>
          <t>Kotze</t>
        </is>
      </c>
      <c r="D112" t="inlineStr">
        <is>
          <t>Goodwood</t>
        </is>
      </c>
      <c r="E112" t="inlineStr">
        <is>
          <t>R</t>
        </is>
      </c>
      <c r="F112" t="n">
        <v>5</v>
      </c>
      <c r="G112" t="inlineStr">
        <is>
          <t>GW4241</t>
        </is>
      </c>
      <c r="H112" s="5" t="n">
        <v>45334</v>
      </c>
      <c r="I112" s="5" t="n">
        <v>45344</v>
      </c>
      <c r="J112" s="6" t="n">
        <v>46075</v>
      </c>
      <c r="K112" s="4" t="n">
        <v>550000</v>
      </c>
      <c r="L112" s="7" t="n">
        <v>0.18</v>
      </c>
      <c r="M112" s="4">
        <f>IF(I112="",K112/365*0.11*((H112+30)-H112),K112/365*0.11*(I112-H112))</f>
        <v/>
      </c>
      <c r="N112" s="4">
        <f>K112*L112/365*(P112-I112)</f>
        <v/>
      </c>
      <c r="O112" s="4">
        <f>M112+N112</f>
        <v/>
      </c>
      <c r="P112" s="5">
        <f>IF(J112&gt;SUMIFS(Sales!$H:$H,Sales!$C:$C,Investors!G112),SUMIFS(Sales!$H:$H,Sales!$C:$C,Investors!G112),Investors!J112)</f>
        <v/>
      </c>
      <c r="Q112">
        <f>K112+O112</f>
        <v/>
      </c>
      <c r="R112">
        <f>IF(J112&lt;SUMIFS(Sales!$H:$H,Sales!$C:$C,Investors!G112),0,Investors!Q112)</f>
        <v/>
      </c>
      <c r="S112" s="5">
        <f>SUMIFS(Sales!$H:$H,Sales!$C:$C,Investors!G112)</f>
        <v/>
      </c>
      <c r="T112">
        <f>IF(J112&lt;S112,"Exit","Sale")</f>
        <v/>
      </c>
    </row>
    <row r="113">
      <c r="A113" t="inlineStr">
        <is>
          <t>ZKOT01</t>
        </is>
      </c>
      <c r="B113" t="inlineStr">
        <is>
          <t>Theo Ernst</t>
        </is>
      </c>
      <c r="C113" t="inlineStr">
        <is>
          <t>Kotze</t>
        </is>
      </c>
      <c r="D113" t="inlineStr">
        <is>
          <t>Goodwood</t>
        </is>
      </c>
      <c r="E113" t="inlineStr">
        <is>
          <t>R</t>
        </is>
      </c>
      <c r="F113" t="n">
        <v>6</v>
      </c>
      <c r="G113" t="inlineStr">
        <is>
          <t>GW4355</t>
        </is>
      </c>
      <c r="H113" s="5" t="n">
        <v>45334</v>
      </c>
      <c r="I113" s="5" t="n">
        <v>45344</v>
      </c>
      <c r="J113" s="6" t="n">
        <v>46075</v>
      </c>
      <c r="K113" s="4" t="n">
        <v>550000</v>
      </c>
      <c r="L113" s="7" t="n">
        <v>0.18</v>
      </c>
      <c r="M113" s="4">
        <f>IF(I113="",K113/365*0.11*((H113+30)-H113),K113/365*0.11*(I113-H113))</f>
        <v/>
      </c>
      <c r="N113" s="4">
        <f>K113*L113/365*(P113-I113)</f>
        <v/>
      </c>
      <c r="O113" s="4">
        <f>M113+N113</f>
        <v/>
      </c>
      <c r="P113" s="5">
        <f>IF(J113&gt;SUMIFS(Sales!$H:$H,Sales!$C:$C,Investors!G113),SUMIFS(Sales!$H:$H,Sales!$C:$C,Investors!G113),Investors!J113)</f>
        <v/>
      </c>
      <c r="Q113">
        <f>K113+O113</f>
        <v/>
      </c>
      <c r="R113">
        <f>IF(J113&lt;SUMIFS(Sales!$H:$H,Sales!$C:$C,Investors!G113),0,Investors!Q113)</f>
        <v/>
      </c>
      <c r="S113" s="5">
        <f>SUMIFS(Sales!$H:$H,Sales!$C:$C,Investors!G113)</f>
        <v/>
      </c>
      <c r="T113">
        <f>IF(J113&lt;S113,"Exit","Sale")</f>
        <v/>
      </c>
    </row>
    <row r="114">
      <c r="A114" t="inlineStr">
        <is>
          <t>ZKOT01</t>
        </is>
      </c>
      <c r="B114" t="inlineStr">
        <is>
          <t>Theo Ernst</t>
        </is>
      </c>
      <c r="C114" t="inlineStr">
        <is>
          <t>Kotze</t>
        </is>
      </c>
      <c r="D114" t="inlineStr">
        <is>
          <t>Goodwood</t>
        </is>
      </c>
      <c r="E114" t="inlineStr">
        <is>
          <t>R</t>
        </is>
      </c>
      <c r="F114" t="n">
        <v>7</v>
      </c>
      <c r="G114" t="inlineStr">
        <is>
          <t>GW4783</t>
        </is>
      </c>
      <c r="H114" s="5" t="n">
        <v>45334</v>
      </c>
      <c r="I114" s="5" t="n">
        <v>45344</v>
      </c>
      <c r="J114" s="6" t="n">
        <v>46075</v>
      </c>
      <c r="K114" s="4" t="n">
        <v>550000</v>
      </c>
      <c r="L114" s="7" t="n">
        <v>0.18</v>
      </c>
      <c r="M114" s="4">
        <f>IF(I114="",K114/365*0.11*((H114+30)-H114),K114/365*0.11*(I114-H114))</f>
        <v/>
      </c>
      <c r="N114" s="4">
        <f>K114*L114/365*(P114-I114)</f>
        <v/>
      </c>
      <c r="O114" s="4">
        <f>M114+N114</f>
        <v/>
      </c>
      <c r="P114" s="5">
        <f>IF(J114&gt;SUMIFS(Sales!$H:$H,Sales!$C:$C,Investors!G114),SUMIFS(Sales!$H:$H,Sales!$C:$C,Investors!G114),Investors!J114)</f>
        <v/>
      </c>
      <c r="Q114">
        <f>K114+O114</f>
        <v/>
      </c>
      <c r="R114">
        <f>IF(J114&lt;SUMIFS(Sales!$H:$H,Sales!$C:$C,Investors!G114),0,Investors!Q114)</f>
        <v/>
      </c>
      <c r="S114" s="5">
        <f>SUMIFS(Sales!$H:$H,Sales!$C:$C,Investors!G114)</f>
        <v/>
      </c>
      <c r="T114">
        <f>IF(J114&lt;S114,"Exit","Sale")</f>
        <v/>
      </c>
    </row>
    <row r="115">
      <c r="A115" t="inlineStr">
        <is>
          <t>ZNAI01</t>
        </is>
      </c>
      <c r="B115" t="inlineStr">
        <is>
          <t>Dhaneshirie (Denyse)</t>
        </is>
      </c>
      <c r="C115" t="inlineStr">
        <is>
          <t>Naidoo</t>
        </is>
      </c>
      <c r="D115" t="inlineStr">
        <is>
          <t>Goodwood</t>
        </is>
      </c>
      <c r="E115" t="inlineStr">
        <is>
          <t>R</t>
        </is>
      </c>
      <c r="F115" t="n">
        <v>1</v>
      </c>
      <c r="G115" t="inlineStr">
        <is>
          <t>GW3243</t>
        </is>
      </c>
      <c r="H115" s="5" t="n">
        <v>45371</v>
      </c>
      <c r="I115" s="5" t="n">
        <v>45387</v>
      </c>
      <c r="J115" s="6" t="n">
        <v>46118</v>
      </c>
      <c r="K115" s="4" t="n">
        <v>250000</v>
      </c>
      <c r="L115" s="7" t="n">
        <v>0.14</v>
      </c>
      <c r="M115" s="4">
        <f>IF(I115="",K115/365*0.11*((H115+30)-H115),K115/365*0.11*(I115-H115))</f>
        <v/>
      </c>
      <c r="N115" s="4">
        <f>K115*L115/365*(P115-I115)</f>
        <v/>
      </c>
      <c r="O115" s="4">
        <f>M115+N115</f>
        <v/>
      </c>
      <c r="P115" s="5">
        <f>IF(J115&gt;SUMIFS(Sales!$H:$H,Sales!$C:$C,Investors!G115),SUMIFS(Sales!$H:$H,Sales!$C:$C,Investors!G115),Investors!J115)</f>
        <v/>
      </c>
      <c r="Q115">
        <f>K115+O115</f>
        <v/>
      </c>
      <c r="R115">
        <f>IF(J115&lt;SUMIFS(Sales!$H:$H,Sales!$C:$C,Investors!G115),0,Investors!Q115)</f>
        <v/>
      </c>
      <c r="S115" s="5">
        <f>SUMIFS(Sales!$H:$H,Sales!$C:$C,Investors!G115)</f>
        <v/>
      </c>
      <c r="T115">
        <f>IF(J115&lt;S115,"Exit","Sale")</f>
        <v/>
      </c>
    </row>
    <row r="116">
      <c r="A116" t="inlineStr">
        <is>
          <t>ZGEC01</t>
        </is>
      </c>
      <c r="B116" t="inlineStr">
        <is>
          <t>Gordon</t>
        </is>
      </c>
      <c r="C116" t="inlineStr">
        <is>
          <t>Gecko</t>
        </is>
      </c>
      <c r="D116" t="inlineStr">
        <is>
          <t>Goodwood</t>
        </is>
      </c>
      <c r="E116" t="inlineStr">
        <is>
          <t>R</t>
        </is>
      </c>
      <c r="F116" t="n">
        <v>13</v>
      </c>
      <c r="G116" t="inlineStr">
        <is>
          <t>GW3900</t>
        </is>
      </c>
      <c r="H116" s="5" t="n">
        <v>45359</v>
      </c>
      <c r="I116" s="5" t="inlineStr"/>
      <c r="J116" s="6" t="inlineStr"/>
      <c r="K116" s="4" t="n">
        <v>550000</v>
      </c>
      <c r="L116" s="7" t="n">
        <v>0</v>
      </c>
      <c r="M116" s="4">
        <f>IF(I116="",K116/365*0.11*((H116+30)-H116),K116/365*0.11*(I116-H116))</f>
        <v/>
      </c>
      <c r="N116" s="4">
        <f>K116*L116/365*(P116-I116)</f>
        <v/>
      </c>
      <c r="O116" s="4">
        <f>M116+N116</f>
        <v/>
      </c>
      <c r="P116" s="5">
        <f>IF(J116&gt;SUMIFS(Sales!$H:$H,Sales!$C:$C,Investors!G116),SUMIFS(Sales!$H:$H,Sales!$C:$C,Investors!G116),Investors!J116)</f>
        <v/>
      </c>
      <c r="Q116">
        <f>K116+O116</f>
        <v/>
      </c>
      <c r="R116">
        <f>IF(J116&lt;SUMIFS(Sales!$H:$H,Sales!$C:$C,Investors!G116),0,Investors!Q116)</f>
        <v/>
      </c>
      <c r="S116" s="5">
        <f>SUMIFS(Sales!$H:$H,Sales!$C:$C,Investors!G116)</f>
        <v/>
      </c>
      <c r="T116">
        <f>IF(J116&lt;S116,"Exit","Sale")</f>
        <v/>
      </c>
    </row>
    <row r="117">
      <c r="A117" t="inlineStr">
        <is>
          <t>ZGEC01</t>
        </is>
      </c>
      <c r="B117" t="inlineStr">
        <is>
          <t>Gordon</t>
        </is>
      </c>
      <c r="C117" t="inlineStr">
        <is>
          <t>Gecko</t>
        </is>
      </c>
      <c r="D117" t="inlineStr">
        <is>
          <t>Goodwood</t>
        </is>
      </c>
      <c r="E117" t="inlineStr">
        <is>
          <t>R</t>
        </is>
      </c>
      <c r="F117" t="n">
        <v>14</v>
      </c>
      <c r="G117" t="inlineStr">
        <is>
          <t>GW3402</t>
        </is>
      </c>
      <c r="H117" s="5" t="n">
        <v>45384</v>
      </c>
      <c r="I117" s="5" t="inlineStr"/>
      <c r="J117" s="6" t="inlineStr"/>
      <c r="K117" s="4" t="n">
        <v>550000</v>
      </c>
      <c r="L117" s="7" t="n">
        <v>0</v>
      </c>
      <c r="M117" s="4">
        <f>IF(I117="",K117/365*0.11*((H117+30)-H117),K117/365*0.11*(I117-H117))</f>
        <v/>
      </c>
      <c r="N117" s="4">
        <f>K117*L117/365*(P117-I117)</f>
        <v/>
      </c>
      <c r="O117" s="4">
        <f>M117+N117</f>
        <v/>
      </c>
      <c r="P117" s="5">
        <f>IF(J117&gt;SUMIFS(Sales!$H:$H,Sales!$C:$C,Investors!G117),SUMIFS(Sales!$H:$H,Sales!$C:$C,Investors!G117),Investors!J117)</f>
        <v/>
      </c>
      <c r="Q117">
        <f>K117+O117</f>
        <v/>
      </c>
      <c r="R117">
        <f>IF(J117&lt;SUMIFS(Sales!$H:$H,Sales!$C:$C,Investors!G117),0,Investors!Q117)</f>
        <v/>
      </c>
      <c r="S117" s="5">
        <f>SUMIFS(Sales!$H:$H,Sales!$C:$C,Investors!G117)</f>
        <v/>
      </c>
      <c r="T117">
        <f>IF(J117&lt;S117,"Exit","Sale")</f>
        <v/>
      </c>
    </row>
  </sheetData>
  <autoFilter ref="A4:T117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117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hidden="1"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</cols>
  <sheetData>
    <row r="1">
      <c r="A1" s="1" t="inlineStr">
        <is>
          <t>Exits</t>
        </is>
      </c>
    </row>
    <row r="2">
      <c r="A2" s="8" t="inlineStr">
        <is>
          <t>Date</t>
        </is>
      </c>
      <c r="B2" s="9" t="inlineStr">
        <is>
          <t>2024-09-19</t>
        </is>
      </c>
      <c r="C2" s="8" t="n"/>
      <c r="D2" s="8" t="n"/>
      <c r="E2" s="10">
        <f>subtotal(9,E5:E117)</f>
        <v/>
      </c>
      <c r="F2" s="10">
        <f>subtotal(9,F5:F117)</f>
        <v/>
      </c>
      <c r="G2" s="10">
        <f>subtotal(9,G5:G117)</f>
        <v/>
      </c>
      <c r="H2" s="10">
        <f>subtotal(9,H5:H117)</f>
        <v/>
      </c>
      <c r="I2" s="10">
        <f>subtotal(9,I5:I117)</f>
        <v/>
      </c>
      <c r="J2" s="10">
        <f>subtotal(9,J5:J117)</f>
        <v/>
      </c>
      <c r="K2" s="10">
        <f>subtotal(9,K5:K117)</f>
        <v/>
      </c>
      <c r="L2" s="10">
        <f>subtotal(9,L5:L117)</f>
        <v/>
      </c>
      <c r="M2" s="10">
        <f>subtotal(9,M5:M117)</f>
        <v/>
      </c>
      <c r="N2" s="10">
        <f>subtotal(9,N5:N117)</f>
        <v/>
      </c>
      <c r="O2" s="10">
        <f>subtotal(9,O5:O117)</f>
        <v/>
      </c>
      <c r="P2" s="10">
        <f>subtotal(9,P5:P117)</f>
        <v/>
      </c>
      <c r="Q2" s="10">
        <f>subtotal(9,Q5:Q117)</f>
        <v/>
      </c>
      <c r="R2" s="10">
        <f>subtotal(9,R5:R117)</f>
        <v/>
      </c>
      <c r="S2" s="10">
        <f>subtotal(9,S5:S117)</f>
        <v/>
      </c>
      <c r="T2" s="10">
        <f>subtotal(9,T5:T117)</f>
        <v/>
      </c>
      <c r="U2" s="10">
        <f>subtotal(9,U5:U117)</f>
        <v/>
      </c>
      <c r="V2" s="10">
        <f>subtotal(9,V5:V117)</f>
        <v/>
      </c>
      <c r="W2" s="10">
        <f>subtotal(9,W5:W117)</f>
        <v/>
      </c>
      <c r="X2" s="10">
        <f>subtotal(9,X5:X117)</f>
        <v/>
      </c>
      <c r="Y2" s="10">
        <f>subtotal(9,Y5:Y117)</f>
        <v/>
      </c>
      <c r="Z2" s="10">
        <f>subtotal(9,Z5:Z117)</f>
        <v/>
      </c>
      <c r="AA2" s="10">
        <f>subtotal(9,AA5:AA117)</f>
        <v/>
      </c>
      <c r="AB2" s="10">
        <f>subtotal(9,AB5:AB117)</f>
        <v/>
      </c>
      <c r="AC2" s="10">
        <f>subtotal(9,AC5:AC117)</f>
        <v/>
      </c>
    </row>
    <row r="3">
      <c r="A3" s="11" t="n"/>
      <c r="B3" s="11" t="n"/>
      <c r="C3" s="11" t="n"/>
      <c r="D3" s="11" t="n"/>
      <c r="E3" s="12" t="inlineStr">
        <is>
          <t>&lt; Days</t>
        </is>
      </c>
      <c r="F3" s="12" t="inlineStr">
        <is>
          <t>&lt; Days</t>
        </is>
      </c>
      <c r="G3" s="12" t="inlineStr">
        <is>
          <t>&lt; Days</t>
        </is>
      </c>
      <c r="H3" s="12" t="inlineStr">
        <is>
          <t>&lt; Days</t>
        </is>
      </c>
      <c r="I3" s="12" t="inlineStr">
        <is>
          <t>&lt; Days</t>
        </is>
      </c>
      <c r="J3" s="12" t="inlineStr">
        <is>
          <t>&lt; Days</t>
        </is>
      </c>
      <c r="K3" s="12" t="inlineStr">
        <is>
          <t>&lt; Days</t>
        </is>
      </c>
      <c r="L3" s="12" t="inlineStr">
        <is>
          <t>&lt; Days</t>
        </is>
      </c>
      <c r="M3" s="12" t="inlineStr">
        <is>
          <t>&lt; Days</t>
        </is>
      </c>
      <c r="N3" s="12" t="inlineStr">
        <is>
          <t>&lt; Days</t>
        </is>
      </c>
      <c r="O3" s="12" t="inlineStr">
        <is>
          <t>&lt; Days</t>
        </is>
      </c>
      <c r="P3" s="12" t="inlineStr">
        <is>
          <t>&lt; Days</t>
        </is>
      </c>
      <c r="Q3" s="12" t="inlineStr">
        <is>
          <t>&lt; Days</t>
        </is>
      </c>
      <c r="R3" s="12" t="inlineStr">
        <is>
          <t>&lt; Days</t>
        </is>
      </c>
      <c r="S3" s="12" t="inlineStr">
        <is>
          <t>&lt; Days</t>
        </is>
      </c>
      <c r="T3" s="12" t="inlineStr">
        <is>
          <t>&lt; Days</t>
        </is>
      </c>
      <c r="U3" s="12" t="inlineStr">
        <is>
          <t>&lt; Days</t>
        </is>
      </c>
      <c r="V3" s="12" t="inlineStr">
        <is>
          <t>&lt; Days</t>
        </is>
      </c>
      <c r="W3" s="12" t="inlineStr">
        <is>
          <t>&lt; Days</t>
        </is>
      </c>
      <c r="X3" s="12" t="inlineStr">
        <is>
          <t>&lt; Days</t>
        </is>
      </c>
      <c r="Y3" s="12" t="inlineStr">
        <is>
          <t>&lt; Days</t>
        </is>
      </c>
      <c r="Z3" s="12" t="inlineStr">
        <is>
          <t>&lt; Days</t>
        </is>
      </c>
      <c r="AA3" s="12" t="inlineStr">
        <is>
          <t>&lt; Days</t>
        </is>
      </c>
      <c r="AB3" s="12" t="inlineStr">
        <is>
          <t>&lt; Days</t>
        </is>
      </c>
      <c r="AC3" s="12" t="inlineStr">
        <is>
          <t>&lt; Days</t>
        </is>
      </c>
    </row>
    <row r="4">
      <c r="A4" s="12" t="inlineStr">
        <is>
          <t>Investor Acc Number</t>
        </is>
      </c>
      <c r="B4" s="12" t="inlineStr">
        <is>
          <t>Unit Number</t>
        </is>
      </c>
      <c r="C4" s="12" t="inlineStr">
        <is>
          <t>Total</t>
        </is>
      </c>
      <c r="D4" s="12" t="n">
        <v>0</v>
      </c>
      <c r="E4" s="12" t="n">
        <v>30</v>
      </c>
      <c r="F4" s="12" t="n">
        <v>60</v>
      </c>
      <c r="G4" s="12" t="n">
        <v>90</v>
      </c>
      <c r="H4" s="12" t="n">
        <v>120</v>
      </c>
      <c r="I4" s="12" t="n">
        <v>150</v>
      </c>
      <c r="J4" s="12" t="n">
        <v>180</v>
      </c>
      <c r="K4" s="12" t="n">
        <v>210</v>
      </c>
      <c r="L4" s="12" t="n">
        <v>240</v>
      </c>
      <c r="M4" s="12" t="n">
        <v>270</v>
      </c>
      <c r="N4" s="12" t="n">
        <v>300</v>
      </c>
      <c r="O4" s="12" t="n">
        <v>330</v>
      </c>
      <c r="P4" s="12" t="n">
        <v>360</v>
      </c>
      <c r="Q4" s="12" t="n">
        <v>390</v>
      </c>
      <c r="R4" s="12" t="n">
        <v>420</v>
      </c>
      <c r="S4" s="12" t="n">
        <v>450</v>
      </c>
      <c r="T4" s="12" t="n">
        <v>480</v>
      </c>
      <c r="U4" s="12" t="n">
        <v>510</v>
      </c>
      <c r="V4" s="12" t="n">
        <v>540</v>
      </c>
      <c r="W4" s="12" t="n">
        <v>570</v>
      </c>
      <c r="X4" s="12" t="n">
        <v>600</v>
      </c>
      <c r="Y4" s="12" t="n">
        <v>630</v>
      </c>
      <c r="Z4" s="12" t="n">
        <v>660</v>
      </c>
      <c r="AA4" s="12" t="n">
        <v>690</v>
      </c>
      <c r="AB4" s="12" t="n">
        <v>720</v>
      </c>
      <c r="AC4" s="12" t="n">
        <v>750</v>
      </c>
    </row>
    <row r="5">
      <c r="A5" s="13" t="inlineStr">
        <is>
          <t>ZBEL01</t>
        </is>
      </c>
      <c r="B5" s="13" t="inlineStr">
        <is>
          <t>GW4849</t>
        </is>
      </c>
      <c r="C5" s="14">
        <f>SUM(E5:AC5)</f>
        <v/>
      </c>
      <c r="D5" s="13" t="n"/>
      <c r="E5" s="14">
        <f>IF(AND(SUMIFS(Investors!$P:$P,Investors!$A:$A,$A5,Investors!$G:$G,$B5)-$B$2&lt;=E$4,SUMIFS(Investors!$P:$P,Investors!$A:$A,$A5,Investors!$G:$G,$B5)-$B$2&gt;D$4),SUMIFS(Investors!$Q:$Q,Investors!$A:$A,$A5,Investors!$G:$G,$B5),0)</f>
        <v/>
      </c>
      <c r="F5" s="14">
        <f>IF(AND(SUMIFS(Investors!$P:$P,Investors!$A:$A,$A5,Investors!$G:$G,$B5)-$B$2&lt;=F$4,SUMIFS(Investors!$P:$P,Investors!$A:$A,$A5,Investors!$G:$G,$B5)-$B$2&gt;E$4),SUMIFS(Investors!$Q:$Q,Investors!$A:$A,$A5,Investors!$G:$G,$B5),0)</f>
        <v/>
      </c>
      <c r="G5" s="14">
        <f>IF(AND(SUMIFS(Investors!$P:$P,Investors!$A:$A,$A5,Investors!$G:$G,$B5)-$B$2&lt;=G$4,SUMIFS(Investors!$P:$P,Investors!$A:$A,$A5,Investors!$G:$G,$B5)-$B$2&gt;F$4),SUMIFS(Investors!$Q:$Q,Investors!$A:$A,$A5,Investors!$G:$G,$B5),0)</f>
        <v/>
      </c>
      <c r="H5" s="14">
        <f>IF(AND(SUMIFS(Investors!$P:$P,Investors!$A:$A,$A5,Investors!$G:$G,$B5)-$B$2&lt;=H$4,SUMIFS(Investors!$P:$P,Investors!$A:$A,$A5,Investors!$G:$G,$B5)-$B$2&gt;G$4),SUMIFS(Investors!$Q:$Q,Investors!$A:$A,$A5,Investors!$G:$G,$B5),0)</f>
        <v/>
      </c>
      <c r="I5" s="14">
        <f>IF(AND(SUMIFS(Investors!$P:$P,Investors!$A:$A,$A5,Investors!$G:$G,$B5)-$B$2&lt;=I$4,SUMIFS(Investors!$P:$P,Investors!$A:$A,$A5,Investors!$G:$G,$B5)-$B$2&gt;H$4),SUMIFS(Investors!$Q:$Q,Investors!$A:$A,$A5,Investors!$G:$G,$B5),0)</f>
        <v/>
      </c>
      <c r="J5" s="14">
        <f>IF(AND(SUMIFS(Investors!$P:$P,Investors!$A:$A,$A5,Investors!$G:$G,$B5)-$B$2&lt;=J$4,SUMIFS(Investors!$P:$P,Investors!$A:$A,$A5,Investors!$G:$G,$B5)-$B$2&gt;I$4),SUMIFS(Investors!$Q:$Q,Investors!$A:$A,$A5,Investors!$G:$G,$B5),0)</f>
        <v/>
      </c>
      <c r="K5" s="14">
        <f>IF(AND(SUMIFS(Investors!$P:$P,Investors!$A:$A,$A5,Investors!$G:$G,$B5)-$B$2&lt;=K$4,SUMIFS(Investors!$P:$P,Investors!$A:$A,$A5,Investors!$G:$G,$B5)-$B$2&gt;J$4),SUMIFS(Investors!$Q:$Q,Investors!$A:$A,$A5,Investors!$G:$G,$B5),0)</f>
        <v/>
      </c>
      <c r="L5" s="14">
        <f>IF(AND(SUMIFS(Investors!$P:$P,Investors!$A:$A,$A5,Investors!$G:$G,$B5)-$B$2&lt;=L$4,SUMIFS(Investors!$P:$P,Investors!$A:$A,$A5,Investors!$G:$G,$B5)-$B$2&gt;K$4),SUMIFS(Investors!$Q:$Q,Investors!$A:$A,$A5,Investors!$G:$G,$B5),0)</f>
        <v/>
      </c>
      <c r="M5" s="14">
        <f>IF(AND(SUMIFS(Investors!$P:$P,Investors!$A:$A,$A5,Investors!$G:$G,$B5)-$B$2&lt;=M$4,SUMIFS(Investors!$P:$P,Investors!$A:$A,$A5,Investors!$G:$G,$B5)-$B$2&gt;L$4),SUMIFS(Investors!$Q:$Q,Investors!$A:$A,$A5,Investors!$G:$G,$B5),0)</f>
        <v/>
      </c>
      <c r="N5" s="14">
        <f>IF(AND(SUMIFS(Investors!$P:$P,Investors!$A:$A,$A5,Investors!$G:$G,$B5)-$B$2&lt;=N$4,SUMIFS(Investors!$P:$P,Investors!$A:$A,$A5,Investors!$G:$G,$B5)-$B$2&gt;M$4),SUMIFS(Investors!$Q:$Q,Investors!$A:$A,$A5,Investors!$G:$G,$B5),0)</f>
        <v/>
      </c>
      <c r="O5" s="14">
        <f>IF(AND(SUMIFS(Investors!$P:$P,Investors!$A:$A,$A5,Investors!$G:$G,$B5)-$B$2&lt;=O$4,SUMIFS(Investors!$P:$P,Investors!$A:$A,$A5,Investors!$G:$G,$B5)-$B$2&gt;N$4),SUMIFS(Investors!$Q:$Q,Investors!$A:$A,$A5,Investors!$G:$G,$B5),0)</f>
        <v/>
      </c>
      <c r="P5" s="14">
        <f>IF(AND(SUMIFS(Investors!$P:$P,Investors!$A:$A,$A5,Investors!$G:$G,$B5)-$B$2&lt;=P$4,SUMIFS(Investors!$P:$P,Investors!$A:$A,$A5,Investors!$G:$G,$B5)-$B$2&gt;O$4),SUMIFS(Investors!$Q:$Q,Investors!$A:$A,$A5,Investors!$G:$G,$B5),0)</f>
        <v/>
      </c>
      <c r="Q5" s="14">
        <f>IF(AND(SUMIFS(Investors!$P:$P,Investors!$A:$A,$A5,Investors!$G:$G,$B5)-$B$2&lt;=Q$4,SUMIFS(Investors!$P:$P,Investors!$A:$A,$A5,Investors!$G:$G,$B5)-$B$2&gt;P$4),SUMIFS(Investors!$Q:$Q,Investors!$A:$A,$A5,Investors!$G:$G,$B5),0)</f>
        <v/>
      </c>
      <c r="R5" s="14">
        <f>IF(AND(SUMIFS(Investors!$P:$P,Investors!$A:$A,$A5,Investors!$G:$G,$B5)-$B$2&lt;=R$4,SUMIFS(Investors!$P:$P,Investors!$A:$A,$A5,Investors!$G:$G,$B5)-$B$2&gt;Q$4),SUMIFS(Investors!$Q:$Q,Investors!$A:$A,$A5,Investors!$G:$G,$B5),0)</f>
        <v/>
      </c>
      <c r="S5" s="14">
        <f>IF(AND(SUMIFS(Investors!$P:$P,Investors!$A:$A,$A5,Investors!$G:$G,$B5)-$B$2&lt;=S$4,SUMIFS(Investors!$P:$P,Investors!$A:$A,$A5,Investors!$G:$G,$B5)-$B$2&gt;R$4),SUMIFS(Investors!$Q:$Q,Investors!$A:$A,$A5,Investors!$G:$G,$B5),0)</f>
        <v/>
      </c>
      <c r="T5" s="14">
        <f>IF(AND(SUMIFS(Investors!$P:$P,Investors!$A:$A,$A5,Investors!$G:$G,$B5)-$B$2&lt;=T$4,SUMIFS(Investors!$P:$P,Investors!$A:$A,$A5,Investors!$G:$G,$B5)-$B$2&gt;S$4),SUMIFS(Investors!$Q:$Q,Investors!$A:$A,$A5,Investors!$G:$G,$B5),0)</f>
        <v/>
      </c>
      <c r="U5" s="14">
        <f>IF(AND(SUMIFS(Investors!$P:$P,Investors!$A:$A,$A5,Investors!$G:$G,$B5)-$B$2&lt;=U$4,SUMIFS(Investors!$P:$P,Investors!$A:$A,$A5,Investors!$G:$G,$B5)-$B$2&gt;T$4),SUMIFS(Investors!$Q:$Q,Investors!$A:$A,$A5,Investors!$G:$G,$B5),0)</f>
        <v/>
      </c>
      <c r="V5" s="14">
        <f>IF(AND(SUMIFS(Investors!$P:$P,Investors!$A:$A,$A5,Investors!$G:$G,$B5)-$B$2&lt;=V$4,SUMIFS(Investors!$P:$P,Investors!$A:$A,$A5,Investors!$G:$G,$B5)-$B$2&gt;U$4),SUMIFS(Investors!$Q:$Q,Investors!$A:$A,$A5,Investors!$G:$G,$B5),0)</f>
        <v/>
      </c>
      <c r="W5" s="14">
        <f>IF(AND(SUMIFS(Investors!$P:$P,Investors!$A:$A,$A5,Investors!$G:$G,$B5)-$B$2&lt;=W$4,SUMIFS(Investors!$P:$P,Investors!$A:$A,$A5,Investors!$G:$G,$B5)-$B$2&gt;V$4),SUMIFS(Investors!$Q:$Q,Investors!$A:$A,$A5,Investors!$G:$G,$B5),0)</f>
        <v/>
      </c>
      <c r="X5" s="14">
        <f>IF(AND(SUMIFS(Investors!$P:$P,Investors!$A:$A,$A5,Investors!$G:$G,$B5)-$B$2&lt;=X$4,SUMIFS(Investors!$P:$P,Investors!$A:$A,$A5,Investors!$G:$G,$B5)-$B$2&gt;W$4),SUMIFS(Investors!$Q:$Q,Investors!$A:$A,$A5,Investors!$G:$G,$B5),0)</f>
        <v/>
      </c>
      <c r="Y5" s="14">
        <f>IF(AND(SUMIFS(Investors!$P:$P,Investors!$A:$A,$A5,Investors!$G:$G,$B5)-$B$2&lt;=Y$4,SUMIFS(Investors!$P:$P,Investors!$A:$A,$A5,Investors!$G:$G,$B5)-$B$2&gt;X$4),SUMIFS(Investors!$Q:$Q,Investors!$A:$A,$A5,Investors!$G:$G,$B5),0)</f>
        <v/>
      </c>
      <c r="Z5" s="14">
        <f>IF(AND(SUMIFS(Investors!$P:$P,Investors!$A:$A,$A5,Investors!$G:$G,$B5)-$B$2&lt;=Z$4,SUMIFS(Investors!$P:$P,Investors!$A:$A,$A5,Investors!$G:$G,$B5)-$B$2&gt;Y$4),SUMIFS(Investors!$Q:$Q,Investors!$A:$A,$A5,Investors!$G:$G,$B5),0)</f>
        <v/>
      </c>
      <c r="AA5" s="14">
        <f>IF(AND(SUMIFS(Investors!$P:$P,Investors!$A:$A,$A5,Investors!$G:$G,$B5)-$B$2&lt;=AA$4,SUMIFS(Investors!$P:$P,Investors!$A:$A,$A5,Investors!$G:$G,$B5)-$B$2&gt;Z$4),SUMIFS(Investors!$Q:$Q,Investors!$A:$A,$A5,Investors!$G:$G,$B5),0)</f>
        <v/>
      </c>
      <c r="AB5" s="14">
        <f>IF(AND(SUMIFS(Investors!$P:$P,Investors!$A:$A,$A5,Investors!$G:$G,$B5)-$B$2&lt;=AB$4,SUMIFS(Investors!$P:$P,Investors!$A:$A,$A5,Investors!$G:$G,$B5)-$B$2&gt;AA$4),SUMIFS(Investors!$Q:$Q,Investors!$A:$A,$A5,Investors!$G:$G,$B5),0)</f>
        <v/>
      </c>
      <c r="AC5" s="14">
        <f>IF(AND(SUMIFS(Investors!$P:$P,Investors!$A:$A,$A5,Investors!$G:$G,$B5)-$B$2&lt;=AC$4,SUMIFS(Investors!$P:$P,Investors!$A:$A,$A5,Investors!$G:$G,$B5)-$B$2&gt;AB$4),SUMIFS(Investors!$Q:$Q,Investors!$A:$A,$A5,Investors!$G:$G,$B5),0)</f>
        <v/>
      </c>
    </row>
    <row r="6">
      <c r="A6" s="13" t="inlineStr">
        <is>
          <t>ZKRU01</t>
        </is>
      </c>
      <c r="B6" s="13" t="inlineStr">
        <is>
          <t>GW4429</t>
        </is>
      </c>
      <c r="C6" s="14">
        <f>SUM(E6:AC6)</f>
        <v/>
      </c>
      <c r="D6" s="13" t="n"/>
      <c r="E6" s="14">
        <f>IF(AND(SUMIFS(Investors!$P:$P,Investors!$A:$A,$A6,Investors!$G:$G,$B6)-$B$2&lt;=E$4,SUMIFS(Investors!$P:$P,Investors!$A:$A,$A6,Investors!$G:$G,$B6)-$B$2&gt;D$4),SUMIFS(Investors!$Q:$Q,Investors!$A:$A,$A6,Investors!$G:$G,$B6),0)</f>
        <v/>
      </c>
      <c r="F6" s="14">
        <f>IF(AND(SUMIFS(Investors!$P:$P,Investors!$A:$A,$A6,Investors!$G:$G,$B6)-$B$2&lt;=F$4,SUMIFS(Investors!$P:$P,Investors!$A:$A,$A6,Investors!$G:$G,$B6)-$B$2&gt;E$4),SUMIFS(Investors!$Q:$Q,Investors!$A:$A,$A6,Investors!$G:$G,$B6),0)</f>
        <v/>
      </c>
      <c r="G6" s="14">
        <f>IF(AND(SUMIFS(Investors!$P:$P,Investors!$A:$A,$A6,Investors!$G:$G,$B6)-$B$2&lt;=G$4,SUMIFS(Investors!$P:$P,Investors!$A:$A,$A6,Investors!$G:$G,$B6)-$B$2&gt;F$4),SUMIFS(Investors!$Q:$Q,Investors!$A:$A,$A6,Investors!$G:$G,$B6),0)</f>
        <v/>
      </c>
      <c r="H6" s="14">
        <f>IF(AND(SUMIFS(Investors!$P:$P,Investors!$A:$A,$A6,Investors!$G:$G,$B6)-$B$2&lt;=H$4,SUMIFS(Investors!$P:$P,Investors!$A:$A,$A6,Investors!$G:$G,$B6)-$B$2&gt;G$4),SUMIFS(Investors!$Q:$Q,Investors!$A:$A,$A6,Investors!$G:$G,$B6),0)</f>
        <v/>
      </c>
      <c r="I6" s="14">
        <f>IF(AND(SUMIFS(Investors!$P:$P,Investors!$A:$A,$A6,Investors!$G:$G,$B6)-$B$2&lt;=I$4,SUMIFS(Investors!$P:$P,Investors!$A:$A,$A6,Investors!$G:$G,$B6)-$B$2&gt;H$4),SUMIFS(Investors!$Q:$Q,Investors!$A:$A,$A6,Investors!$G:$G,$B6),0)</f>
        <v/>
      </c>
      <c r="J6" s="14">
        <f>IF(AND(SUMIFS(Investors!$P:$P,Investors!$A:$A,$A6,Investors!$G:$G,$B6)-$B$2&lt;=J$4,SUMIFS(Investors!$P:$P,Investors!$A:$A,$A6,Investors!$G:$G,$B6)-$B$2&gt;I$4),SUMIFS(Investors!$Q:$Q,Investors!$A:$A,$A6,Investors!$G:$G,$B6),0)</f>
        <v/>
      </c>
      <c r="K6" s="14">
        <f>IF(AND(SUMIFS(Investors!$P:$P,Investors!$A:$A,$A6,Investors!$G:$G,$B6)-$B$2&lt;=K$4,SUMIFS(Investors!$P:$P,Investors!$A:$A,$A6,Investors!$G:$G,$B6)-$B$2&gt;J$4),SUMIFS(Investors!$Q:$Q,Investors!$A:$A,$A6,Investors!$G:$G,$B6),0)</f>
        <v/>
      </c>
      <c r="L6" s="14">
        <f>IF(AND(SUMIFS(Investors!$P:$P,Investors!$A:$A,$A6,Investors!$G:$G,$B6)-$B$2&lt;=L$4,SUMIFS(Investors!$P:$P,Investors!$A:$A,$A6,Investors!$G:$G,$B6)-$B$2&gt;K$4),SUMIFS(Investors!$Q:$Q,Investors!$A:$A,$A6,Investors!$G:$G,$B6),0)</f>
        <v/>
      </c>
      <c r="M6" s="14">
        <f>IF(AND(SUMIFS(Investors!$P:$P,Investors!$A:$A,$A6,Investors!$G:$G,$B6)-$B$2&lt;=M$4,SUMIFS(Investors!$P:$P,Investors!$A:$A,$A6,Investors!$G:$G,$B6)-$B$2&gt;L$4),SUMIFS(Investors!$Q:$Q,Investors!$A:$A,$A6,Investors!$G:$G,$B6),0)</f>
        <v/>
      </c>
      <c r="N6" s="14">
        <f>IF(AND(SUMIFS(Investors!$P:$P,Investors!$A:$A,$A6,Investors!$G:$G,$B6)-$B$2&lt;=N$4,SUMIFS(Investors!$P:$P,Investors!$A:$A,$A6,Investors!$G:$G,$B6)-$B$2&gt;M$4),SUMIFS(Investors!$Q:$Q,Investors!$A:$A,$A6,Investors!$G:$G,$B6),0)</f>
        <v/>
      </c>
      <c r="O6" s="14">
        <f>IF(AND(SUMIFS(Investors!$P:$P,Investors!$A:$A,$A6,Investors!$G:$G,$B6)-$B$2&lt;=O$4,SUMIFS(Investors!$P:$P,Investors!$A:$A,$A6,Investors!$G:$G,$B6)-$B$2&gt;N$4),SUMIFS(Investors!$Q:$Q,Investors!$A:$A,$A6,Investors!$G:$G,$B6),0)</f>
        <v/>
      </c>
      <c r="P6" s="14">
        <f>IF(AND(SUMIFS(Investors!$P:$P,Investors!$A:$A,$A6,Investors!$G:$G,$B6)-$B$2&lt;=P$4,SUMIFS(Investors!$P:$P,Investors!$A:$A,$A6,Investors!$G:$G,$B6)-$B$2&gt;O$4),SUMIFS(Investors!$Q:$Q,Investors!$A:$A,$A6,Investors!$G:$G,$B6),0)</f>
        <v/>
      </c>
      <c r="Q6" s="14">
        <f>IF(AND(SUMIFS(Investors!$P:$P,Investors!$A:$A,$A6,Investors!$G:$G,$B6)-$B$2&lt;=Q$4,SUMIFS(Investors!$P:$P,Investors!$A:$A,$A6,Investors!$G:$G,$B6)-$B$2&gt;P$4),SUMIFS(Investors!$Q:$Q,Investors!$A:$A,$A6,Investors!$G:$G,$B6),0)</f>
        <v/>
      </c>
      <c r="R6" s="14">
        <f>IF(AND(SUMIFS(Investors!$P:$P,Investors!$A:$A,$A6,Investors!$G:$G,$B6)-$B$2&lt;=R$4,SUMIFS(Investors!$P:$P,Investors!$A:$A,$A6,Investors!$G:$G,$B6)-$B$2&gt;Q$4),SUMIFS(Investors!$Q:$Q,Investors!$A:$A,$A6,Investors!$G:$G,$B6),0)</f>
        <v/>
      </c>
      <c r="S6" s="14">
        <f>IF(AND(SUMIFS(Investors!$P:$P,Investors!$A:$A,$A6,Investors!$G:$G,$B6)-$B$2&lt;=S$4,SUMIFS(Investors!$P:$P,Investors!$A:$A,$A6,Investors!$G:$G,$B6)-$B$2&gt;R$4),SUMIFS(Investors!$Q:$Q,Investors!$A:$A,$A6,Investors!$G:$G,$B6),0)</f>
        <v/>
      </c>
      <c r="T6" s="14">
        <f>IF(AND(SUMIFS(Investors!$P:$P,Investors!$A:$A,$A6,Investors!$G:$G,$B6)-$B$2&lt;=T$4,SUMIFS(Investors!$P:$P,Investors!$A:$A,$A6,Investors!$G:$G,$B6)-$B$2&gt;S$4),SUMIFS(Investors!$Q:$Q,Investors!$A:$A,$A6,Investors!$G:$G,$B6),0)</f>
        <v/>
      </c>
      <c r="U6" s="14">
        <f>IF(AND(SUMIFS(Investors!$P:$P,Investors!$A:$A,$A6,Investors!$G:$G,$B6)-$B$2&lt;=U$4,SUMIFS(Investors!$P:$P,Investors!$A:$A,$A6,Investors!$G:$G,$B6)-$B$2&gt;T$4),SUMIFS(Investors!$Q:$Q,Investors!$A:$A,$A6,Investors!$G:$G,$B6),0)</f>
        <v/>
      </c>
      <c r="V6" s="14">
        <f>IF(AND(SUMIFS(Investors!$P:$P,Investors!$A:$A,$A6,Investors!$G:$G,$B6)-$B$2&lt;=V$4,SUMIFS(Investors!$P:$P,Investors!$A:$A,$A6,Investors!$G:$G,$B6)-$B$2&gt;U$4),SUMIFS(Investors!$Q:$Q,Investors!$A:$A,$A6,Investors!$G:$G,$B6),0)</f>
        <v/>
      </c>
      <c r="W6" s="14">
        <f>IF(AND(SUMIFS(Investors!$P:$P,Investors!$A:$A,$A6,Investors!$G:$G,$B6)-$B$2&lt;=W$4,SUMIFS(Investors!$P:$P,Investors!$A:$A,$A6,Investors!$G:$G,$B6)-$B$2&gt;V$4),SUMIFS(Investors!$Q:$Q,Investors!$A:$A,$A6,Investors!$G:$G,$B6),0)</f>
        <v/>
      </c>
      <c r="X6" s="14">
        <f>IF(AND(SUMIFS(Investors!$P:$P,Investors!$A:$A,$A6,Investors!$G:$G,$B6)-$B$2&lt;=X$4,SUMIFS(Investors!$P:$P,Investors!$A:$A,$A6,Investors!$G:$G,$B6)-$B$2&gt;W$4),SUMIFS(Investors!$Q:$Q,Investors!$A:$A,$A6,Investors!$G:$G,$B6),0)</f>
        <v/>
      </c>
      <c r="Y6" s="14">
        <f>IF(AND(SUMIFS(Investors!$P:$P,Investors!$A:$A,$A6,Investors!$G:$G,$B6)-$B$2&lt;=Y$4,SUMIFS(Investors!$P:$P,Investors!$A:$A,$A6,Investors!$G:$G,$B6)-$B$2&gt;X$4),SUMIFS(Investors!$Q:$Q,Investors!$A:$A,$A6,Investors!$G:$G,$B6),0)</f>
        <v/>
      </c>
      <c r="Z6" s="14">
        <f>IF(AND(SUMIFS(Investors!$P:$P,Investors!$A:$A,$A6,Investors!$G:$G,$B6)-$B$2&lt;=Z$4,SUMIFS(Investors!$P:$P,Investors!$A:$A,$A6,Investors!$G:$G,$B6)-$B$2&gt;Y$4),SUMIFS(Investors!$Q:$Q,Investors!$A:$A,$A6,Investors!$G:$G,$B6),0)</f>
        <v/>
      </c>
      <c r="AA6" s="14">
        <f>IF(AND(SUMIFS(Investors!$P:$P,Investors!$A:$A,$A6,Investors!$G:$G,$B6)-$B$2&lt;=AA$4,SUMIFS(Investors!$P:$P,Investors!$A:$A,$A6,Investors!$G:$G,$B6)-$B$2&gt;Z$4),SUMIFS(Investors!$Q:$Q,Investors!$A:$A,$A6,Investors!$G:$G,$B6),0)</f>
        <v/>
      </c>
      <c r="AB6" s="14">
        <f>IF(AND(SUMIFS(Investors!$P:$P,Investors!$A:$A,$A6,Investors!$G:$G,$B6)-$B$2&lt;=AB$4,SUMIFS(Investors!$P:$P,Investors!$A:$A,$A6,Investors!$G:$G,$B6)-$B$2&gt;AA$4),SUMIFS(Investors!$Q:$Q,Investors!$A:$A,$A6,Investors!$G:$G,$B6),0)</f>
        <v/>
      </c>
      <c r="AC6" s="14">
        <f>IF(AND(SUMIFS(Investors!$P:$P,Investors!$A:$A,$A6,Investors!$G:$G,$B6)-$B$2&lt;=AC$4,SUMIFS(Investors!$P:$P,Investors!$A:$A,$A6,Investors!$G:$G,$B6)-$B$2&gt;AB$4),SUMIFS(Investors!$Q:$Q,Investors!$A:$A,$A6,Investors!$G:$G,$B6),0)</f>
        <v/>
      </c>
    </row>
    <row r="7">
      <c r="A7" s="13" t="inlineStr">
        <is>
          <t>ZKRU01</t>
        </is>
      </c>
      <c r="B7" s="13" t="inlineStr">
        <is>
          <t>GW4604</t>
        </is>
      </c>
      <c r="C7" s="14">
        <f>SUM(E7:AC7)</f>
        <v/>
      </c>
      <c r="D7" s="13" t="n"/>
      <c r="E7" s="14">
        <f>IF(AND(SUMIFS(Investors!$P:$P,Investors!$A:$A,$A7,Investors!$G:$G,$B7)-$B$2&lt;=E$4,SUMIFS(Investors!$P:$P,Investors!$A:$A,$A7,Investors!$G:$G,$B7)-$B$2&gt;D$4),SUMIFS(Investors!$Q:$Q,Investors!$A:$A,$A7,Investors!$G:$G,$B7),0)</f>
        <v/>
      </c>
      <c r="F7" s="14">
        <f>IF(AND(SUMIFS(Investors!$P:$P,Investors!$A:$A,$A7,Investors!$G:$G,$B7)-$B$2&lt;=F$4,SUMIFS(Investors!$P:$P,Investors!$A:$A,$A7,Investors!$G:$G,$B7)-$B$2&gt;E$4),SUMIFS(Investors!$Q:$Q,Investors!$A:$A,$A7,Investors!$G:$G,$B7),0)</f>
        <v/>
      </c>
      <c r="G7" s="14">
        <f>IF(AND(SUMIFS(Investors!$P:$P,Investors!$A:$A,$A7,Investors!$G:$G,$B7)-$B$2&lt;=G$4,SUMIFS(Investors!$P:$P,Investors!$A:$A,$A7,Investors!$G:$G,$B7)-$B$2&gt;F$4),SUMIFS(Investors!$Q:$Q,Investors!$A:$A,$A7,Investors!$G:$G,$B7),0)</f>
        <v/>
      </c>
      <c r="H7" s="14">
        <f>IF(AND(SUMIFS(Investors!$P:$P,Investors!$A:$A,$A7,Investors!$G:$G,$B7)-$B$2&lt;=H$4,SUMIFS(Investors!$P:$P,Investors!$A:$A,$A7,Investors!$G:$G,$B7)-$B$2&gt;G$4),SUMIFS(Investors!$Q:$Q,Investors!$A:$A,$A7,Investors!$G:$G,$B7),0)</f>
        <v/>
      </c>
      <c r="I7" s="14">
        <f>IF(AND(SUMIFS(Investors!$P:$P,Investors!$A:$A,$A7,Investors!$G:$G,$B7)-$B$2&lt;=I$4,SUMIFS(Investors!$P:$P,Investors!$A:$A,$A7,Investors!$G:$G,$B7)-$B$2&gt;H$4),SUMIFS(Investors!$Q:$Q,Investors!$A:$A,$A7,Investors!$G:$G,$B7),0)</f>
        <v/>
      </c>
      <c r="J7" s="14">
        <f>IF(AND(SUMIFS(Investors!$P:$P,Investors!$A:$A,$A7,Investors!$G:$G,$B7)-$B$2&lt;=J$4,SUMIFS(Investors!$P:$P,Investors!$A:$A,$A7,Investors!$G:$G,$B7)-$B$2&gt;I$4),SUMIFS(Investors!$Q:$Q,Investors!$A:$A,$A7,Investors!$G:$G,$B7),0)</f>
        <v/>
      </c>
      <c r="K7" s="14">
        <f>IF(AND(SUMIFS(Investors!$P:$P,Investors!$A:$A,$A7,Investors!$G:$G,$B7)-$B$2&lt;=K$4,SUMIFS(Investors!$P:$P,Investors!$A:$A,$A7,Investors!$G:$G,$B7)-$B$2&gt;J$4),SUMIFS(Investors!$Q:$Q,Investors!$A:$A,$A7,Investors!$G:$G,$B7),0)</f>
        <v/>
      </c>
      <c r="L7" s="14">
        <f>IF(AND(SUMIFS(Investors!$P:$P,Investors!$A:$A,$A7,Investors!$G:$G,$B7)-$B$2&lt;=L$4,SUMIFS(Investors!$P:$P,Investors!$A:$A,$A7,Investors!$G:$G,$B7)-$B$2&gt;K$4),SUMIFS(Investors!$Q:$Q,Investors!$A:$A,$A7,Investors!$G:$G,$B7),0)</f>
        <v/>
      </c>
      <c r="M7" s="14">
        <f>IF(AND(SUMIFS(Investors!$P:$P,Investors!$A:$A,$A7,Investors!$G:$G,$B7)-$B$2&lt;=M$4,SUMIFS(Investors!$P:$P,Investors!$A:$A,$A7,Investors!$G:$G,$B7)-$B$2&gt;L$4),SUMIFS(Investors!$Q:$Q,Investors!$A:$A,$A7,Investors!$G:$G,$B7),0)</f>
        <v/>
      </c>
      <c r="N7" s="14">
        <f>IF(AND(SUMIFS(Investors!$P:$P,Investors!$A:$A,$A7,Investors!$G:$G,$B7)-$B$2&lt;=N$4,SUMIFS(Investors!$P:$P,Investors!$A:$A,$A7,Investors!$G:$G,$B7)-$B$2&gt;M$4),SUMIFS(Investors!$Q:$Q,Investors!$A:$A,$A7,Investors!$G:$G,$B7),0)</f>
        <v/>
      </c>
      <c r="O7" s="14">
        <f>IF(AND(SUMIFS(Investors!$P:$P,Investors!$A:$A,$A7,Investors!$G:$G,$B7)-$B$2&lt;=O$4,SUMIFS(Investors!$P:$P,Investors!$A:$A,$A7,Investors!$G:$G,$B7)-$B$2&gt;N$4),SUMIFS(Investors!$Q:$Q,Investors!$A:$A,$A7,Investors!$G:$G,$B7),0)</f>
        <v/>
      </c>
      <c r="P7" s="14">
        <f>IF(AND(SUMIFS(Investors!$P:$P,Investors!$A:$A,$A7,Investors!$G:$G,$B7)-$B$2&lt;=P$4,SUMIFS(Investors!$P:$P,Investors!$A:$A,$A7,Investors!$G:$G,$B7)-$B$2&gt;O$4),SUMIFS(Investors!$Q:$Q,Investors!$A:$A,$A7,Investors!$G:$G,$B7),0)</f>
        <v/>
      </c>
      <c r="Q7" s="14">
        <f>IF(AND(SUMIFS(Investors!$P:$P,Investors!$A:$A,$A7,Investors!$G:$G,$B7)-$B$2&lt;=Q$4,SUMIFS(Investors!$P:$P,Investors!$A:$A,$A7,Investors!$G:$G,$B7)-$B$2&gt;P$4),SUMIFS(Investors!$Q:$Q,Investors!$A:$A,$A7,Investors!$G:$G,$B7),0)</f>
        <v/>
      </c>
      <c r="R7" s="14">
        <f>IF(AND(SUMIFS(Investors!$P:$P,Investors!$A:$A,$A7,Investors!$G:$G,$B7)-$B$2&lt;=R$4,SUMIFS(Investors!$P:$P,Investors!$A:$A,$A7,Investors!$G:$G,$B7)-$B$2&gt;Q$4),SUMIFS(Investors!$Q:$Q,Investors!$A:$A,$A7,Investors!$G:$G,$B7),0)</f>
        <v/>
      </c>
      <c r="S7" s="14">
        <f>IF(AND(SUMIFS(Investors!$P:$P,Investors!$A:$A,$A7,Investors!$G:$G,$B7)-$B$2&lt;=S$4,SUMIFS(Investors!$P:$P,Investors!$A:$A,$A7,Investors!$G:$G,$B7)-$B$2&gt;R$4),SUMIFS(Investors!$Q:$Q,Investors!$A:$A,$A7,Investors!$G:$G,$B7),0)</f>
        <v/>
      </c>
      <c r="T7" s="14">
        <f>IF(AND(SUMIFS(Investors!$P:$P,Investors!$A:$A,$A7,Investors!$G:$G,$B7)-$B$2&lt;=T$4,SUMIFS(Investors!$P:$P,Investors!$A:$A,$A7,Investors!$G:$G,$B7)-$B$2&gt;S$4),SUMIFS(Investors!$Q:$Q,Investors!$A:$A,$A7,Investors!$G:$G,$B7),0)</f>
        <v/>
      </c>
      <c r="U7" s="14">
        <f>IF(AND(SUMIFS(Investors!$P:$P,Investors!$A:$A,$A7,Investors!$G:$G,$B7)-$B$2&lt;=U$4,SUMIFS(Investors!$P:$P,Investors!$A:$A,$A7,Investors!$G:$G,$B7)-$B$2&gt;T$4),SUMIFS(Investors!$Q:$Q,Investors!$A:$A,$A7,Investors!$G:$G,$B7),0)</f>
        <v/>
      </c>
      <c r="V7" s="14">
        <f>IF(AND(SUMIFS(Investors!$P:$P,Investors!$A:$A,$A7,Investors!$G:$G,$B7)-$B$2&lt;=V$4,SUMIFS(Investors!$P:$P,Investors!$A:$A,$A7,Investors!$G:$G,$B7)-$B$2&gt;U$4),SUMIFS(Investors!$Q:$Q,Investors!$A:$A,$A7,Investors!$G:$G,$B7),0)</f>
        <v/>
      </c>
      <c r="W7" s="14">
        <f>IF(AND(SUMIFS(Investors!$P:$P,Investors!$A:$A,$A7,Investors!$G:$G,$B7)-$B$2&lt;=W$4,SUMIFS(Investors!$P:$P,Investors!$A:$A,$A7,Investors!$G:$G,$B7)-$B$2&gt;V$4),SUMIFS(Investors!$Q:$Q,Investors!$A:$A,$A7,Investors!$G:$G,$B7),0)</f>
        <v/>
      </c>
      <c r="X7" s="14">
        <f>IF(AND(SUMIFS(Investors!$P:$P,Investors!$A:$A,$A7,Investors!$G:$G,$B7)-$B$2&lt;=X$4,SUMIFS(Investors!$P:$P,Investors!$A:$A,$A7,Investors!$G:$G,$B7)-$B$2&gt;W$4),SUMIFS(Investors!$Q:$Q,Investors!$A:$A,$A7,Investors!$G:$G,$B7),0)</f>
        <v/>
      </c>
      <c r="Y7" s="14">
        <f>IF(AND(SUMIFS(Investors!$P:$P,Investors!$A:$A,$A7,Investors!$G:$G,$B7)-$B$2&lt;=Y$4,SUMIFS(Investors!$P:$P,Investors!$A:$A,$A7,Investors!$G:$G,$B7)-$B$2&gt;X$4),SUMIFS(Investors!$Q:$Q,Investors!$A:$A,$A7,Investors!$G:$G,$B7),0)</f>
        <v/>
      </c>
      <c r="Z7" s="14">
        <f>IF(AND(SUMIFS(Investors!$P:$P,Investors!$A:$A,$A7,Investors!$G:$G,$B7)-$B$2&lt;=Z$4,SUMIFS(Investors!$P:$P,Investors!$A:$A,$A7,Investors!$G:$G,$B7)-$B$2&gt;Y$4),SUMIFS(Investors!$Q:$Q,Investors!$A:$A,$A7,Investors!$G:$G,$B7),0)</f>
        <v/>
      </c>
      <c r="AA7" s="14">
        <f>IF(AND(SUMIFS(Investors!$P:$P,Investors!$A:$A,$A7,Investors!$G:$G,$B7)-$B$2&lt;=AA$4,SUMIFS(Investors!$P:$P,Investors!$A:$A,$A7,Investors!$G:$G,$B7)-$B$2&gt;Z$4),SUMIFS(Investors!$Q:$Q,Investors!$A:$A,$A7,Investors!$G:$G,$B7),0)</f>
        <v/>
      </c>
      <c r="AB7" s="14">
        <f>IF(AND(SUMIFS(Investors!$P:$P,Investors!$A:$A,$A7,Investors!$G:$G,$B7)-$B$2&lt;=AB$4,SUMIFS(Investors!$P:$P,Investors!$A:$A,$A7,Investors!$G:$G,$B7)-$B$2&gt;AA$4),SUMIFS(Investors!$Q:$Q,Investors!$A:$A,$A7,Investors!$G:$G,$B7),0)</f>
        <v/>
      </c>
      <c r="AC7" s="14">
        <f>IF(AND(SUMIFS(Investors!$P:$P,Investors!$A:$A,$A7,Investors!$G:$G,$B7)-$B$2&lt;=AC$4,SUMIFS(Investors!$P:$P,Investors!$A:$A,$A7,Investors!$G:$G,$B7)-$B$2&gt;AB$4),SUMIFS(Investors!$Q:$Q,Investors!$A:$A,$A7,Investors!$G:$G,$B7),0)</f>
        <v/>
      </c>
    </row>
    <row r="8">
      <c r="A8" s="13" t="inlineStr">
        <is>
          <t>ZDAV01</t>
        </is>
      </c>
      <c r="B8" s="13" t="inlineStr">
        <is>
          <t>GW4849</t>
        </is>
      </c>
      <c r="C8" s="14">
        <f>SUM(E8:AC8)</f>
        <v/>
      </c>
      <c r="D8" s="13" t="n"/>
      <c r="E8" s="14">
        <f>IF(AND(SUMIFS(Investors!$P:$P,Investors!$A:$A,$A8,Investors!$G:$G,$B8)-$B$2&lt;=E$4,SUMIFS(Investors!$P:$P,Investors!$A:$A,$A8,Investors!$G:$G,$B8)-$B$2&gt;D$4),SUMIFS(Investors!$Q:$Q,Investors!$A:$A,$A8,Investors!$G:$G,$B8),0)</f>
        <v/>
      </c>
      <c r="F8" s="14">
        <f>IF(AND(SUMIFS(Investors!$P:$P,Investors!$A:$A,$A8,Investors!$G:$G,$B8)-$B$2&lt;=F$4,SUMIFS(Investors!$P:$P,Investors!$A:$A,$A8,Investors!$G:$G,$B8)-$B$2&gt;E$4),SUMIFS(Investors!$Q:$Q,Investors!$A:$A,$A8,Investors!$G:$G,$B8),0)</f>
        <v/>
      </c>
      <c r="G8" s="14">
        <f>IF(AND(SUMIFS(Investors!$P:$P,Investors!$A:$A,$A8,Investors!$G:$G,$B8)-$B$2&lt;=G$4,SUMIFS(Investors!$P:$P,Investors!$A:$A,$A8,Investors!$G:$G,$B8)-$B$2&gt;F$4),SUMIFS(Investors!$Q:$Q,Investors!$A:$A,$A8,Investors!$G:$G,$B8),0)</f>
        <v/>
      </c>
      <c r="H8" s="14">
        <f>IF(AND(SUMIFS(Investors!$P:$P,Investors!$A:$A,$A8,Investors!$G:$G,$B8)-$B$2&lt;=H$4,SUMIFS(Investors!$P:$P,Investors!$A:$A,$A8,Investors!$G:$G,$B8)-$B$2&gt;G$4),SUMIFS(Investors!$Q:$Q,Investors!$A:$A,$A8,Investors!$G:$G,$B8),0)</f>
        <v/>
      </c>
      <c r="I8" s="14">
        <f>IF(AND(SUMIFS(Investors!$P:$P,Investors!$A:$A,$A8,Investors!$G:$G,$B8)-$B$2&lt;=I$4,SUMIFS(Investors!$P:$P,Investors!$A:$A,$A8,Investors!$G:$G,$B8)-$B$2&gt;H$4),SUMIFS(Investors!$Q:$Q,Investors!$A:$A,$A8,Investors!$G:$G,$B8),0)</f>
        <v/>
      </c>
      <c r="J8" s="14">
        <f>IF(AND(SUMIFS(Investors!$P:$P,Investors!$A:$A,$A8,Investors!$G:$G,$B8)-$B$2&lt;=J$4,SUMIFS(Investors!$P:$P,Investors!$A:$A,$A8,Investors!$G:$G,$B8)-$B$2&gt;I$4),SUMIFS(Investors!$Q:$Q,Investors!$A:$A,$A8,Investors!$G:$G,$B8),0)</f>
        <v/>
      </c>
      <c r="K8" s="14">
        <f>IF(AND(SUMIFS(Investors!$P:$P,Investors!$A:$A,$A8,Investors!$G:$G,$B8)-$B$2&lt;=K$4,SUMIFS(Investors!$P:$P,Investors!$A:$A,$A8,Investors!$G:$G,$B8)-$B$2&gt;J$4),SUMIFS(Investors!$Q:$Q,Investors!$A:$A,$A8,Investors!$G:$G,$B8),0)</f>
        <v/>
      </c>
      <c r="L8" s="14">
        <f>IF(AND(SUMIFS(Investors!$P:$P,Investors!$A:$A,$A8,Investors!$G:$G,$B8)-$B$2&lt;=L$4,SUMIFS(Investors!$P:$P,Investors!$A:$A,$A8,Investors!$G:$G,$B8)-$B$2&gt;K$4),SUMIFS(Investors!$Q:$Q,Investors!$A:$A,$A8,Investors!$G:$G,$B8),0)</f>
        <v/>
      </c>
      <c r="M8" s="14">
        <f>IF(AND(SUMIFS(Investors!$P:$P,Investors!$A:$A,$A8,Investors!$G:$G,$B8)-$B$2&lt;=M$4,SUMIFS(Investors!$P:$P,Investors!$A:$A,$A8,Investors!$G:$G,$B8)-$B$2&gt;L$4),SUMIFS(Investors!$Q:$Q,Investors!$A:$A,$A8,Investors!$G:$G,$B8),0)</f>
        <v/>
      </c>
      <c r="N8" s="14">
        <f>IF(AND(SUMIFS(Investors!$P:$P,Investors!$A:$A,$A8,Investors!$G:$G,$B8)-$B$2&lt;=N$4,SUMIFS(Investors!$P:$P,Investors!$A:$A,$A8,Investors!$G:$G,$B8)-$B$2&gt;M$4),SUMIFS(Investors!$Q:$Q,Investors!$A:$A,$A8,Investors!$G:$G,$B8),0)</f>
        <v/>
      </c>
      <c r="O8" s="14">
        <f>IF(AND(SUMIFS(Investors!$P:$P,Investors!$A:$A,$A8,Investors!$G:$G,$B8)-$B$2&lt;=O$4,SUMIFS(Investors!$P:$P,Investors!$A:$A,$A8,Investors!$G:$G,$B8)-$B$2&gt;N$4),SUMIFS(Investors!$Q:$Q,Investors!$A:$A,$A8,Investors!$G:$G,$B8),0)</f>
        <v/>
      </c>
      <c r="P8" s="14">
        <f>IF(AND(SUMIFS(Investors!$P:$P,Investors!$A:$A,$A8,Investors!$G:$G,$B8)-$B$2&lt;=P$4,SUMIFS(Investors!$P:$P,Investors!$A:$A,$A8,Investors!$G:$G,$B8)-$B$2&gt;O$4),SUMIFS(Investors!$Q:$Q,Investors!$A:$A,$A8,Investors!$G:$G,$B8),0)</f>
        <v/>
      </c>
      <c r="Q8" s="14">
        <f>IF(AND(SUMIFS(Investors!$P:$P,Investors!$A:$A,$A8,Investors!$G:$G,$B8)-$B$2&lt;=Q$4,SUMIFS(Investors!$P:$P,Investors!$A:$A,$A8,Investors!$G:$G,$B8)-$B$2&gt;P$4),SUMIFS(Investors!$Q:$Q,Investors!$A:$A,$A8,Investors!$G:$G,$B8),0)</f>
        <v/>
      </c>
      <c r="R8" s="14">
        <f>IF(AND(SUMIFS(Investors!$P:$P,Investors!$A:$A,$A8,Investors!$G:$G,$B8)-$B$2&lt;=R$4,SUMIFS(Investors!$P:$P,Investors!$A:$A,$A8,Investors!$G:$G,$B8)-$B$2&gt;Q$4),SUMIFS(Investors!$Q:$Q,Investors!$A:$A,$A8,Investors!$G:$G,$B8),0)</f>
        <v/>
      </c>
      <c r="S8" s="14">
        <f>IF(AND(SUMIFS(Investors!$P:$P,Investors!$A:$A,$A8,Investors!$G:$G,$B8)-$B$2&lt;=S$4,SUMIFS(Investors!$P:$P,Investors!$A:$A,$A8,Investors!$G:$G,$B8)-$B$2&gt;R$4),SUMIFS(Investors!$Q:$Q,Investors!$A:$A,$A8,Investors!$G:$G,$B8),0)</f>
        <v/>
      </c>
      <c r="T8" s="14">
        <f>IF(AND(SUMIFS(Investors!$P:$P,Investors!$A:$A,$A8,Investors!$G:$G,$B8)-$B$2&lt;=T$4,SUMIFS(Investors!$P:$P,Investors!$A:$A,$A8,Investors!$G:$G,$B8)-$B$2&gt;S$4),SUMIFS(Investors!$Q:$Q,Investors!$A:$A,$A8,Investors!$G:$G,$B8),0)</f>
        <v/>
      </c>
      <c r="U8" s="14">
        <f>IF(AND(SUMIFS(Investors!$P:$P,Investors!$A:$A,$A8,Investors!$G:$G,$B8)-$B$2&lt;=U$4,SUMIFS(Investors!$P:$P,Investors!$A:$A,$A8,Investors!$G:$G,$B8)-$B$2&gt;T$4),SUMIFS(Investors!$Q:$Q,Investors!$A:$A,$A8,Investors!$G:$G,$B8),0)</f>
        <v/>
      </c>
      <c r="V8" s="14">
        <f>IF(AND(SUMIFS(Investors!$P:$P,Investors!$A:$A,$A8,Investors!$G:$G,$B8)-$B$2&lt;=V$4,SUMIFS(Investors!$P:$P,Investors!$A:$A,$A8,Investors!$G:$G,$B8)-$B$2&gt;U$4),SUMIFS(Investors!$Q:$Q,Investors!$A:$A,$A8,Investors!$G:$G,$B8),0)</f>
        <v/>
      </c>
      <c r="W8" s="14">
        <f>IF(AND(SUMIFS(Investors!$P:$P,Investors!$A:$A,$A8,Investors!$G:$G,$B8)-$B$2&lt;=W$4,SUMIFS(Investors!$P:$P,Investors!$A:$A,$A8,Investors!$G:$G,$B8)-$B$2&gt;V$4),SUMIFS(Investors!$Q:$Q,Investors!$A:$A,$A8,Investors!$G:$G,$B8),0)</f>
        <v/>
      </c>
      <c r="X8" s="14">
        <f>IF(AND(SUMIFS(Investors!$P:$P,Investors!$A:$A,$A8,Investors!$G:$G,$B8)-$B$2&lt;=X$4,SUMIFS(Investors!$P:$P,Investors!$A:$A,$A8,Investors!$G:$G,$B8)-$B$2&gt;W$4),SUMIFS(Investors!$Q:$Q,Investors!$A:$A,$A8,Investors!$G:$G,$B8),0)</f>
        <v/>
      </c>
      <c r="Y8" s="14">
        <f>IF(AND(SUMIFS(Investors!$P:$P,Investors!$A:$A,$A8,Investors!$G:$G,$B8)-$B$2&lt;=Y$4,SUMIFS(Investors!$P:$P,Investors!$A:$A,$A8,Investors!$G:$G,$B8)-$B$2&gt;X$4),SUMIFS(Investors!$Q:$Q,Investors!$A:$A,$A8,Investors!$G:$G,$B8),0)</f>
        <v/>
      </c>
      <c r="Z8" s="14">
        <f>IF(AND(SUMIFS(Investors!$P:$P,Investors!$A:$A,$A8,Investors!$G:$G,$B8)-$B$2&lt;=Z$4,SUMIFS(Investors!$P:$P,Investors!$A:$A,$A8,Investors!$G:$G,$B8)-$B$2&gt;Y$4),SUMIFS(Investors!$Q:$Q,Investors!$A:$A,$A8,Investors!$G:$G,$B8),0)</f>
        <v/>
      </c>
      <c r="AA8" s="14">
        <f>IF(AND(SUMIFS(Investors!$P:$P,Investors!$A:$A,$A8,Investors!$G:$G,$B8)-$B$2&lt;=AA$4,SUMIFS(Investors!$P:$P,Investors!$A:$A,$A8,Investors!$G:$G,$B8)-$B$2&gt;Z$4),SUMIFS(Investors!$Q:$Q,Investors!$A:$A,$A8,Investors!$G:$G,$B8),0)</f>
        <v/>
      </c>
      <c r="AB8" s="14">
        <f>IF(AND(SUMIFS(Investors!$P:$P,Investors!$A:$A,$A8,Investors!$G:$G,$B8)-$B$2&lt;=AB$4,SUMIFS(Investors!$P:$P,Investors!$A:$A,$A8,Investors!$G:$G,$B8)-$B$2&gt;AA$4),SUMIFS(Investors!$Q:$Q,Investors!$A:$A,$A8,Investors!$G:$G,$B8),0)</f>
        <v/>
      </c>
      <c r="AC8" s="14">
        <f>IF(AND(SUMIFS(Investors!$P:$P,Investors!$A:$A,$A8,Investors!$G:$G,$B8)-$B$2&lt;=AC$4,SUMIFS(Investors!$P:$P,Investors!$A:$A,$A8,Investors!$G:$G,$B8)-$B$2&gt;AB$4),SUMIFS(Investors!$Q:$Q,Investors!$A:$A,$A8,Investors!$G:$G,$B8),0)</f>
        <v/>
      </c>
    </row>
    <row r="9">
      <c r="A9" s="13" t="inlineStr">
        <is>
          <t>ZLEW01</t>
        </is>
      </c>
      <c r="B9" s="13" t="inlineStr">
        <is>
          <t>GW4418</t>
        </is>
      </c>
      <c r="C9" s="14">
        <f>SUM(E9:AC9)</f>
        <v/>
      </c>
      <c r="D9" s="13" t="n"/>
      <c r="E9" s="14">
        <f>IF(AND(SUMIFS(Investors!$P:$P,Investors!$A:$A,$A9,Investors!$G:$G,$B9)-$B$2&lt;=E$4,SUMIFS(Investors!$P:$P,Investors!$A:$A,$A9,Investors!$G:$G,$B9)-$B$2&gt;D$4),SUMIFS(Investors!$Q:$Q,Investors!$A:$A,$A9,Investors!$G:$G,$B9),0)</f>
        <v/>
      </c>
      <c r="F9" s="14">
        <f>IF(AND(SUMIFS(Investors!$P:$P,Investors!$A:$A,$A9,Investors!$G:$G,$B9)-$B$2&lt;=F$4,SUMIFS(Investors!$P:$P,Investors!$A:$A,$A9,Investors!$G:$G,$B9)-$B$2&gt;E$4),SUMIFS(Investors!$Q:$Q,Investors!$A:$A,$A9,Investors!$G:$G,$B9),0)</f>
        <v/>
      </c>
      <c r="G9" s="14">
        <f>IF(AND(SUMIFS(Investors!$P:$P,Investors!$A:$A,$A9,Investors!$G:$G,$B9)-$B$2&lt;=G$4,SUMIFS(Investors!$P:$P,Investors!$A:$A,$A9,Investors!$G:$G,$B9)-$B$2&gt;F$4),SUMIFS(Investors!$Q:$Q,Investors!$A:$A,$A9,Investors!$G:$G,$B9),0)</f>
        <v/>
      </c>
      <c r="H9" s="14">
        <f>IF(AND(SUMIFS(Investors!$P:$P,Investors!$A:$A,$A9,Investors!$G:$G,$B9)-$B$2&lt;=H$4,SUMIFS(Investors!$P:$P,Investors!$A:$A,$A9,Investors!$G:$G,$B9)-$B$2&gt;G$4),SUMIFS(Investors!$Q:$Q,Investors!$A:$A,$A9,Investors!$G:$G,$B9),0)</f>
        <v/>
      </c>
      <c r="I9" s="14">
        <f>IF(AND(SUMIFS(Investors!$P:$P,Investors!$A:$A,$A9,Investors!$G:$G,$B9)-$B$2&lt;=I$4,SUMIFS(Investors!$P:$P,Investors!$A:$A,$A9,Investors!$G:$G,$B9)-$B$2&gt;H$4),SUMIFS(Investors!$Q:$Q,Investors!$A:$A,$A9,Investors!$G:$G,$B9),0)</f>
        <v/>
      </c>
      <c r="J9" s="14">
        <f>IF(AND(SUMIFS(Investors!$P:$P,Investors!$A:$A,$A9,Investors!$G:$G,$B9)-$B$2&lt;=J$4,SUMIFS(Investors!$P:$P,Investors!$A:$A,$A9,Investors!$G:$G,$B9)-$B$2&gt;I$4),SUMIFS(Investors!$Q:$Q,Investors!$A:$A,$A9,Investors!$G:$G,$B9),0)</f>
        <v/>
      </c>
      <c r="K9" s="14">
        <f>IF(AND(SUMIFS(Investors!$P:$P,Investors!$A:$A,$A9,Investors!$G:$G,$B9)-$B$2&lt;=K$4,SUMIFS(Investors!$P:$P,Investors!$A:$A,$A9,Investors!$G:$G,$B9)-$B$2&gt;J$4),SUMIFS(Investors!$Q:$Q,Investors!$A:$A,$A9,Investors!$G:$G,$B9),0)</f>
        <v/>
      </c>
      <c r="L9" s="14">
        <f>IF(AND(SUMIFS(Investors!$P:$P,Investors!$A:$A,$A9,Investors!$G:$G,$B9)-$B$2&lt;=L$4,SUMIFS(Investors!$P:$P,Investors!$A:$A,$A9,Investors!$G:$G,$B9)-$B$2&gt;K$4),SUMIFS(Investors!$Q:$Q,Investors!$A:$A,$A9,Investors!$G:$G,$B9),0)</f>
        <v/>
      </c>
      <c r="M9" s="14">
        <f>IF(AND(SUMIFS(Investors!$P:$P,Investors!$A:$A,$A9,Investors!$G:$G,$B9)-$B$2&lt;=M$4,SUMIFS(Investors!$P:$P,Investors!$A:$A,$A9,Investors!$G:$G,$B9)-$B$2&gt;L$4),SUMIFS(Investors!$Q:$Q,Investors!$A:$A,$A9,Investors!$G:$G,$B9),0)</f>
        <v/>
      </c>
      <c r="N9" s="14">
        <f>IF(AND(SUMIFS(Investors!$P:$P,Investors!$A:$A,$A9,Investors!$G:$G,$B9)-$B$2&lt;=N$4,SUMIFS(Investors!$P:$P,Investors!$A:$A,$A9,Investors!$G:$G,$B9)-$B$2&gt;M$4),SUMIFS(Investors!$Q:$Q,Investors!$A:$A,$A9,Investors!$G:$G,$B9),0)</f>
        <v/>
      </c>
      <c r="O9" s="14">
        <f>IF(AND(SUMIFS(Investors!$P:$P,Investors!$A:$A,$A9,Investors!$G:$G,$B9)-$B$2&lt;=O$4,SUMIFS(Investors!$P:$P,Investors!$A:$A,$A9,Investors!$G:$G,$B9)-$B$2&gt;N$4),SUMIFS(Investors!$Q:$Q,Investors!$A:$A,$A9,Investors!$G:$G,$B9),0)</f>
        <v/>
      </c>
      <c r="P9" s="14">
        <f>IF(AND(SUMIFS(Investors!$P:$P,Investors!$A:$A,$A9,Investors!$G:$G,$B9)-$B$2&lt;=P$4,SUMIFS(Investors!$P:$P,Investors!$A:$A,$A9,Investors!$G:$G,$B9)-$B$2&gt;O$4),SUMIFS(Investors!$Q:$Q,Investors!$A:$A,$A9,Investors!$G:$G,$B9),0)</f>
        <v/>
      </c>
      <c r="Q9" s="14">
        <f>IF(AND(SUMIFS(Investors!$P:$P,Investors!$A:$A,$A9,Investors!$G:$G,$B9)-$B$2&lt;=Q$4,SUMIFS(Investors!$P:$P,Investors!$A:$A,$A9,Investors!$G:$G,$B9)-$B$2&gt;P$4),SUMIFS(Investors!$Q:$Q,Investors!$A:$A,$A9,Investors!$G:$G,$B9),0)</f>
        <v/>
      </c>
      <c r="R9" s="14">
        <f>IF(AND(SUMIFS(Investors!$P:$P,Investors!$A:$A,$A9,Investors!$G:$G,$B9)-$B$2&lt;=R$4,SUMIFS(Investors!$P:$P,Investors!$A:$A,$A9,Investors!$G:$G,$B9)-$B$2&gt;Q$4),SUMIFS(Investors!$Q:$Q,Investors!$A:$A,$A9,Investors!$G:$G,$B9),0)</f>
        <v/>
      </c>
      <c r="S9" s="14">
        <f>IF(AND(SUMIFS(Investors!$P:$P,Investors!$A:$A,$A9,Investors!$G:$G,$B9)-$B$2&lt;=S$4,SUMIFS(Investors!$P:$P,Investors!$A:$A,$A9,Investors!$G:$G,$B9)-$B$2&gt;R$4),SUMIFS(Investors!$Q:$Q,Investors!$A:$A,$A9,Investors!$G:$G,$B9),0)</f>
        <v/>
      </c>
      <c r="T9" s="14">
        <f>IF(AND(SUMIFS(Investors!$P:$P,Investors!$A:$A,$A9,Investors!$G:$G,$B9)-$B$2&lt;=T$4,SUMIFS(Investors!$P:$P,Investors!$A:$A,$A9,Investors!$G:$G,$B9)-$B$2&gt;S$4),SUMIFS(Investors!$Q:$Q,Investors!$A:$A,$A9,Investors!$G:$G,$B9),0)</f>
        <v/>
      </c>
      <c r="U9" s="14">
        <f>IF(AND(SUMIFS(Investors!$P:$P,Investors!$A:$A,$A9,Investors!$G:$G,$B9)-$B$2&lt;=U$4,SUMIFS(Investors!$P:$P,Investors!$A:$A,$A9,Investors!$G:$G,$B9)-$B$2&gt;T$4),SUMIFS(Investors!$Q:$Q,Investors!$A:$A,$A9,Investors!$G:$G,$B9),0)</f>
        <v/>
      </c>
      <c r="V9" s="14">
        <f>IF(AND(SUMIFS(Investors!$P:$P,Investors!$A:$A,$A9,Investors!$G:$G,$B9)-$B$2&lt;=V$4,SUMIFS(Investors!$P:$P,Investors!$A:$A,$A9,Investors!$G:$G,$B9)-$B$2&gt;U$4),SUMIFS(Investors!$Q:$Q,Investors!$A:$A,$A9,Investors!$G:$G,$B9),0)</f>
        <v/>
      </c>
      <c r="W9" s="14">
        <f>IF(AND(SUMIFS(Investors!$P:$P,Investors!$A:$A,$A9,Investors!$G:$G,$B9)-$B$2&lt;=W$4,SUMIFS(Investors!$P:$P,Investors!$A:$A,$A9,Investors!$G:$G,$B9)-$B$2&gt;V$4),SUMIFS(Investors!$Q:$Q,Investors!$A:$A,$A9,Investors!$G:$G,$B9),0)</f>
        <v/>
      </c>
      <c r="X9" s="14">
        <f>IF(AND(SUMIFS(Investors!$P:$P,Investors!$A:$A,$A9,Investors!$G:$G,$B9)-$B$2&lt;=X$4,SUMIFS(Investors!$P:$P,Investors!$A:$A,$A9,Investors!$G:$G,$B9)-$B$2&gt;W$4),SUMIFS(Investors!$Q:$Q,Investors!$A:$A,$A9,Investors!$G:$G,$B9),0)</f>
        <v/>
      </c>
      <c r="Y9" s="14">
        <f>IF(AND(SUMIFS(Investors!$P:$P,Investors!$A:$A,$A9,Investors!$G:$G,$B9)-$B$2&lt;=Y$4,SUMIFS(Investors!$P:$P,Investors!$A:$A,$A9,Investors!$G:$G,$B9)-$B$2&gt;X$4),SUMIFS(Investors!$Q:$Q,Investors!$A:$A,$A9,Investors!$G:$G,$B9),0)</f>
        <v/>
      </c>
      <c r="Z9" s="14">
        <f>IF(AND(SUMIFS(Investors!$P:$P,Investors!$A:$A,$A9,Investors!$G:$G,$B9)-$B$2&lt;=Z$4,SUMIFS(Investors!$P:$P,Investors!$A:$A,$A9,Investors!$G:$G,$B9)-$B$2&gt;Y$4),SUMIFS(Investors!$Q:$Q,Investors!$A:$A,$A9,Investors!$G:$G,$B9),0)</f>
        <v/>
      </c>
      <c r="AA9" s="14">
        <f>IF(AND(SUMIFS(Investors!$P:$P,Investors!$A:$A,$A9,Investors!$G:$G,$B9)-$B$2&lt;=AA$4,SUMIFS(Investors!$P:$P,Investors!$A:$A,$A9,Investors!$G:$G,$B9)-$B$2&gt;Z$4),SUMIFS(Investors!$Q:$Q,Investors!$A:$A,$A9,Investors!$G:$G,$B9),0)</f>
        <v/>
      </c>
      <c r="AB9" s="14">
        <f>IF(AND(SUMIFS(Investors!$P:$P,Investors!$A:$A,$A9,Investors!$G:$G,$B9)-$B$2&lt;=AB$4,SUMIFS(Investors!$P:$P,Investors!$A:$A,$A9,Investors!$G:$G,$B9)-$B$2&gt;AA$4),SUMIFS(Investors!$Q:$Q,Investors!$A:$A,$A9,Investors!$G:$G,$B9),0)</f>
        <v/>
      </c>
      <c r="AC9" s="14">
        <f>IF(AND(SUMIFS(Investors!$P:$P,Investors!$A:$A,$A9,Investors!$G:$G,$B9)-$B$2&lt;=AC$4,SUMIFS(Investors!$P:$P,Investors!$A:$A,$A9,Investors!$G:$G,$B9)-$B$2&gt;AB$4),SUMIFS(Investors!$Q:$Q,Investors!$A:$A,$A9,Investors!$G:$G,$B9),0)</f>
        <v/>
      </c>
    </row>
    <row r="10">
      <c r="A10" s="13" t="inlineStr">
        <is>
          <t>ZLEW01</t>
        </is>
      </c>
      <c r="B10" s="13" t="inlineStr">
        <is>
          <t>GW4429</t>
        </is>
      </c>
      <c r="C10" s="14">
        <f>SUM(E10:AC10)</f>
        <v/>
      </c>
      <c r="D10" s="13" t="n"/>
      <c r="E10" s="14">
        <f>IF(AND(SUMIFS(Investors!$P:$P,Investors!$A:$A,$A10,Investors!$G:$G,$B10)-$B$2&lt;=E$4,SUMIFS(Investors!$P:$P,Investors!$A:$A,$A10,Investors!$G:$G,$B10)-$B$2&gt;D$4),SUMIFS(Investors!$Q:$Q,Investors!$A:$A,$A10,Investors!$G:$G,$B10),0)</f>
        <v/>
      </c>
      <c r="F10" s="14">
        <f>IF(AND(SUMIFS(Investors!$P:$P,Investors!$A:$A,$A10,Investors!$G:$G,$B10)-$B$2&lt;=F$4,SUMIFS(Investors!$P:$P,Investors!$A:$A,$A10,Investors!$G:$G,$B10)-$B$2&gt;E$4),SUMIFS(Investors!$Q:$Q,Investors!$A:$A,$A10,Investors!$G:$G,$B10),0)</f>
        <v/>
      </c>
      <c r="G10" s="14">
        <f>IF(AND(SUMIFS(Investors!$P:$P,Investors!$A:$A,$A10,Investors!$G:$G,$B10)-$B$2&lt;=G$4,SUMIFS(Investors!$P:$P,Investors!$A:$A,$A10,Investors!$G:$G,$B10)-$B$2&gt;F$4),SUMIFS(Investors!$Q:$Q,Investors!$A:$A,$A10,Investors!$G:$G,$B10),0)</f>
        <v/>
      </c>
      <c r="H10" s="14">
        <f>IF(AND(SUMIFS(Investors!$P:$P,Investors!$A:$A,$A10,Investors!$G:$G,$B10)-$B$2&lt;=H$4,SUMIFS(Investors!$P:$P,Investors!$A:$A,$A10,Investors!$G:$G,$B10)-$B$2&gt;G$4),SUMIFS(Investors!$Q:$Q,Investors!$A:$A,$A10,Investors!$G:$G,$B10),0)</f>
        <v/>
      </c>
      <c r="I10" s="14">
        <f>IF(AND(SUMIFS(Investors!$P:$P,Investors!$A:$A,$A10,Investors!$G:$G,$B10)-$B$2&lt;=I$4,SUMIFS(Investors!$P:$P,Investors!$A:$A,$A10,Investors!$G:$G,$B10)-$B$2&gt;H$4),SUMIFS(Investors!$Q:$Q,Investors!$A:$A,$A10,Investors!$G:$G,$B10),0)</f>
        <v/>
      </c>
      <c r="J10" s="14">
        <f>IF(AND(SUMIFS(Investors!$P:$P,Investors!$A:$A,$A10,Investors!$G:$G,$B10)-$B$2&lt;=J$4,SUMIFS(Investors!$P:$P,Investors!$A:$A,$A10,Investors!$G:$G,$B10)-$B$2&gt;I$4),SUMIFS(Investors!$Q:$Q,Investors!$A:$A,$A10,Investors!$G:$G,$B10),0)</f>
        <v/>
      </c>
      <c r="K10" s="14">
        <f>IF(AND(SUMIFS(Investors!$P:$P,Investors!$A:$A,$A10,Investors!$G:$G,$B10)-$B$2&lt;=K$4,SUMIFS(Investors!$P:$P,Investors!$A:$A,$A10,Investors!$G:$G,$B10)-$B$2&gt;J$4),SUMIFS(Investors!$Q:$Q,Investors!$A:$A,$A10,Investors!$G:$G,$B10),0)</f>
        <v/>
      </c>
      <c r="L10" s="14">
        <f>IF(AND(SUMIFS(Investors!$P:$P,Investors!$A:$A,$A10,Investors!$G:$G,$B10)-$B$2&lt;=L$4,SUMIFS(Investors!$P:$P,Investors!$A:$A,$A10,Investors!$G:$G,$B10)-$B$2&gt;K$4),SUMIFS(Investors!$Q:$Q,Investors!$A:$A,$A10,Investors!$G:$G,$B10),0)</f>
        <v/>
      </c>
      <c r="M10" s="14">
        <f>IF(AND(SUMIFS(Investors!$P:$P,Investors!$A:$A,$A10,Investors!$G:$G,$B10)-$B$2&lt;=M$4,SUMIFS(Investors!$P:$P,Investors!$A:$A,$A10,Investors!$G:$G,$B10)-$B$2&gt;L$4),SUMIFS(Investors!$Q:$Q,Investors!$A:$A,$A10,Investors!$G:$G,$B10),0)</f>
        <v/>
      </c>
      <c r="N10" s="14">
        <f>IF(AND(SUMIFS(Investors!$P:$P,Investors!$A:$A,$A10,Investors!$G:$G,$B10)-$B$2&lt;=N$4,SUMIFS(Investors!$P:$P,Investors!$A:$A,$A10,Investors!$G:$G,$B10)-$B$2&gt;M$4),SUMIFS(Investors!$Q:$Q,Investors!$A:$A,$A10,Investors!$G:$G,$B10),0)</f>
        <v/>
      </c>
      <c r="O10" s="14">
        <f>IF(AND(SUMIFS(Investors!$P:$P,Investors!$A:$A,$A10,Investors!$G:$G,$B10)-$B$2&lt;=O$4,SUMIFS(Investors!$P:$P,Investors!$A:$A,$A10,Investors!$G:$G,$B10)-$B$2&gt;N$4),SUMIFS(Investors!$Q:$Q,Investors!$A:$A,$A10,Investors!$G:$G,$B10),0)</f>
        <v/>
      </c>
      <c r="P10" s="14">
        <f>IF(AND(SUMIFS(Investors!$P:$P,Investors!$A:$A,$A10,Investors!$G:$G,$B10)-$B$2&lt;=P$4,SUMIFS(Investors!$P:$P,Investors!$A:$A,$A10,Investors!$G:$G,$B10)-$B$2&gt;O$4),SUMIFS(Investors!$Q:$Q,Investors!$A:$A,$A10,Investors!$G:$G,$B10),0)</f>
        <v/>
      </c>
      <c r="Q10" s="14">
        <f>IF(AND(SUMIFS(Investors!$P:$P,Investors!$A:$A,$A10,Investors!$G:$G,$B10)-$B$2&lt;=Q$4,SUMIFS(Investors!$P:$P,Investors!$A:$A,$A10,Investors!$G:$G,$B10)-$B$2&gt;P$4),SUMIFS(Investors!$Q:$Q,Investors!$A:$A,$A10,Investors!$G:$G,$B10),0)</f>
        <v/>
      </c>
      <c r="R10" s="14">
        <f>IF(AND(SUMIFS(Investors!$P:$P,Investors!$A:$A,$A10,Investors!$G:$G,$B10)-$B$2&lt;=R$4,SUMIFS(Investors!$P:$P,Investors!$A:$A,$A10,Investors!$G:$G,$B10)-$B$2&gt;Q$4),SUMIFS(Investors!$Q:$Q,Investors!$A:$A,$A10,Investors!$G:$G,$B10),0)</f>
        <v/>
      </c>
      <c r="S10" s="14">
        <f>IF(AND(SUMIFS(Investors!$P:$P,Investors!$A:$A,$A10,Investors!$G:$G,$B10)-$B$2&lt;=S$4,SUMIFS(Investors!$P:$P,Investors!$A:$A,$A10,Investors!$G:$G,$B10)-$B$2&gt;R$4),SUMIFS(Investors!$Q:$Q,Investors!$A:$A,$A10,Investors!$G:$G,$B10),0)</f>
        <v/>
      </c>
      <c r="T10" s="14">
        <f>IF(AND(SUMIFS(Investors!$P:$P,Investors!$A:$A,$A10,Investors!$G:$G,$B10)-$B$2&lt;=T$4,SUMIFS(Investors!$P:$P,Investors!$A:$A,$A10,Investors!$G:$G,$B10)-$B$2&gt;S$4),SUMIFS(Investors!$Q:$Q,Investors!$A:$A,$A10,Investors!$G:$G,$B10),0)</f>
        <v/>
      </c>
      <c r="U10" s="14">
        <f>IF(AND(SUMIFS(Investors!$P:$P,Investors!$A:$A,$A10,Investors!$G:$G,$B10)-$B$2&lt;=U$4,SUMIFS(Investors!$P:$P,Investors!$A:$A,$A10,Investors!$G:$G,$B10)-$B$2&gt;T$4),SUMIFS(Investors!$Q:$Q,Investors!$A:$A,$A10,Investors!$G:$G,$B10),0)</f>
        <v/>
      </c>
      <c r="V10" s="14">
        <f>IF(AND(SUMIFS(Investors!$P:$P,Investors!$A:$A,$A10,Investors!$G:$G,$B10)-$B$2&lt;=V$4,SUMIFS(Investors!$P:$P,Investors!$A:$A,$A10,Investors!$G:$G,$B10)-$B$2&gt;U$4),SUMIFS(Investors!$Q:$Q,Investors!$A:$A,$A10,Investors!$G:$G,$B10),0)</f>
        <v/>
      </c>
      <c r="W10" s="14">
        <f>IF(AND(SUMIFS(Investors!$P:$P,Investors!$A:$A,$A10,Investors!$G:$G,$B10)-$B$2&lt;=W$4,SUMIFS(Investors!$P:$P,Investors!$A:$A,$A10,Investors!$G:$G,$B10)-$B$2&gt;V$4),SUMIFS(Investors!$Q:$Q,Investors!$A:$A,$A10,Investors!$G:$G,$B10),0)</f>
        <v/>
      </c>
      <c r="X10" s="14">
        <f>IF(AND(SUMIFS(Investors!$P:$P,Investors!$A:$A,$A10,Investors!$G:$G,$B10)-$B$2&lt;=X$4,SUMIFS(Investors!$P:$P,Investors!$A:$A,$A10,Investors!$G:$G,$B10)-$B$2&gt;W$4),SUMIFS(Investors!$Q:$Q,Investors!$A:$A,$A10,Investors!$G:$G,$B10),0)</f>
        <v/>
      </c>
      <c r="Y10" s="14">
        <f>IF(AND(SUMIFS(Investors!$P:$P,Investors!$A:$A,$A10,Investors!$G:$G,$B10)-$B$2&lt;=Y$4,SUMIFS(Investors!$P:$P,Investors!$A:$A,$A10,Investors!$G:$G,$B10)-$B$2&gt;X$4),SUMIFS(Investors!$Q:$Q,Investors!$A:$A,$A10,Investors!$G:$G,$B10),0)</f>
        <v/>
      </c>
      <c r="Z10" s="14">
        <f>IF(AND(SUMIFS(Investors!$P:$P,Investors!$A:$A,$A10,Investors!$G:$G,$B10)-$B$2&lt;=Z$4,SUMIFS(Investors!$P:$P,Investors!$A:$A,$A10,Investors!$G:$G,$B10)-$B$2&gt;Y$4),SUMIFS(Investors!$Q:$Q,Investors!$A:$A,$A10,Investors!$G:$G,$B10),0)</f>
        <v/>
      </c>
      <c r="AA10" s="14">
        <f>IF(AND(SUMIFS(Investors!$P:$P,Investors!$A:$A,$A10,Investors!$G:$G,$B10)-$B$2&lt;=AA$4,SUMIFS(Investors!$P:$P,Investors!$A:$A,$A10,Investors!$G:$G,$B10)-$B$2&gt;Z$4),SUMIFS(Investors!$Q:$Q,Investors!$A:$A,$A10,Investors!$G:$G,$B10),0)</f>
        <v/>
      </c>
      <c r="AB10" s="14">
        <f>IF(AND(SUMIFS(Investors!$P:$P,Investors!$A:$A,$A10,Investors!$G:$G,$B10)-$B$2&lt;=AB$4,SUMIFS(Investors!$P:$P,Investors!$A:$A,$A10,Investors!$G:$G,$B10)-$B$2&gt;AA$4),SUMIFS(Investors!$Q:$Q,Investors!$A:$A,$A10,Investors!$G:$G,$B10),0)</f>
        <v/>
      </c>
      <c r="AC10" s="14">
        <f>IF(AND(SUMIFS(Investors!$P:$P,Investors!$A:$A,$A10,Investors!$G:$G,$B10)-$B$2&lt;=AC$4,SUMIFS(Investors!$P:$P,Investors!$A:$A,$A10,Investors!$G:$G,$B10)-$B$2&gt;AB$4),SUMIFS(Investors!$Q:$Q,Investors!$A:$A,$A10,Investors!$G:$G,$B10),0)</f>
        <v/>
      </c>
    </row>
    <row r="11">
      <c r="A11" s="13" t="inlineStr">
        <is>
          <t>ZHEI01</t>
        </is>
      </c>
      <c r="B11" s="13" t="inlineStr">
        <is>
          <t>GW3735</t>
        </is>
      </c>
      <c r="C11" s="14">
        <f>SUM(E11:AC11)</f>
        <v/>
      </c>
      <c r="D11" s="13" t="n"/>
      <c r="E11" s="14">
        <f>IF(AND(SUMIFS(Investors!$P:$P,Investors!$A:$A,$A11,Investors!$G:$G,$B11)-$B$2&lt;=E$4,SUMIFS(Investors!$P:$P,Investors!$A:$A,$A11,Investors!$G:$G,$B11)-$B$2&gt;D$4),SUMIFS(Investors!$Q:$Q,Investors!$A:$A,$A11,Investors!$G:$G,$B11),0)</f>
        <v/>
      </c>
      <c r="F11" s="14">
        <f>IF(AND(SUMIFS(Investors!$P:$P,Investors!$A:$A,$A11,Investors!$G:$G,$B11)-$B$2&lt;=F$4,SUMIFS(Investors!$P:$P,Investors!$A:$A,$A11,Investors!$G:$G,$B11)-$B$2&gt;E$4),SUMIFS(Investors!$Q:$Q,Investors!$A:$A,$A11,Investors!$G:$G,$B11),0)</f>
        <v/>
      </c>
      <c r="G11" s="14">
        <f>IF(AND(SUMIFS(Investors!$P:$P,Investors!$A:$A,$A11,Investors!$G:$G,$B11)-$B$2&lt;=G$4,SUMIFS(Investors!$P:$P,Investors!$A:$A,$A11,Investors!$G:$G,$B11)-$B$2&gt;F$4),SUMIFS(Investors!$Q:$Q,Investors!$A:$A,$A11,Investors!$G:$G,$B11),0)</f>
        <v/>
      </c>
      <c r="H11" s="14">
        <f>IF(AND(SUMIFS(Investors!$P:$P,Investors!$A:$A,$A11,Investors!$G:$G,$B11)-$B$2&lt;=H$4,SUMIFS(Investors!$P:$P,Investors!$A:$A,$A11,Investors!$G:$G,$B11)-$B$2&gt;G$4),SUMIFS(Investors!$Q:$Q,Investors!$A:$A,$A11,Investors!$G:$G,$B11),0)</f>
        <v/>
      </c>
      <c r="I11" s="14">
        <f>IF(AND(SUMIFS(Investors!$P:$P,Investors!$A:$A,$A11,Investors!$G:$G,$B11)-$B$2&lt;=I$4,SUMIFS(Investors!$P:$P,Investors!$A:$A,$A11,Investors!$G:$G,$B11)-$B$2&gt;H$4),SUMIFS(Investors!$Q:$Q,Investors!$A:$A,$A11,Investors!$G:$G,$B11),0)</f>
        <v/>
      </c>
      <c r="J11" s="14">
        <f>IF(AND(SUMIFS(Investors!$P:$P,Investors!$A:$A,$A11,Investors!$G:$G,$B11)-$B$2&lt;=J$4,SUMIFS(Investors!$P:$P,Investors!$A:$A,$A11,Investors!$G:$G,$B11)-$B$2&gt;I$4),SUMIFS(Investors!$Q:$Q,Investors!$A:$A,$A11,Investors!$G:$G,$B11),0)</f>
        <v/>
      </c>
      <c r="K11" s="14">
        <f>IF(AND(SUMIFS(Investors!$P:$P,Investors!$A:$A,$A11,Investors!$G:$G,$B11)-$B$2&lt;=K$4,SUMIFS(Investors!$P:$P,Investors!$A:$A,$A11,Investors!$G:$G,$B11)-$B$2&gt;J$4),SUMIFS(Investors!$Q:$Q,Investors!$A:$A,$A11,Investors!$G:$G,$B11),0)</f>
        <v/>
      </c>
      <c r="L11" s="14">
        <f>IF(AND(SUMIFS(Investors!$P:$P,Investors!$A:$A,$A11,Investors!$G:$G,$B11)-$B$2&lt;=L$4,SUMIFS(Investors!$P:$P,Investors!$A:$A,$A11,Investors!$G:$G,$B11)-$B$2&gt;K$4),SUMIFS(Investors!$Q:$Q,Investors!$A:$A,$A11,Investors!$G:$G,$B11),0)</f>
        <v/>
      </c>
      <c r="M11" s="14">
        <f>IF(AND(SUMIFS(Investors!$P:$P,Investors!$A:$A,$A11,Investors!$G:$G,$B11)-$B$2&lt;=M$4,SUMIFS(Investors!$P:$P,Investors!$A:$A,$A11,Investors!$G:$G,$B11)-$B$2&gt;L$4),SUMIFS(Investors!$Q:$Q,Investors!$A:$A,$A11,Investors!$G:$G,$B11),0)</f>
        <v/>
      </c>
      <c r="N11" s="14">
        <f>IF(AND(SUMIFS(Investors!$P:$P,Investors!$A:$A,$A11,Investors!$G:$G,$B11)-$B$2&lt;=N$4,SUMIFS(Investors!$P:$P,Investors!$A:$A,$A11,Investors!$G:$G,$B11)-$B$2&gt;M$4),SUMIFS(Investors!$Q:$Q,Investors!$A:$A,$A11,Investors!$G:$G,$B11),0)</f>
        <v/>
      </c>
      <c r="O11" s="14">
        <f>IF(AND(SUMIFS(Investors!$P:$P,Investors!$A:$A,$A11,Investors!$G:$G,$B11)-$B$2&lt;=O$4,SUMIFS(Investors!$P:$P,Investors!$A:$A,$A11,Investors!$G:$G,$B11)-$B$2&gt;N$4),SUMIFS(Investors!$Q:$Q,Investors!$A:$A,$A11,Investors!$G:$G,$B11),0)</f>
        <v/>
      </c>
      <c r="P11" s="14">
        <f>IF(AND(SUMIFS(Investors!$P:$P,Investors!$A:$A,$A11,Investors!$G:$G,$B11)-$B$2&lt;=P$4,SUMIFS(Investors!$P:$P,Investors!$A:$A,$A11,Investors!$G:$G,$B11)-$B$2&gt;O$4),SUMIFS(Investors!$Q:$Q,Investors!$A:$A,$A11,Investors!$G:$G,$B11),0)</f>
        <v/>
      </c>
      <c r="Q11" s="14">
        <f>IF(AND(SUMIFS(Investors!$P:$P,Investors!$A:$A,$A11,Investors!$G:$G,$B11)-$B$2&lt;=Q$4,SUMIFS(Investors!$P:$P,Investors!$A:$A,$A11,Investors!$G:$G,$B11)-$B$2&gt;P$4),SUMIFS(Investors!$Q:$Q,Investors!$A:$A,$A11,Investors!$G:$G,$B11),0)</f>
        <v/>
      </c>
      <c r="R11" s="14">
        <f>IF(AND(SUMIFS(Investors!$P:$P,Investors!$A:$A,$A11,Investors!$G:$G,$B11)-$B$2&lt;=R$4,SUMIFS(Investors!$P:$P,Investors!$A:$A,$A11,Investors!$G:$G,$B11)-$B$2&gt;Q$4),SUMIFS(Investors!$Q:$Q,Investors!$A:$A,$A11,Investors!$G:$G,$B11),0)</f>
        <v/>
      </c>
      <c r="S11" s="14">
        <f>IF(AND(SUMIFS(Investors!$P:$P,Investors!$A:$A,$A11,Investors!$G:$G,$B11)-$B$2&lt;=S$4,SUMIFS(Investors!$P:$P,Investors!$A:$A,$A11,Investors!$G:$G,$B11)-$B$2&gt;R$4),SUMIFS(Investors!$Q:$Q,Investors!$A:$A,$A11,Investors!$G:$G,$B11),0)</f>
        <v/>
      </c>
      <c r="T11" s="14">
        <f>IF(AND(SUMIFS(Investors!$P:$P,Investors!$A:$A,$A11,Investors!$G:$G,$B11)-$B$2&lt;=T$4,SUMIFS(Investors!$P:$P,Investors!$A:$A,$A11,Investors!$G:$G,$B11)-$B$2&gt;S$4),SUMIFS(Investors!$Q:$Q,Investors!$A:$A,$A11,Investors!$G:$G,$B11),0)</f>
        <v/>
      </c>
      <c r="U11" s="14">
        <f>IF(AND(SUMIFS(Investors!$P:$P,Investors!$A:$A,$A11,Investors!$G:$G,$B11)-$B$2&lt;=U$4,SUMIFS(Investors!$P:$P,Investors!$A:$A,$A11,Investors!$G:$G,$B11)-$B$2&gt;T$4),SUMIFS(Investors!$Q:$Q,Investors!$A:$A,$A11,Investors!$G:$G,$B11),0)</f>
        <v/>
      </c>
      <c r="V11" s="14">
        <f>IF(AND(SUMIFS(Investors!$P:$P,Investors!$A:$A,$A11,Investors!$G:$G,$B11)-$B$2&lt;=V$4,SUMIFS(Investors!$P:$P,Investors!$A:$A,$A11,Investors!$G:$G,$B11)-$B$2&gt;U$4),SUMIFS(Investors!$Q:$Q,Investors!$A:$A,$A11,Investors!$G:$G,$B11),0)</f>
        <v/>
      </c>
      <c r="W11" s="14">
        <f>IF(AND(SUMIFS(Investors!$P:$P,Investors!$A:$A,$A11,Investors!$G:$G,$B11)-$B$2&lt;=W$4,SUMIFS(Investors!$P:$P,Investors!$A:$A,$A11,Investors!$G:$G,$B11)-$B$2&gt;V$4),SUMIFS(Investors!$Q:$Q,Investors!$A:$A,$A11,Investors!$G:$G,$B11),0)</f>
        <v/>
      </c>
      <c r="X11" s="14">
        <f>IF(AND(SUMIFS(Investors!$P:$P,Investors!$A:$A,$A11,Investors!$G:$G,$B11)-$B$2&lt;=X$4,SUMIFS(Investors!$P:$P,Investors!$A:$A,$A11,Investors!$G:$G,$B11)-$B$2&gt;W$4),SUMIFS(Investors!$Q:$Q,Investors!$A:$A,$A11,Investors!$G:$G,$B11),0)</f>
        <v/>
      </c>
      <c r="Y11" s="14">
        <f>IF(AND(SUMIFS(Investors!$P:$P,Investors!$A:$A,$A11,Investors!$G:$G,$B11)-$B$2&lt;=Y$4,SUMIFS(Investors!$P:$P,Investors!$A:$A,$A11,Investors!$G:$G,$B11)-$B$2&gt;X$4),SUMIFS(Investors!$Q:$Q,Investors!$A:$A,$A11,Investors!$G:$G,$B11),0)</f>
        <v/>
      </c>
      <c r="Z11" s="14">
        <f>IF(AND(SUMIFS(Investors!$P:$P,Investors!$A:$A,$A11,Investors!$G:$G,$B11)-$B$2&lt;=Z$4,SUMIFS(Investors!$P:$P,Investors!$A:$A,$A11,Investors!$G:$G,$B11)-$B$2&gt;Y$4),SUMIFS(Investors!$Q:$Q,Investors!$A:$A,$A11,Investors!$G:$G,$B11),0)</f>
        <v/>
      </c>
      <c r="AA11" s="14">
        <f>IF(AND(SUMIFS(Investors!$P:$P,Investors!$A:$A,$A11,Investors!$G:$G,$B11)-$B$2&lt;=AA$4,SUMIFS(Investors!$P:$P,Investors!$A:$A,$A11,Investors!$G:$G,$B11)-$B$2&gt;Z$4),SUMIFS(Investors!$Q:$Q,Investors!$A:$A,$A11,Investors!$G:$G,$B11),0)</f>
        <v/>
      </c>
      <c r="AB11" s="14">
        <f>IF(AND(SUMIFS(Investors!$P:$P,Investors!$A:$A,$A11,Investors!$G:$G,$B11)-$B$2&lt;=AB$4,SUMIFS(Investors!$P:$P,Investors!$A:$A,$A11,Investors!$G:$G,$B11)-$B$2&gt;AA$4),SUMIFS(Investors!$Q:$Q,Investors!$A:$A,$A11,Investors!$G:$G,$B11),0)</f>
        <v/>
      </c>
      <c r="AC11" s="14">
        <f>IF(AND(SUMIFS(Investors!$P:$P,Investors!$A:$A,$A11,Investors!$G:$G,$B11)-$B$2&lt;=AC$4,SUMIFS(Investors!$P:$P,Investors!$A:$A,$A11,Investors!$G:$G,$B11)-$B$2&gt;AB$4),SUMIFS(Investors!$Q:$Q,Investors!$A:$A,$A11,Investors!$G:$G,$B11),0)</f>
        <v/>
      </c>
    </row>
    <row r="12">
      <c r="A12" s="13" t="inlineStr">
        <is>
          <t>ZHEI01</t>
        </is>
      </c>
      <c r="B12" s="13" t="inlineStr">
        <is>
          <t>GW4784</t>
        </is>
      </c>
      <c r="C12" s="14">
        <f>SUM(E12:AC12)</f>
        <v/>
      </c>
      <c r="D12" s="13" t="n"/>
      <c r="E12" s="14">
        <f>IF(AND(SUMIFS(Investors!$P:$P,Investors!$A:$A,$A12,Investors!$G:$G,$B12)-$B$2&lt;=E$4,SUMIFS(Investors!$P:$P,Investors!$A:$A,$A12,Investors!$G:$G,$B12)-$B$2&gt;D$4),SUMIFS(Investors!$Q:$Q,Investors!$A:$A,$A12,Investors!$G:$G,$B12),0)</f>
        <v/>
      </c>
      <c r="F12" s="14">
        <f>IF(AND(SUMIFS(Investors!$P:$P,Investors!$A:$A,$A12,Investors!$G:$G,$B12)-$B$2&lt;=F$4,SUMIFS(Investors!$P:$P,Investors!$A:$A,$A12,Investors!$G:$G,$B12)-$B$2&gt;E$4),SUMIFS(Investors!$Q:$Q,Investors!$A:$A,$A12,Investors!$G:$G,$B12),0)</f>
        <v/>
      </c>
      <c r="G12" s="14">
        <f>IF(AND(SUMIFS(Investors!$P:$P,Investors!$A:$A,$A12,Investors!$G:$G,$B12)-$B$2&lt;=G$4,SUMIFS(Investors!$P:$P,Investors!$A:$A,$A12,Investors!$G:$G,$B12)-$B$2&gt;F$4),SUMIFS(Investors!$Q:$Q,Investors!$A:$A,$A12,Investors!$G:$G,$B12),0)</f>
        <v/>
      </c>
      <c r="H12" s="14">
        <f>IF(AND(SUMIFS(Investors!$P:$P,Investors!$A:$A,$A12,Investors!$G:$G,$B12)-$B$2&lt;=H$4,SUMIFS(Investors!$P:$P,Investors!$A:$A,$A12,Investors!$G:$G,$B12)-$B$2&gt;G$4),SUMIFS(Investors!$Q:$Q,Investors!$A:$A,$A12,Investors!$G:$G,$B12),0)</f>
        <v/>
      </c>
      <c r="I12" s="14">
        <f>IF(AND(SUMIFS(Investors!$P:$P,Investors!$A:$A,$A12,Investors!$G:$G,$B12)-$B$2&lt;=I$4,SUMIFS(Investors!$P:$P,Investors!$A:$A,$A12,Investors!$G:$G,$B12)-$B$2&gt;H$4),SUMIFS(Investors!$Q:$Q,Investors!$A:$A,$A12,Investors!$G:$G,$B12),0)</f>
        <v/>
      </c>
      <c r="J12" s="14">
        <f>IF(AND(SUMIFS(Investors!$P:$P,Investors!$A:$A,$A12,Investors!$G:$G,$B12)-$B$2&lt;=J$4,SUMIFS(Investors!$P:$P,Investors!$A:$A,$A12,Investors!$G:$G,$B12)-$B$2&gt;I$4),SUMIFS(Investors!$Q:$Q,Investors!$A:$A,$A12,Investors!$G:$G,$B12),0)</f>
        <v/>
      </c>
      <c r="K12" s="14">
        <f>IF(AND(SUMIFS(Investors!$P:$P,Investors!$A:$A,$A12,Investors!$G:$G,$B12)-$B$2&lt;=K$4,SUMIFS(Investors!$P:$P,Investors!$A:$A,$A12,Investors!$G:$G,$B12)-$B$2&gt;J$4),SUMIFS(Investors!$Q:$Q,Investors!$A:$A,$A12,Investors!$G:$G,$B12),0)</f>
        <v/>
      </c>
      <c r="L12" s="14">
        <f>IF(AND(SUMIFS(Investors!$P:$P,Investors!$A:$A,$A12,Investors!$G:$G,$B12)-$B$2&lt;=L$4,SUMIFS(Investors!$P:$P,Investors!$A:$A,$A12,Investors!$G:$G,$B12)-$B$2&gt;K$4),SUMIFS(Investors!$Q:$Q,Investors!$A:$A,$A12,Investors!$G:$G,$B12),0)</f>
        <v/>
      </c>
      <c r="M12" s="14">
        <f>IF(AND(SUMIFS(Investors!$P:$P,Investors!$A:$A,$A12,Investors!$G:$G,$B12)-$B$2&lt;=M$4,SUMIFS(Investors!$P:$P,Investors!$A:$A,$A12,Investors!$G:$G,$B12)-$B$2&gt;L$4),SUMIFS(Investors!$Q:$Q,Investors!$A:$A,$A12,Investors!$G:$G,$B12),0)</f>
        <v/>
      </c>
      <c r="N12" s="14">
        <f>IF(AND(SUMIFS(Investors!$P:$P,Investors!$A:$A,$A12,Investors!$G:$G,$B12)-$B$2&lt;=N$4,SUMIFS(Investors!$P:$P,Investors!$A:$A,$A12,Investors!$G:$G,$B12)-$B$2&gt;M$4),SUMIFS(Investors!$Q:$Q,Investors!$A:$A,$A12,Investors!$G:$G,$B12),0)</f>
        <v/>
      </c>
      <c r="O12" s="14">
        <f>IF(AND(SUMIFS(Investors!$P:$P,Investors!$A:$A,$A12,Investors!$G:$G,$B12)-$B$2&lt;=O$4,SUMIFS(Investors!$P:$P,Investors!$A:$A,$A12,Investors!$G:$G,$B12)-$B$2&gt;N$4),SUMIFS(Investors!$Q:$Q,Investors!$A:$A,$A12,Investors!$G:$G,$B12),0)</f>
        <v/>
      </c>
      <c r="P12" s="14">
        <f>IF(AND(SUMIFS(Investors!$P:$P,Investors!$A:$A,$A12,Investors!$G:$G,$B12)-$B$2&lt;=P$4,SUMIFS(Investors!$P:$P,Investors!$A:$A,$A12,Investors!$G:$G,$B12)-$B$2&gt;O$4),SUMIFS(Investors!$Q:$Q,Investors!$A:$A,$A12,Investors!$G:$G,$B12),0)</f>
        <v/>
      </c>
      <c r="Q12" s="14">
        <f>IF(AND(SUMIFS(Investors!$P:$P,Investors!$A:$A,$A12,Investors!$G:$G,$B12)-$B$2&lt;=Q$4,SUMIFS(Investors!$P:$P,Investors!$A:$A,$A12,Investors!$G:$G,$B12)-$B$2&gt;P$4),SUMIFS(Investors!$Q:$Q,Investors!$A:$A,$A12,Investors!$G:$G,$B12),0)</f>
        <v/>
      </c>
      <c r="R12" s="14">
        <f>IF(AND(SUMIFS(Investors!$P:$P,Investors!$A:$A,$A12,Investors!$G:$G,$B12)-$B$2&lt;=R$4,SUMIFS(Investors!$P:$P,Investors!$A:$A,$A12,Investors!$G:$G,$B12)-$B$2&gt;Q$4),SUMIFS(Investors!$Q:$Q,Investors!$A:$A,$A12,Investors!$G:$G,$B12),0)</f>
        <v/>
      </c>
      <c r="S12" s="14">
        <f>IF(AND(SUMIFS(Investors!$P:$P,Investors!$A:$A,$A12,Investors!$G:$G,$B12)-$B$2&lt;=S$4,SUMIFS(Investors!$P:$P,Investors!$A:$A,$A12,Investors!$G:$G,$B12)-$B$2&gt;R$4),SUMIFS(Investors!$Q:$Q,Investors!$A:$A,$A12,Investors!$G:$G,$B12),0)</f>
        <v/>
      </c>
      <c r="T12" s="14">
        <f>IF(AND(SUMIFS(Investors!$P:$P,Investors!$A:$A,$A12,Investors!$G:$G,$B12)-$B$2&lt;=T$4,SUMIFS(Investors!$P:$P,Investors!$A:$A,$A12,Investors!$G:$G,$B12)-$B$2&gt;S$4),SUMIFS(Investors!$Q:$Q,Investors!$A:$A,$A12,Investors!$G:$G,$B12),0)</f>
        <v/>
      </c>
      <c r="U12" s="14">
        <f>IF(AND(SUMIFS(Investors!$P:$P,Investors!$A:$A,$A12,Investors!$G:$G,$B12)-$B$2&lt;=U$4,SUMIFS(Investors!$P:$P,Investors!$A:$A,$A12,Investors!$G:$G,$B12)-$B$2&gt;T$4),SUMIFS(Investors!$Q:$Q,Investors!$A:$A,$A12,Investors!$G:$G,$B12),0)</f>
        <v/>
      </c>
      <c r="V12" s="14">
        <f>IF(AND(SUMIFS(Investors!$P:$P,Investors!$A:$A,$A12,Investors!$G:$G,$B12)-$B$2&lt;=V$4,SUMIFS(Investors!$P:$P,Investors!$A:$A,$A12,Investors!$G:$G,$B12)-$B$2&gt;U$4),SUMIFS(Investors!$Q:$Q,Investors!$A:$A,$A12,Investors!$G:$G,$B12),0)</f>
        <v/>
      </c>
      <c r="W12" s="14">
        <f>IF(AND(SUMIFS(Investors!$P:$P,Investors!$A:$A,$A12,Investors!$G:$G,$B12)-$B$2&lt;=W$4,SUMIFS(Investors!$P:$P,Investors!$A:$A,$A12,Investors!$G:$G,$B12)-$B$2&gt;V$4),SUMIFS(Investors!$Q:$Q,Investors!$A:$A,$A12,Investors!$G:$G,$B12),0)</f>
        <v/>
      </c>
      <c r="X12" s="14">
        <f>IF(AND(SUMIFS(Investors!$P:$P,Investors!$A:$A,$A12,Investors!$G:$G,$B12)-$B$2&lt;=X$4,SUMIFS(Investors!$P:$P,Investors!$A:$A,$A12,Investors!$G:$G,$B12)-$B$2&gt;W$4),SUMIFS(Investors!$Q:$Q,Investors!$A:$A,$A12,Investors!$G:$G,$B12),0)</f>
        <v/>
      </c>
      <c r="Y12" s="14">
        <f>IF(AND(SUMIFS(Investors!$P:$P,Investors!$A:$A,$A12,Investors!$G:$G,$B12)-$B$2&lt;=Y$4,SUMIFS(Investors!$P:$P,Investors!$A:$A,$A12,Investors!$G:$G,$B12)-$B$2&gt;X$4),SUMIFS(Investors!$Q:$Q,Investors!$A:$A,$A12,Investors!$G:$G,$B12),0)</f>
        <v/>
      </c>
      <c r="Z12" s="14">
        <f>IF(AND(SUMIFS(Investors!$P:$P,Investors!$A:$A,$A12,Investors!$G:$G,$B12)-$B$2&lt;=Z$4,SUMIFS(Investors!$P:$P,Investors!$A:$A,$A12,Investors!$G:$G,$B12)-$B$2&gt;Y$4),SUMIFS(Investors!$Q:$Q,Investors!$A:$A,$A12,Investors!$G:$G,$B12),0)</f>
        <v/>
      </c>
      <c r="AA12" s="14">
        <f>IF(AND(SUMIFS(Investors!$P:$P,Investors!$A:$A,$A12,Investors!$G:$G,$B12)-$B$2&lt;=AA$4,SUMIFS(Investors!$P:$P,Investors!$A:$A,$A12,Investors!$G:$G,$B12)-$B$2&gt;Z$4),SUMIFS(Investors!$Q:$Q,Investors!$A:$A,$A12,Investors!$G:$G,$B12),0)</f>
        <v/>
      </c>
      <c r="AB12" s="14">
        <f>IF(AND(SUMIFS(Investors!$P:$P,Investors!$A:$A,$A12,Investors!$G:$G,$B12)-$B$2&lt;=AB$4,SUMIFS(Investors!$P:$P,Investors!$A:$A,$A12,Investors!$G:$G,$B12)-$B$2&gt;AA$4),SUMIFS(Investors!$Q:$Q,Investors!$A:$A,$A12,Investors!$G:$G,$B12),0)</f>
        <v/>
      </c>
      <c r="AC12" s="14">
        <f>IF(AND(SUMIFS(Investors!$P:$P,Investors!$A:$A,$A12,Investors!$G:$G,$B12)-$B$2&lt;=AC$4,SUMIFS(Investors!$P:$P,Investors!$A:$A,$A12,Investors!$G:$G,$B12)-$B$2&gt;AB$4),SUMIFS(Investors!$Q:$Q,Investors!$A:$A,$A12,Investors!$G:$G,$B12),0)</f>
        <v/>
      </c>
    </row>
    <row r="13">
      <c r="A13" s="13" t="inlineStr">
        <is>
          <t>ZMAT01</t>
        </is>
      </c>
      <c r="B13" s="13" t="inlineStr">
        <is>
          <t>GW3847</t>
        </is>
      </c>
      <c r="C13" s="14">
        <f>SUM(E13:AC13)</f>
        <v/>
      </c>
      <c r="D13" s="13" t="n"/>
      <c r="E13" s="14">
        <f>IF(AND(SUMIFS(Investors!$P:$P,Investors!$A:$A,$A13,Investors!$G:$G,$B13)-$B$2&lt;=E$4,SUMIFS(Investors!$P:$P,Investors!$A:$A,$A13,Investors!$G:$G,$B13)-$B$2&gt;D$4),SUMIFS(Investors!$Q:$Q,Investors!$A:$A,$A13,Investors!$G:$G,$B13),0)</f>
        <v/>
      </c>
      <c r="F13" s="14">
        <f>IF(AND(SUMIFS(Investors!$P:$P,Investors!$A:$A,$A13,Investors!$G:$G,$B13)-$B$2&lt;=F$4,SUMIFS(Investors!$P:$P,Investors!$A:$A,$A13,Investors!$G:$G,$B13)-$B$2&gt;E$4),SUMIFS(Investors!$Q:$Q,Investors!$A:$A,$A13,Investors!$G:$G,$B13),0)</f>
        <v/>
      </c>
      <c r="G13" s="14">
        <f>IF(AND(SUMIFS(Investors!$P:$P,Investors!$A:$A,$A13,Investors!$G:$G,$B13)-$B$2&lt;=G$4,SUMIFS(Investors!$P:$P,Investors!$A:$A,$A13,Investors!$G:$G,$B13)-$B$2&gt;F$4),SUMIFS(Investors!$Q:$Q,Investors!$A:$A,$A13,Investors!$G:$G,$B13),0)</f>
        <v/>
      </c>
      <c r="H13" s="14">
        <f>IF(AND(SUMIFS(Investors!$P:$P,Investors!$A:$A,$A13,Investors!$G:$G,$B13)-$B$2&lt;=H$4,SUMIFS(Investors!$P:$P,Investors!$A:$A,$A13,Investors!$G:$G,$B13)-$B$2&gt;G$4),SUMIFS(Investors!$Q:$Q,Investors!$A:$A,$A13,Investors!$G:$G,$B13),0)</f>
        <v/>
      </c>
      <c r="I13" s="14">
        <f>IF(AND(SUMIFS(Investors!$P:$P,Investors!$A:$A,$A13,Investors!$G:$G,$B13)-$B$2&lt;=I$4,SUMIFS(Investors!$P:$P,Investors!$A:$A,$A13,Investors!$G:$G,$B13)-$B$2&gt;H$4),SUMIFS(Investors!$Q:$Q,Investors!$A:$A,$A13,Investors!$G:$G,$B13),0)</f>
        <v/>
      </c>
      <c r="J13" s="14">
        <f>IF(AND(SUMIFS(Investors!$P:$P,Investors!$A:$A,$A13,Investors!$G:$G,$B13)-$B$2&lt;=J$4,SUMIFS(Investors!$P:$P,Investors!$A:$A,$A13,Investors!$G:$G,$B13)-$B$2&gt;I$4),SUMIFS(Investors!$Q:$Q,Investors!$A:$A,$A13,Investors!$G:$G,$B13),0)</f>
        <v/>
      </c>
      <c r="K13" s="14">
        <f>IF(AND(SUMIFS(Investors!$P:$P,Investors!$A:$A,$A13,Investors!$G:$G,$B13)-$B$2&lt;=K$4,SUMIFS(Investors!$P:$P,Investors!$A:$A,$A13,Investors!$G:$G,$B13)-$B$2&gt;J$4),SUMIFS(Investors!$Q:$Q,Investors!$A:$A,$A13,Investors!$G:$G,$B13),0)</f>
        <v/>
      </c>
      <c r="L13" s="14">
        <f>IF(AND(SUMIFS(Investors!$P:$P,Investors!$A:$A,$A13,Investors!$G:$G,$B13)-$B$2&lt;=L$4,SUMIFS(Investors!$P:$P,Investors!$A:$A,$A13,Investors!$G:$G,$B13)-$B$2&gt;K$4),SUMIFS(Investors!$Q:$Q,Investors!$A:$A,$A13,Investors!$G:$G,$B13),0)</f>
        <v/>
      </c>
      <c r="M13" s="14">
        <f>IF(AND(SUMIFS(Investors!$P:$P,Investors!$A:$A,$A13,Investors!$G:$G,$B13)-$B$2&lt;=M$4,SUMIFS(Investors!$P:$P,Investors!$A:$A,$A13,Investors!$G:$G,$B13)-$B$2&gt;L$4),SUMIFS(Investors!$Q:$Q,Investors!$A:$A,$A13,Investors!$G:$G,$B13),0)</f>
        <v/>
      </c>
      <c r="N13" s="14">
        <f>IF(AND(SUMIFS(Investors!$P:$P,Investors!$A:$A,$A13,Investors!$G:$G,$B13)-$B$2&lt;=N$4,SUMIFS(Investors!$P:$P,Investors!$A:$A,$A13,Investors!$G:$G,$B13)-$B$2&gt;M$4),SUMIFS(Investors!$Q:$Q,Investors!$A:$A,$A13,Investors!$G:$G,$B13),0)</f>
        <v/>
      </c>
      <c r="O13" s="14">
        <f>IF(AND(SUMIFS(Investors!$P:$P,Investors!$A:$A,$A13,Investors!$G:$G,$B13)-$B$2&lt;=O$4,SUMIFS(Investors!$P:$P,Investors!$A:$A,$A13,Investors!$G:$G,$B13)-$B$2&gt;N$4),SUMIFS(Investors!$Q:$Q,Investors!$A:$A,$A13,Investors!$G:$G,$B13),0)</f>
        <v/>
      </c>
      <c r="P13" s="14">
        <f>IF(AND(SUMIFS(Investors!$P:$P,Investors!$A:$A,$A13,Investors!$G:$G,$B13)-$B$2&lt;=P$4,SUMIFS(Investors!$P:$P,Investors!$A:$A,$A13,Investors!$G:$G,$B13)-$B$2&gt;O$4),SUMIFS(Investors!$Q:$Q,Investors!$A:$A,$A13,Investors!$G:$G,$B13),0)</f>
        <v/>
      </c>
      <c r="Q13" s="14">
        <f>IF(AND(SUMIFS(Investors!$P:$P,Investors!$A:$A,$A13,Investors!$G:$G,$B13)-$B$2&lt;=Q$4,SUMIFS(Investors!$P:$P,Investors!$A:$A,$A13,Investors!$G:$G,$B13)-$B$2&gt;P$4),SUMIFS(Investors!$Q:$Q,Investors!$A:$A,$A13,Investors!$G:$G,$B13),0)</f>
        <v/>
      </c>
      <c r="R13" s="14">
        <f>IF(AND(SUMIFS(Investors!$P:$P,Investors!$A:$A,$A13,Investors!$G:$G,$B13)-$B$2&lt;=R$4,SUMIFS(Investors!$P:$P,Investors!$A:$A,$A13,Investors!$G:$G,$B13)-$B$2&gt;Q$4),SUMIFS(Investors!$Q:$Q,Investors!$A:$A,$A13,Investors!$G:$G,$B13),0)</f>
        <v/>
      </c>
      <c r="S13" s="14">
        <f>IF(AND(SUMIFS(Investors!$P:$P,Investors!$A:$A,$A13,Investors!$G:$G,$B13)-$B$2&lt;=S$4,SUMIFS(Investors!$P:$P,Investors!$A:$A,$A13,Investors!$G:$G,$B13)-$B$2&gt;R$4),SUMIFS(Investors!$Q:$Q,Investors!$A:$A,$A13,Investors!$G:$G,$B13),0)</f>
        <v/>
      </c>
      <c r="T13" s="14">
        <f>IF(AND(SUMIFS(Investors!$P:$P,Investors!$A:$A,$A13,Investors!$G:$G,$B13)-$B$2&lt;=T$4,SUMIFS(Investors!$P:$P,Investors!$A:$A,$A13,Investors!$G:$G,$B13)-$B$2&gt;S$4),SUMIFS(Investors!$Q:$Q,Investors!$A:$A,$A13,Investors!$G:$G,$B13),0)</f>
        <v/>
      </c>
      <c r="U13" s="14">
        <f>IF(AND(SUMIFS(Investors!$P:$P,Investors!$A:$A,$A13,Investors!$G:$G,$B13)-$B$2&lt;=U$4,SUMIFS(Investors!$P:$P,Investors!$A:$A,$A13,Investors!$G:$G,$B13)-$B$2&gt;T$4),SUMIFS(Investors!$Q:$Q,Investors!$A:$A,$A13,Investors!$G:$G,$B13),0)</f>
        <v/>
      </c>
      <c r="V13" s="14">
        <f>IF(AND(SUMIFS(Investors!$P:$P,Investors!$A:$A,$A13,Investors!$G:$G,$B13)-$B$2&lt;=V$4,SUMIFS(Investors!$P:$P,Investors!$A:$A,$A13,Investors!$G:$G,$B13)-$B$2&gt;U$4),SUMIFS(Investors!$Q:$Q,Investors!$A:$A,$A13,Investors!$G:$G,$B13),0)</f>
        <v/>
      </c>
      <c r="W13" s="14">
        <f>IF(AND(SUMIFS(Investors!$P:$P,Investors!$A:$A,$A13,Investors!$G:$G,$B13)-$B$2&lt;=W$4,SUMIFS(Investors!$P:$P,Investors!$A:$A,$A13,Investors!$G:$G,$B13)-$B$2&gt;V$4),SUMIFS(Investors!$Q:$Q,Investors!$A:$A,$A13,Investors!$G:$G,$B13),0)</f>
        <v/>
      </c>
      <c r="X13" s="14">
        <f>IF(AND(SUMIFS(Investors!$P:$P,Investors!$A:$A,$A13,Investors!$G:$G,$B13)-$B$2&lt;=X$4,SUMIFS(Investors!$P:$P,Investors!$A:$A,$A13,Investors!$G:$G,$B13)-$B$2&gt;W$4),SUMIFS(Investors!$Q:$Q,Investors!$A:$A,$A13,Investors!$G:$G,$B13),0)</f>
        <v/>
      </c>
      <c r="Y13" s="14">
        <f>IF(AND(SUMIFS(Investors!$P:$P,Investors!$A:$A,$A13,Investors!$G:$G,$B13)-$B$2&lt;=Y$4,SUMIFS(Investors!$P:$P,Investors!$A:$A,$A13,Investors!$G:$G,$B13)-$B$2&gt;X$4),SUMIFS(Investors!$Q:$Q,Investors!$A:$A,$A13,Investors!$G:$G,$B13),0)</f>
        <v/>
      </c>
      <c r="Z13" s="14">
        <f>IF(AND(SUMIFS(Investors!$P:$P,Investors!$A:$A,$A13,Investors!$G:$G,$B13)-$B$2&lt;=Z$4,SUMIFS(Investors!$P:$P,Investors!$A:$A,$A13,Investors!$G:$G,$B13)-$B$2&gt;Y$4),SUMIFS(Investors!$Q:$Q,Investors!$A:$A,$A13,Investors!$G:$G,$B13),0)</f>
        <v/>
      </c>
      <c r="AA13" s="14">
        <f>IF(AND(SUMIFS(Investors!$P:$P,Investors!$A:$A,$A13,Investors!$G:$G,$B13)-$B$2&lt;=AA$4,SUMIFS(Investors!$P:$P,Investors!$A:$A,$A13,Investors!$G:$G,$B13)-$B$2&gt;Z$4),SUMIFS(Investors!$Q:$Q,Investors!$A:$A,$A13,Investors!$G:$G,$B13),0)</f>
        <v/>
      </c>
      <c r="AB13" s="14">
        <f>IF(AND(SUMIFS(Investors!$P:$P,Investors!$A:$A,$A13,Investors!$G:$G,$B13)-$B$2&lt;=AB$4,SUMIFS(Investors!$P:$P,Investors!$A:$A,$A13,Investors!$G:$G,$B13)-$B$2&gt;AA$4),SUMIFS(Investors!$Q:$Q,Investors!$A:$A,$A13,Investors!$G:$G,$B13),0)</f>
        <v/>
      </c>
      <c r="AC13" s="14">
        <f>IF(AND(SUMIFS(Investors!$P:$P,Investors!$A:$A,$A13,Investors!$G:$G,$B13)-$B$2&lt;=AC$4,SUMIFS(Investors!$P:$P,Investors!$A:$A,$A13,Investors!$G:$G,$B13)-$B$2&gt;AB$4),SUMIFS(Investors!$Q:$Q,Investors!$A:$A,$A13,Investors!$G:$G,$B13),0)</f>
        <v/>
      </c>
    </row>
    <row r="14">
      <c r="A14" s="13" t="inlineStr">
        <is>
          <t>ZBOT01</t>
        </is>
      </c>
      <c r="B14" s="13" t="inlineStr">
        <is>
          <t>GW4267</t>
        </is>
      </c>
      <c r="C14" s="14">
        <f>SUM(E14:AC14)</f>
        <v/>
      </c>
      <c r="D14" s="13" t="n"/>
      <c r="E14" s="14">
        <f>IF(AND(SUMIFS(Investors!$P:$P,Investors!$A:$A,$A14,Investors!$G:$G,$B14)-$B$2&lt;=E$4,SUMIFS(Investors!$P:$P,Investors!$A:$A,$A14,Investors!$G:$G,$B14)-$B$2&gt;D$4),SUMIFS(Investors!$Q:$Q,Investors!$A:$A,$A14,Investors!$G:$G,$B14),0)</f>
        <v/>
      </c>
      <c r="F14" s="14">
        <f>IF(AND(SUMIFS(Investors!$P:$P,Investors!$A:$A,$A14,Investors!$G:$G,$B14)-$B$2&lt;=F$4,SUMIFS(Investors!$P:$P,Investors!$A:$A,$A14,Investors!$G:$G,$B14)-$B$2&gt;E$4),SUMIFS(Investors!$Q:$Q,Investors!$A:$A,$A14,Investors!$G:$G,$B14),0)</f>
        <v/>
      </c>
      <c r="G14" s="14">
        <f>IF(AND(SUMIFS(Investors!$P:$P,Investors!$A:$A,$A14,Investors!$G:$G,$B14)-$B$2&lt;=G$4,SUMIFS(Investors!$P:$P,Investors!$A:$A,$A14,Investors!$G:$G,$B14)-$B$2&gt;F$4),SUMIFS(Investors!$Q:$Q,Investors!$A:$A,$A14,Investors!$G:$G,$B14),0)</f>
        <v/>
      </c>
      <c r="H14" s="14">
        <f>IF(AND(SUMIFS(Investors!$P:$P,Investors!$A:$A,$A14,Investors!$G:$G,$B14)-$B$2&lt;=H$4,SUMIFS(Investors!$P:$P,Investors!$A:$A,$A14,Investors!$G:$G,$B14)-$B$2&gt;G$4),SUMIFS(Investors!$Q:$Q,Investors!$A:$A,$A14,Investors!$G:$G,$B14),0)</f>
        <v/>
      </c>
      <c r="I14" s="14">
        <f>IF(AND(SUMIFS(Investors!$P:$P,Investors!$A:$A,$A14,Investors!$G:$G,$B14)-$B$2&lt;=I$4,SUMIFS(Investors!$P:$P,Investors!$A:$A,$A14,Investors!$G:$G,$B14)-$B$2&gt;H$4),SUMIFS(Investors!$Q:$Q,Investors!$A:$A,$A14,Investors!$G:$G,$B14),0)</f>
        <v/>
      </c>
      <c r="J14" s="14">
        <f>IF(AND(SUMIFS(Investors!$P:$P,Investors!$A:$A,$A14,Investors!$G:$G,$B14)-$B$2&lt;=J$4,SUMIFS(Investors!$P:$P,Investors!$A:$A,$A14,Investors!$G:$G,$B14)-$B$2&gt;I$4),SUMIFS(Investors!$Q:$Q,Investors!$A:$A,$A14,Investors!$G:$G,$B14),0)</f>
        <v/>
      </c>
      <c r="K14" s="14">
        <f>IF(AND(SUMIFS(Investors!$P:$P,Investors!$A:$A,$A14,Investors!$G:$G,$B14)-$B$2&lt;=K$4,SUMIFS(Investors!$P:$P,Investors!$A:$A,$A14,Investors!$G:$G,$B14)-$B$2&gt;J$4),SUMIFS(Investors!$Q:$Q,Investors!$A:$A,$A14,Investors!$G:$G,$B14),0)</f>
        <v/>
      </c>
      <c r="L14" s="14">
        <f>IF(AND(SUMIFS(Investors!$P:$P,Investors!$A:$A,$A14,Investors!$G:$G,$B14)-$B$2&lt;=L$4,SUMIFS(Investors!$P:$P,Investors!$A:$A,$A14,Investors!$G:$G,$B14)-$B$2&gt;K$4),SUMIFS(Investors!$Q:$Q,Investors!$A:$A,$A14,Investors!$G:$G,$B14),0)</f>
        <v/>
      </c>
      <c r="M14" s="14">
        <f>IF(AND(SUMIFS(Investors!$P:$P,Investors!$A:$A,$A14,Investors!$G:$G,$B14)-$B$2&lt;=M$4,SUMIFS(Investors!$P:$P,Investors!$A:$A,$A14,Investors!$G:$G,$B14)-$B$2&gt;L$4),SUMIFS(Investors!$Q:$Q,Investors!$A:$A,$A14,Investors!$G:$G,$B14),0)</f>
        <v/>
      </c>
      <c r="N14" s="14">
        <f>IF(AND(SUMIFS(Investors!$P:$P,Investors!$A:$A,$A14,Investors!$G:$G,$B14)-$B$2&lt;=N$4,SUMIFS(Investors!$P:$P,Investors!$A:$A,$A14,Investors!$G:$G,$B14)-$B$2&gt;M$4),SUMIFS(Investors!$Q:$Q,Investors!$A:$A,$A14,Investors!$G:$G,$B14),0)</f>
        <v/>
      </c>
      <c r="O14" s="14">
        <f>IF(AND(SUMIFS(Investors!$P:$P,Investors!$A:$A,$A14,Investors!$G:$G,$B14)-$B$2&lt;=O$4,SUMIFS(Investors!$P:$P,Investors!$A:$A,$A14,Investors!$G:$G,$B14)-$B$2&gt;N$4),SUMIFS(Investors!$Q:$Q,Investors!$A:$A,$A14,Investors!$G:$G,$B14),0)</f>
        <v/>
      </c>
      <c r="P14" s="14">
        <f>IF(AND(SUMIFS(Investors!$P:$P,Investors!$A:$A,$A14,Investors!$G:$G,$B14)-$B$2&lt;=P$4,SUMIFS(Investors!$P:$P,Investors!$A:$A,$A14,Investors!$G:$G,$B14)-$B$2&gt;O$4),SUMIFS(Investors!$Q:$Q,Investors!$A:$A,$A14,Investors!$G:$G,$B14),0)</f>
        <v/>
      </c>
      <c r="Q14" s="14">
        <f>IF(AND(SUMIFS(Investors!$P:$P,Investors!$A:$A,$A14,Investors!$G:$G,$B14)-$B$2&lt;=Q$4,SUMIFS(Investors!$P:$P,Investors!$A:$A,$A14,Investors!$G:$G,$B14)-$B$2&gt;P$4),SUMIFS(Investors!$Q:$Q,Investors!$A:$A,$A14,Investors!$G:$G,$B14),0)</f>
        <v/>
      </c>
      <c r="R14" s="14">
        <f>IF(AND(SUMIFS(Investors!$P:$P,Investors!$A:$A,$A14,Investors!$G:$G,$B14)-$B$2&lt;=R$4,SUMIFS(Investors!$P:$P,Investors!$A:$A,$A14,Investors!$G:$G,$B14)-$B$2&gt;Q$4),SUMIFS(Investors!$Q:$Q,Investors!$A:$A,$A14,Investors!$G:$G,$B14),0)</f>
        <v/>
      </c>
      <c r="S14" s="14">
        <f>IF(AND(SUMIFS(Investors!$P:$P,Investors!$A:$A,$A14,Investors!$G:$G,$B14)-$B$2&lt;=S$4,SUMIFS(Investors!$P:$P,Investors!$A:$A,$A14,Investors!$G:$G,$B14)-$B$2&gt;R$4),SUMIFS(Investors!$Q:$Q,Investors!$A:$A,$A14,Investors!$G:$G,$B14),0)</f>
        <v/>
      </c>
      <c r="T14" s="14">
        <f>IF(AND(SUMIFS(Investors!$P:$P,Investors!$A:$A,$A14,Investors!$G:$G,$B14)-$B$2&lt;=T$4,SUMIFS(Investors!$P:$P,Investors!$A:$A,$A14,Investors!$G:$G,$B14)-$B$2&gt;S$4),SUMIFS(Investors!$Q:$Q,Investors!$A:$A,$A14,Investors!$G:$G,$B14),0)</f>
        <v/>
      </c>
      <c r="U14" s="14">
        <f>IF(AND(SUMIFS(Investors!$P:$P,Investors!$A:$A,$A14,Investors!$G:$G,$B14)-$B$2&lt;=U$4,SUMIFS(Investors!$P:$P,Investors!$A:$A,$A14,Investors!$G:$G,$B14)-$B$2&gt;T$4),SUMIFS(Investors!$Q:$Q,Investors!$A:$A,$A14,Investors!$G:$G,$B14),0)</f>
        <v/>
      </c>
      <c r="V14" s="14">
        <f>IF(AND(SUMIFS(Investors!$P:$P,Investors!$A:$A,$A14,Investors!$G:$G,$B14)-$B$2&lt;=V$4,SUMIFS(Investors!$P:$P,Investors!$A:$A,$A14,Investors!$G:$G,$B14)-$B$2&gt;U$4),SUMIFS(Investors!$Q:$Q,Investors!$A:$A,$A14,Investors!$G:$G,$B14),0)</f>
        <v/>
      </c>
      <c r="W14" s="14">
        <f>IF(AND(SUMIFS(Investors!$P:$P,Investors!$A:$A,$A14,Investors!$G:$G,$B14)-$B$2&lt;=W$4,SUMIFS(Investors!$P:$P,Investors!$A:$A,$A14,Investors!$G:$G,$B14)-$B$2&gt;V$4),SUMIFS(Investors!$Q:$Q,Investors!$A:$A,$A14,Investors!$G:$G,$B14),0)</f>
        <v/>
      </c>
      <c r="X14" s="14">
        <f>IF(AND(SUMIFS(Investors!$P:$P,Investors!$A:$A,$A14,Investors!$G:$G,$B14)-$B$2&lt;=X$4,SUMIFS(Investors!$P:$P,Investors!$A:$A,$A14,Investors!$G:$G,$B14)-$B$2&gt;W$4),SUMIFS(Investors!$Q:$Q,Investors!$A:$A,$A14,Investors!$G:$G,$B14),0)</f>
        <v/>
      </c>
      <c r="Y14" s="14">
        <f>IF(AND(SUMIFS(Investors!$P:$P,Investors!$A:$A,$A14,Investors!$G:$G,$B14)-$B$2&lt;=Y$4,SUMIFS(Investors!$P:$P,Investors!$A:$A,$A14,Investors!$G:$G,$B14)-$B$2&gt;X$4),SUMIFS(Investors!$Q:$Q,Investors!$A:$A,$A14,Investors!$G:$G,$B14),0)</f>
        <v/>
      </c>
      <c r="Z14" s="14">
        <f>IF(AND(SUMIFS(Investors!$P:$P,Investors!$A:$A,$A14,Investors!$G:$G,$B14)-$B$2&lt;=Z$4,SUMIFS(Investors!$P:$P,Investors!$A:$A,$A14,Investors!$G:$G,$B14)-$B$2&gt;Y$4),SUMIFS(Investors!$Q:$Q,Investors!$A:$A,$A14,Investors!$G:$G,$B14),0)</f>
        <v/>
      </c>
      <c r="AA14" s="14">
        <f>IF(AND(SUMIFS(Investors!$P:$P,Investors!$A:$A,$A14,Investors!$G:$G,$B14)-$B$2&lt;=AA$4,SUMIFS(Investors!$P:$P,Investors!$A:$A,$A14,Investors!$G:$G,$B14)-$B$2&gt;Z$4),SUMIFS(Investors!$Q:$Q,Investors!$A:$A,$A14,Investors!$G:$G,$B14),0)</f>
        <v/>
      </c>
      <c r="AB14" s="14">
        <f>IF(AND(SUMIFS(Investors!$P:$P,Investors!$A:$A,$A14,Investors!$G:$G,$B14)-$B$2&lt;=AB$4,SUMIFS(Investors!$P:$P,Investors!$A:$A,$A14,Investors!$G:$G,$B14)-$B$2&gt;AA$4),SUMIFS(Investors!$Q:$Q,Investors!$A:$A,$A14,Investors!$G:$G,$B14),0)</f>
        <v/>
      </c>
      <c r="AC14" s="14">
        <f>IF(AND(SUMIFS(Investors!$P:$P,Investors!$A:$A,$A14,Investors!$G:$G,$B14)-$B$2&lt;=AC$4,SUMIFS(Investors!$P:$P,Investors!$A:$A,$A14,Investors!$G:$G,$B14)-$B$2&gt;AB$4),SUMIFS(Investors!$Q:$Q,Investors!$A:$A,$A14,Investors!$G:$G,$B14),0)</f>
        <v/>
      </c>
    </row>
    <row r="15">
      <c r="A15" s="13" t="inlineStr">
        <is>
          <t>ZVDW01</t>
        </is>
      </c>
      <c r="B15" s="13" t="inlineStr">
        <is>
          <t>GW3657</t>
        </is>
      </c>
      <c r="C15" s="14">
        <f>SUM(E15:AC15)</f>
        <v/>
      </c>
      <c r="D15" s="13" t="n"/>
      <c r="E15" s="14">
        <f>IF(AND(SUMIFS(Investors!$P:$P,Investors!$A:$A,$A15,Investors!$G:$G,$B15)-$B$2&lt;=E$4,SUMIFS(Investors!$P:$P,Investors!$A:$A,$A15,Investors!$G:$G,$B15)-$B$2&gt;D$4),SUMIFS(Investors!$Q:$Q,Investors!$A:$A,$A15,Investors!$G:$G,$B15),0)</f>
        <v/>
      </c>
      <c r="F15" s="14">
        <f>IF(AND(SUMIFS(Investors!$P:$P,Investors!$A:$A,$A15,Investors!$G:$G,$B15)-$B$2&lt;=F$4,SUMIFS(Investors!$P:$P,Investors!$A:$A,$A15,Investors!$G:$G,$B15)-$B$2&gt;E$4),SUMIFS(Investors!$Q:$Q,Investors!$A:$A,$A15,Investors!$G:$G,$B15),0)</f>
        <v/>
      </c>
      <c r="G15" s="14">
        <f>IF(AND(SUMIFS(Investors!$P:$P,Investors!$A:$A,$A15,Investors!$G:$G,$B15)-$B$2&lt;=G$4,SUMIFS(Investors!$P:$P,Investors!$A:$A,$A15,Investors!$G:$G,$B15)-$B$2&gt;F$4),SUMIFS(Investors!$Q:$Q,Investors!$A:$A,$A15,Investors!$G:$G,$B15),0)</f>
        <v/>
      </c>
      <c r="H15" s="14">
        <f>IF(AND(SUMIFS(Investors!$P:$P,Investors!$A:$A,$A15,Investors!$G:$G,$B15)-$B$2&lt;=H$4,SUMIFS(Investors!$P:$P,Investors!$A:$A,$A15,Investors!$G:$G,$B15)-$B$2&gt;G$4),SUMIFS(Investors!$Q:$Q,Investors!$A:$A,$A15,Investors!$G:$G,$B15),0)</f>
        <v/>
      </c>
      <c r="I15" s="14">
        <f>IF(AND(SUMIFS(Investors!$P:$P,Investors!$A:$A,$A15,Investors!$G:$G,$B15)-$B$2&lt;=I$4,SUMIFS(Investors!$P:$P,Investors!$A:$A,$A15,Investors!$G:$G,$B15)-$B$2&gt;H$4),SUMIFS(Investors!$Q:$Q,Investors!$A:$A,$A15,Investors!$G:$G,$B15),0)</f>
        <v/>
      </c>
      <c r="J15" s="14">
        <f>IF(AND(SUMIFS(Investors!$P:$P,Investors!$A:$A,$A15,Investors!$G:$G,$B15)-$B$2&lt;=J$4,SUMIFS(Investors!$P:$P,Investors!$A:$A,$A15,Investors!$G:$G,$B15)-$B$2&gt;I$4),SUMIFS(Investors!$Q:$Q,Investors!$A:$A,$A15,Investors!$G:$G,$B15),0)</f>
        <v/>
      </c>
      <c r="K15" s="14">
        <f>IF(AND(SUMIFS(Investors!$P:$P,Investors!$A:$A,$A15,Investors!$G:$G,$B15)-$B$2&lt;=K$4,SUMIFS(Investors!$P:$P,Investors!$A:$A,$A15,Investors!$G:$G,$B15)-$B$2&gt;J$4),SUMIFS(Investors!$Q:$Q,Investors!$A:$A,$A15,Investors!$G:$G,$B15),0)</f>
        <v/>
      </c>
      <c r="L15" s="14">
        <f>IF(AND(SUMIFS(Investors!$P:$P,Investors!$A:$A,$A15,Investors!$G:$G,$B15)-$B$2&lt;=L$4,SUMIFS(Investors!$P:$P,Investors!$A:$A,$A15,Investors!$G:$G,$B15)-$B$2&gt;K$4),SUMIFS(Investors!$Q:$Q,Investors!$A:$A,$A15,Investors!$G:$G,$B15),0)</f>
        <v/>
      </c>
      <c r="M15" s="14">
        <f>IF(AND(SUMIFS(Investors!$P:$P,Investors!$A:$A,$A15,Investors!$G:$G,$B15)-$B$2&lt;=M$4,SUMIFS(Investors!$P:$P,Investors!$A:$A,$A15,Investors!$G:$G,$B15)-$B$2&gt;L$4),SUMIFS(Investors!$Q:$Q,Investors!$A:$A,$A15,Investors!$G:$G,$B15),0)</f>
        <v/>
      </c>
      <c r="N15" s="14">
        <f>IF(AND(SUMIFS(Investors!$P:$P,Investors!$A:$A,$A15,Investors!$G:$G,$B15)-$B$2&lt;=N$4,SUMIFS(Investors!$P:$P,Investors!$A:$A,$A15,Investors!$G:$G,$B15)-$B$2&gt;M$4),SUMIFS(Investors!$Q:$Q,Investors!$A:$A,$A15,Investors!$G:$G,$B15),0)</f>
        <v/>
      </c>
      <c r="O15" s="14">
        <f>IF(AND(SUMIFS(Investors!$P:$P,Investors!$A:$A,$A15,Investors!$G:$G,$B15)-$B$2&lt;=O$4,SUMIFS(Investors!$P:$P,Investors!$A:$A,$A15,Investors!$G:$G,$B15)-$B$2&gt;N$4),SUMIFS(Investors!$Q:$Q,Investors!$A:$A,$A15,Investors!$G:$G,$B15),0)</f>
        <v/>
      </c>
      <c r="P15" s="14">
        <f>IF(AND(SUMIFS(Investors!$P:$P,Investors!$A:$A,$A15,Investors!$G:$G,$B15)-$B$2&lt;=P$4,SUMIFS(Investors!$P:$P,Investors!$A:$A,$A15,Investors!$G:$G,$B15)-$B$2&gt;O$4),SUMIFS(Investors!$Q:$Q,Investors!$A:$A,$A15,Investors!$G:$G,$B15),0)</f>
        <v/>
      </c>
      <c r="Q15" s="14">
        <f>IF(AND(SUMIFS(Investors!$P:$P,Investors!$A:$A,$A15,Investors!$G:$G,$B15)-$B$2&lt;=Q$4,SUMIFS(Investors!$P:$P,Investors!$A:$A,$A15,Investors!$G:$G,$B15)-$B$2&gt;P$4),SUMIFS(Investors!$Q:$Q,Investors!$A:$A,$A15,Investors!$G:$G,$B15),0)</f>
        <v/>
      </c>
      <c r="R15" s="14">
        <f>IF(AND(SUMIFS(Investors!$P:$P,Investors!$A:$A,$A15,Investors!$G:$G,$B15)-$B$2&lt;=R$4,SUMIFS(Investors!$P:$P,Investors!$A:$A,$A15,Investors!$G:$G,$B15)-$B$2&gt;Q$4),SUMIFS(Investors!$Q:$Q,Investors!$A:$A,$A15,Investors!$G:$G,$B15),0)</f>
        <v/>
      </c>
      <c r="S15" s="14">
        <f>IF(AND(SUMIFS(Investors!$P:$P,Investors!$A:$A,$A15,Investors!$G:$G,$B15)-$B$2&lt;=S$4,SUMIFS(Investors!$P:$P,Investors!$A:$A,$A15,Investors!$G:$G,$B15)-$B$2&gt;R$4),SUMIFS(Investors!$Q:$Q,Investors!$A:$A,$A15,Investors!$G:$G,$B15),0)</f>
        <v/>
      </c>
      <c r="T15" s="14">
        <f>IF(AND(SUMIFS(Investors!$P:$P,Investors!$A:$A,$A15,Investors!$G:$G,$B15)-$B$2&lt;=T$4,SUMIFS(Investors!$P:$P,Investors!$A:$A,$A15,Investors!$G:$G,$B15)-$B$2&gt;S$4),SUMIFS(Investors!$Q:$Q,Investors!$A:$A,$A15,Investors!$G:$G,$B15),0)</f>
        <v/>
      </c>
      <c r="U15" s="14">
        <f>IF(AND(SUMIFS(Investors!$P:$P,Investors!$A:$A,$A15,Investors!$G:$G,$B15)-$B$2&lt;=U$4,SUMIFS(Investors!$P:$P,Investors!$A:$A,$A15,Investors!$G:$G,$B15)-$B$2&gt;T$4),SUMIFS(Investors!$Q:$Q,Investors!$A:$A,$A15,Investors!$G:$G,$B15),0)</f>
        <v/>
      </c>
      <c r="V15" s="14">
        <f>IF(AND(SUMIFS(Investors!$P:$P,Investors!$A:$A,$A15,Investors!$G:$G,$B15)-$B$2&lt;=V$4,SUMIFS(Investors!$P:$P,Investors!$A:$A,$A15,Investors!$G:$G,$B15)-$B$2&gt;U$4),SUMIFS(Investors!$Q:$Q,Investors!$A:$A,$A15,Investors!$G:$G,$B15),0)</f>
        <v/>
      </c>
      <c r="W15" s="14">
        <f>IF(AND(SUMIFS(Investors!$P:$P,Investors!$A:$A,$A15,Investors!$G:$G,$B15)-$B$2&lt;=W$4,SUMIFS(Investors!$P:$P,Investors!$A:$A,$A15,Investors!$G:$G,$B15)-$B$2&gt;V$4),SUMIFS(Investors!$Q:$Q,Investors!$A:$A,$A15,Investors!$G:$G,$B15),0)</f>
        <v/>
      </c>
      <c r="X15" s="14">
        <f>IF(AND(SUMIFS(Investors!$P:$P,Investors!$A:$A,$A15,Investors!$G:$G,$B15)-$B$2&lt;=X$4,SUMIFS(Investors!$P:$P,Investors!$A:$A,$A15,Investors!$G:$G,$B15)-$B$2&gt;W$4),SUMIFS(Investors!$Q:$Q,Investors!$A:$A,$A15,Investors!$G:$G,$B15),0)</f>
        <v/>
      </c>
      <c r="Y15" s="14">
        <f>IF(AND(SUMIFS(Investors!$P:$P,Investors!$A:$A,$A15,Investors!$G:$G,$B15)-$B$2&lt;=Y$4,SUMIFS(Investors!$P:$P,Investors!$A:$A,$A15,Investors!$G:$G,$B15)-$B$2&gt;X$4),SUMIFS(Investors!$Q:$Q,Investors!$A:$A,$A15,Investors!$G:$G,$B15),0)</f>
        <v/>
      </c>
      <c r="Z15" s="14">
        <f>IF(AND(SUMIFS(Investors!$P:$P,Investors!$A:$A,$A15,Investors!$G:$G,$B15)-$B$2&lt;=Z$4,SUMIFS(Investors!$P:$P,Investors!$A:$A,$A15,Investors!$G:$G,$B15)-$B$2&gt;Y$4),SUMIFS(Investors!$Q:$Q,Investors!$A:$A,$A15,Investors!$G:$G,$B15),0)</f>
        <v/>
      </c>
      <c r="AA15" s="14">
        <f>IF(AND(SUMIFS(Investors!$P:$P,Investors!$A:$A,$A15,Investors!$G:$G,$B15)-$B$2&lt;=AA$4,SUMIFS(Investors!$P:$P,Investors!$A:$A,$A15,Investors!$G:$G,$B15)-$B$2&gt;Z$4),SUMIFS(Investors!$Q:$Q,Investors!$A:$A,$A15,Investors!$G:$G,$B15),0)</f>
        <v/>
      </c>
      <c r="AB15" s="14">
        <f>IF(AND(SUMIFS(Investors!$P:$P,Investors!$A:$A,$A15,Investors!$G:$G,$B15)-$B$2&lt;=AB$4,SUMIFS(Investors!$P:$P,Investors!$A:$A,$A15,Investors!$G:$G,$B15)-$B$2&gt;AA$4),SUMIFS(Investors!$Q:$Q,Investors!$A:$A,$A15,Investors!$G:$G,$B15),0)</f>
        <v/>
      </c>
      <c r="AC15" s="14">
        <f>IF(AND(SUMIFS(Investors!$P:$P,Investors!$A:$A,$A15,Investors!$G:$G,$B15)-$B$2&lt;=AC$4,SUMIFS(Investors!$P:$P,Investors!$A:$A,$A15,Investors!$G:$G,$B15)-$B$2&gt;AB$4),SUMIFS(Investors!$Q:$Q,Investors!$A:$A,$A15,Investors!$G:$G,$B15),0)</f>
        <v/>
      </c>
    </row>
    <row r="16">
      <c r="A16" s="13" t="inlineStr">
        <is>
          <t>ZVDW01</t>
        </is>
      </c>
      <c r="B16" s="13" t="inlineStr">
        <is>
          <t>GW3243</t>
        </is>
      </c>
      <c r="C16" s="14">
        <f>SUM(E16:AC16)</f>
        <v/>
      </c>
      <c r="D16" s="13" t="n"/>
      <c r="E16" s="14">
        <f>IF(AND(SUMIFS(Investors!$P:$P,Investors!$A:$A,$A16,Investors!$G:$G,$B16)-$B$2&lt;=E$4,SUMIFS(Investors!$P:$P,Investors!$A:$A,$A16,Investors!$G:$G,$B16)-$B$2&gt;D$4),SUMIFS(Investors!$Q:$Q,Investors!$A:$A,$A16,Investors!$G:$G,$B16),0)</f>
        <v/>
      </c>
      <c r="F16" s="14">
        <f>IF(AND(SUMIFS(Investors!$P:$P,Investors!$A:$A,$A16,Investors!$G:$G,$B16)-$B$2&lt;=F$4,SUMIFS(Investors!$P:$P,Investors!$A:$A,$A16,Investors!$G:$G,$B16)-$B$2&gt;E$4),SUMIFS(Investors!$Q:$Q,Investors!$A:$A,$A16,Investors!$G:$G,$B16),0)</f>
        <v/>
      </c>
      <c r="G16" s="14">
        <f>IF(AND(SUMIFS(Investors!$P:$P,Investors!$A:$A,$A16,Investors!$G:$G,$B16)-$B$2&lt;=G$4,SUMIFS(Investors!$P:$P,Investors!$A:$A,$A16,Investors!$G:$G,$B16)-$B$2&gt;F$4),SUMIFS(Investors!$Q:$Q,Investors!$A:$A,$A16,Investors!$G:$G,$B16),0)</f>
        <v/>
      </c>
      <c r="H16" s="14">
        <f>IF(AND(SUMIFS(Investors!$P:$P,Investors!$A:$A,$A16,Investors!$G:$G,$B16)-$B$2&lt;=H$4,SUMIFS(Investors!$P:$P,Investors!$A:$A,$A16,Investors!$G:$G,$B16)-$B$2&gt;G$4),SUMIFS(Investors!$Q:$Q,Investors!$A:$A,$A16,Investors!$G:$G,$B16),0)</f>
        <v/>
      </c>
      <c r="I16" s="14">
        <f>IF(AND(SUMIFS(Investors!$P:$P,Investors!$A:$A,$A16,Investors!$G:$G,$B16)-$B$2&lt;=I$4,SUMIFS(Investors!$P:$P,Investors!$A:$A,$A16,Investors!$G:$G,$B16)-$B$2&gt;H$4),SUMIFS(Investors!$Q:$Q,Investors!$A:$A,$A16,Investors!$G:$G,$B16),0)</f>
        <v/>
      </c>
      <c r="J16" s="14">
        <f>IF(AND(SUMIFS(Investors!$P:$P,Investors!$A:$A,$A16,Investors!$G:$G,$B16)-$B$2&lt;=J$4,SUMIFS(Investors!$P:$P,Investors!$A:$A,$A16,Investors!$G:$G,$B16)-$B$2&gt;I$4),SUMIFS(Investors!$Q:$Q,Investors!$A:$A,$A16,Investors!$G:$G,$B16),0)</f>
        <v/>
      </c>
      <c r="K16" s="14">
        <f>IF(AND(SUMIFS(Investors!$P:$P,Investors!$A:$A,$A16,Investors!$G:$G,$B16)-$B$2&lt;=K$4,SUMIFS(Investors!$P:$P,Investors!$A:$A,$A16,Investors!$G:$G,$B16)-$B$2&gt;J$4),SUMIFS(Investors!$Q:$Q,Investors!$A:$A,$A16,Investors!$G:$G,$B16),0)</f>
        <v/>
      </c>
      <c r="L16" s="14">
        <f>IF(AND(SUMIFS(Investors!$P:$P,Investors!$A:$A,$A16,Investors!$G:$G,$B16)-$B$2&lt;=L$4,SUMIFS(Investors!$P:$P,Investors!$A:$A,$A16,Investors!$G:$G,$B16)-$B$2&gt;K$4),SUMIFS(Investors!$Q:$Q,Investors!$A:$A,$A16,Investors!$G:$G,$B16),0)</f>
        <v/>
      </c>
      <c r="M16" s="14">
        <f>IF(AND(SUMIFS(Investors!$P:$P,Investors!$A:$A,$A16,Investors!$G:$G,$B16)-$B$2&lt;=M$4,SUMIFS(Investors!$P:$P,Investors!$A:$A,$A16,Investors!$G:$G,$B16)-$B$2&gt;L$4),SUMIFS(Investors!$Q:$Q,Investors!$A:$A,$A16,Investors!$G:$G,$B16),0)</f>
        <v/>
      </c>
      <c r="N16" s="14">
        <f>IF(AND(SUMIFS(Investors!$P:$P,Investors!$A:$A,$A16,Investors!$G:$G,$B16)-$B$2&lt;=N$4,SUMIFS(Investors!$P:$P,Investors!$A:$A,$A16,Investors!$G:$G,$B16)-$B$2&gt;M$4),SUMIFS(Investors!$Q:$Q,Investors!$A:$A,$A16,Investors!$G:$G,$B16),0)</f>
        <v/>
      </c>
      <c r="O16" s="14">
        <f>IF(AND(SUMIFS(Investors!$P:$P,Investors!$A:$A,$A16,Investors!$G:$G,$B16)-$B$2&lt;=O$4,SUMIFS(Investors!$P:$P,Investors!$A:$A,$A16,Investors!$G:$G,$B16)-$B$2&gt;N$4),SUMIFS(Investors!$Q:$Q,Investors!$A:$A,$A16,Investors!$G:$G,$B16),0)</f>
        <v/>
      </c>
      <c r="P16" s="14">
        <f>IF(AND(SUMIFS(Investors!$P:$P,Investors!$A:$A,$A16,Investors!$G:$G,$B16)-$B$2&lt;=P$4,SUMIFS(Investors!$P:$P,Investors!$A:$A,$A16,Investors!$G:$G,$B16)-$B$2&gt;O$4),SUMIFS(Investors!$Q:$Q,Investors!$A:$A,$A16,Investors!$G:$G,$B16),0)</f>
        <v/>
      </c>
      <c r="Q16" s="14">
        <f>IF(AND(SUMIFS(Investors!$P:$P,Investors!$A:$A,$A16,Investors!$G:$G,$B16)-$B$2&lt;=Q$4,SUMIFS(Investors!$P:$P,Investors!$A:$A,$A16,Investors!$G:$G,$B16)-$B$2&gt;P$4),SUMIFS(Investors!$Q:$Q,Investors!$A:$A,$A16,Investors!$G:$G,$B16),0)</f>
        <v/>
      </c>
      <c r="R16" s="14">
        <f>IF(AND(SUMIFS(Investors!$P:$P,Investors!$A:$A,$A16,Investors!$G:$G,$B16)-$B$2&lt;=R$4,SUMIFS(Investors!$P:$P,Investors!$A:$A,$A16,Investors!$G:$G,$B16)-$B$2&gt;Q$4),SUMIFS(Investors!$Q:$Q,Investors!$A:$A,$A16,Investors!$G:$G,$B16),0)</f>
        <v/>
      </c>
      <c r="S16" s="14">
        <f>IF(AND(SUMIFS(Investors!$P:$P,Investors!$A:$A,$A16,Investors!$G:$G,$B16)-$B$2&lt;=S$4,SUMIFS(Investors!$P:$P,Investors!$A:$A,$A16,Investors!$G:$G,$B16)-$B$2&gt;R$4),SUMIFS(Investors!$Q:$Q,Investors!$A:$A,$A16,Investors!$G:$G,$B16),0)</f>
        <v/>
      </c>
      <c r="T16" s="14">
        <f>IF(AND(SUMIFS(Investors!$P:$P,Investors!$A:$A,$A16,Investors!$G:$G,$B16)-$B$2&lt;=T$4,SUMIFS(Investors!$P:$P,Investors!$A:$A,$A16,Investors!$G:$G,$B16)-$B$2&gt;S$4),SUMIFS(Investors!$Q:$Q,Investors!$A:$A,$A16,Investors!$G:$G,$B16),0)</f>
        <v/>
      </c>
      <c r="U16" s="14">
        <f>IF(AND(SUMIFS(Investors!$P:$P,Investors!$A:$A,$A16,Investors!$G:$G,$B16)-$B$2&lt;=U$4,SUMIFS(Investors!$P:$P,Investors!$A:$A,$A16,Investors!$G:$G,$B16)-$B$2&gt;T$4),SUMIFS(Investors!$Q:$Q,Investors!$A:$A,$A16,Investors!$G:$G,$B16),0)</f>
        <v/>
      </c>
      <c r="V16" s="14">
        <f>IF(AND(SUMIFS(Investors!$P:$P,Investors!$A:$A,$A16,Investors!$G:$G,$B16)-$B$2&lt;=V$4,SUMIFS(Investors!$P:$P,Investors!$A:$A,$A16,Investors!$G:$G,$B16)-$B$2&gt;U$4),SUMIFS(Investors!$Q:$Q,Investors!$A:$A,$A16,Investors!$G:$G,$B16),0)</f>
        <v/>
      </c>
      <c r="W16" s="14">
        <f>IF(AND(SUMIFS(Investors!$P:$P,Investors!$A:$A,$A16,Investors!$G:$G,$B16)-$B$2&lt;=W$4,SUMIFS(Investors!$P:$P,Investors!$A:$A,$A16,Investors!$G:$G,$B16)-$B$2&gt;V$4),SUMIFS(Investors!$Q:$Q,Investors!$A:$A,$A16,Investors!$G:$G,$B16),0)</f>
        <v/>
      </c>
      <c r="X16" s="14">
        <f>IF(AND(SUMIFS(Investors!$P:$P,Investors!$A:$A,$A16,Investors!$G:$G,$B16)-$B$2&lt;=X$4,SUMIFS(Investors!$P:$P,Investors!$A:$A,$A16,Investors!$G:$G,$B16)-$B$2&gt;W$4),SUMIFS(Investors!$Q:$Q,Investors!$A:$A,$A16,Investors!$G:$G,$B16),0)</f>
        <v/>
      </c>
      <c r="Y16" s="14">
        <f>IF(AND(SUMIFS(Investors!$P:$P,Investors!$A:$A,$A16,Investors!$G:$G,$B16)-$B$2&lt;=Y$4,SUMIFS(Investors!$P:$P,Investors!$A:$A,$A16,Investors!$G:$G,$B16)-$B$2&gt;X$4),SUMIFS(Investors!$Q:$Q,Investors!$A:$A,$A16,Investors!$G:$G,$B16),0)</f>
        <v/>
      </c>
      <c r="Z16" s="14">
        <f>IF(AND(SUMIFS(Investors!$P:$P,Investors!$A:$A,$A16,Investors!$G:$G,$B16)-$B$2&lt;=Z$4,SUMIFS(Investors!$P:$P,Investors!$A:$A,$A16,Investors!$G:$G,$B16)-$B$2&gt;Y$4),SUMIFS(Investors!$Q:$Q,Investors!$A:$A,$A16,Investors!$G:$G,$B16),0)</f>
        <v/>
      </c>
      <c r="AA16" s="14">
        <f>IF(AND(SUMIFS(Investors!$P:$P,Investors!$A:$A,$A16,Investors!$G:$G,$B16)-$B$2&lt;=AA$4,SUMIFS(Investors!$P:$P,Investors!$A:$A,$A16,Investors!$G:$G,$B16)-$B$2&gt;Z$4),SUMIFS(Investors!$Q:$Q,Investors!$A:$A,$A16,Investors!$G:$G,$B16),0)</f>
        <v/>
      </c>
      <c r="AB16" s="14">
        <f>IF(AND(SUMIFS(Investors!$P:$P,Investors!$A:$A,$A16,Investors!$G:$G,$B16)-$B$2&lt;=AB$4,SUMIFS(Investors!$P:$P,Investors!$A:$A,$A16,Investors!$G:$G,$B16)-$B$2&gt;AA$4),SUMIFS(Investors!$Q:$Q,Investors!$A:$A,$A16,Investors!$G:$G,$B16),0)</f>
        <v/>
      </c>
      <c r="AC16" s="14">
        <f>IF(AND(SUMIFS(Investors!$P:$P,Investors!$A:$A,$A16,Investors!$G:$G,$B16)-$B$2&lt;=AC$4,SUMIFS(Investors!$P:$P,Investors!$A:$A,$A16,Investors!$G:$G,$B16)-$B$2&gt;AB$4),SUMIFS(Investors!$Q:$Q,Investors!$A:$A,$A16,Investors!$G:$G,$B16),0)</f>
        <v/>
      </c>
    </row>
    <row r="17">
      <c r="A17" s="13" t="inlineStr">
        <is>
          <t>ZSON01</t>
        </is>
      </c>
      <c r="B17" s="13" t="inlineStr">
        <is>
          <t>GW3412</t>
        </is>
      </c>
      <c r="C17" s="14">
        <f>SUM(E17:AC17)</f>
        <v/>
      </c>
      <c r="D17" s="13" t="n"/>
      <c r="E17" s="14">
        <f>IF(AND(SUMIFS(Investors!$P:$P,Investors!$A:$A,$A17,Investors!$G:$G,$B17)-$B$2&lt;=E$4,SUMIFS(Investors!$P:$P,Investors!$A:$A,$A17,Investors!$G:$G,$B17)-$B$2&gt;D$4),SUMIFS(Investors!$Q:$Q,Investors!$A:$A,$A17,Investors!$G:$G,$B17),0)</f>
        <v/>
      </c>
      <c r="F17" s="14">
        <f>IF(AND(SUMIFS(Investors!$P:$P,Investors!$A:$A,$A17,Investors!$G:$G,$B17)-$B$2&lt;=F$4,SUMIFS(Investors!$P:$P,Investors!$A:$A,$A17,Investors!$G:$G,$B17)-$B$2&gt;E$4),SUMIFS(Investors!$Q:$Q,Investors!$A:$A,$A17,Investors!$G:$G,$B17),0)</f>
        <v/>
      </c>
      <c r="G17" s="14">
        <f>IF(AND(SUMIFS(Investors!$P:$P,Investors!$A:$A,$A17,Investors!$G:$G,$B17)-$B$2&lt;=G$4,SUMIFS(Investors!$P:$P,Investors!$A:$A,$A17,Investors!$G:$G,$B17)-$B$2&gt;F$4),SUMIFS(Investors!$Q:$Q,Investors!$A:$A,$A17,Investors!$G:$G,$B17),0)</f>
        <v/>
      </c>
      <c r="H17" s="14">
        <f>IF(AND(SUMIFS(Investors!$P:$P,Investors!$A:$A,$A17,Investors!$G:$G,$B17)-$B$2&lt;=H$4,SUMIFS(Investors!$P:$P,Investors!$A:$A,$A17,Investors!$G:$G,$B17)-$B$2&gt;G$4),SUMIFS(Investors!$Q:$Q,Investors!$A:$A,$A17,Investors!$G:$G,$B17),0)</f>
        <v/>
      </c>
      <c r="I17" s="14">
        <f>IF(AND(SUMIFS(Investors!$P:$P,Investors!$A:$A,$A17,Investors!$G:$G,$B17)-$B$2&lt;=I$4,SUMIFS(Investors!$P:$P,Investors!$A:$A,$A17,Investors!$G:$G,$B17)-$B$2&gt;H$4),SUMIFS(Investors!$Q:$Q,Investors!$A:$A,$A17,Investors!$G:$G,$B17),0)</f>
        <v/>
      </c>
      <c r="J17" s="14">
        <f>IF(AND(SUMIFS(Investors!$P:$P,Investors!$A:$A,$A17,Investors!$G:$G,$B17)-$B$2&lt;=J$4,SUMIFS(Investors!$P:$P,Investors!$A:$A,$A17,Investors!$G:$G,$B17)-$B$2&gt;I$4),SUMIFS(Investors!$Q:$Q,Investors!$A:$A,$A17,Investors!$G:$G,$B17),0)</f>
        <v/>
      </c>
      <c r="K17" s="14">
        <f>IF(AND(SUMIFS(Investors!$P:$P,Investors!$A:$A,$A17,Investors!$G:$G,$B17)-$B$2&lt;=K$4,SUMIFS(Investors!$P:$P,Investors!$A:$A,$A17,Investors!$G:$G,$B17)-$B$2&gt;J$4),SUMIFS(Investors!$Q:$Q,Investors!$A:$A,$A17,Investors!$G:$G,$B17),0)</f>
        <v/>
      </c>
      <c r="L17" s="14">
        <f>IF(AND(SUMIFS(Investors!$P:$P,Investors!$A:$A,$A17,Investors!$G:$G,$B17)-$B$2&lt;=L$4,SUMIFS(Investors!$P:$P,Investors!$A:$A,$A17,Investors!$G:$G,$B17)-$B$2&gt;K$4),SUMIFS(Investors!$Q:$Q,Investors!$A:$A,$A17,Investors!$G:$G,$B17),0)</f>
        <v/>
      </c>
      <c r="M17" s="14">
        <f>IF(AND(SUMIFS(Investors!$P:$P,Investors!$A:$A,$A17,Investors!$G:$G,$B17)-$B$2&lt;=M$4,SUMIFS(Investors!$P:$P,Investors!$A:$A,$A17,Investors!$G:$G,$B17)-$B$2&gt;L$4),SUMIFS(Investors!$Q:$Q,Investors!$A:$A,$A17,Investors!$G:$G,$B17),0)</f>
        <v/>
      </c>
      <c r="N17" s="14">
        <f>IF(AND(SUMIFS(Investors!$P:$P,Investors!$A:$A,$A17,Investors!$G:$G,$B17)-$B$2&lt;=N$4,SUMIFS(Investors!$P:$P,Investors!$A:$A,$A17,Investors!$G:$G,$B17)-$B$2&gt;M$4),SUMIFS(Investors!$Q:$Q,Investors!$A:$A,$A17,Investors!$G:$G,$B17),0)</f>
        <v/>
      </c>
      <c r="O17" s="14">
        <f>IF(AND(SUMIFS(Investors!$P:$P,Investors!$A:$A,$A17,Investors!$G:$G,$B17)-$B$2&lt;=O$4,SUMIFS(Investors!$P:$P,Investors!$A:$A,$A17,Investors!$G:$G,$B17)-$B$2&gt;N$4),SUMIFS(Investors!$Q:$Q,Investors!$A:$A,$A17,Investors!$G:$G,$B17),0)</f>
        <v/>
      </c>
      <c r="P17" s="14">
        <f>IF(AND(SUMIFS(Investors!$P:$P,Investors!$A:$A,$A17,Investors!$G:$G,$B17)-$B$2&lt;=P$4,SUMIFS(Investors!$P:$P,Investors!$A:$A,$A17,Investors!$G:$G,$B17)-$B$2&gt;O$4),SUMIFS(Investors!$Q:$Q,Investors!$A:$A,$A17,Investors!$G:$G,$B17),0)</f>
        <v/>
      </c>
      <c r="Q17" s="14">
        <f>IF(AND(SUMIFS(Investors!$P:$P,Investors!$A:$A,$A17,Investors!$G:$G,$B17)-$B$2&lt;=Q$4,SUMIFS(Investors!$P:$P,Investors!$A:$A,$A17,Investors!$G:$G,$B17)-$B$2&gt;P$4),SUMIFS(Investors!$Q:$Q,Investors!$A:$A,$A17,Investors!$G:$G,$B17),0)</f>
        <v/>
      </c>
      <c r="R17" s="14">
        <f>IF(AND(SUMIFS(Investors!$P:$P,Investors!$A:$A,$A17,Investors!$G:$G,$B17)-$B$2&lt;=R$4,SUMIFS(Investors!$P:$P,Investors!$A:$A,$A17,Investors!$G:$G,$B17)-$B$2&gt;Q$4),SUMIFS(Investors!$Q:$Q,Investors!$A:$A,$A17,Investors!$G:$G,$B17),0)</f>
        <v/>
      </c>
      <c r="S17" s="14">
        <f>IF(AND(SUMIFS(Investors!$P:$P,Investors!$A:$A,$A17,Investors!$G:$G,$B17)-$B$2&lt;=S$4,SUMIFS(Investors!$P:$P,Investors!$A:$A,$A17,Investors!$G:$G,$B17)-$B$2&gt;R$4),SUMIFS(Investors!$Q:$Q,Investors!$A:$A,$A17,Investors!$G:$G,$B17),0)</f>
        <v/>
      </c>
      <c r="T17" s="14">
        <f>IF(AND(SUMIFS(Investors!$P:$P,Investors!$A:$A,$A17,Investors!$G:$G,$B17)-$B$2&lt;=T$4,SUMIFS(Investors!$P:$P,Investors!$A:$A,$A17,Investors!$G:$G,$B17)-$B$2&gt;S$4),SUMIFS(Investors!$Q:$Q,Investors!$A:$A,$A17,Investors!$G:$G,$B17),0)</f>
        <v/>
      </c>
      <c r="U17" s="14">
        <f>IF(AND(SUMIFS(Investors!$P:$P,Investors!$A:$A,$A17,Investors!$G:$G,$B17)-$B$2&lt;=U$4,SUMIFS(Investors!$P:$P,Investors!$A:$A,$A17,Investors!$G:$G,$B17)-$B$2&gt;T$4),SUMIFS(Investors!$Q:$Q,Investors!$A:$A,$A17,Investors!$G:$G,$B17),0)</f>
        <v/>
      </c>
      <c r="V17" s="14">
        <f>IF(AND(SUMIFS(Investors!$P:$P,Investors!$A:$A,$A17,Investors!$G:$G,$B17)-$B$2&lt;=V$4,SUMIFS(Investors!$P:$P,Investors!$A:$A,$A17,Investors!$G:$G,$B17)-$B$2&gt;U$4),SUMIFS(Investors!$Q:$Q,Investors!$A:$A,$A17,Investors!$G:$G,$B17),0)</f>
        <v/>
      </c>
      <c r="W17" s="14">
        <f>IF(AND(SUMIFS(Investors!$P:$P,Investors!$A:$A,$A17,Investors!$G:$G,$B17)-$B$2&lt;=W$4,SUMIFS(Investors!$P:$P,Investors!$A:$A,$A17,Investors!$G:$G,$B17)-$B$2&gt;V$4),SUMIFS(Investors!$Q:$Q,Investors!$A:$A,$A17,Investors!$G:$G,$B17),0)</f>
        <v/>
      </c>
      <c r="X17" s="14">
        <f>IF(AND(SUMIFS(Investors!$P:$P,Investors!$A:$A,$A17,Investors!$G:$G,$B17)-$B$2&lt;=X$4,SUMIFS(Investors!$P:$P,Investors!$A:$A,$A17,Investors!$G:$G,$B17)-$B$2&gt;W$4),SUMIFS(Investors!$Q:$Q,Investors!$A:$A,$A17,Investors!$G:$G,$B17),0)</f>
        <v/>
      </c>
      <c r="Y17" s="14">
        <f>IF(AND(SUMIFS(Investors!$P:$P,Investors!$A:$A,$A17,Investors!$G:$G,$B17)-$B$2&lt;=Y$4,SUMIFS(Investors!$P:$P,Investors!$A:$A,$A17,Investors!$G:$G,$B17)-$B$2&gt;X$4),SUMIFS(Investors!$Q:$Q,Investors!$A:$A,$A17,Investors!$G:$G,$B17),0)</f>
        <v/>
      </c>
      <c r="Z17" s="14">
        <f>IF(AND(SUMIFS(Investors!$P:$P,Investors!$A:$A,$A17,Investors!$G:$G,$B17)-$B$2&lt;=Z$4,SUMIFS(Investors!$P:$P,Investors!$A:$A,$A17,Investors!$G:$G,$B17)-$B$2&gt;Y$4),SUMIFS(Investors!$Q:$Q,Investors!$A:$A,$A17,Investors!$G:$G,$B17),0)</f>
        <v/>
      </c>
      <c r="AA17" s="14">
        <f>IF(AND(SUMIFS(Investors!$P:$P,Investors!$A:$A,$A17,Investors!$G:$G,$B17)-$B$2&lt;=AA$4,SUMIFS(Investors!$P:$P,Investors!$A:$A,$A17,Investors!$G:$G,$B17)-$B$2&gt;Z$4),SUMIFS(Investors!$Q:$Q,Investors!$A:$A,$A17,Investors!$G:$G,$B17),0)</f>
        <v/>
      </c>
      <c r="AB17" s="14">
        <f>IF(AND(SUMIFS(Investors!$P:$P,Investors!$A:$A,$A17,Investors!$G:$G,$B17)-$B$2&lt;=AB$4,SUMIFS(Investors!$P:$P,Investors!$A:$A,$A17,Investors!$G:$G,$B17)-$B$2&gt;AA$4),SUMIFS(Investors!$Q:$Q,Investors!$A:$A,$A17,Investors!$G:$G,$B17),0)</f>
        <v/>
      </c>
      <c r="AC17" s="14">
        <f>IF(AND(SUMIFS(Investors!$P:$P,Investors!$A:$A,$A17,Investors!$G:$G,$B17)-$B$2&lt;=AC$4,SUMIFS(Investors!$P:$P,Investors!$A:$A,$A17,Investors!$G:$G,$B17)-$B$2&gt;AB$4),SUMIFS(Investors!$Q:$Q,Investors!$A:$A,$A17,Investors!$G:$G,$B17),0)</f>
        <v/>
      </c>
    </row>
    <row r="18">
      <c r="A18" s="13" t="inlineStr">
        <is>
          <t>ZSON01</t>
        </is>
      </c>
      <c r="B18" s="13" t="inlineStr">
        <is>
          <t>GW4158</t>
        </is>
      </c>
      <c r="C18" s="14">
        <f>SUM(E18:AC18)</f>
        <v/>
      </c>
      <c r="D18" s="13" t="n"/>
      <c r="E18" s="14">
        <f>IF(AND(SUMIFS(Investors!$P:$P,Investors!$A:$A,$A18,Investors!$G:$G,$B18)-$B$2&lt;=E$4,SUMIFS(Investors!$P:$P,Investors!$A:$A,$A18,Investors!$G:$G,$B18)-$B$2&gt;D$4),SUMIFS(Investors!$Q:$Q,Investors!$A:$A,$A18,Investors!$G:$G,$B18),0)</f>
        <v/>
      </c>
      <c r="F18" s="14">
        <f>IF(AND(SUMIFS(Investors!$P:$P,Investors!$A:$A,$A18,Investors!$G:$G,$B18)-$B$2&lt;=F$4,SUMIFS(Investors!$P:$P,Investors!$A:$A,$A18,Investors!$G:$G,$B18)-$B$2&gt;E$4),SUMIFS(Investors!$Q:$Q,Investors!$A:$A,$A18,Investors!$G:$G,$B18),0)</f>
        <v/>
      </c>
      <c r="G18" s="14">
        <f>IF(AND(SUMIFS(Investors!$P:$P,Investors!$A:$A,$A18,Investors!$G:$G,$B18)-$B$2&lt;=G$4,SUMIFS(Investors!$P:$P,Investors!$A:$A,$A18,Investors!$G:$G,$B18)-$B$2&gt;F$4),SUMIFS(Investors!$Q:$Q,Investors!$A:$A,$A18,Investors!$G:$G,$B18),0)</f>
        <v/>
      </c>
      <c r="H18" s="14">
        <f>IF(AND(SUMIFS(Investors!$P:$P,Investors!$A:$A,$A18,Investors!$G:$G,$B18)-$B$2&lt;=H$4,SUMIFS(Investors!$P:$P,Investors!$A:$A,$A18,Investors!$G:$G,$B18)-$B$2&gt;G$4),SUMIFS(Investors!$Q:$Q,Investors!$A:$A,$A18,Investors!$G:$G,$B18),0)</f>
        <v/>
      </c>
      <c r="I18" s="14">
        <f>IF(AND(SUMIFS(Investors!$P:$P,Investors!$A:$A,$A18,Investors!$G:$G,$B18)-$B$2&lt;=I$4,SUMIFS(Investors!$P:$P,Investors!$A:$A,$A18,Investors!$G:$G,$B18)-$B$2&gt;H$4),SUMIFS(Investors!$Q:$Q,Investors!$A:$A,$A18,Investors!$G:$G,$B18),0)</f>
        <v/>
      </c>
      <c r="J18" s="14">
        <f>IF(AND(SUMIFS(Investors!$P:$P,Investors!$A:$A,$A18,Investors!$G:$G,$B18)-$B$2&lt;=J$4,SUMIFS(Investors!$P:$P,Investors!$A:$A,$A18,Investors!$G:$G,$B18)-$B$2&gt;I$4),SUMIFS(Investors!$Q:$Q,Investors!$A:$A,$A18,Investors!$G:$G,$B18),0)</f>
        <v/>
      </c>
      <c r="K18" s="14">
        <f>IF(AND(SUMIFS(Investors!$P:$P,Investors!$A:$A,$A18,Investors!$G:$G,$B18)-$B$2&lt;=K$4,SUMIFS(Investors!$P:$P,Investors!$A:$A,$A18,Investors!$G:$G,$B18)-$B$2&gt;J$4),SUMIFS(Investors!$Q:$Q,Investors!$A:$A,$A18,Investors!$G:$G,$B18),0)</f>
        <v/>
      </c>
      <c r="L18" s="14">
        <f>IF(AND(SUMIFS(Investors!$P:$P,Investors!$A:$A,$A18,Investors!$G:$G,$B18)-$B$2&lt;=L$4,SUMIFS(Investors!$P:$P,Investors!$A:$A,$A18,Investors!$G:$G,$B18)-$B$2&gt;K$4),SUMIFS(Investors!$Q:$Q,Investors!$A:$A,$A18,Investors!$G:$G,$B18),0)</f>
        <v/>
      </c>
      <c r="M18" s="14">
        <f>IF(AND(SUMIFS(Investors!$P:$P,Investors!$A:$A,$A18,Investors!$G:$G,$B18)-$B$2&lt;=M$4,SUMIFS(Investors!$P:$P,Investors!$A:$A,$A18,Investors!$G:$G,$B18)-$B$2&gt;L$4),SUMIFS(Investors!$Q:$Q,Investors!$A:$A,$A18,Investors!$G:$G,$B18),0)</f>
        <v/>
      </c>
      <c r="N18" s="14">
        <f>IF(AND(SUMIFS(Investors!$P:$P,Investors!$A:$A,$A18,Investors!$G:$G,$B18)-$B$2&lt;=N$4,SUMIFS(Investors!$P:$P,Investors!$A:$A,$A18,Investors!$G:$G,$B18)-$B$2&gt;M$4),SUMIFS(Investors!$Q:$Q,Investors!$A:$A,$A18,Investors!$G:$G,$B18),0)</f>
        <v/>
      </c>
      <c r="O18" s="14">
        <f>IF(AND(SUMIFS(Investors!$P:$P,Investors!$A:$A,$A18,Investors!$G:$G,$B18)-$B$2&lt;=O$4,SUMIFS(Investors!$P:$P,Investors!$A:$A,$A18,Investors!$G:$G,$B18)-$B$2&gt;N$4),SUMIFS(Investors!$Q:$Q,Investors!$A:$A,$A18,Investors!$G:$G,$B18),0)</f>
        <v/>
      </c>
      <c r="P18" s="14">
        <f>IF(AND(SUMIFS(Investors!$P:$P,Investors!$A:$A,$A18,Investors!$G:$G,$B18)-$B$2&lt;=P$4,SUMIFS(Investors!$P:$P,Investors!$A:$A,$A18,Investors!$G:$G,$B18)-$B$2&gt;O$4),SUMIFS(Investors!$Q:$Q,Investors!$A:$A,$A18,Investors!$G:$G,$B18),0)</f>
        <v/>
      </c>
      <c r="Q18" s="14">
        <f>IF(AND(SUMIFS(Investors!$P:$P,Investors!$A:$A,$A18,Investors!$G:$G,$B18)-$B$2&lt;=Q$4,SUMIFS(Investors!$P:$P,Investors!$A:$A,$A18,Investors!$G:$G,$B18)-$B$2&gt;P$4),SUMIFS(Investors!$Q:$Q,Investors!$A:$A,$A18,Investors!$G:$G,$B18),0)</f>
        <v/>
      </c>
      <c r="R18" s="14">
        <f>IF(AND(SUMIFS(Investors!$P:$P,Investors!$A:$A,$A18,Investors!$G:$G,$B18)-$B$2&lt;=R$4,SUMIFS(Investors!$P:$P,Investors!$A:$A,$A18,Investors!$G:$G,$B18)-$B$2&gt;Q$4),SUMIFS(Investors!$Q:$Q,Investors!$A:$A,$A18,Investors!$G:$G,$B18),0)</f>
        <v/>
      </c>
      <c r="S18" s="14">
        <f>IF(AND(SUMIFS(Investors!$P:$P,Investors!$A:$A,$A18,Investors!$G:$G,$B18)-$B$2&lt;=S$4,SUMIFS(Investors!$P:$P,Investors!$A:$A,$A18,Investors!$G:$G,$B18)-$B$2&gt;R$4),SUMIFS(Investors!$Q:$Q,Investors!$A:$A,$A18,Investors!$G:$G,$B18),0)</f>
        <v/>
      </c>
      <c r="T18" s="14">
        <f>IF(AND(SUMIFS(Investors!$P:$P,Investors!$A:$A,$A18,Investors!$G:$G,$B18)-$B$2&lt;=T$4,SUMIFS(Investors!$P:$P,Investors!$A:$A,$A18,Investors!$G:$G,$B18)-$B$2&gt;S$4),SUMIFS(Investors!$Q:$Q,Investors!$A:$A,$A18,Investors!$G:$G,$B18),0)</f>
        <v/>
      </c>
      <c r="U18" s="14">
        <f>IF(AND(SUMIFS(Investors!$P:$P,Investors!$A:$A,$A18,Investors!$G:$G,$B18)-$B$2&lt;=U$4,SUMIFS(Investors!$P:$P,Investors!$A:$A,$A18,Investors!$G:$G,$B18)-$B$2&gt;T$4),SUMIFS(Investors!$Q:$Q,Investors!$A:$A,$A18,Investors!$G:$G,$B18),0)</f>
        <v/>
      </c>
      <c r="V18" s="14">
        <f>IF(AND(SUMIFS(Investors!$P:$P,Investors!$A:$A,$A18,Investors!$G:$G,$B18)-$B$2&lt;=V$4,SUMIFS(Investors!$P:$P,Investors!$A:$A,$A18,Investors!$G:$G,$B18)-$B$2&gt;U$4),SUMIFS(Investors!$Q:$Q,Investors!$A:$A,$A18,Investors!$G:$G,$B18),0)</f>
        <v/>
      </c>
      <c r="W18" s="14">
        <f>IF(AND(SUMIFS(Investors!$P:$P,Investors!$A:$A,$A18,Investors!$G:$G,$B18)-$B$2&lt;=W$4,SUMIFS(Investors!$P:$P,Investors!$A:$A,$A18,Investors!$G:$G,$B18)-$B$2&gt;V$4),SUMIFS(Investors!$Q:$Q,Investors!$A:$A,$A18,Investors!$G:$G,$B18),0)</f>
        <v/>
      </c>
      <c r="X18" s="14">
        <f>IF(AND(SUMIFS(Investors!$P:$P,Investors!$A:$A,$A18,Investors!$G:$G,$B18)-$B$2&lt;=X$4,SUMIFS(Investors!$P:$P,Investors!$A:$A,$A18,Investors!$G:$G,$B18)-$B$2&gt;W$4),SUMIFS(Investors!$Q:$Q,Investors!$A:$A,$A18,Investors!$G:$G,$B18),0)</f>
        <v/>
      </c>
      <c r="Y18" s="14">
        <f>IF(AND(SUMIFS(Investors!$P:$P,Investors!$A:$A,$A18,Investors!$G:$G,$B18)-$B$2&lt;=Y$4,SUMIFS(Investors!$P:$P,Investors!$A:$A,$A18,Investors!$G:$G,$B18)-$B$2&gt;X$4),SUMIFS(Investors!$Q:$Q,Investors!$A:$A,$A18,Investors!$G:$G,$B18),0)</f>
        <v/>
      </c>
      <c r="Z18" s="14">
        <f>IF(AND(SUMIFS(Investors!$P:$P,Investors!$A:$A,$A18,Investors!$G:$G,$B18)-$B$2&lt;=Z$4,SUMIFS(Investors!$P:$P,Investors!$A:$A,$A18,Investors!$G:$G,$B18)-$B$2&gt;Y$4),SUMIFS(Investors!$Q:$Q,Investors!$A:$A,$A18,Investors!$G:$G,$B18),0)</f>
        <v/>
      </c>
      <c r="AA18" s="14">
        <f>IF(AND(SUMIFS(Investors!$P:$P,Investors!$A:$A,$A18,Investors!$G:$G,$B18)-$B$2&lt;=AA$4,SUMIFS(Investors!$P:$P,Investors!$A:$A,$A18,Investors!$G:$G,$B18)-$B$2&gt;Z$4),SUMIFS(Investors!$Q:$Q,Investors!$A:$A,$A18,Investors!$G:$G,$B18),0)</f>
        <v/>
      </c>
      <c r="AB18" s="14">
        <f>IF(AND(SUMIFS(Investors!$P:$P,Investors!$A:$A,$A18,Investors!$G:$G,$B18)-$B$2&lt;=AB$4,SUMIFS(Investors!$P:$P,Investors!$A:$A,$A18,Investors!$G:$G,$B18)-$B$2&gt;AA$4),SUMIFS(Investors!$Q:$Q,Investors!$A:$A,$A18,Investors!$G:$G,$B18),0)</f>
        <v/>
      </c>
      <c r="AC18" s="14">
        <f>IF(AND(SUMIFS(Investors!$P:$P,Investors!$A:$A,$A18,Investors!$G:$G,$B18)-$B$2&lt;=AC$4,SUMIFS(Investors!$P:$P,Investors!$A:$A,$A18,Investors!$G:$G,$B18)-$B$2&gt;AB$4),SUMIFS(Investors!$Q:$Q,Investors!$A:$A,$A18,Investors!$G:$G,$B18),0)</f>
        <v/>
      </c>
    </row>
    <row r="19">
      <c r="A19" s="13" t="inlineStr">
        <is>
          <t>ZSON01</t>
        </is>
      </c>
      <c r="B19" s="13" t="inlineStr">
        <is>
          <t>GW4643</t>
        </is>
      </c>
      <c r="C19" s="14">
        <f>SUM(E19:AC19)</f>
        <v/>
      </c>
      <c r="D19" s="13" t="n"/>
      <c r="E19" s="14">
        <f>IF(AND(SUMIFS(Investors!$P:$P,Investors!$A:$A,$A19,Investors!$G:$G,$B19)-$B$2&lt;=E$4,SUMIFS(Investors!$P:$P,Investors!$A:$A,$A19,Investors!$G:$G,$B19)-$B$2&gt;D$4),SUMIFS(Investors!$Q:$Q,Investors!$A:$A,$A19,Investors!$G:$G,$B19),0)</f>
        <v/>
      </c>
      <c r="F19" s="14">
        <f>IF(AND(SUMIFS(Investors!$P:$P,Investors!$A:$A,$A19,Investors!$G:$G,$B19)-$B$2&lt;=F$4,SUMIFS(Investors!$P:$P,Investors!$A:$A,$A19,Investors!$G:$G,$B19)-$B$2&gt;E$4),SUMIFS(Investors!$Q:$Q,Investors!$A:$A,$A19,Investors!$G:$G,$B19),0)</f>
        <v/>
      </c>
      <c r="G19" s="14">
        <f>IF(AND(SUMIFS(Investors!$P:$P,Investors!$A:$A,$A19,Investors!$G:$G,$B19)-$B$2&lt;=G$4,SUMIFS(Investors!$P:$P,Investors!$A:$A,$A19,Investors!$G:$G,$B19)-$B$2&gt;F$4),SUMIFS(Investors!$Q:$Q,Investors!$A:$A,$A19,Investors!$G:$G,$B19),0)</f>
        <v/>
      </c>
      <c r="H19" s="14">
        <f>IF(AND(SUMIFS(Investors!$P:$P,Investors!$A:$A,$A19,Investors!$G:$G,$B19)-$B$2&lt;=H$4,SUMIFS(Investors!$P:$P,Investors!$A:$A,$A19,Investors!$G:$G,$B19)-$B$2&gt;G$4),SUMIFS(Investors!$Q:$Q,Investors!$A:$A,$A19,Investors!$G:$G,$B19),0)</f>
        <v/>
      </c>
      <c r="I19" s="14">
        <f>IF(AND(SUMIFS(Investors!$P:$P,Investors!$A:$A,$A19,Investors!$G:$G,$B19)-$B$2&lt;=I$4,SUMIFS(Investors!$P:$P,Investors!$A:$A,$A19,Investors!$G:$G,$B19)-$B$2&gt;H$4),SUMIFS(Investors!$Q:$Q,Investors!$A:$A,$A19,Investors!$G:$G,$B19),0)</f>
        <v/>
      </c>
      <c r="J19" s="14">
        <f>IF(AND(SUMIFS(Investors!$P:$P,Investors!$A:$A,$A19,Investors!$G:$G,$B19)-$B$2&lt;=J$4,SUMIFS(Investors!$P:$P,Investors!$A:$A,$A19,Investors!$G:$G,$B19)-$B$2&gt;I$4),SUMIFS(Investors!$Q:$Q,Investors!$A:$A,$A19,Investors!$G:$G,$B19),0)</f>
        <v/>
      </c>
      <c r="K19" s="14">
        <f>IF(AND(SUMIFS(Investors!$P:$P,Investors!$A:$A,$A19,Investors!$G:$G,$B19)-$B$2&lt;=K$4,SUMIFS(Investors!$P:$P,Investors!$A:$A,$A19,Investors!$G:$G,$B19)-$B$2&gt;J$4),SUMIFS(Investors!$Q:$Q,Investors!$A:$A,$A19,Investors!$G:$G,$B19),0)</f>
        <v/>
      </c>
      <c r="L19" s="14">
        <f>IF(AND(SUMIFS(Investors!$P:$P,Investors!$A:$A,$A19,Investors!$G:$G,$B19)-$B$2&lt;=L$4,SUMIFS(Investors!$P:$P,Investors!$A:$A,$A19,Investors!$G:$G,$B19)-$B$2&gt;K$4),SUMIFS(Investors!$Q:$Q,Investors!$A:$A,$A19,Investors!$G:$G,$B19),0)</f>
        <v/>
      </c>
      <c r="M19" s="14">
        <f>IF(AND(SUMIFS(Investors!$P:$P,Investors!$A:$A,$A19,Investors!$G:$G,$B19)-$B$2&lt;=M$4,SUMIFS(Investors!$P:$P,Investors!$A:$A,$A19,Investors!$G:$G,$B19)-$B$2&gt;L$4),SUMIFS(Investors!$Q:$Q,Investors!$A:$A,$A19,Investors!$G:$G,$B19),0)</f>
        <v/>
      </c>
      <c r="N19" s="14">
        <f>IF(AND(SUMIFS(Investors!$P:$P,Investors!$A:$A,$A19,Investors!$G:$G,$B19)-$B$2&lt;=N$4,SUMIFS(Investors!$P:$P,Investors!$A:$A,$A19,Investors!$G:$G,$B19)-$B$2&gt;M$4),SUMIFS(Investors!$Q:$Q,Investors!$A:$A,$A19,Investors!$G:$G,$B19),0)</f>
        <v/>
      </c>
      <c r="O19" s="14">
        <f>IF(AND(SUMIFS(Investors!$P:$P,Investors!$A:$A,$A19,Investors!$G:$G,$B19)-$B$2&lt;=O$4,SUMIFS(Investors!$P:$P,Investors!$A:$A,$A19,Investors!$G:$G,$B19)-$B$2&gt;N$4),SUMIFS(Investors!$Q:$Q,Investors!$A:$A,$A19,Investors!$G:$G,$B19),0)</f>
        <v/>
      </c>
      <c r="P19" s="14">
        <f>IF(AND(SUMIFS(Investors!$P:$P,Investors!$A:$A,$A19,Investors!$G:$G,$B19)-$B$2&lt;=P$4,SUMIFS(Investors!$P:$P,Investors!$A:$A,$A19,Investors!$G:$G,$B19)-$B$2&gt;O$4),SUMIFS(Investors!$Q:$Q,Investors!$A:$A,$A19,Investors!$G:$G,$B19),0)</f>
        <v/>
      </c>
      <c r="Q19" s="14">
        <f>IF(AND(SUMIFS(Investors!$P:$P,Investors!$A:$A,$A19,Investors!$G:$G,$B19)-$B$2&lt;=Q$4,SUMIFS(Investors!$P:$P,Investors!$A:$A,$A19,Investors!$G:$G,$B19)-$B$2&gt;P$4),SUMIFS(Investors!$Q:$Q,Investors!$A:$A,$A19,Investors!$G:$G,$B19),0)</f>
        <v/>
      </c>
      <c r="R19" s="14">
        <f>IF(AND(SUMIFS(Investors!$P:$P,Investors!$A:$A,$A19,Investors!$G:$G,$B19)-$B$2&lt;=R$4,SUMIFS(Investors!$P:$P,Investors!$A:$A,$A19,Investors!$G:$G,$B19)-$B$2&gt;Q$4),SUMIFS(Investors!$Q:$Q,Investors!$A:$A,$A19,Investors!$G:$G,$B19),0)</f>
        <v/>
      </c>
      <c r="S19" s="14">
        <f>IF(AND(SUMIFS(Investors!$P:$P,Investors!$A:$A,$A19,Investors!$G:$G,$B19)-$B$2&lt;=S$4,SUMIFS(Investors!$P:$P,Investors!$A:$A,$A19,Investors!$G:$G,$B19)-$B$2&gt;R$4),SUMIFS(Investors!$Q:$Q,Investors!$A:$A,$A19,Investors!$G:$G,$B19),0)</f>
        <v/>
      </c>
      <c r="T19" s="14">
        <f>IF(AND(SUMIFS(Investors!$P:$P,Investors!$A:$A,$A19,Investors!$G:$G,$B19)-$B$2&lt;=T$4,SUMIFS(Investors!$P:$P,Investors!$A:$A,$A19,Investors!$G:$G,$B19)-$B$2&gt;S$4),SUMIFS(Investors!$Q:$Q,Investors!$A:$A,$A19,Investors!$G:$G,$B19),0)</f>
        <v/>
      </c>
      <c r="U19" s="14">
        <f>IF(AND(SUMIFS(Investors!$P:$P,Investors!$A:$A,$A19,Investors!$G:$G,$B19)-$B$2&lt;=U$4,SUMIFS(Investors!$P:$P,Investors!$A:$A,$A19,Investors!$G:$G,$B19)-$B$2&gt;T$4),SUMIFS(Investors!$Q:$Q,Investors!$A:$A,$A19,Investors!$G:$G,$B19),0)</f>
        <v/>
      </c>
      <c r="V19" s="14">
        <f>IF(AND(SUMIFS(Investors!$P:$P,Investors!$A:$A,$A19,Investors!$G:$G,$B19)-$B$2&lt;=V$4,SUMIFS(Investors!$P:$P,Investors!$A:$A,$A19,Investors!$G:$G,$B19)-$B$2&gt;U$4),SUMIFS(Investors!$Q:$Q,Investors!$A:$A,$A19,Investors!$G:$G,$B19),0)</f>
        <v/>
      </c>
      <c r="W19" s="14">
        <f>IF(AND(SUMIFS(Investors!$P:$P,Investors!$A:$A,$A19,Investors!$G:$G,$B19)-$B$2&lt;=W$4,SUMIFS(Investors!$P:$P,Investors!$A:$A,$A19,Investors!$G:$G,$B19)-$B$2&gt;V$4),SUMIFS(Investors!$Q:$Q,Investors!$A:$A,$A19,Investors!$G:$G,$B19),0)</f>
        <v/>
      </c>
      <c r="X19" s="14">
        <f>IF(AND(SUMIFS(Investors!$P:$P,Investors!$A:$A,$A19,Investors!$G:$G,$B19)-$B$2&lt;=X$4,SUMIFS(Investors!$P:$P,Investors!$A:$A,$A19,Investors!$G:$G,$B19)-$B$2&gt;W$4),SUMIFS(Investors!$Q:$Q,Investors!$A:$A,$A19,Investors!$G:$G,$B19),0)</f>
        <v/>
      </c>
      <c r="Y19" s="14">
        <f>IF(AND(SUMIFS(Investors!$P:$P,Investors!$A:$A,$A19,Investors!$G:$G,$B19)-$B$2&lt;=Y$4,SUMIFS(Investors!$P:$P,Investors!$A:$A,$A19,Investors!$G:$G,$B19)-$B$2&gt;X$4),SUMIFS(Investors!$Q:$Q,Investors!$A:$A,$A19,Investors!$G:$G,$B19),0)</f>
        <v/>
      </c>
      <c r="Z19" s="14">
        <f>IF(AND(SUMIFS(Investors!$P:$P,Investors!$A:$A,$A19,Investors!$G:$G,$B19)-$B$2&lt;=Z$4,SUMIFS(Investors!$P:$P,Investors!$A:$A,$A19,Investors!$G:$G,$B19)-$B$2&gt;Y$4),SUMIFS(Investors!$Q:$Q,Investors!$A:$A,$A19,Investors!$G:$G,$B19),0)</f>
        <v/>
      </c>
      <c r="AA19" s="14">
        <f>IF(AND(SUMIFS(Investors!$P:$P,Investors!$A:$A,$A19,Investors!$G:$G,$B19)-$B$2&lt;=AA$4,SUMIFS(Investors!$P:$P,Investors!$A:$A,$A19,Investors!$G:$G,$B19)-$B$2&gt;Z$4),SUMIFS(Investors!$Q:$Q,Investors!$A:$A,$A19,Investors!$G:$G,$B19),0)</f>
        <v/>
      </c>
      <c r="AB19" s="14">
        <f>IF(AND(SUMIFS(Investors!$P:$P,Investors!$A:$A,$A19,Investors!$G:$G,$B19)-$B$2&lt;=AB$4,SUMIFS(Investors!$P:$P,Investors!$A:$A,$A19,Investors!$G:$G,$B19)-$B$2&gt;AA$4),SUMIFS(Investors!$Q:$Q,Investors!$A:$A,$A19,Investors!$G:$G,$B19),0)</f>
        <v/>
      </c>
      <c r="AC19" s="14">
        <f>IF(AND(SUMIFS(Investors!$P:$P,Investors!$A:$A,$A19,Investors!$G:$G,$B19)-$B$2&lt;=AC$4,SUMIFS(Investors!$P:$P,Investors!$A:$A,$A19,Investors!$G:$G,$B19)-$B$2&gt;AB$4),SUMIFS(Investors!$Q:$Q,Investors!$A:$A,$A19,Investors!$G:$G,$B19),0)</f>
        <v/>
      </c>
    </row>
    <row r="20">
      <c r="A20" s="13" t="inlineStr">
        <is>
          <t>ZESP01</t>
        </is>
      </c>
      <c r="B20" s="13" t="inlineStr">
        <is>
          <t>GW4594</t>
        </is>
      </c>
      <c r="C20" s="14">
        <f>SUM(E20:AC20)</f>
        <v/>
      </c>
      <c r="D20" s="13" t="n"/>
      <c r="E20" s="14">
        <f>IF(AND(SUMIFS(Investors!$P:$P,Investors!$A:$A,$A20,Investors!$G:$G,$B20)-$B$2&lt;=E$4,SUMIFS(Investors!$P:$P,Investors!$A:$A,$A20,Investors!$G:$G,$B20)-$B$2&gt;D$4),SUMIFS(Investors!$Q:$Q,Investors!$A:$A,$A20,Investors!$G:$G,$B20),0)</f>
        <v/>
      </c>
      <c r="F20" s="14">
        <f>IF(AND(SUMIFS(Investors!$P:$P,Investors!$A:$A,$A20,Investors!$G:$G,$B20)-$B$2&lt;=F$4,SUMIFS(Investors!$P:$P,Investors!$A:$A,$A20,Investors!$G:$G,$B20)-$B$2&gt;E$4),SUMIFS(Investors!$Q:$Q,Investors!$A:$A,$A20,Investors!$G:$G,$B20),0)</f>
        <v/>
      </c>
      <c r="G20" s="14">
        <f>IF(AND(SUMIFS(Investors!$P:$P,Investors!$A:$A,$A20,Investors!$G:$G,$B20)-$B$2&lt;=G$4,SUMIFS(Investors!$P:$P,Investors!$A:$A,$A20,Investors!$G:$G,$B20)-$B$2&gt;F$4),SUMIFS(Investors!$Q:$Q,Investors!$A:$A,$A20,Investors!$G:$G,$B20),0)</f>
        <v/>
      </c>
      <c r="H20" s="14">
        <f>IF(AND(SUMIFS(Investors!$P:$P,Investors!$A:$A,$A20,Investors!$G:$G,$B20)-$B$2&lt;=H$4,SUMIFS(Investors!$P:$P,Investors!$A:$A,$A20,Investors!$G:$G,$B20)-$B$2&gt;G$4),SUMIFS(Investors!$Q:$Q,Investors!$A:$A,$A20,Investors!$G:$G,$B20),0)</f>
        <v/>
      </c>
      <c r="I20" s="14">
        <f>IF(AND(SUMIFS(Investors!$P:$P,Investors!$A:$A,$A20,Investors!$G:$G,$B20)-$B$2&lt;=I$4,SUMIFS(Investors!$P:$P,Investors!$A:$A,$A20,Investors!$G:$G,$B20)-$B$2&gt;H$4),SUMIFS(Investors!$Q:$Q,Investors!$A:$A,$A20,Investors!$G:$G,$B20),0)</f>
        <v/>
      </c>
      <c r="J20" s="14">
        <f>IF(AND(SUMIFS(Investors!$P:$P,Investors!$A:$A,$A20,Investors!$G:$G,$B20)-$B$2&lt;=J$4,SUMIFS(Investors!$P:$P,Investors!$A:$A,$A20,Investors!$G:$G,$B20)-$B$2&gt;I$4),SUMIFS(Investors!$Q:$Q,Investors!$A:$A,$A20,Investors!$G:$G,$B20),0)</f>
        <v/>
      </c>
      <c r="K20" s="14">
        <f>IF(AND(SUMIFS(Investors!$P:$P,Investors!$A:$A,$A20,Investors!$G:$G,$B20)-$B$2&lt;=K$4,SUMIFS(Investors!$P:$P,Investors!$A:$A,$A20,Investors!$G:$G,$B20)-$B$2&gt;J$4),SUMIFS(Investors!$Q:$Q,Investors!$A:$A,$A20,Investors!$G:$G,$B20),0)</f>
        <v/>
      </c>
      <c r="L20" s="14">
        <f>IF(AND(SUMIFS(Investors!$P:$P,Investors!$A:$A,$A20,Investors!$G:$G,$B20)-$B$2&lt;=L$4,SUMIFS(Investors!$P:$P,Investors!$A:$A,$A20,Investors!$G:$G,$B20)-$B$2&gt;K$4),SUMIFS(Investors!$Q:$Q,Investors!$A:$A,$A20,Investors!$G:$G,$B20),0)</f>
        <v/>
      </c>
      <c r="M20" s="14">
        <f>IF(AND(SUMIFS(Investors!$P:$P,Investors!$A:$A,$A20,Investors!$G:$G,$B20)-$B$2&lt;=M$4,SUMIFS(Investors!$P:$P,Investors!$A:$A,$A20,Investors!$G:$G,$B20)-$B$2&gt;L$4),SUMIFS(Investors!$Q:$Q,Investors!$A:$A,$A20,Investors!$G:$G,$B20),0)</f>
        <v/>
      </c>
      <c r="N20" s="14">
        <f>IF(AND(SUMIFS(Investors!$P:$P,Investors!$A:$A,$A20,Investors!$G:$G,$B20)-$B$2&lt;=N$4,SUMIFS(Investors!$P:$P,Investors!$A:$A,$A20,Investors!$G:$G,$B20)-$B$2&gt;M$4),SUMIFS(Investors!$Q:$Q,Investors!$A:$A,$A20,Investors!$G:$G,$B20),0)</f>
        <v/>
      </c>
      <c r="O20" s="14">
        <f>IF(AND(SUMIFS(Investors!$P:$P,Investors!$A:$A,$A20,Investors!$G:$G,$B20)-$B$2&lt;=O$4,SUMIFS(Investors!$P:$P,Investors!$A:$A,$A20,Investors!$G:$G,$B20)-$B$2&gt;N$4),SUMIFS(Investors!$Q:$Q,Investors!$A:$A,$A20,Investors!$G:$G,$B20),0)</f>
        <v/>
      </c>
      <c r="P20" s="14">
        <f>IF(AND(SUMIFS(Investors!$P:$P,Investors!$A:$A,$A20,Investors!$G:$G,$B20)-$B$2&lt;=P$4,SUMIFS(Investors!$P:$P,Investors!$A:$A,$A20,Investors!$G:$G,$B20)-$B$2&gt;O$4),SUMIFS(Investors!$Q:$Q,Investors!$A:$A,$A20,Investors!$G:$G,$B20),0)</f>
        <v/>
      </c>
      <c r="Q20" s="14">
        <f>IF(AND(SUMIFS(Investors!$P:$P,Investors!$A:$A,$A20,Investors!$G:$G,$B20)-$B$2&lt;=Q$4,SUMIFS(Investors!$P:$P,Investors!$A:$A,$A20,Investors!$G:$G,$B20)-$B$2&gt;P$4),SUMIFS(Investors!$Q:$Q,Investors!$A:$A,$A20,Investors!$G:$G,$B20),0)</f>
        <v/>
      </c>
      <c r="R20" s="14">
        <f>IF(AND(SUMIFS(Investors!$P:$P,Investors!$A:$A,$A20,Investors!$G:$G,$B20)-$B$2&lt;=R$4,SUMIFS(Investors!$P:$P,Investors!$A:$A,$A20,Investors!$G:$G,$B20)-$B$2&gt;Q$4),SUMIFS(Investors!$Q:$Q,Investors!$A:$A,$A20,Investors!$G:$G,$B20),0)</f>
        <v/>
      </c>
      <c r="S20" s="14">
        <f>IF(AND(SUMIFS(Investors!$P:$P,Investors!$A:$A,$A20,Investors!$G:$G,$B20)-$B$2&lt;=S$4,SUMIFS(Investors!$P:$P,Investors!$A:$A,$A20,Investors!$G:$G,$B20)-$B$2&gt;R$4),SUMIFS(Investors!$Q:$Q,Investors!$A:$A,$A20,Investors!$G:$G,$B20),0)</f>
        <v/>
      </c>
      <c r="T20" s="14">
        <f>IF(AND(SUMIFS(Investors!$P:$P,Investors!$A:$A,$A20,Investors!$G:$G,$B20)-$B$2&lt;=T$4,SUMIFS(Investors!$P:$P,Investors!$A:$A,$A20,Investors!$G:$G,$B20)-$B$2&gt;S$4),SUMIFS(Investors!$Q:$Q,Investors!$A:$A,$A20,Investors!$G:$G,$B20),0)</f>
        <v/>
      </c>
      <c r="U20" s="14">
        <f>IF(AND(SUMIFS(Investors!$P:$P,Investors!$A:$A,$A20,Investors!$G:$G,$B20)-$B$2&lt;=U$4,SUMIFS(Investors!$P:$P,Investors!$A:$A,$A20,Investors!$G:$G,$B20)-$B$2&gt;T$4),SUMIFS(Investors!$Q:$Q,Investors!$A:$A,$A20,Investors!$G:$G,$B20),0)</f>
        <v/>
      </c>
      <c r="V20" s="14">
        <f>IF(AND(SUMIFS(Investors!$P:$P,Investors!$A:$A,$A20,Investors!$G:$G,$B20)-$B$2&lt;=V$4,SUMIFS(Investors!$P:$P,Investors!$A:$A,$A20,Investors!$G:$G,$B20)-$B$2&gt;U$4),SUMIFS(Investors!$Q:$Q,Investors!$A:$A,$A20,Investors!$G:$G,$B20),0)</f>
        <v/>
      </c>
      <c r="W20" s="14">
        <f>IF(AND(SUMIFS(Investors!$P:$P,Investors!$A:$A,$A20,Investors!$G:$G,$B20)-$B$2&lt;=W$4,SUMIFS(Investors!$P:$P,Investors!$A:$A,$A20,Investors!$G:$G,$B20)-$B$2&gt;V$4),SUMIFS(Investors!$Q:$Q,Investors!$A:$A,$A20,Investors!$G:$G,$B20),0)</f>
        <v/>
      </c>
      <c r="X20" s="14">
        <f>IF(AND(SUMIFS(Investors!$P:$P,Investors!$A:$A,$A20,Investors!$G:$G,$B20)-$B$2&lt;=X$4,SUMIFS(Investors!$P:$P,Investors!$A:$A,$A20,Investors!$G:$G,$B20)-$B$2&gt;W$4),SUMIFS(Investors!$Q:$Q,Investors!$A:$A,$A20,Investors!$G:$G,$B20),0)</f>
        <v/>
      </c>
      <c r="Y20" s="14">
        <f>IF(AND(SUMIFS(Investors!$P:$P,Investors!$A:$A,$A20,Investors!$G:$G,$B20)-$B$2&lt;=Y$4,SUMIFS(Investors!$P:$P,Investors!$A:$A,$A20,Investors!$G:$G,$B20)-$B$2&gt;X$4),SUMIFS(Investors!$Q:$Q,Investors!$A:$A,$A20,Investors!$G:$G,$B20),0)</f>
        <v/>
      </c>
      <c r="Z20" s="14">
        <f>IF(AND(SUMIFS(Investors!$P:$P,Investors!$A:$A,$A20,Investors!$G:$G,$B20)-$B$2&lt;=Z$4,SUMIFS(Investors!$P:$P,Investors!$A:$A,$A20,Investors!$G:$G,$B20)-$B$2&gt;Y$4),SUMIFS(Investors!$Q:$Q,Investors!$A:$A,$A20,Investors!$G:$G,$B20),0)</f>
        <v/>
      </c>
      <c r="AA20" s="14">
        <f>IF(AND(SUMIFS(Investors!$P:$P,Investors!$A:$A,$A20,Investors!$G:$G,$B20)-$B$2&lt;=AA$4,SUMIFS(Investors!$P:$P,Investors!$A:$A,$A20,Investors!$G:$G,$B20)-$B$2&gt;Z$4),SUMIFS(Investors!$Q:$Q,Investors!$A:$A,$A20,Investors!$G:$G,$B20),0)</f>
        <v/>
      </c>
      <c r="AB20" s="14">
        <f>IF(AND(SUMIFS(Investors!$P:$P,Investors!$A:$A,$A20,Investors!$G:$G,$B20)-$B$2&lt;=AB$4,SUMIFS(Investors!$P:$P,Investors!$A:$A,$A20,Investors!$G:$G,$B20)-$B$2&gt;AA$4),SUMIFS(Investors!$Q:$Q,Investors!$A:$A,$A20,Investors!$G:$G,$B20),0)</f>
        <v/>
      </c>
      <c r="AC20" s="14">
        <f>IF(AND(SUMIFS(Investors!$P:$P,Investors!$A:$A,$A20,Investors!$G:$G,$B20)-$B$2&lt;=AC$4,SUMIFS(Investors!$P:$P,Investors!$A:$A,$A20,Investors!$G:$G,$B20)-$B$2&gt;AB$4),SUMIFS(Investors!$Q:$Q,Investors!$A:$A,$A20,Investors!$G:$G,$B20),0)</f>
        <v/>
      </c>
    </row>
    <row r="21">
      <c r="A21" s="13" t="inlineStr">
        <is>
          <t>ZJER01</t>
        </is>
      </c>
      <c r="B21" s="13" t="inlineStr">
        <is>
          <t>GW4781</t>
        </is>
      </c>
      <c r="C21" s="14">
        <f>SUM(E21:AC21)</f>
        <v/>
      </c>
      <c r="D21" s="13" t="n"/>
      <c r="E21" s="14">
        <f>IF(AND(SUMIFS(Investors!$P:$P,Investors!$A:$A,$A21,Investors!$G:$G,$B21)-$B$2&lt;=E$4,SUMIFS(Investors!$P:$P,Investors!$A:$A,$A21,Investors!$G:$G,$B21)-$B$2&gt;D$4),SUMIFS(Investors!$Q:$Q,Investors!$A:$A,$A21,Investors!$G:$G,$B21),0)</f>
        <v/>
      </c>
      <c r="F21" s="14">
        <f>IF(AND(SUMIFS(Investors!$P:$P,Investors!$A:$A,$A21,Investors!$G:$G,$B21)-$B$2&lt;=F$4,SUMIFS(Investors!$P:$P,Investors!$A:$A,$A21,Investors!$G:$G,$B21)-$B$2&gt;E$4),SUMIFS(Investors!$Q:$Q,Investors!$A:$A,$A21,Investors!$G:$G,$B21),0)</f>
        <v/>
      </c>
      <c r="G21" s="14">
        <f>IF(AND(SUMIFS(Investors!$P:$P,Investors!$A:$A,$A21,Investors!$G:$G,$B21)-$B$2&lt;=G$4,SUMIFS(Investors!$P:$P,Investors!$A:$A,$A21,Investors!$G:$G,$B21)-$B$2&gt;F$4),SUMIFS(Investors!$Q:$Q,Investors!$A:$A,$A21,Investors!$G:$G,$B21),0)</f>
        <v/>
      </c>
      <c r="H21" s="14">
        <f>IF(AND(SUMIFS(Investors!$P:$P,Investors!$A:$A,$A21,Investors!$G:$G,$B21)-$B$2&lt;=H$4,SUMIFS(Investors!$P:$P,Investors!$A:$A,$A21,Investors!$G:$G,$B21)-$B$2&gt;G$4),SUMIFS(Investors!$Q:$Q,Investors!$A:$A,$A21,Investors!$G:$G,$B21),0)</f>
        <v/>
      </c>
      <c r="I21" s="14">
        <f>IF(AND(SUMIFS(Investors!$P:$P,Investors!$A:$A,$A21,Investors!$G:$G,$B21)-$B$2&lt;=I$4,SUMIFS(Investors!$P:$P,Investors!$A:$A,$A21,Investors!$G:$G,$B21)-$B$2&gt;H$4),SUMIFS(Investors!$Q:$Q,Investors!$A:$A,$A21,Investors!$G:$G,$B21),0)</f>
        <v/>
      </c>
      <c r="J21" s="14">
        <f>IF(AND(SUMIFS(Investors!$P:$P,Investors!$A:$A,$A21,Investors!$G:$G,$B21)-$B$2&lt;=J$4,SUMIFS(Investors!$P:$P,Investors!$A:$A,$A21,Investors!$G:$G,$B21)-$B$2&gt;I$4),SUMIFS(Investors!$Q:$Q,Investors!$A:$A,$A21,Investors!$G:$G,$B21),0)</f>
        <v/>
      </c>
      <c r="K21" s="14">
        <f>IF(AND(SUMIFS(Investors!$P:$P,Investors!$A:$A,$A21,Investors!$G:$G,$B21)-$B$2&lt;=K$4,SUMIFS(Investors!$P:$P,Investors!$A:$A,$A21,Investors!$G:$G,$B21)-$B$2&gt;J$4),SUMIFS(Investors!$Q:$Q,Investors!$A:$A,$A21,Investors!$G:$G,$B21),0)</f>
        <v/>
      </c>
      <c r="L21" s="14">
        <f>IF(AND(SUMIFS(Investors!$P:$P,Investors!$A:$A,$A21,Investors!$G:$G,$B21)-$B$2&lt;=L$4,SUMIFS(Investors!$P:$P,Investors!$A:$A,$A21,Investors!$G:$G,$B21)-$B$2&gt;K$4),SUMIFS(Investors!$Q:$Q,Investors!$A:$A,$A21,Investors!$G:$G,$B21),0)</f>
        <v/>
      </c>
      <c r="M21" s="14">
        <f>IF(AND(SUMIFS(Investors!$P:$P,Investors!$A:$A,$A21,Investors!$G:$G,$B21)-$B$2&lt;=M$4,SUMIFS(Investors!$P:$P,Investors!$A:$A,$A21,Investors!$G:$G,$B21)-$B$2&gt;L$4),SUMIFS(Investors!$Q:$Q,Investors!$A:$A,$A21,Investors!$G:$G,$B21),0)</f>
        <v/>
      </c>
      <c r="N21" s="14">
        <f>IF(AND(SUMIFS(Investors!$P:$P,Investors!$A:$A,$A21,Investors!$G:$G,$B21)-$B$2&lt;=N$4,SUMIFS(Investors!$P:$P,Investors!$A:$A,$A21,Investors!$G:$G,$B21)-$B$2&gt;M$4),SUMIFS(Investors!$Q:$Q,Investors!$A:$A,$A21,Investors!$G:$G,$B21),0)</f>
        <v/>
      </c>
      <c r="O21" s="14">
        <f>IF(AND(SUMIFS(Investors!$P:$P,Investors!$A:$A,$A21,Investors!$G:$G,$B21)-$B$2&lt;=O$4,SUMIFS(Investors!$P:$P,Investors!$A:$A,$A21,Investors!$G:$G,$B21)-$B$2&gt;N$4),SUMIFS(Investors!$Q:$Q,Investors!$A:$A,$A21,Investors!$G:$G,$B21),0)</f>
        <v/>
      </c>
      <c r="P21" s="14">
        <f>IF(AND(SUMIFS(Investors!$P:$P,Investors!$A:$A,$A21,Investors!$G:$G,$B21)-$B$2&lt;=P$4,SUMIFS(Investors!$P:$P,Investors!$A:$A,$A21,Investors!$G:$G,$B21)-$B$2&gt;O$4),SUMIFS(Investors!$Q:$Q,Investors!$A:$A,$A21,Investors!$G:$G,$B21),0)</f>
        <v/>
      </c>
      <c r="Q21" s="14">
        <f>IF(AND(SUMIFS(Investors!$P:$P,Investors!$A:$A,$A21,Investors!$G:$G,$B21)-$B$2&lt;=Q$4,SUMIFS(Investors!$P:$P,Investors!$A:$A,$A21,Investors!$G:$G,$B21)-$B$2&gt;P$4),SUMIFS(Investors!$Q:$Q,Investors!$A:$A,$A21,Investors!$G:$G,$B21),0)</f>
        <v/>
      </c>
      <c r="R21" s="14">
        <f>IF(AND(SUMIFS(Investors!$P:$P,Investors!$A:$A,$A21,Investors!$G:$G,$B21)-$B$2&lt;=R$4,SUMIFS(Investors!$P:$P,Investors!$A:$A,$A21,Investors!$G:$G,$B21)-$B$2&gt;Q$4),SUMIFS(Investors!$Q:$Q,Investors!$A:$A,$A21,Investors!$G:$G,$B21),0)</f>
        <v/>
      </c>
      <c r="S21" s="14">
        <f>IF(AND(SUMIFS(Investors!$P:$P,Investors!$A:$A,$A21,Investors!$G:$G,$B21)-$B$2&lt;=S$4,SUMIFS(Investors!$P:$P,Investors!$A:$A,$A21,Investors!$G:$G,$B21)-$B$2&gt;R$4),SUMIFS(Investors!$Q:$Q,Investors!$A:$A,$A21,Investors!$G:$G,$B21),0)</f>
        <v/>
      </c>
      <c r="T21" s="14">
        <f>IF(AND(SUMIFS(Investors!$P:$P,Investors!$A:$A,$A21,Investors!$G:$G,$B21)-$B$2&lt;=T$4,SUMIFS(Investors!$P:$P,Investors!$A:$A,$A21,Investors!$G:$G,$B21)-$B$2&gt;S$4),SUMIFS(Investors!$Q:$Q,Investors!$A:$A,$A21,Investors!$G:$G,$B21),0)</f>
        <v/>
      </c>
      <c r="U21" s="14">
        <f>IF(AND(SUMIFS(Investors!$P:$P,Investors!$A:$A,$A21,Investors!$G:$G,$B21)-$B$2&lt;=U$4,SUMIFS(Investors!$P:$P,Investors!$A:$A,$A21,Investors!$G:$G,$B21)-$B$2&gt;T$4),SUMIFS(Investors!$Q:$Q,Investors!$A:$A,$A21,Investors!$G:$G,$B21),0)</f>
        <v/>
      </c>
      <c r="V21" s="14">
        <f>IF(AND(SUMIFS(Investors!$P:$P,Investors!$A:$A,$A21,Investors!$G:$G,$B21)-$B$2&lt;=V$4,SUMIFS(Investors!$P:$P,Investors!$A:$A,$A21,Investors!$G:$G,$B21)-$B$2&gt;U$4),SUMIFS(Investors!$Q:$Q,Investors!$A:$A,$A21,Investors!$G:$G,$B21),0)</f>
        <v/>
      </c>
      <c r="W21" s="14">
        <f>IF(AND(SUMIFS(Investors!$P:$P,Investors!$A:$A,$A21,Investors!$G:$G,$B21)-$B$2&lt;=W$4,SUMIFS(Investors!$P:$P,Investors!$A:$A,$A21,Investors!$G:$G,$B21)-$B$2&gt;V$4),SUMIFS(Investors!$Q:$Q,Investors!$A:$A,$A21,Investors!$G:$G,$B21),0)</f>
        <v/>
      </c>
      <c r="X21" s="14">
        <f>IF(AND(SUMIFS(Investors!$P:$P,Investors!$A:$A,$A21,Investors!$G:$G,$B21)-$B$2&lt;=X$4,SUMIFS(Investors!$P:$P,Investors!$A:$A,$A21,Investors!$G:$G,$B21)-$B$2&gt;W$4),SUMIFS(Investors!$Q:$Q,Investors!$A:$A,$A21,Investors!$G:$G,$B21),0)</f>
        <v/>
      </c>
      <c r="Y21" s="14">
        <f>IF(AND(SUMIFS(Investors!$P:$P,Investors!$A:$A,$A21,Investors!$G:$G,$B21)-$B$2&lt;=Y$4,SUMIFS(Investors!$P:$P,Investors!$A:$A,$A21,Investors!$G:$G,$B21)-$B$2&gt;X$4),SUMIFS(Investors!$Q:$Q,Investors!$A:$A,$A21,Investors!$G:$G,$B21),0)</f>
        <v/>
      </c>
      <c r="Z21" s="14">
        <f>IF(AND(SUMIFS(Investors!$P:$P,Investors!$A:$A,$A21,Investors!$G:$G,$B21)-$B$2&lt;=Z$4,SUMIFS(Investors!$P:$P,Investors!$A:$A,$A21,Investors!$G:$G,$B21)-$B$2&gt;Y$4),SUMIFS(Investors!$Q:$Q,Investors!$A:$A,$A21,Investors!$G:$G,$B21),0)</f>
        <v/>
      </c>
      <c r="AA21" s="14">
        <f>IF(AND(SUMIFS(Investors!$P:$P,Investors!$A:$A,$A21,Investors!$G:$G,$B21)-$B$2&lt;=AA$4,SUMIFS(Investors!$P:$P,Investors!$A:$A,$A21,Investors!$G:$G,$B21)-$B$2&gt;Z$4),SUMIFS(Investors!$Q:$Q,Investors!$A:$A,$A21,Investors!$G:$G,$B21),0)</f>
        <v/>
      </c>
      <c r="AB21" s="14">
        <f>IF(AND(SUMIFS(Investors!$P:$P,Investors!$A:$A,$A21,Investors!$G:$G,$B21)-$B$2&lt;=AB$4,SUMIFS(Investors!$P:$P,Investors!$A:$A,$A21,Investors!$G:$G,$B21)-$B$2&gt;AA$4),SUMIFS(Investors!$Q:$Q,Investors!$A:$A,$A21,Investors!$G:$G,$B21),0)</f>
        <v/>
      </c>
      <c r="AC21" s="14">
        <f>IF(AND(SUMIFS(Investors!$P:$P,Investors!$A:$A,$A21,Investors!$G:$G,$B21)-$B$2&lt;=AC$4,SUMIFS(Investors!$P:$P,Investors!$A:$A,$A21,Investors!$G:$G,$B21)-$B$2&gt;AB$4),SUMIFS(Investors!$Q:$Q,Investors!$A:$A,$A21,Investors!$G:$G,$B21),0)</f>
        <v/>
      </c>
    </row>
    <row r="22">
      <c r="A22" s="13" t="inlineStr">
        <is>
          <t>ZKUS01</t>
        </is>
      </c>
      <c r="B22" s="13" t="inlineStr">
        <is>
          <t>GW3927</t>
        </is>
      </c>
      <c r="C22" s="14">
        <f>SUM(E22:AC22)</f>
        <v/>
      </c>
      <c r="D22" s="13" t="n"/>
      <c r="E22" s="14">
        <f>IF(AND(SUMIFS(Investors!$P:$P,Investors!$A:$A,$A22,Investors!$G:$G,$B22)-$B$2&lt;=E$4,SUMIFS(Investors!$P:$P,Investors!$A:$A,$A22,Investors!$G:$G,$B22)-$B$2&gt;D$4),SUMIFS(Investors!$Q:$Q,Investors!$A:$A,$A22,Investors!$G:$G,$B22),0)</f>
        <v/>
      </c>
      <c r="F22" s="14">
        <f>IF(AND(SUMIFS(Investors!$P:$P,Investors!$A:$A,$A22,Investors!$G:$G,$B22)-$B$2&lt;=F$4,SUMIFS(Investors!$P:$P,Investors!$A:$A,$A22,Investors!$G:$G,$B22)-$B$2&gt;E$4),SUMIFS(Investors!$Q:$Q,Investors!$A:$A,$A22,Investors!$G:$G,$B22),0)</f>
        <v/>
      </c>
      <c r="G22" s="14">
        <f>IF(AND(SUMIFS(Investors!$P:$P,Investors!$A:$A,$A22,Investors!$G:$G,$B22)-$B$2&lt;=G$4,SUMIFS(Investors!$P:$P,Investors!$A:$A,$A22,Investors!$G:$G,$B22)-$B$2&gt;F$4),SUMIFS(Investors!$Q:$Q,Investors!$A:$A,$A22,Investors!$G:$G,$B22),0)</f>
        <v/>
      </c>
      <c r="H22" s="14">
        <f>IF(AND(SUMIFS(Investors!$P:$P,Investors!$A:$A,$A22,Investors!$G:$G,$B22)-$B$2&lt;=H$4,SUMIFS(Investors!$P:$P,Investors!$A:$A,$A22,Investors!$G:$G,$B22)-$B$2&gt;G$4),SUMIFS(Investors!$Q:$Q,Investors!$A:$A,$A22,Investors!$G:$G,$B22),0)</f>
        <v/>
      </c>
      <c r="I22" s="14">
        <f>IF(AND(SUMIFS(Investors!$P:$P,Investors!$A:$A,$A22,Investors!$G:$G,$B22)-$B$2&lt;=I$4,SUMIFS(Investors!$P:$P,Investors!$A:$A,$A22,Investors!$G:$G,$B22)-$B$2&gt;H$4),SUMIFS(Investors!$Q:$Q,Investors!$A:$A,$A22,Investors!$G:$G,$B22),0)</f>
        <v/>
      </c>
      <c r="J22" s="14">
        <f>IF(AND(SUMIFS(Investors!$P:$P,Investors!$A:$A,$A22,Investors!$G:$G,$B22)-$B$2&lt;=J$4,SUMIFS(Investors!$P:$P,Investors!$A:$A,$A22,Investors!$G:$G,$B22)-$B$2&gt;I$4),SUMIFS(Investors!$Q:$Q,Investors!$A:$A,$A22,Investors!$G:$G,$B22),0)</f>
        <v/>
      </c>
      <c r="K22" s="14">
        <f>IF(AND(SUMIFS(Investors!$P:$P,Investors!$A:$A,$A22,Investors!$G:$G,$B22)-$B$2&lt;=K$4,SUMIFS(Investors!$P:$P,Investors!$A:$A,$A22,Investors!$G:$G,$B22)-$B$2&gt;J$4),SUMIFS(Investors!$Q:$Q,Investors!$A:$A,$A22,Investors!$G:$G,$B22),0)</f>
        <v/>
      </c>
      <c r="L22" s="14">
        <f>IF(AND(SUMIFS(Investors!$P:$P,Investors!$A:$A,$A22,Investors!$G:$G,$B22)-$B$2&lt;=L$4,SUMIFS(Investors!$P:$P,Investors!$A:$A,$A22,Investors!$G:$G,$B22)-$B$2&gt;K$4),SUMIFS(Investors!$Q:$Q,Investors!$A:$A,$A22,Investors!$G:$G,$B22),0)</f>
        <v/>
      </c>
      <c r="M22" s="14">
        <f>IF(AND(SUMIFS(Investors!$P:$P,Investors!$A:$A,$A22,Investors!$G:$G,$B22)-$B$2&lt;=M$4,SUMIFS(Investors!$P:$P,Investors!$A:$A,$A22,Investors!$G:$G,$B22)-$B$2&gt;L$4),SUMIFS(Investors!$Q:$Q,Investors!$A:$A,$A22,Investors!$G:$G,$B22),0)</f>
        <v/>
      </c>
      <c r="N22" s="14">
        <f>IF(AND(SUMIFS(Investors!$P:$P,Investors!$A:$A,$A22,Investors!$G:$G,$B22)-$B$2&lt;=N$4,SUMIFS(Investors!$P:$P,Investors!$A:$A,$A22,Investors!$G:$G,$B22)-$B$2&gt;M$4),SUMIFS(Investors!$Q:$Q,Investors!$A:$A,$A22,Investors!$G:$G,$B22),0)</f>
        <v/>
      </c>
      <c r="O22" s="14">
        <f>IF(AND(SUMIFS(Investors!$P:$P,Investors!$A:$A,$A22,Investors!$G:$G,$B22)-$B$2&lt;=O$4,SUMIFS(Investors!$P:$P,Investors!$A:$A,$A22,Investors!$G:$G,$B22)-$B$2&gt;N$4),SUMIFS(Investors!$Q:$Q,Investors!$A:$A,$A22,Investors!$G:$G,$B22),0)</f>
        <v/>
      </c>
      <c r="P22" s="14">
        <f>IF(AND(SUMIFS(Investors!$P:$P,Investors!$A:$A,$A22,Investors!$G:$G,$B22)-$B$2&lt;=P$4,SUMIFS(Investors!$P:$P,Investors!$A:$A,$A22,Investors!$G:$G,$B22)-$B$2&gt;O$4),SUMIFS(Investors!$Q:$Q,Investors!$A:$A,$A22,Investors!$G:$G,$B22),0)</f>
        <v/>
      </c>
      <c r="Q22" s="14">
        <f>IF(AND(SUMIFS(Investors!$P:$P,Investors!$A:$A,$A22,Investors!$G:$G,$B22)-$B$2&lt;=Q$4,SUMIFS(Investors!$P:$P,Investors!$A:$A,$A22,Investors!$G:$G,$B22)-$B$2&gt;P$4),SUMIFS(Investors!$Q:$Q,Investors!$A:$A,$A22,Investors!$G:$G,$B22),0)</f>
        <v/>
      </c>
      <c r="R22" s="14">
        <f>IF(AND(SUMIFS(Investors!$P:$P,Investors!$A:$A,$A22,Investors!$G:$G,$B22)-$B$2&lt;=R$4,SUMIFS(Investors!$P:$P,Investors!$A:$A,$A22,Investors!$G:$G,$B22)-$B$2&gt;Q$4),SUMIFS(Investors!$Q:$Q,Investors!$A:$A,$A22,Investors!$G:$G,$B22),0)</f>
        <v/>
      </c>
      <c r="S22" s="14">
        <f>IF(AND(SUMIFS(Investors!$P:$P,Investors!$A:$A,$A22,Investors!$G:$G,$B22)-$B$2&lt;=S$4,SUMIFS(Investors!$P:$P,Investors!$A:$A,$A22,Investors!$G:$G,$B22)-$B$2&gt;R$4),SUMIFS(Investors!$Q:$Q,Investors!$A:$A,$A22,Investors!$G:$G,$B22),0)</f>
        <v/>
      </c>
      <c r="T22" s="14">
        <f>IF(AND(SUMIFS(Investors!$P:$P,Investors!$A:$A,$A22,Investors!$G:$G,$B22)-$B$2&lt;=T$4,SUMIFS(Investors!$P:$P,Investors!$A:$A,$A22,Investors!$G:$G,$B22)-$B$2&gt;S$4),SUMIFS(Investors!$Q:$Q,Investors!$A:$A,$A22,Investors!$G:$G,$B22),0)</f>
        <v/>
      </c>
      <c r="U22" s="14">
        <f>IF(AND(SUMIFS(Investors!$P:$P,Investors!$A:$A,$A22,Investors!$G:$G,$B22)-$B$2&lt;=U$4,SUMIFS(Investors!$P:$P,Investors!$A:$A,$A22,Investors!$G:$G,$B22)-$B$2&gt;T$4),SUMIFS(Investors!$Q:$Q,Investors!$A:$A,$A22,Investors!$G:$G,$B22),0)</f>
        <v/>
      </c>
      <c r="V22" s="14">
        <f>IF(AND(SUMIFS(Investors!$P:$P,Investors!$A:$A,$A22,Investors!$G:$G,$B22)-$B$2&lt;=V$4,SUMIFS(Investors!$P:$P,Investors!$A:$A,$A22,Investors!$G:$G,$B22)-$B$2&gt;U$4),SUMIFS(Investors!$Q:$Q,Investors!$A:$A,$A22,Investors!$G:$G,$B22),0)</f>
        <v/>
      </c>
      <c r="W22" s="14">
        <f>IF(AND(SUMIFS(Investors!$P:$P,Investors!$A:$A,$A22,Investors!$G:$G,$B22)-$B$2&lt;=W$4,SUMIFS(Investors!$P:$P,Investors!$A:$A,$A22,Investors!$G:$G,$B22)-$B$2&gt;V$4),SUMIFS(Investors!$Q:$Q,Investors!$A:$A,$A22,Investors!$G:$G,$B22),0)</f>
        <v/>
      </c>
      <c r="X22" s="14">
        <f>IF(AND(SUMIFS(Investors!$P:$P,Investors!$A:$A,$A22,Investors!$G:$G,$B22)-$B$2&lt;=X$4,SUMIFS(Investors!$P:$P,Investors!$A:$A,$A22,Investors!$G:$G,$B22)-$B$2&gt;W$4),SUMIFS(Investors!$Q:$Q,Investors!$A:$A,$A22,Investors!$G:$G,$B22),0)</f>
        <v/>
      </c>
      <c r="Y22" s="14">
        <f>IF(AND(SUMIFS(Investors!$P:$P,Investors!$A:$A,$A22,Investors!$G:$G,$B22)-$B$2&lt;=Y$4,SUMIFS(Investors!$P:$P,Investors!$A:$A,$A22,Investors!$G:$G,$B22)-$B$2&gt;X$4),SUMIFS(Investors!$Q:$Q,Investors!$A:$A,$A22,Investors!$G:$G,$B22),0)</f>
        <v/>
      </c>
      <c r="Z22" s="14">
        <f>IF(AND(SUMIFS(Investors!$P:$P,Investors!$A:$A,$A22,Investors!$G:$G,$B22)-$B$2&lt;=Z$4,SUMIFS(Investors!$P:$P,Investors!$A:$A,$A22,Investors!$G:$G,$B22)-$B$2&gt;Y$4),SUMIFS(Investors!$Q:$Q,Investors!$A:$A,$A22,Investors!$G:$G,$B22),0)</f>
        <v/>
      </c>
      <c r="AA22" s="14">
        <f>IF(AND(SUMIFS(Investors!$P:$P,Investors!$A:$A,$A22,Investors!$G:$G,$B22)-$B$2&lt;=AA$4,SUMIFS(Investors!$P:$P,Investors!$A:$A,$A22,Investors!$G:$G,$B22)-$B$2&gt;Z$4),SUMIFS(Investors!$Q:$Q,Investors!$A:$A,$A22,Investors!$G:$G,$B22),0)</f>
        <v/>
      </c>
      <c r="AB22" s="14">
        <f>IF(AND(SUMIFS(Investors!$P:$P,Investors!$A:$A,$A22,Investors!$G:$G,$B22)-$B$2&lt;=AB$4,SUMIFS(Investors!$P:$P,Investors!$A:$A,$A22,Investors!$G:$G,$B22)-$B$2&gt;AA$4),SUMIFS(Investors!$Q:$Q,Investors!$A:$A,$A22,Investors!$G:$G,$B22),0)</f>
        <v/>
      </c>
      <c r="AC22" s="14">
        <f>IF(AND(SUMIFS(Investors!$P:$P,Investors!$A:$A,$A22,Investors!$G:$G,$B22)-$B$2&lt;=AC$4,SUMIFS(Investors!$P:$P,Investors!$A:$A,$A22,Investors!$G:$G,$B22)-$B$2&gt;AB$4),SUMIFS(Investors!$Q:$Q,Investors!$A:$A,$A22,Investors!$G:$G,$B22),0)</f>
        <v/>
      </c>
    </row>
    <row r="23">
      <c r="A23" s="13" t="inlineStr">
        <is>
          <t>ZKRO01</t>
        </is>
      </c>
      <c r="B23" s="13" t="inlineStr">
        <is>
          <t>GW4430</t>
        </is>
      </c>
      <c r="C23" s="14">
        <f>SUM(E23:AC23)</f>
        <v/>
      </c>
      <c r="D23" s="13" t="n"/>
      <c r="E23" s="14">
        <f>IF(AND(SUMIFS(Investors!$P:$P,Investors!$A:$A,$A23,Investors!$G:$G,$B23)-$B$2&lt;=E$4,SUMIFS(Investors!$P:$P,Investors!$A:$A,$A23,Investors!$G:$G,$B23)-$B$2&gt;D$4),SUMIFS(Investors!$Q:$Q,Investors!$A:$A,$A23,Investors!$G:$G,$B23),0)</f>
        <v/>
      </c>
      <c r="F23" s="14">
        <f>IF(AND(SUMIFS(Investors!$P:$P,Investors!$A:$A,$A23,Investors!$G:$G,$B23)-$B$2&lt;=F$4,SUMIFS(Investors!$P:$P,Investors!$A:$A,$A23,Investors!$G:$G,$B23)-$B$2&gt;E$4),SUMIFS(Investors!$Q:$Q,Investors!$A:$A,$A23,Investors!$G:$G,$B23),0)</f>
        <v/>
      </c>
      <c r="G23" s="14">
        <f>IF(AND(SUMIFS(Investors!$P:$P,Investors!$A:$A,$A23,Investors!$G:$G,$B23)-$B$2&lt;=G$4,SUMIFS(Investors!$P:$P,Investors!$A:$A,$A23,Investors!$G:$G,$B23)-$B$2&gt;F$4),SUMIFS(Investors!$Q:$Q,Investors!$A:$A,$A23,Investors!$G:$G,$B23),0)</f>
        <v/>
      </c>
      <c r="H23" s="14">
        <f>IF(AND(SUMIFS(Investors!$P:$P,Investors!$A:$A,$A23,Investors!$G:$G,$B23)-$B$2&lt;=H$4,SUMIFS(Investors!$P:$P,Investors!$A:$A,$A23,Investors!$G:$G,$B23)-$B$2&gt;G$4),SUMIFS(Investors!$Q:$Q,Investors!$A:$A,$A23,Investors!$G:$G,$B23),0)</f>
        <v/>
      </c>
      <c r="I23" s="14">
        <f>IF(AND(SUMIFS(Investors!$P:$P,Investors!$A:$A,$A23,Investors!$G:$G,$B23)-$B$2&lt;=I$4,SUMIFS(Investors!$P:$P,Investors!$A:$A,$A23,Investors!$G:$G,$B23)-$B$2&gt;H$4),SUMIFS(Investors!$Q:$Q,Investors!$A:$A,$A23,Investors!$G:$G,$B23),0)</f>
        <v/>
      </c>
      <c r="J23" s="14">
        <f>IF(AND(SUMIFS(Investors!$P:$P,Investors!$A:$A,$A23,Investors!$G:$G,$B23)-$B$2&lt;=J$4,SUMIFS(Investors!$P:$P,Investors!$A:$A,$A23,Investors!$G:$G,$B23)-$B$2&gt;I$4),SUMIFS(Investors!$Q:$Q,Investors!$A:$A,$A23,Investors!$G:$G,$B23),0)</f>
        <v/>
      </c>
      <c r="K23" s="14">
        <f>IF(AND(SUMIFS(Investors!$P:$P,Investors!$A:$A,$A23,Investors!$G:$G,$B23)-$B$2&lt;=K$4,SUMIFS(Investors!$P:$P,Investors!$A:$A,$A23,Investors!$G:$G,$B23)-$B$2&gt;J$4),SUMIFS(Investors!$Q:$Q,Investors!$A:$A,$A23,Investors!$G:$G,$B23),0)</f>
        <v/>
      </c>
      <c r="L23" s="14">
        <f>IF(AND(SUMIFS(Investors!$P:$P,Investors!$A:$A,$A23,Investors!$G:$G,$B23)-$B$2&lt;=L$4,SUMIFS(Investors!$P:$P,Investors!$A:$A,$A23,Investors!$G:$G,$B23)-$B$2&gt;K$4),SUMIFS(Investors!$Q:$Q,Investors!$A:$A,$A23,Investors!$G:$G,$B23),0)</f>
        <v/>
      </c>
      <c r="M23" s="14">
        <f>IF(AND(SUMIFS(Investors!$P:$P,Investors!$A:$A,$A23,Investors!$G:$G,$B23)-$B$2&lt;=M$4,SUMIFS(Investors!$P:$P,Investors!$A:$A,$A23,Investors!$G:$G,$B23)-$B$2&gt;L$4),SUMIFS(Investors!$Q:$Q,Investors!$A:$A,$A23,Investors!$G:$G,$B23),0)</f>
        <v/>
      </c>
      <c r="N23" s="14">
        <f>IF(AND(SUMIFS(Investors!$P:$P,Investors!$A:$A,$A23,Investors!$G:$G,$B23)-$B$2&lt;=N$4,SUMIFS(Investors!$P:$P,Investors!$A:$A,$A23,Investors!$G:$G,$B23)-$B$2&gt;M$4),SUMIFS(Investors!$Q:$Q,Investors!$A:$A,$A23,Investors!$G:$G,$B23),0)</f>
        <v/>
      </c>
      <c r="O23" s="14">
        <f>IF(AND(SUMIFS(Investors!$P:$P,Investors!$A:$A,$A23,Investors!$G:$G,$B23)-$B$2&lt;=O$4,SUMIFS(Investors!$P:$P,Investors!$A:$A,$A23,Investors!$G:$G,$B23)-$B$2&gt;N$4),SUMIFS(Investors!$Q:$Q,Investors!$A:$A,$A23,Investors!$G:$G,$B23),0)</f>
        <v/>
      </c>
      <c r="P23" s="14">
        <f>IF(AND(SUMIFS(Investors!$P:$P,Investors!$A:$A,$A23,Investors!$G:$G,$B23)-$B$2&lt;=P$4,SUMIFS(Investors!$P:$P,Investors!$A:$A,$A23,Investors!$G:$G,$B23)-$B$2&gt;O$4),SUMIFS(Investors!$Q:$Q,Investors!$A:$A,$A23,Investors!$G:$G,$B23),0)</f>
        <v/>
      </c>
      <c r="Q23" s="14">
        <f>IF(AND(SUMIFS(Investors!$P:$P,Investors!$A:$A,$A23,Investors!$G:$G,$B23)-$B$2&lt;=Q$4,SUMIFS(Investors!$P:$P,Investors!$A:$A,$A23,Investors!$G:$G,$B23)-$B$2&gt;P$4),SUMIFS(Investors!$Q:$Q,Investors!$A:$A,$A23,Investors!$G:$G,$B23),0)</f>
        <v/>
      </c>
      <c r="R23" s="14">
        <f>IF(AND(SUMIFS(Investors!$P:$P,Investors!$A:$A,$A23,Investors!$G:$G,$B23)-$B$2&lt;=R$4,SUMIFS(Investors!$P:$P,Investors!$A:$A,$A23,Investors!$G:$G,$B23)-$B$2&gt;Q$4),SUMIFS(Investors!$Q:$Q,Investors!$A:$A,$A23,Investors!$G:$G,$B23),0)</f>
        <v/>
      </c>
      <c r="S23" s="14">
        <f>IF(AND(SUMIFS(Investors!$P:$P,Investors!$A:$A,$A23,Investors!$G:$G,$B23)-$B$2&lt;=S$4,SUMIFS(Investors!$P:$P,Investors!$A:$A,$A23,Investors!$G:$G,$B23)-$B$2&gt;R$4),SUMIFS(Investors!$Q:$Q,Investors!$A:$A,$A23,Investors!$G:$G,$B23),0)</f>
        <v/>
      </c>
      <c r="T23" s="14">
        <f>IF(AND(SUMIFS(Investors!$P:$P,Investors!$A:$A,$A23,Investors!$G:$G,$B23)-$B$2&lt;=T$4,SUMIFS(Investors!$P:$P,Investors!$A:$A,$A23,Investors!$G:$G,$B23)-$B$2&gt;S$4),SUMIFS(Investors!$Q:$Q,Investors!$A:$A,$A23,Investors!$G:$G,$B23),0)</f>
        <v/>
      </c>
      <c r="U23" s="14">
        <f>IF(AND(SUMIFS(Investors!$P:$P,Investors!$A:$A,$A23,Investors!$G:$G,$B23)-$B$2&lt;=U$4,SUMIFS(Investors!$P:$P,Investors!$A:$A,$A23,Investors!$G:$G,$B23)-$B$2&gt;T$4),SUMIFS(Investors!$Q:$Q,Investors!$A:$A,$A23,Investors!$G:$G,$B23),0)</f>
        <v/>
      </c>
      <c r="V23" s="14">
        <f>IF(AND(SUMIFS(Investors!$P:$P,Investors!$A:$A,$A23,Investors!$G:$G,$B23)-$B$2&lt;=V$4,SUMIFS(Investors!$P:$P,Investors!$A:$A,$A23,Investors!$G:$G,$B23)-$B$2&gt;U$4),SUMIFS(Investors!$Q:$Q,Investors!$A:$A,$A23,Investors!$G:$G,$B23),0)</f>
        <v/>
      </c>
      <c r="W23" s="14">
        <f>IF(AND(SUMIFS(Investors!$P:$P,Investors!$A:$A,$A23,Investors!$G:$G,$B23)-$B$2&lt;=W$4,SUMIFS(Investors!$P:$P,Investors!$A:$A,$A23,Investors!$G:$G,$B23)-$B$2&gt;V$4),SUMIFS(Investors!$Q:$Q,Investors!$A:$A,$A23,Investors!$G:$G,$B23),0)</f>
        <v/>
      </c>
      <c r="X23" s="14">
        <f>IF(AND(SUMIFS(Investors!$P:$P,Investors!$A:$A,$A23,Investors!$G:$G,$B23)-$B$2&lt;=X$4,SUMIFS(Investors!$P:$P,Investors!$A:$A,$A23,Investors!$G:$G,$B23)-$B$2&gt;W$4),SUMIFS(Investors!$Q:$Q,Investors!$A:$A,$A23,Investors!$G:$G,$B23),0)</f>
        <v/>
      </c>
      <c r="Y23" s="14">
        <f>IF(AND(SUMIFS(Investors!$P:$P,Investors!$A:$A,$A23,Investors!$G:$G,$B23)-$B$2&lt;=Y$4,SUMIFS(Investors!$P:$P,Investors!$A:$A,$A23,Investors!$G:$G,$B23)-$B$2&gt;X$4),SUMIFS(Investors!$Q:$Q,Investors!$A:$A,$A23,Investors!$G:$G,$B23),0)</f>
        <v/>
      </c>
      <c r="Z23" s="14">
        <f>IF(AND(SUMIFS(Investors!$P:$P,Investors!$A:$A,$A23,Investors!$G:$G,$B23)-$B$2&lt;=Z$4,SUMIFS(Investors!$P:$P,Investors!$A:$A,$A23,Investors!$G:$G,$B23)-$B$2&gt;Y$4),SUMIFS(Investors!$Q:$Q,Investors!$A:$A,$A23,Investors!$G:$G,$B23),0)</f>
        <v/>
      </c>
      <c r="AA23" s="14">
        <f>IF(AND(SUMIFS(Investors!$P:$P,Investors!$A:$A,$A23,Investors!$G:$G,$B23)-$B$2&lt;=AA$4,SUMIFS(Investors!$P:$P,Investors!$A:$A,$A23,Investors!$G:$G,$B23)-$B$2&gt;Z$4),SUMIFS(Investors!$Q:$Q,Investors!$A:$A,$A23,Investors!$G:$G,$B23),0)</f>
        <v/>
      </c>
      <c r="AB23" s="14">
        <f>IF(AND(SUMIFS(Investors!$P:$P,Investors!$A:$A,$A23,Investors!$G:$G,$B23)-$B$2&lt;=AB$4,SUMIFS(Investors!$P:$P,Investors!$A:$A,$A23,Investors!$G:$G,$B23)-$B$2&gt;AA$4),SUMIFS(Investors!$Q:$Q,Investors!$A:$A,$A23,Investors!$G:$G,$B23),0)</f>
        <v/>
      </c>
      <c r="AC23" s="14">
        <f>IF(AND(SUMIFS(Investors!$P:$P,Investors!$A:$A,$A23,Investors!$G:$G,$B23)-$B$2&lt;=AC$4,SUMIFS(Investors!$P:$P,Investors!$A:$A,$A23,Investors!$G:$G,$B23)-$B$2&gt;AB$4),SUMIFS(Investors!$Q:$Q,Investors!$A:$A,$A23,Investors!$G:$G,$B23),0)</f>
        <v/>
      </c>
    </row>
    <row r="24">
      <c r="A24" s="13" t="inlineStr">
        <is>
          <t>ZTPI01</t>
        </is>
      </c>
      <c r="B24" s="13" t="inlineStr">
        <is>
          <t>GW4049</t>
        </is>
      </c>
      <c r="C24" s="14">
        <f>SUM(E24:AC24)</f>
        <v/>
      </c>
      <c r="D24" s="13" t="n"/>
      <c r="E24" s="14">
        <f>IF(AND(SUMIFS(Investors!$P:$P,Investors!$A:$A,$A24,Investors!$G:$G,$B24)-$B$2&lt;=E$4,SUMIFS(Investors!$P:$P,Investors!$A:$A,$A24,Investors!$G:$G,$B24)-$B$2&gt;D$4),SUMIFS(Investors!$Q:$Q,Investors!$A:$A,$A24,Investors!$G:$G,$B24),0)</f>
        <v/>
      </c>
      <c r="F24" s="14">
        <f>IF(AND(SUMIFS(Investors!$P:$P,Investors!$A:$A,$A24,Investors!$G:$G,$B24)-$B$2&lt;=F$4,SUMIFS(Investors!$P:$P,Investors!$A:$A,$A24,Investors!$G:$G,$B24)-$B$2&gt;E$4),SUMIFS(Investors!$Q:$Q,Investors!$A:$A,$A24,Investors!$G:$G,$B24),0)</f>
        <v/>
      </c>
      <c r="G24" s="14">
        <f>IF(AND(SUMIFS(Investors!$P:$P,Investors!$A:$A,$A24,Investors!$G:$G,$B24)-$B$2&lt;=G$4,SUMIFS(Investors!$P:$P,Investors!$A:$A,$A24,Investors!$G:$G,$B24)-$B$2&gt;F$4),SUMIFS(Investors!$Q:$Q,Investors!$A:$A,$A24,Investors!$G:$G,$B24),0)</f>
        <v/>
      </c>
      <c r="H24" s="14">
        <f>IF(AND(SUMIFS(Investors!$P:$P,Investors!$A:$A,$A24,Investors!$G:$G,$B24)-$B$2&lt;=H$4,SUMIFS(Investors!$P:$P,Investors!$A:$A,$A24,Investors!$G:$G,$B24)-$B$2&gt;G$4),SUMIFS(Investors!$Q:$Q,Investors!$A:$A,$A24,Investors!$G:$G,$B24),0)</f>
        <v/>
      </c>
      <c r="I24" s="14">
        <f>IF(AND(SUMIFS(Investors!$P:$P,Investors!$A:$A,$A24,Investors!$G:$G,$B24)-$B$2&lt;=I$4,SUMIFS(Investors!$P:$P,Investors!$A:$A,$A24,Investors!$G:$G,$B24)-$B$2&gt;H$4),SUMIFS(Investors!$Q:$Q,Investors!$A:$A,$A24,Investors!$G:$G,$B24),0)</f>
        <v/>
      </c>
      <c r="J24" s="14">
        <f>IF(AND(SUMIFS(Investors!$P:$P,Investors!$A:$A,$A24,Investors!$G:$G,$B24)-$B$2&lt;=J$4,SUMIFS(Investors!$P:$P,Investors!$A:$A,$A24,Investors!$G:$G,$B24)-$B$2&gt;I$4),SUMIFS(Investors!$Q:$Q,Investors!$A:$A,$A24,Investors!$G:$G,$B24),0)</f>
        <v/>
      </c>
      <c r="K24" s="14">
        <f>IF(AND(SUMIFS(Investors!$P:$P,Investors!$A:$A,$A24,Investors!$G:$G,$B24)-$B$2&lt;=K$4,SUMIFS(Investors!$P:$P,Investors!$A:$A,$A24,Investors!$G:$G,$B24)-$B$2&gt;J$4),SUMIFS(Investors!$Q:$Q,Investors!$A:$A,$A24,Investors!$G:$G,$B24),0)</f>
        <v/>
      </c>
      <c r="L24" s="14">
        <f>IF(AND(SUMIFS(Investors!$P:$P,Investors!$A:$A,$A24,Investors!$G:$G,$B24)-$B$2&lt;=L$4,SUMIFS(Investors!$P:$P,Investors!$A:$A,$A24,Investors!$G:$G,$B24)-$B$2&gt;K$4),SUMIFS(Investors!$Q:$Q,Investors!$A:$A,$A24,Investors!$G:$G,$B24),0)</f>
        <v/>
      </c>
      <c r="M24" s="14">
        <f>IF(AND(SUMIFS(Investors!$P:$P,Investors!$A:$A,$A24,Investors!$G:$G,$B24)-$B$2&lt;=M$4,SUMIFS(Investors!$P:$P,Investors!$A:$A,$A24,Investors!$G:$G,$B24)-$B$2&gt;L$4),SUMIFS(Investors!$Q:$Q,Investors!$A:$A,$A24,Investors!$G:$G,$B24),0)</f>
        <v/>
      </c>
      <c r="N24" s="14">
        <f>IF(AND(SUMIFS(Investors!$P:$P,Investors!$A:$A,$A24,Investors!$G:$G,$B24)-$B$2&lt;=N$4,SUMIFS(Investors!$P:$P,Investors!$A:$A,$A24,Investors!$G:$G,$B24)-$B$2&gt;M$4),SUMIFS(Investors!$Q:$Q,Investors!$A:$A,$A24,Investors!$G:$G,$B24),0)</f>
        <v/>
      </c>
      <c r="O24" s="14">
        <f>IF(AND(SUMIFS(Investors!$P:$P,Investors!$A:$A,$A24,Investors!$G:$G,$B24)-$B$2&lt;=O$4,SUMIFS(Investors!$P:$P,Investors!$A:$A,$A24,Investors!$G:$G,$B24)-$B$2&gt;N$4),SUMIFS(Investors!$Q:$Q,Investors!$A:$A,$A24,Investors!$G:$G,$B24),0)</f>
        <v/>
      </c>
      <c r="P24" s="14">
        <f>IF(AND(SUMIFS(Investors!$P:$P,Investors!$A:$A,$A24,Investors!$G:$G,$B24)-$B$2&lt;=P$4,SUMIFS(Investors!$P:$P,Investors!$A:$A,$A24,Investors!$G:$G,$B24)-$B$2&gt;O$4),SUMIFS(Investors!$Q:$Q,Investors!$A:$A,$A24,Investors!$G:$G,$B24),0)</f>
        <v/>
      </c>
      <c r="Q24" s="14">
        <f>IF(AND(SUMIFS(Investors!$P:$P,Investors!$A:$A,$A24,Investors!$G:$G,$B24)-$B$2&lt;=Q$4,SUMIFS(Investors!$P:$P,Investors!$A:$A,$A24,Investors!$G:$G,$B24)-$B$2&gt;P$4),SUMIFS(Investors!$Q:$Q,Investors!$A:$A,$A24,Investors!$G:$G,$B24),0)</f>
        <v/>
      </c>
      <c r="R24" s="14">
        <f>IF(AND(SUMIFS(Investors!$P:$P,Investors!$A:$A,$A24,Investors!$G:$G,$B24)-$B$2&lt;=R$4,SUMIFS(Investors!$P:$P,Investors!$A:$A,$A24,Investors!$G:$G,$B24)-$B$2&gt;Q$4),SUMIFS(Investors!$Q:$Q,Investors!$A:$A,$A24,Investors!$G:$G,$B24),0)</f>
        <v/>
      </c>
      <c r="S24" s="14">
        <f>IF(AND(SUMIFS(Investors!$P:$P,Investors!$A:$A,$A24,Investors!$G:$G,$B24)-$B$2&lt;=S$4,SUMIFS(Investors!$P:$P,Investors!$A:$A,$A24,Investors!$G:$G,$B24)-$B$2&gt;R$4),SUMIFS(Investors!$Q:$Q,Investors!$A:$A,$A24,Investors!$G:$G,$B24),0)</f>
        <v/>
      </c>
      <c r="T24" s="14">
        <f>IF(AND(SUMIFS(Investors!$P:$P,Investors!$A:$A,$A24,Investors!$G:$G,$B24)-$B$2&lt;=T$4,SUMIFS(Investors!$P:$P,Investors!$A:$A,$A24,Investors!$G:$G,$B24)-$B$2&gt;S$4),SUMIFS(Investors!$Q:$Q,Investors!$A:$A,$A24,Investors!$G:$G,$B24),0)</f>
        <v/>
      </c>
      <c r="U24" s="14">
        <f>IF(AND(SUMIFS(Investors!$P:$P,Investors!$A:$A,$A24,Investors!$G:$G,$B24)-$B$2&lt;=U$4,SUMIFS(Investors!$P:$P,Investors!$A:$A,$A24,Investors!$G:$G,$B24)-$B$2&gt;T$4),SUMIFS(Investors!$Q:$Q,Investors!$A:$A,$A24,Investors!$G:$G,$B24),0)</f>
        <v/>
      </c>
      <c r="V24" s="14">
        <f>IF(AND(SUMIFS(Investors!$P:$P,Investors!$A:$A,$A24,Investors!$G:$G,$B24)-$B$2&lt;=V$4,SUMIFS(Investors!$P:$P,Investors!$A:$A,$A24,Investors!$G:$G,$B24)-$B$2&gt;U$4),SUMIFS(Investors!$Q:$Q,Investors!$A:$A,$A24,Investors!$G:$G,$B24),0)</f>
        <v/>
      </c>
      <c r="W24" s="14">
        <f>IF(AND(SUMIFS(Investors!$P:$P,Investors!$A:$A,$A24,Investors!$G:$G,$B24)-$B$2&lt;=W$4,SUMIFS(Investors!$P:$P,Investors!$A:$A,$A24,Investors!$G:$G,$B24)-$B$2&gt;V$4),SUMIFS(Investors!$Q:$Q,Investors!$A:$A,$A24,Investors!$G:$G,$B24),0)</f>
        <v/>
      </c>
      <c r="X24" s="14">
        <f>IF(AND(SUMIFS(Investors!$P:$P,Investors!$A:$A,$A24,Investors!$G:$G,$B24)-$B$2&lt;=X$4,SUMIFS(Investors!$P:$P,Investors!$A:$A,$A24,Investors!$G:$G,$B24)-$B$2&gt;W$4),SUMIFS(Investors!$Q:$Q,Investors!$A:$A,$A24,Investors!$G:$G,$B24),0)</f>
        <v/>
      </c>
      <c r="Y24" s="14">
        <f>IF(AND(SUMIFS(Investors!$P:$P,Investors!$A:$A,$A24,Investors!$G:$G,$B24)-$B$2&lt;=Y$4,SUMIFS(Investors!$P:$P,Investors!$A:$A,$A24,Investors!$G:$G,$B24)-$B$2&gt;X$4),SUMIFS(Investors!$Q:$Q,Investors!$A:$A,$A24,Investors!$G:$G,$B24),0)</f>
        <v/>
      </c>
      <c r="Z24" s="14">
        <f>IF(AND(SUMIFS(Investors!$P:$P,Investors!$A:$A,$A24,Investors!$G:$G,$B24)-$B$2&lt;=Z$4,SUMIFS(Investors!$P:$P,Investors!$A:$A,$A24,Investors!$G:$G,$B24)-$B$2&gt;Y$4),SUMIFS(Investors!$Q:$Q,Investors!$A:$A,$A24,Investors!$G:$G,$B24),0)</f>
        <v/>
      </c>
      <c r="AA24" s="14">
        <f>IF(AND(SUMIFS(Investors!$P:$P,Investors!$A:$A,$A24,Investors!$G:$G,$B24)-$B$2&lt;=AA$4,SUMIFS(Investors!$P:$P,Investors!$A:$A,$A24,Investors!$G:$G,$B24)-$B$2&gt;Z$4),SUMIFS(Investors!$Q:$Q,Investors!$A:$A,$A24,Investors!$G:$G,$B24),0)</f>
        <v/>
      </c>
      <c r="AB24" s="14">
        <f>IF(AND(SUMIFS(Investors!$P:$P,Investors!$A:$A,$A24,Investors!$G:$G,$B24)-$B$2&lt;=AB$4,SUMIFS(Investors!$P:$P,Investors!$A:$A,$A24,Investors!$G:$G,$B24)-$B$2&gt;AA$4),SUMIFS(Investors!$Q:$Q,Investors!$A:$A,$A24,Investors!$G:$G,$B24),0)</f>
        <v/>
      </c>
      <c r="AC24" s="14">
        <f>IF(AND(SUMIFS(Investors!$P:$P,Investors!$A:$A,$A24,Investors!$G:$G,$B24)-$B$2&lt;=AC$4,SUMIFS(Investors!$P:$P,Investors!$A:$A,$A24,Investors!$G:$G,$B24)-$B$2&gt;AB$4),SUMIFS(Investors!$Q:$Q,Investors!$A:$A,$A24,Investors!$G:$G,$B24),0)</f>
        <v/>
      </c>
    </row>
    <row r="25">
      <c r="A25" s="13" t="inlineStr">
        <is>
          <t>ZDEK01</t>
        </is>
      </c>
      <c r="B25" s="13" t="inlineStr">
        <is>
          <t>GW3657</t>
        </is>
      </c>
      <c r="C25" s="14">
        <f>SUM(E25:AC25)</f>
        <v/>
      </c>
      <c r="D25" s="13" t="n"/>
      <c r="E25" s="14">
        <f>IF(AND(SUMIFS(Investors!$P:$P,Investors!$A:$A,$A25,Investors!$G:$G,$B25)-$B$2&lt;=E$4,SUMIFS(Investors!$P:$P,Investors!$A:$A,$A25,Investors!$G:$G,$B25)-$B$2&gt;D$4),SUMIFS(Investors!$Q:$Q,Investors!$A:$A,$A25,Investors!$G:$G,$B25),0)</f>
        <v/>
      </c>
      <c r="F25" s="14">
        <f>IF(AND(SUMIFS(Investors!$P:$P,Investors!$A:$A,$A25,Investors!$G:$G,$B25)-$B$2&lt;=F$4,SUMIFS(Investors!$P:$P,Investors!$A:$A,$A25,Investors!$G:$G,$B25)-$B$2&gt;E$4),SUMIFS(Investors!$Q:$Q,Investors!$A:$A,$A25,Investors!$G:$G,$B25),0)</f>
        <v/>
      </c>
      <c r="G25" s="14">
        <f>IF(AND(SUMIFS(Investors!$P:$P,Investors!$A:$A,$A25,Investors!$G:$G,$B25)-$B$2&lt;=G$4,SUMIFS(Investors!$P:$P,Investors!$A:$A,$A25,Investors!$G:$G,$B25)-$B$2&gt;F$4),SUMIFS(Investors!$Q:$Q,Investors!$A:$A,$A25,Investors!$G:$G,$B25),0)</f>
        <v/>
      </c>
      <c r="H25" s="14">
        <f>IF(AND(SUMIFS(Investors!$P:$P,Investors!$A:$A,$A25,Investors!$G:$G,$B25)-$B$2&lt;=H$4,SUMIFS(Investors!$P:$P,Investors!$A:$A,$A25,Investors!$G:$G,$B25)-$B$2&gt;G$4),SUMIFS(Investors!$Q:$Q,Investors!$A:$A,$A25,Investors!$G:$G,$B25),0)</f>
        <v/>
      </c>
      <c r="I25" s="14">
        <f>IF(AND(SUMIFS(Investors!$P:$P,Investors!$A:$A,$A25,Investors!$G:$G,$B25)-$B$2&lt;=I$4,SUMIFS(Investors!$P:$P,Investors!$A:$A,$A25,Investors!$G:$G,$B25)-$B$2&gt;H$4),SUMIFS(Investors!$Q:$Q,Investors!$A:$A,$A25,Investors!$G:$G,$B25),0)</f>
        <v/>
      </c>
      <c r="J25" s="14">
        <f>IF(AND(SUMIFS(Investors!$P:$P,Investors!$A:$A,$A25,Investors!$G:$G,$B25)-$B$2&lt;=J$4,SUMIFS(Investors!$P:$P,Investors!$A:$A,$A25,Investors!$G:$G,$B25)-$B$2&gt;I$4),SUMIFS(Investors!$Q:$Q,Investors!$A:$A,$A25,Investors!$G:$G,$B25),0)</f>
        <v/>
      </c>
      <c r="K25" s="14">
        <f>IF(AND(SUMIFS(Investors!$P:$P,Investors!$A:$A,$A25,Investors!$G:$G,$B25)-$B$2&lt;=K$4,SUMIFS(Investors!$P:$P,Investors!$A:$A,$A25,Investors!$G:$G,$B25)-$B$2&gt;J$4),SUMIFS(Investors!$Q:$Q,Investors!$A:$A,$A25,Investors!$G:$G,$B25),0)</f>
        <v/>
      </c>
      <c r="L25" s="14">
        <f>IF(AND(SUMIFS(Investors!$P:$P,Investors!$A:$A,$A25,Investors!$G:$G,$B25)-$B$2&lt;=L$4,SUMIFS(Investors!$P:$P,Investors!$A:$A,$A25,Investors!$G:$G,$B25)-$B$2&gt;K$4),SUMIFS(Investors!$Q:$Q,Investors!$A:$A,$A25,Investors!$G:$G,$B25),0)</f>
        <v/>
      </c>
      <c r="M25" s="14">
        <f>IF(AND(SUMIFS(Investors!$P:$P,Investors!$A:$A,$A25,Investors!$G:$G,$B25)-$B$2&lt;=M$4,SUMIFS(Investors!$P:$P,Investors!$A:$A,$A25,Investors!$G:$G,$B25)-$B$2&gt;L$4),SUMIFS(Investors!$Q:$Q,Investors!$A:$A,$A25,Investors!$G:$G,$B25),0)</f>
        <v/>
      </c>
      <c r="N25" s="14">
        <f>IF(AND(SUMIFS(Investors!$P:$P,Investors!$A:$A,$A25,Investors!$G:$G,$B25)-$B$2&lt;=N$4,SUMIFS(Investors!$P:$P,Investors!$A:$A,$A25,Investors!$G:$G,$B25)-$B$2&gt;M$4),SUMIFS(Investors!$Q:$Q,Investors!$A:$A,$A25,Investors!$G:$G,$B25),0)</f>
        <v/>
      </c>
      <c r="O25" s="14">
        <f>IF(AND(SUMIFS(Investors!$P:$P,Investors!$A:$A,$A25,Investors!$G:$G,$B25)-$B$2&lt;=O$4,SUMIFS(Investors!$P:$P,Investors!$A:$A,$A25,Investors!$G:$G,$B25)-$B$2&gt;N$4),SUMIFS(Investors!$Q:$Q,Investors!$A:$A,$A25,Investors!$G:$G,$B25),0)</f>
        <v/>
      </c>
      <c r="P25" s="14">
        <f>IF(AND(SUMIFS(Investors!$P:$P,Investors!$A:$A,$A25,Investors!$G:$G,$B25)-$B$2&lt;=P$4,SUMIFS(Investors!$P:$P,Investors!$A:$A,$A25,Investors!$G:$G,$B25)-$B$2&gt;O$4),SUMIFS(Investors!$Q:$Q,Investors!$A:$A,$A25,Investors!$G:$G,$B25),0)</f>
        <v/>
      </c>
      <c r="Q25" s="14">
        <f>IF(AND(SUMIFS(Investors!$P:$P,Investors!$A:$A,$A25,Investors!$G:$G,$B25)-$B$2&lt;=Q$4,SUMIFS(Investors!$P:$P,Investors!$A:$A,$A25,Investors!$G:$G,$B25)-$B$2&gt;P$4),SUMIFS(Investors!$Q:$Q,Investors!$A:$A,$A25,Investors!$G:$G,$B25),0)</f>
        <v/>
      </c>
      <c r="R25" s="14">
        <f>IF(AND(SUMIFS(Investors!$P:$P,Investors!$A:$A,$A25,Investors!$G:$G,$B25)-$B$2&lt;=R$4,SUMIFS(Investors!$P:$P,Investors!$A:$A,$A25,Investors!$G:$G,$B25)-$B$2&gt;Q$4),SUMIFS(Investors!$Q:$Q,Investors!$A:$A,$A25,Investors!$G:$G,$B25),0)</f>
        <v/>
      </c>
      <c r="S25" s="14">
        <f>IF(AND(SUMIFS(Investors!$P:$P,Investors!$A:$A,$A25,Investors!$G:$G,$B25)-$B$2&lt;=S$4,SUMIFS(Investors!$P:$P,Investors!$A:$A,$A25,Investors!$G:$G,$B25)-$B$2&gt;R$4),SUMIFS(Investors!$Q:$Q,Investors!$A:$A,$A25,Investors!$G:$G,$B25),0)</f>
        <v/>
      </c>
      <c r="T25" s="14">
        <f>IF(AND(SUMIFS(Investors!$P:$P,Investors!$A:$A,$A25,Investors!$G:$G,$B25)-$B$2&lt;=T$4,SUMIFS(Investors!$P:$P,Investors!$A:$A,$A25,Investors!$G:$G,$B25)-$B$2&gt;S$4),SUMIFS(Investors!$Q:$Q,Investors!$A:$A,$A25,Investors!$G:$G,$B25),0)</f>
        <v/>
      </c>
      <c r="U25" s="14">
        <f>IF(AND(SUMIFS(Investors!$P:$P,Investors!$A:$A,$A25,Investors!$G:$G,$B25)-$B$2&lt;=U$4,SUMIFS(Investors!$P:$P,Investors!$A:$A,$A25,Investors!$G:$G,$B25)-$B$2&gt;T$4),SUMIFS(Investors!$Q:$Q,Investors!$A:$A,$A25,Investors!$G:$G,$B25),0)</f>
        <v/>
      </c>
      <c r="V25" s="14">
        <f>IF(AND(SUMIFS(Investors!$P:$P,Investors!$A:$A,$A25,Investors!$G:$G,$B25)-$B$2&lt;=V$4,SUMIFS(Investors!$P:$P,Investors!$A:$A,$A25,Investors!$G:$G,$B25)-$B$2&gt;U$4),SUMIFS(Investors!$Q:$Q,Investors!$A:$A,$A25,Investors!$G:$G,$B25),0)</f>
        <v/>
      </c>
      <c r="W25" s="14">
        <f>IF(AND(SUMIFS(Investors!$P:$P,Investors!$A:$A,$A25,Investors!$G:$G,$B25)-$B$2&lt;=W$4,SUMIFS(Investors!$P:$P,Investors!$A:$A,$A25,Investors!$G:$G,$B25)-$B$2&gt;V$4),SUMIFS(Investors!$Q:$Q,Investors!$A:$A,$A25,Investors!$G:$G,$B25),0)</f>
        <v/>
      </c>
      <c r="X25" s="14">
        <f>IF(AND(SUMIFS(Investors!$P:$P,Investors!$A:$A,$A25,Investors!$G:$G,$B25)-$B$2&lt;=X$4,SUMIFS(Investors!$P:$P,Investors!$A:$A,$A25,Investors!$G:$G,$B25)-$B$2&gt;W$4),SUMIFS(Investors!$Q:$Q,Investors!$A:$A,$A25,Investors!$G:$G,$B25),0)</f>
        <v/>
      </c>
      <c r="Y25" s="14">
        <f>IF(AND(SUMIFS(Investors!$P:$P,Investors!$A:$A,$A25,Investors!$G:$G,$B25)-$B$2&lt;=Y$4,SUMIFS(Investors!$P:$P,Investors!$A:$A,$A25,Investors!$G:$G,$B25)-$B$2&gt;X$4),SUMIFS(Investors!$Q:$Q,Investors!$A:$A,$A25,Investors!$G:$G,$B25),0)</f>
        <v/>
      </c>
      <c r="Z25" s="14">
        <f>IF(AND(SUMIFS(Investors!$P:$P,Investors!$A:$A,$A25,Investors!$G:$G,$B25)-$B$2&lt;=Z$4,SUMIFS(Investors!$P:$P,Investors!$A:$A,$A25,Investors!$G:$G,$B25)-$B$2&gt;Y$4),SUMIFS(Investors!$Q:$Q,Investors!$A:$A,$A25,Investors!$G:$G,$B25),0)</f>
        <v/>
      </c>
      <c r="AA25" s="14">
        <f>IF(AND(SUMIFS(Investors!$P:$P,Investors!$A:$A,$A25,Investors!$G:$G,$B25)-$B$2&lt;=AA$4,SUMIFS(Investors!$P:$P,Investors!$A:$A,$A25,Investors!$G:$G,$B25)-$B$2&gt;Z$4),SUMIFS(Investors!$Q:$Q,Investors!$A:$A,$A25,Investors!$G:$G,$B25),0)</f>
        <v/>
      </c>
      <c r="AB25" s="14">
        <f>IF(AND(SUMIFS(Investors!$P:$P,Investors!$A:$A,$A25,Investors!$G:$G,$B25)-$B$2&lt;=AB$4,SUMIFS(Investors!$P:$P,Investors!$A:$A,$A25,Investors!$G:$G,$B25)-$B$2&gt;AA$4),SUMIFS(Investors!$Q:$Q,Investors!$A:$A,$A25,Investors!$G:$G,$B25),0)</f>
        <v/>
      </c>
      <c r="AC25" s="14">
        <f>IF(AND(SUMIFS(Investors!$P:$P,Investors!$A:$A,$A25,Investors!$G:$G,$B25)-$B$2&lt;=AC$4,SUMIFS(Investors!$P:$P,Investors!$A:$A,$A25,Investors!$G:$G,$B25)-$B$2&gt;AB$4),SUMIFS(Investors!$Q:$Q,Investors!$A:$A,$A25,Investors!$G:$G,$B25),0)</f>
        <v/>
      </c>
    </row>
    <row r="26">
      <c r="A26" s="13" t="inlineStr">
        <is>
          <t>ZDAD01</t>
        </is>
      </c>
      <c r="B26" s="13" t="inlineStr">
        <is>
          <t>GW4608</t>
        </is>
      </c>
      <c r="C26" s="14">
        <f>SUM(E26:AC26)</f>
        <v/>
      </c>
      <c r="D26" s="13" t="n"/>
      <c r="E26" s="14">
        <f>IF(AND(SUMIFS(Investors!$P:$P,Investors!$A:$A,$A26,Investors!$G:$G,$B26)-$B$2&lt;=E$4,SUMIFS(Investors!$P:$P,Investors!$A:$A,$A26,Investors!$G:$G,$B26)-$B$2&gt;D$4),SUMIFS(Investors!$Q:$Q,Investors!$A:$A,$A26,Investors!$G:$G,$B26),0)</f>
        <v/>
      </c>
      <c r="F26" s="14">
        <f>IF(AND(SUMIFS(Investors!$P:$P,Investors!$A:$A,$A26,Investors!$G:$G,$B26)-$B$2&lt;=F$4,SUMIFS(Investors!$P:$P,Investors!$A:$A,$A26,Investors!$G:$G,$B26)-$B$2&gt;E$4),SUMIFS(Investors!$Q:$Q,Investors!$A:$A,$A26,Investors!$G:$G,$B26),0)</f>
        <v/>
      </c>
      <c r="G26" s="14">
        <f>IF(AND(SUMIFS(Investors!$P:$P,Investors!$A:$A,$A26,Investors!$G:$G,$B26)-$B$2&lt;=G$4,SUMIFS(Investors!$P:$P,Investors!$A:$A,$A26,Investors!$G:$G,$B26)-$B$2&gt;F$4),SUMIFS(Investors!$Q:$Q,Investors!$A:$A,$A26,Investors!$G:$G,$B26),0)</f>
        <v/>
      </c>
      <c r="H26" s="14">
        <f>IF(AND(SUMIFS(Investors!$P:$P,Investors!$A:$A,$A26,Investors!$G:$G,$B26)-$B$2&lt;=H$4,SUMIFS(Investors!$P:$P,Investors!$A:$A,$A26,Investors!$G:$G,$B26)-$B$2&gt;G$4),SUMIFS(Investors!$Q:$Q,Investors!$A:$A,$A26,Investors!$G:$G,$B26),0)</f>
        <v/>
      </c>
      <c r="I26" s="14">
        <f>IF(AND(SUMIFS(Investors!$P:$P,Investors!$A:$A,$A26,Investors!$G:$G,$B26)-$B$2&lt;=I$4,SUMIFS(Investors!$P:$P,Investors!$A:$A,$A26,Investors!$G:$G,$B26)-$B$2&gt;H$4),SUMIFS(Investors!$Q:$Q,Investors!$A:$A,$A26,Investors!$G:$G,$B26),0)</f>
        <v/>
      </c>
      <c r="J26" s="14">
        <f>IF(AND(SUMIFS(Investors!$P:$P,Investors!$A:$A,$A26,Investors!$G:$G,$B26)-$B$2&lt;=J$4,SUMIFS(Investors!$P:$P,Investors!$A:$A,$A26,Investors!$G:$G,$B26)-$B$2&gt;I$4),SUMIFS(Investors!$Q:$Q,Investors!$A:$A,$A26,Investors!$G:$G,$B26),0)</f>
        <v/>
      </c>
      <c r="K26" s="14">
        <f>IF(AND(SUMIFS(Investors!$P:$P,Investors!$A:$A,$A26,Investors!$G:$G,$B26)-$B$2&lt;=K$4,SUMIFS(Investors!$P:$P,Investors!$A:$A,$A26,Investors!$G:$G,$B26)-$B$2&gt;J$4),SUMIFS(Investors!$Q:$Q,Investors!$A:$A,$A26,Investors!$G:$G,$B26),0)</f>
        <v/>
      </c>
      <c r="L26" s="14">
        <f>IF(AND(SUMIFS(Investors!$P:$P,Investors!$A:$A,$A26,Investors!$G:$G,$B26)-$B$2&lt;=L$4,SUMIFS(Investors!$P:$P,Investors!$A:$A,$A26,Investors!$G:$G,$B26)-$B$2&gt;K$4),SUMIFS(Investors!$Q:$Q,Investors!$A:$A,$A26,Investors!$G:$G,$B26),0)</f>
        <v/>
      </c>
      <c r="M26" s="14">
        <f>IF(AND(SUMIFS(Investors!$P:$P,Investors!$A:$A,$A26,Investors!$G:$G,$B26)-$B$2&lt;=M$4,SUMIFS(Investors!$P:$P,Investors!$A:$A,$A26,Investors!$G:$G,$B26)-$B$2&gt;L$4),SUMIFS(Investors!$Q:$Q,Investors!$A:$A,$A26,Investors!$G:$G,$B26),0)</f>
        <v/>
      </c>
      <c r="N26" s="14">
        <f>IF(AND(SUMIFS(Investors!$P:$P,Investors!$A:$A,$A26,Investors!$G:$G,$B26)-$B$2&lt;=N$4,SUMIFS(Investors!$P:$P,Investors!$A:$A,$A26,Investors!$G:$G,$B26)-$B$2&gt;M$4),SUMIFS(Investors!$Q:$Q,Investors!$A:$A,$A26,Investors!$G:$G,$B26),0)</f>
        <v/>
      </c>
      <c r="O26" s="14">
        <f>IF(AND(SUMIFS(Investors!$P:$P,Investors!$A:$A,$A26,Investors!$G:$G,$B26)-$B$2&lt;=O$4,SUMIFS(Investors!$P:$P,Investors!$A:$A,$A26,Investors!$G:$G,$B26)-$B$2&gt;N$4),SUMIFS(Investors!$Q:$Q,Investors!$A:$A,$A26,Investors!$G:$G,$B26),0)</f>
        <v/>
      </c>
      <c r="P26" s="14">
        <f>IF(AND(SUMIFS(Investors!$P:$P,Investors!$A:$A,$A26,Investors!$G:$G,$B26)-$B$2&lt;=P$4,SUMIFS(Investors!$P:$P,Investors!$A:$A,$A26,Investors!$G:$G,$B26)-$B$2&gt;O$4),SUMIFS(Investors!$Q:$Q,Investors!$A:$A,$A26,Investors!$G:$G,$B26),0)</f>
        <v/>
      </c>
      <c r="Q26" s="14">
        <f>IF(AND(SUMIFS(Investors!$P:$P,Investors!$A:$A,$A26,Investors!$G:$G,$B26)-$B$2&lt;=Q$4,SUMIFS(Investors!$P:$P,Investors!$A:$A,$A26,Investors!$G:$G,$B26)-$B$2&gt;P$4),SUMIFS(Investors!$Q:$Q,Investors!$A:$A,$A26,Investors!$G:$G,$B26),0)</f>
        <v/>
      </c>
      <c r="R26" s="14">
        <f>IF(AND(SUMIFS(Investors!$P:$P,Investors!$A:$A,$A26,Investors!$G:$G,$B26)-$B$2&lt;=R$4,SUMIFS(Investors!$P:$P,Investors!$A:$A,$A26,Investors!$G:$G,$B26)-$B$2&gt;Q$4),SUMIFS(Investors!$Q:$Q,Investors!$A:$A,$A26,Investors!$G:$G,$B26),0)</f>
        <v/>
      </c>
      <c r="S26" s="14">
        <f>IF(AND(SUMIFS(Investors!$P:$P,Investors!$A:$A,$A26,Investors!$G:$G,$B26)-$B$2&lt;=S$4,SUMIFS(Investors!$P:$P,Investors!$A:$A,$A26,Investors!$G:$G,$B26)-$B$2&gt;R$4),SUMIFS(Investors!$Q:$Q,Investors!$A:$A,$A26,Investors!$G:$G,$B26),0)</f>
        <v/>
      </c>
      <c r="T26" s="14">
        <f>IF(AND(SUMIFS(Investors!$P:$P,Investors!$A:$A,$A26,Investors!$G:$G,$B26)-$B$2&lt;=T$4,SUMIFS(Investors!$P:$P,Investors!$A:$A,$A26,Investors!$G:$G,$B26)-$B$2&gt;S$4),SUMIFS(Investors!$Q:$Q,Investors!$A:$A,$A26,Investors!$G:$G,$B26),0)</f>
        <v/>
      </c>
      <c r="U26" s="14">
        <f>IF(AND(SUMIFS(Investors!$P:$P,Investors!$A:$A,$A26,Investors!$G:$G,$B26)-$B$2&lt;=U$4,SUMIFS(Investors!$P:$P,Investors!$A:$A,$A26,Investors!$G:$G,$B26)-$B$2&gt;T$4),SUMIFS(Investors!$Q:$Q,Investors!$A:$A,$A26,Investors!$G:$G,$B26),0)</f>
        <v/>
      </c>
      <c r="V26" s="14">
        <f>IF(AND(SUMIFS(Investors!$P:$P,Investors!$A:$A,$A26,Investors!$G:$G,$B26)-$B$2&lt;=V$4,SUMIFS(Investors!$P:$P,Investors!$A:$A,$A26,Investors!$G:$G,$B26)-$B$2&gt;U$4),SUMIFS(Investors!$Q:$Q,Investors!$A:$A,$A26,Investors!$G:$G,$B26),0)</f>
        <v/>
      </c>
      <c r="W26" s="14">
        <f>IF(AND(SUMIFS(Investors!$P:$P,Investors!$A:$A,$A26,Investors!$G:$G,$B26)-$B$2&lt;=W$4,SUMIFS(Investors!$P:$P,Investors!$A:$A,$A26,Investors!$G:$G,$B26)-$B$2&gt;V$4),SUMIFS(Investors!$Q:$Q,Investors!$A:$A,$A26,Investors!$G:$G,$B26),0)</f>
        <v/>
      </c>
      <c r="X26" s="14">
        <f>IF(AND(SUMIFS(Investors!$P:$P,Investors!$A:$A,$A26,Investors!$G:$G,$B26)-$B$2&lt;=X$4,SUMIFS(Investors!$P:$P,Investors!$A:$A,$A26,Investors!$G:$G,$B26)-$B$2&gt;W$4),SUMIFS(Investors!$Q:$Q,Investors!$A:$A,$A26,Investors!$G:$G,$B26),0)</f>
        <v/>
      </c>
      <c r="Y26" s="14">
        <f>IF(AND(SUMIFS(Investors!$P:$P,Investors!$A:$A,$A26,Investors!$G:$G,$B26)-$B$2&lt;=Y$4,SUMIFS(Investors!$P:$P,Investors!$A:$A,$A26,Investors!$G:$G,$B26)-$B$2&gt;X$4),SUMIFS(Investors!$Q:$Q,Investors!$A:$A,$A26,Investors!$G:$G,$B26),0)</f>
        <v/>
      </c>
      <c r="Z26" s="14">
        <f>IF(AND(SUMIFS(Investors!$P:$P,Investors!$A:$A,$A26,Investors!$G:$G,$B26)-$B$2&lt;=Z$4,SUMIFS(Investors!$P:$P,Investors!$A:$A,$A26,Investors!$G:$G,$B26)-$B$2&gt;Y$4),SUMIFS(Investors!$Q:$Q,Investors!$A:$A,$A26,Investors!$G:$G,$B26),0)</f>
        <v/>
      </c>
      <c r="AA26" s="14">
        <f>IF(AND(SUMIFS(Investors!$P:$P,Investors!$A:$A,$A26,Investors!$G:$G,$B26)-$B$2&lt;=AA$4,SUMIFS(Investors!$P:$P,Investors!$A:$A,$A26,Investors!$G:$G,$B26)-$B$2&gt;Z$4),SUMIFS(Investors!$Q:$Q,Investors!$A:$A,$A26,Investors!$G:$G,$B26),0)</f>
        <v/>
      </c>
      <c r="AB26" s="14">
        <f>IF(AND(SUMIFS(Investors!$P:$P,Investors!$A:$A,$A26,Investors!$G:$G,$B26)-$B$2&lt;=AB$4,SUMIFS(Investors!$P:$P,Investors!$A:$A,$A26,Investors!$G:$G,$B26)-$B$2&gt;AA$4),SUMIFS(Investors!$Q:$Q,Investors!$A:$A,$A26,Investors!$G:$G,$B26),0)</f>
        <v/>
      </c>
      <c r="AC26" s="14">
        <f>IF(AND(SUMIFS(Investors!$P:$P,Investors!$A:$A,$A26,Investors!$G:$G,$B26)-$B$2&lt;=AC$4,SUMIFS(Investors!$P:$P,Investors!$A:$A,$A26,Investors!$G:$G,$B26)-$B$2&gt;AB$4),SUMIFS(Investors!$Q:$Q,Investors!$A:$A,$A26,Investors!$G:$G,$B26),0)</f>
        <v/>
      </c>
    </row>
    <row r="27">
      <c r="A27" s="13" t="inlineStr">
        <is>
          <t>ZDIC01</t>
        </is>
      </c>
      <c r="B27" s="13" t="inlineStr">
        <is>
          <t>GW3900</t>
        </is>
      </c>
      <c r="C27" s="14">
        <f>SUM(E27:AC27)</f>
        <v/>
      </c>
      <c r="D27" s="13" t="n"/>
      <c r="E27" s="14">
        <f>IF(AND(SUMIFS(Investors!$P:$P,Investors!$A:$A,$A27,Investors!$G:$G,$B27)-$B$2&lt;=E$4,SUMIFS(Investors!$P:$P,Investors!$A:$A,$A27,Investors!$G:$G,$B27)-$B$2&gt;D$4),SUMIFS(Investors!$Q:$Q,Investors!$A:$A,$A27,Investors!$G:$G,$B27),0)</f>
        <v/>
      </c>
      <c r="F27" s="14">
        <f>IF(AND(SUMIFS(Investors!$P:$P,Investors!$A:$A,$A27,Investors!$G:$G,$B27)-$B$2&lt;=F$4,SUMIFS(Investors!$P:$P,Investors!$A:$A,$A27,Investors!$G:$G,$B27)-$B$2&gt;E$4),SUMIFS(Investors!$Q:$Q,Investors!$A:$A,$A27,Investors!$G:$G,$B27),0)</f>
        <v/>
      </c>
      <c r="G27" s="14">
        <f>IF(AND(SUMIFS(Investors!$P:$P,Investors!$A:$A,$A27,Investors!$G:$G,$B27)-$B$2&lt;=G$4,SUMIFS(Investors!$P:$P,Investors!$A:$A,$A27,Investors!$G:$G,$B27)-$B$2&gt;F$4),SUMIFS(Investors!$Q:$Q,Investors!$A:$A,$A27,Investors!$G:$G,$B27),0)</f>
        <v/>
      </c>
      <c r="H27" s="14">
        <f>IF(AND(SUMIFS(Investors!$P:$P,Investors!$A:$A,$A27,Investors!$G:$G,$B27)-$B$2&lt;=H$4,SUMIFS(Investors!$P:$P,Investors!$A:$A,$A27,Investors!$G:$G,$B27)-$B$2&gt;G$4),SUMIFS(Investors!$Q:$Q,Investors!$A:$A,$A27,Investors!$G:$G,$B27),0)</f>
        <v/>
      </c>
      <c r="I27" s="14">
        <f>IF(AND(SUMIFS(Investors!$P:$P,Investors!$A:$A,$A27,Investors!$G:$G,$B27)-$B$2&lt;=I$4,SUMIFS(Investors!$P:$P,Investors!$A:$A,$A27,Investors!$G:$G,$B27)-$B$2&gt;H$4),SUMIFS(Investors!$Q:$Q,Investors!$A:$A,$A27,Investors!$G:$G,$B27),0)</f>
        <v/>
      </c>
      <c r="J27" s="14">
        <f>IF(AND(SUMIFS(Investors!$P:$P,Investors!$A:$A,$A27,Investors!$G:$G,$B27)-$B$2&lt;=J$4,SUMIFS(Investors!$P:$P,Investors!$A:$A,$A27,Investors!$G:$G,$B27)-$B$2&gt;I$4),SUMIFS(Investors!$Q:$Q,Investors!$A:$A,$A27,Investors!$G:$G,$B27),0)</f>
        <v/>
      </c>
      <c r="K27" s="14">
        <f>IF(AND(SUMIFS(Investors!$P:$P,Investors!$A:$A,$A27,Investors!$G:$G,$B27)-$B$2&lt;=K$4,SUMIFS(Investors!$P:$P,Investors!$A:$A,$A27,Investors!$G:$G,$B27)-$B$2&gt;J$4),SUMIFS(Investors!$Q:$Q,Investors!$A:$A,$A27,Investors!$G:$G,$B27),0)</f>
        <v/>
      </c>
      <c r="L27" s="14">
        <f>IF(AND(SUMIFS(Investors!$P:$P,Investors!$A:$A,$A27,Investors!$G:$G,$B27)-$B$2&lt;=L$4,SUMIFS(Investors!$P:$P,Investors!$A:$A,$A27,Investors!$G:$G,$B27)-$B$2&gt;K$4),SUMIFS(Investors!$Q:$Q,Investors!$A:$A,$A27,Investors!$G:$G,$B27),0)</f>
        <v/>
      </c>
      <c r="M27" s="14">
        <f>IF(AND(SUMIFS(Investors!$P:$P,Investors!$A:$A,$A27,Investors!$G:$G,$B27)-$B$2&lt;=M$4,SUMIFS(Investors!$P:$P,Investors!$A:$A,$A27,Investors!$G:$G,$B27)-$B$2&gt;L$4),SUMIFS(Investors!$Q:$Q,Investors!$A:$A,$A27,Investors!$G:$G,$B27),0)</f>
        <v/>
      </c>
      <c r="N27" s="14">
        <f>IF(AND(SUMIFS(Investors!$P:$P,Investors!$A:$A,$A27,Investors!$G:$G,$B27)-$B$2&lt;=N$4,SUMIFS(Investors!$P:$P,Investors!$A:$A,$A27,Investors!$G:$G,$B27)-$B$2&gt;M$4),SUMIFS(Investors!$Q:$Q,Investors!$A:$A,$A27,Investors!$G:$G,$B27),0)</f>
        <v/>
      </c>
      <c r="O27" s="14">
        <f>IF(AND(SUMIFS(Investors!$P:$P,Investors!$A:$A,$A27,Investors!$G:$G,$B27)-$B$2&lt;=O$4,SUMIFS(Investors!$P:$P,Investors!$A:$A,$A27,Investors!$G:$G,$B27)-$B$2&gt;N$4),SUMIFS(Investors!$Q:$Q,Investors!$A:$A,$A27,Investors!$G:$G,$B27),0)</f>
        <v/>
      </c>
      <c r="P27" s="14">
        <f>IF(AND(SUMIFS(Investors!$P:$P,Investors!$A:$A,$A27,Investors!$G:$G,$B27)-$B$2&lt;=P$4,SUMIFS(Investors!$P:$P,Investors!$A:$A,$A27,Investors!$G:$G,$B27)-$B$2&gt;O$4),SUMIFS(Investors!$Q:$Q,Investors!$A:$A,$A27,Investors!$G:$G,$B27),0)</f>
        <v/>
      </c>
      <c r="Q27" s="14">
        <f>IF(AND(SUMIFS(Investors!$P:$P,Investors!$A:$A,$A27,Investors!$G:$G,$B27)-$B$2&lt;=Q$4,SUMIFS(Investors!$P:$P,Investors!$A:$A,$A27,Investors!$G:$G,$B27)-$B$2&gt;P$4),SUMIFS(Investors!$Q:$Q,Investors!$A:$A,$A27,Investors!$G:$G,$B27),0)</f>
        <v/>
      </c>
      <c r="R27" s="14">
        <f>IF(AND(SUMIFS(Investors!$P:$P,Investors!$A:$A,$A27,Investors!$G:$G,$B27)-$B$2&lt;=R$4,SUMIFS(Investors!$P:$P,Investors!$A:$A,$A27,Investors!$G:$G,$B27)-$B$2&gt;Q$4),SUMIFS(Investors!$Q:$Q,Investors!$A:$A,$A27,Investors!$G:$G,$B27),0)</f>
        <v/>
      </c>
      <c r="S27" s="14">
        <f>IF(AND(SUMIFS(Investors!$P:$P,Investors!$A:$A,$A27,Investors!$G:$G,$B27)-$B$2&lt;=S$4,SUMIFS(Investors!$P:$P,Investors!$A:$A,$A27,Investors!$G:$G,$B27)-$B$2&gt;R$4),SUMIFS(Investors!$Q:$Q,Investors!$A:$A,$A27,Investors!$G:$G,$B27),0)</f>
        <v/>
      </c>
      <c r="T27" s="14">
        <f>IF(AND(SUMIFS(Investors!$P:$P,Investors!$A:$A,$A27,Investors!$G:$G,$B27)-$B$2&lt;=T$4,SUMIFS(Investors!$P:$P,Investors!$A:$A,$A27,Investors!$G:$G,$B27)-$B$2&gt;S$4),SUMIFS(Investors!$Q:$Q,Investors!$A:$A,$A27,Investors!$G:$G,$B27),0)</f>
        <v/>
      </c>
      <c r="U27" s="14">
        <f>IF(AND(SUMIFS(Investors!$P:$P,Investors!$A:$A,$A27,Investors!$G:$G,$B27)-$B$2&lt;=U$4,SUMIFS(Investors!$P:$P,Investors!$A:$A,$A27,Investors!$G:$G,$B27)-$B$2&gt;T$4),SUMIFS(Investors!$Q:$Q,Investors!$A:$A,$A27,Investors!$G:$G,$B27),0)</f>
        <v/>
      </c>
      <c r="V27" s="14">
        <f>IF(AND(SUMIFS(Investors!$P:$P,Investors!$A:$A,$A27,Investors!$G:$G,$B27)-$B$2&lt;=V$4,SUMIFS(Investors!$P:$P,Investors!$A:$A,$A27,Investors!$G:$G,$B27)-$B$2&gt;U$4),SUMIFS(Investors!$Q:$Q,Investors!$A:$A,$A27,Investors!$G:$G,$B27),0)</f>
        <v/>
      </c>
      <c r="W27" s="14">
        <f>IF(AND(SUMIFS(Investors!$P:$P,Investors!$A:$A,$A27,Investors!$G:$G,$B27)-$B$2&lt;=W$4,SUMIFS(Investors!$P:$P,Investors!$A:$A,$A27,Investors!$G:$G,$B27)-$B$2&gt;V$4),SUMIFS(Investors!$Q:$Q,Investors!$A:$A,$A27,Investors!$G:$G,$B27),0)</f>
        <v/>
      </c>
      <c r="X27" s="14">
        <f>IF(AND(SUMIFS(Investors!$P:$P,Investors!$A:$A,$A27,Investors!$G:$G,$B27)-$B$2&lt;=X$4,SUMIFS(Investors!$P:$P,Investors!$A:$A,$A27,Investors!$G:$G,$B27)-$B$2&gt;W$4),SUMIFS(Investors!$Q:$Q,Investors!$A:$A,$A27,Investors!$G:$G,$B27),0)</f>
        <v/>
      </c>
      <c r="Y27" s="14">
        <f>IF(AND(SUMIFS(Investors!$P:$P,Investors!$A:$A,$A27,Investors!$G:$G,$B27)-$B$2&lt;=Y$4,SUMIFS(Investors!$P:$P,Investors!$A:$A,$A27,Investors!$G:$G,$B27)-$B$2&gt;X$4),SUMIFS(Investors!$Q:$Q,Investors!$A:$A,$A27,Investors!$G:$G,$B27),0)</f>
        <v/>
      </c>
      <c r="Z27" s="14">
        <f>IF(AND(SUMIFS(Investors!$P:$P,Investors!$A:$A,$A27,Investors!$G:$G,$B27)-$B$2&lt;=Z$4,SUMIFS(Investors!$P:$P,Investors!$A:$A,$A27,Investors!$G:$G,$B27)-$B$2&gt;Y$4),SUMIFS(Investors!$Q:$Q,Investors!$A:$A,$A27,Investors!$G:$G,$B27),0)</f>
        <v/>
      </c>
      <c r="AA27" s="14">
        <f>IF(AND(SUMIFS(Investors!$P:$P,Investors!$A:$A,$A27,Investors!$G:$G,$B27)-$B$2&lt;=AA$4,SUMIFS(Investors!$P:$P,Investors!$A:$A,$A27,Investors!$G:$G,$B27)-$B$2&gt;Z$4),SUMIFS(Investors!$Q:$Q,Investors!$A:$A,$A27,Investors!$G:$G,$B27),0)</f>
        <v/>
      </c>
      <c r="AB27" s="14">
        <f>IF(AND(SUMIFS(Investors!$P:$P,Investors!$A:$A,$A27,Investors!$G:$G,$B27)-$B$2&lt;=AB$4,SUMIFS(Investors!$P:$P,Investors!$A:$A,$A27,Investors!$G:$G,$B27)-$B$2&gt;AA$4),SUMIFS(Investors!$Q:$Q,Investors!$A:$A,$A27,Investors!$G:$G,$B27),0)</f>
        <v/>
      </c>
      <c r="AC27" s="14">
        <f>IF(AND(SUMIFS(Investors!$P:$P,Investors!$A:$A,$A27,Investors!$G:$G,$B27)-$B$2&lt;=AC$4,SUMIFS(Investors!$P:$P,Investors!$A:$A,$A27,Investors!$G:$G,$B27)-$B$2&gt;AB$4),SUMIFS(Investors!$Q:$Q,Investors!$A:$A,$A27,Investors!$G:$G,$B27),0)</f>
        <v/>
      </c>
    </row>
    <row r="28">
      <c r="A28" s="13" t="inlineStr">
        <is>
          <t>ZDIC01</t>
        </is>
      </c>
      <c r="B28" s="13" t="inlineStr">
        <is>
          <t>GW3402</t>
        </is>
      </c>
      <c r="C28" s="14">
        <f>SUM(E28:AC28)</f>
        <v/>
      </c>
      <c r="D28" s="13" t="n"/>
      <c r="E28" s="14">
        <f>IF(AND(SUMIFS(Investors!$P:$P,Investors!$A:$A,$A28,Investors!$G:$G,$B28)-$B$2&lt;=E$4,SUMIFS(Investors!$P:$P,Investors!$A:$A,$A28,Investors!$G:$G,$B28)-$B$2&gt;D$4),SUMIFS(Investors!$Q:$Q,Investors!$A:$A,$A28,Investors!$G:$G,$B28),0)</f>
        <v/>
      </c>
      <c r="F28" s="14">
        <f>IF(AND(SUMIFS(Investors!$P:$P,Investors!$A:$A,$A28,Investors!$G:$G,$B28)-$B$2&lt;=F$4,SUMIFS(Investors!$P:$P,Investors!$A:$A,$A28,Investors!$G:$G,$B28)-$B$2&gt;E$4),SUMIFS(Investors!$Q:$Q,Investors!$A:$A,$A28,Investors!$G:$G,$B28),0)</f>
        <v/>
      </c>
      <c r="G28" s="14">
        <f>IF(AND(SUMIFS(Investors!$P:$P,Investors!$A:$A,$A28,Investors!$G:$G,$B28)-$B$2&lt;=G$4,SUMIFS(Investors!$P:$P,Investors!$A:$A,$A28,Investors!$G:$G,$B28)-$B$2&gt;F$4),SUMIFS(Investors!$Q:$Q,Investors!$A:$A,$A28,Investors!$G:$G,$B28),0)</f>
        <v/>
      </c>
      <c r="H28" s="14">
        <f>IF(AND(SUMIFS(Investors!$P:$P,Investors!$A:$A,$A28,Investors!$G:$G,$B28)-$B$2&lt;=H$4,SUMIFS(Investors!$P:$P,Investors!$A:$A,$A28,Investors!$G:$G,$B28)-$B$2&gt;G$4),SUMIFS(Investors!$Q:$Q,Investors!$A:$A,$A28,Investors!$G:$G,$B28),0)</f>
        <v/>
      </c>
      <c r="I28" s="14">
        <f>IF(AND(SUMIFS(Investors!$P:$P,Investors!$A:$A,$A28,Investors!$G:$G,$B28)-$B$2&lt;=I$4,SUMIFS(Investors!$P:$P,Investors!$A:$A,$A28,Investors!$G:$G,$B28)-$B$2&gt;H$4),SUMIFS(Investors!$Q:$Q,Investors!$A:$A,$A28,Investors!$G:$G,$B28),0)</f>
        <v/>
      </c>
      <c r="J28" s="14">
        <f>IF(AND(SUMIFS(Investors!$P:$P,Investors!$A:$A,$A28,Investors!$G:$G,$B28)-$B$2&lt;=J$4,SUMIFS(Investors!$P:$P,Investors!$A:$A,$A28,Investors!$G:$G,$B28)-$B$2&gt;I$4),SUMIFS(Investors!$Q:$Q,Investors!$A:$A,$A28,Investors!$G:$G,$B28),0)</f>
        <v/>
      </c>
      <c r="K28" s="14">
        <f>IF(AND(SUMIFS(Investors!$P:$P,Investors!$A:$A,$A28,Investors!$G:$G,$B28)-$B$2&lt;=K$4,SUMIFS(Investors!$P:$P,Investors!$A:$A,$A28,Investors!$G:$G,$B28)-$B$2&gt;J$4),SUMIFS(Investors!$Q:$Q,Investors!$A:$A,$A28,Investors!$G:$G,$B28),0)</f>
        <v/>
      </c>
      <c r="L28" s="14">
        <f>IF(AND(SUMIFS(Investors!$P:$P,Investors!$A:$A,$A28,Investors!$G:$G,$B28)-$B$2&lt;=L$4,SUMIFS(Investors!$P:$P,Investors!$A:$A,$A28,Investors!$G:$G,$B28)-$B$2&gt;K$4),SUMIFS(Investors!$Q:$Q,Investors!$A:$A,$A28,Investors!$G:$G,$B28),0)</f>
        <v/>
      </c>
      <c r="M28" s="14">
        <f>IF(AND(SUMIFS(Investors!$P:$P,Investors!$A:$A,$A28,Investors!$G:$G,$B28)-$B$2&lt;=M$4,SUMIFS(Investors!$P:$P,Investors!$A:$A,$A28,Investors!$G:$G,$B28)-$B$2&gt;L$4),SUMIFS(Investors!$Q:$Q,Investors!$A:$A,$A28,Investors!$G:$G,$B28),0)</f>
        <v/>
      </c>
      <c r="N28" s="14">
        <f>IF(AND(SUMIFS(Investors!$P:$P,Investors!$A:$A,$A28,Investors!$G:$G,$B28)-$B$2&lt;=N$4,SUMIFS(Investors!$P:$P,Investors!$A:$A,$A28,Investors!$G:$G,$B28)-$B$2&gt;M$4),SUMIFS(Investors!$Q:$Q,Investors!$A:$A,$A28,Investors!$G:$G,$B28),0)</f>
        <v/>
      </c>
      <c r="O28" s="14">
        <f>IF(AND(SUMIFS(Investors!$P:$P,Investors!$A:$A,$A28,Investors!$G:$G,$B28)-$B$2&lt;=O$4,SUMIFS(Investors!$P:$P,Investors!$A:$A,$A28,Investors!$G:$G,$B28)-$B$2&gt;N$4),SUMIFS(Investors!$Q:$Q,Investors!$A:$A,$A28,Investors!$G:$G,$B28),0)</f>
        <v/>
      </c>
      <c r="P28" s="14">
        <f>IF(AND(SUMIFS(Investors!$P:$P,Investors!$A:$A,$A28,Investors!$G:$G,$B28)-$B$2&lt;=P$4,SUMIFS(Investors!$P:$P,Investors!$A:$A,$A28,Investors!$G:$G,$B28)-$B$2&gt;O$4),SUMIFS(Investors!$Q:$Q,Investors!$A:$A,$A28,Investors!$G:$G,$B28),0)</f>
        <v/>
      </c>
      <c r="Q28" s="14">
        <f>IF(AND(SUMIFS(Investors!$P:$P,Investors!$A:$A,$A28,Investors!$G:$G,$B28)-$B$2&lt;=Q$4,SUMIFS(Investors!$P:$P,Investors!$A:$A,$A28,Investors!$G:$G,$B28)-$B$2&gt;P$4),SUMIFS(Investors!$Q:$Q,Investors!$A:$A,$A28,Investors!$G:$G,$B28),0)</f>
        <v/>
      </c>
      <c r="R28" s="14">
        <f>IF(AND(SUMIFS(Investors!$P:$P,Investors!$A:$A,$A28,Investors!$G:$G,$B28)-$B$2&lt;=R$4,SUMIFS(Investors!$P:$P,Investors!$A:$A,$A28,Investors!$G:$G,$B28)-$B$2&gt;Q$4),SUMIFS(Investors!$Q:$Q,Investors!$A:$A,$A28,Investors!$G:$G,$B28),0)</f>
        <v/>
      </c>
      <c r="S28" s="14">
        <f>IF(AND(SUMIFS(Investors!$P:$P,Investors!$A:$A,$A28,Investors!$G:$G,$B28)-$B$2&lt;=S$4,SUMIFS(Investors!$P:$P,Investors!$A:$A,$A28,Investors!$G:$G,$B28)-$B$2&gt;R$4),SUMIFS(Investors!$Q:$Q,Investors!$A:$A,$A28,Investors!$G:$G,$B28),0)</f>
        <v/>
      </c>
      <c r="T28" s="14">
        <f>IF(AND(SUMIFS(Investors!$P:$P,Investors!$A:$A,$A28,Investors!$G:$G,$B28)-$B$2&lt;=T$4,SUMIFS(Investors!$P:$P,Investors!$A:$A,$A28,Investors!$G:$G,$B28)-$B$2&gt;S$4),SUMIFS(Investors!$Q:$Q,Investors!$A:$A,$A28,Investors!$G:$G,$B28),0)</f>
        <v/>
      </c>
      <c r="U28" s="14">
        <f>IF(AND(SUMIFS(Investors!$P:$P,Investors!$A:$A,$A28,Investors!$G:$G,$B28)-$B$2&lt;=U$4,SUMIFS(Investors!$P:$P,Investors!$A:$A,$A28,Investors!$G:$G,$B28)-$B$2&gt;T$4),SUMIFS(Investors!$Q:$Q,Investors!$A:$A,$A28,Investors!$G:$G,$B28),0)</f>
        <v/>
      </c>
      <c r="V28" s="14">
        <f>IF(AND(SUMIFS(Investors!$P:$P,Investors!$A:$A,$A28,Investors!$G:$G,$B28)-$B$2&lt;=V$4,SUMIFS(Investors!$P:$P,Investors!$A:$A,$A28,Investors!$G:$G,$B28)-$B$2&gt;U$4),SUMIFS(Investors!$Q:$Q,Investors!$A:$A,$A28,Investors!$G:$G,$B28),0)</f>
        <v/>
      </c>
      <c r="W28" s="14">
        <f>IF(AND(SUMIFS(Investors!$P:$P,Investors!$A:$A,$A28,Investors!$G:$G,$B28)-$B$2&lt;=W$4,SUMIFS(Investors!$P:$P,Investors!$A:$A,$A28,Investors!$G:$G,$B28)-$B$2&gt;V$4),SUMIFS(Investors!$Q:$Q,Investors!$A:$A,$A28,Investors!$G:$G,$B28),0)</f>
        <v/>
      </c>
      <c r="X28" s="14">
        <f>IF(AND(SUMIFS(Investors!$P:$P,Investors!$A:$A,$A28,Investors!$G:$G,$B28)-$B$2&lt;=X$4,SUMIFS(Investors!$P:$P,Investors!$A:$A,$A28,Investors!$G:$G,$B28)-$B$2&gt;W$4),SUMIFS(Investors!$Q:$Q,Investors!$A:$A,$A28,Investors!$G:$G,$B28),0)</f>
        <v/>
      </c>
      <c r="Y28" s="14">
        <f>IF(AND(SUMIFS(Investors!$P:$P,Investors!$A:$A,$A28,Investors!$G:$G,$B28)-$B$2&lt;=Y$4,SUMIFS(Investors!$P:$P,Investors!$A:$A,$A28,Investors!$G:$G,$B28)-$B$2&gt;X$4),SUMIFS(Investors!$Q:$Q,Investors!$A:$A,$A28,Investors!$G:$G,$B28),0)</f>
        <v/>
      </c>
      <c r="Z28" s="14">
        <f>IF(AND(SUMIFS(Investors!$P:$P,Investors!$A:$A,$A28,Investors!$G:$G,$B28)-$B$2&lt;=Z$4,SUMIFS(Investors!$P:$P,Investors!$A:$A,$A28,Investors!$G:$G,$B28)-$B$2&gt;Y$4),SUMIFS(Investors!$Q:$Q,Investors!$A:$A,$A28,Investors!$G:$G,$B28),0)</f>
        <v/>
      </c>
      <c r="AA28" s="14">
        <f>IF(AND(SUMIFS(Investors!$P:$P,Investors!$A:$A,$A28,Investors!$G:$G,$B28)-$B$2&lt;=AA$4,SUMIFS(Investors!$P:$P,Investors!$A:$A,$A28,Investors!$G:$G,$B28)-$B$2&gt;Z$4),SUMIFS(Investors!$Q:$Q,Investors!$A:$A,$A28,Investors!$G:$G,$B28),0)</f>
        <v/>
      </c>
      <c r="AB28" s="14">
        <f>IF(AND(SUMIFS(Investors!$P:$P,Investors!$A:$A,$A28,Investors!$G:$G,$B28)-$B$2&lt;=AB$4,SUMIFS(Investors!$P:$P,Investors!$A:$A,$A28,Investors!$G:$G,$B28)-$B$2&gt;AA$4),SUMIFS(Investors!$Q:$Q,Investors!$A:$A,$A28,Investors!$G:$G,$B28),0)</f>
        <v/>
      </c>
      <c r="AC28" s="14">
        <f>IF(AND(SUMIFS(Investors!$P:$P,Investors!$A:$A,$A28,Investors!$G:$G,$B28)-$B$2&lt;=AC$4,SUMIFS(Investors!$P:$P,Investors!$A:$A,$A28,Investors!$G:$G,$B28)-$B$2&gt;AB$4),SUMIFS(Investors!$Q:$Q,Investors!$A:$A,$A28,Investors!$G:$G,$B28),0)</f>
        <v/>
      </c>
    </row>
    <row r="29">
      <c r="A29" s="13" t="inlineStr">
        <is>
          <t>ZWES01</t>
        </is>
      </c>
      <c r="B29" s="13" t="inlineStr">
        <is>
          <t>GW4395</t>
        </is>
      </c>
      <c r="C29" s="14">
        <f>SUM(E29:AC29)</f>
        <v/>
      </c>
      <c r="D29" s="13" t="n"/>
      <c r="E29" s="14">
        <f>IF(AND(SUMIFS(Investors!$P:$P,Investors!$A:$A,$A29,Investors!$G:$G,$B29)-$B$2&lt;=E$4,SUMIFS(Investors!$P:$P,Investors!$A:$A,$A29,Investors!$G:$G,$B29)-$B$2&gt;D$4),SUMIFS(Investors!$Q:$Q,Investors!$A:$A,$A29,Investors!$G:$G,$B29),0)</f>
        <v/>
      </c>
      <c r="F29" s="14">
        <f>IF(AND(SUMIFS(Investors!$P:$P,Investors!$A:$A,$A29,Investors!$G:$G,$B29)-$B$2&lt;=F$4,SUMIFS(Investors!$P:$P,Investors!$A:$A,$A29,Investors!$G:$G,$B29)-$B$2&gt;E$4),SUMIFS(Investors!$Q:$Q,Investors!$A:$A,$A29,Investors!$G:$G,$B29),0)</f>
        <v/>
      </c>
      <c r="G29" s="14">
        <f>IF(AND(SUMIFS(Investors!$P:$P,Investors!$A:$A,$A29,Investors!$G:$G,$B29)-$B$2&lt;=G$4,SUMIFS(Investors!$P:$P,Investors!$A:$A,$A29,Investors!$G:$G,$B29)-$B$2&gt;F$4),SUMIFS(Investors!$Q:$Q,Investors!$A:$A,$A29,Investors!$G:$G,$B29),0)</f>
        <v/>
      </c>
      <c r="H29" s="14">
        <f>IF(AND(SUMIFS(Investors!$P:$P,Investors!$A:$A,$A29,Investors!$G:$G,$B29)-$B$2&lt;=H$4,SUMIFS(Investors!$P:$P,Investors!$A:$A,$A29,Investors!$G:$G,$B29)-$B$2&gt;G$4),SUMIFS(Investors!$Q:$Q,Investors!$A:$A,$A29,Investors!$G:$G,$B29),0)</f>
        <v/>
      </c>
      <c r="I29" s="14">
        <f>IF(AND(SUMIFS(Investors!$P:$P,Investors!$A:$A,$A29,Investors!$G:$G,$B29)-$B$2&lt;=I$4,SUMIFS(Investors!$P:$P,Investors!$A:$A,$A29,Investors!$G:$G,$B29)-$B$2&gt;H$4),SUMIFS(Investors!$Q:$Q,Investors!$A:$A,$A29,Investors!$G:$G,$B29),0)</f>
        <v/>
      </c>
      <c r="J29" s="14">
        <f>IF(AND(SUMIFS(Investors!$P:$P,Investors!$A:$A,$A29,Investors!$G:$G,$B29)-$B$2&lt;=J$4,SUMIFS(Investors!$P:$P,Investors!$A:$A,$A29,Investors!$G:$G,$B29)-$B$2&gt;I$4),SUMIFS(Investors!$Q:$Q,Investors!$A:$A,$A29,Investors!$G:$G,$B29),0)</f>
        <v/>
      </c>
      <c r="K29" s="14">
        <f>IF(AND(SUMIFS(Investors!$P:$P,Investors!$A:$A,$A29,Investors!$G:$G,$B29)-$B$2&lt;=K$4,SUMIFS(Investors!$P:$P,Investors!$A:$A,$A29,Investors!$G:$G,$B29)-$B$2&gt;J$4),SUMIFS(Investors!$Q:$Q,Investors!$A:$A,$A29,Investors!$G:$G,$B29),0)</f>
        <v/>
      </c>
      <c r="L29" s="14">
        <f>IF(AND(SUMIFS(Investors!$P:$P,Investors!$A:$A,$A29,Investors!$G:$G,$B29)-$B$2&lt;=L$4,SUMIFS(Investors!$P:$P,Investors!$A:$A,$A29,Investors!$G:$G,$B29)-$B$2&gt;K$4),SUMIFS(Investors!$Q:$Q,Investors!$A:$A,$A29,Investors!$G:$G,$B29),0)</f>
        <v/>
      </c>
      <c r="M29" s="14">
        <f>IF(AND(SUMIFS(Investors!$P:$P,Investors!$A:$A,$A29,Investors!$G:$G,$B29)-$B$2&lt;=M$4,SUMIFS(Investors!$P:$P,Investors!$A:$A,$A29,Investors!$G:$G,$B29)-$B$2&gt;L$4),SUMIFS(Investors!$Q:$Q,Investors!$A:$A,$A29,Investors!$G:$G,$B29),0)</f>
        <v/>
      </c>
      <c r="N29" s="14">
        <f>IF(AND(SUMIFS(Investors!$P:$P,Investors!$A:$A,$A29,Investors!$G:$G,$B29)-$B$2&lt;=N$4,SUMIFS(Investors!$P:$P,Investors!$A:$A,$A29,Investors!$G:$G,$B29)-$B$2&gt;M$4),SUMIFS(Investors!$Q:$Q,Investors!$A:$A,$A29,Investors!$G:$G,$B29),0)</f>
        <v/>
      </c>
      <c r="O29" s="14">
        <f>IF(AND(SUMIFS(Investors!$P:$P,Investors!$A:$A,$A29,Investors!$G:$G,$B29)-$B$2&lt;=O$4,SUMIFS(Investors!$P:$P,Investors!$A:$A,$A29,Investors!$G:$G,$B29)-$B$2&gt;N$4),SUMIFS(Investors!$Q:$Q,Investors!$A:$A,$A29,Investors!$G:$G,$B29),0)</f>
        <v/>
      </c>
      <c r="P29" s="14">
        <f>IF(AND(SUMIFS(Investors!$P:$P,Investors!$A:$A,$A29,Investors!$G:$G,$B29)-$B$2&lt;=P$4,SUMIFS(Investors!$P:$P,Investors!$A:$A,$A29,Investors!$G:$G,$B29)-$B$2&gt;O$4),SUMIFS(Investors!$Q:$Q,Investors!$A:$A,$A29,Investors!$G:$G,$B29),0)</f>
        <v/>
      </c>
      <c r="Q29" s="14">
        <f>IF(AND(SUMIFS(Investors!$P:$P,Investors!$A:$A,$A29,Investors!$G:$G,$B29)-$B$2&lt;=Q$4,SUMIFS(Investors!$P:$P,Investors!$A:$A,$A29,Investors!$G:$G,$B29)-$B$2&gt;P$4),SUMIFS(Investors!$Q:$Q,Investors!$A:$A,$A29,Investors!$G:$G,$B29),0)</f>
        <v/>
      </c>
      <c r="R29" s="14">
        <f>IF(AND(SUMIFS(Investors!$P:$P,Investors!$A:$A,$A29,Investors!$G:$G,$B29)-$B$2&lt;=R$4,SUMIFS(Investors!$P:$P,Investors!$A:$A,$A29,Investors!$G:$G,$B29)-$B$2&gt;Q$4),SUMIFS(Investors!$Q:$Q,Investors!$A:$A,$A29,Investors!$G:$G,$B29),0)</f>
        <v/>
      </c>
      <c r="S29" s="14">
        <f>IF(AND(SUMIFS(Investors!$P:$P,Investors!$A:$A,$A29,Investors!$G:$G,$B29)-$B$2&lt;=S$4,SUMIFS(Investors!$P:$P,Investors!$A:$A,$A29,Investors!$G:$G,$B29)-$B$2&gt;R$4),SUMIFS(Investors!$Q:$Q,Investors!$A:$A,$A29,Investors!$G:$G,$B29),0)</f>
        <v/>
      </c>
      <c r="T29" s="14">
        <f>IF(AND(SUMIFS(Investors!$P:$P,Investors!$A:$A,$A29,Investors!$G:$G,$B29)-$B$2&lt;=T$4,SUMIFS(Investors!$P:$P,Investors!$A:$A,$A29,Investors!$G:$G,$B29)-$B$2&gt;S$4),SUMIFS(Investors!$Q:$Q,Investors!$A:$A,$A29,Investors!$G:$G,$B29),0)</f>
        <v/>
      </c>
      <c r="U29" s="14">
        <f>IF(AND(SUMIFS(Investors!$P:$P,Investors!$A:$A,$A29,Investors!$G:$G,$B29)-$B$2&lt;=U$4,SUMIFS(Investors!$P:$P,Investors!$A:$A,$A29,Investors!$G:$G,$B29)-$B$2&gt;T$4),SUMIFS(Investors!$Q:$Q,Investors!$A:$A,$A29,Investors!$G:$G,$B29),0)</f>
        <v/>
      </c>
      <c r="V29" s="14">
        <f>IF(AND(SUMIFS(Investors!$P:$P,Investors!$A:$A,$A29,Investors!$G:$G,$B29)-$B$2&lt;=V$4,SUMIFS(Investors!$P:$P,Investors!$A:$A,$A29,Investors!$G:$G,$B29)-$B$2&gt;U$4),SUMIFS(Investors!$Q:$Q,Investors!$A:$A,$A29,Investors!$G:$G,$B29),0)</f>
        <v/>
      </c>
      <c r="W29" s="14">
        <f>IF(AND(SUMIFS(Investors!$P:$P,Investors!$A:$A,$A29,Investors!$G:$G,$B29)-$B$2&lt;=W$4,SUMIFS(Investors!$P:$P,Investors!$A:$A,$A29,Investors!$G:$G,$B29)-$B$2&gt;V$4),SUMIFS(Investors!$Q:$Q,Investors!$A:$A,$A29,Investors!$G:$G,$B29),0)</f>
        <v/>
      </c>
      <c r="X29" s="14">
        <f>IF(AND(SUMIFS(Investors!$P:$P,Investors!$A:$A,$A29,Investors!$G:$G,$B29)-$B$2&lt;=X$4,SUMIFS(Investors!$P:$P,Investors!$A:$A,$A29,Investors!$G:$G,$B29)-$B$2&gt;W$4),SUMIFS(Investors!$Q:$Q,Investors!$A:$A,$A29,Investors!$G:$G,$B29),0)</f>
        <v/>
      </c>
      <c r="Y29" s="14">
        <f>IF(AND(SUMIFS(Investors!$P:$P,Investors!$A:$A,$A29,Investors!$G:$G,$B29)-$B$2&lt;=Y$4,SUMIFS(Investors!$P:$P,Investors!$A:$A,$A29,Investors!$G:$G,$B29)-$B$2&gt;X$4),SUMIFS(Investors!$Q:$Q,Investors!$A:$A,$A29,Investors!$G:$G,$B29),0)</f>
        <v/>
      </c>
      <c r="Z29" s="14">
        <f>IF(AND(SUMIFS(Investors!$P:$P,Investors!$A:$A,$A29,Investors!$G:$G,$B29)-$B$2&lt;=Z$4,SUMIFS(Investors!$P:$P,Investors!$A:$A,$A29,Investors!$G:$G,$B29)-$B$2&gt;Y$4),SUMIFS(Investors!$Q:$Q,Investors!$A:$A,$A29,Investors!$G:$G,$B29),0)</f>
        <v/>
      </c>
      <c r="AA29" s="14">
        <f>IF(AND(SUMIFS(Investors!$P:$P,Investors!$A:$A,$A29,Investors!$G:$G,$B29)-$B$2&lt;=AA$4,SUMIFS(Investors!$P:$P,Investors!$A:$A,$A29,Investors!$G:$G,$B29)-$B$2&gt;Z$4),SUMIFS(Investors!$Q:$Q,Investors!$A:$A,$A29,Investors!$G:$G,$B29),0)</f>
        <v/>
      </c>
      <c r="AB29" s="14">
        <f>IF(AND(SUMIFS(Investors!$P:$P,Investors!$A:$A,$A29,Investors!$G:$G,$B29)-$B$2&lt;=AB$4,SUMIFS(Investors!$P:$P,Investors!$A:$A,$A29,Investors!$G:$G,$B29)-$B$2&gt;AA$4),SUMIFS(Investors!$Q:$Q,Investors!$A:$A,$A29,Investors!$G:$G,$B29),0)</f>
        <v/>
      </c>
      <c r="AC29" s="14">
        <f>IF(AND(SUMIFS(Investors!$P:$P,Investors!$A:$A,$A29,Investors!$G:$G,$B29)-$B$2&lt;=AC$4,SUMIFS(Investors!$P:$P,Investors!$A:$A,$A29,Investors!$G:$G,$B29)-$B$2&gt;AB$4),SUMIFS(Investors!$Q:$Q,Investors!$A:$A,$A29,Investors!$G:$G,$B29),0)</f>
        <v/>
      </c>
    </row>
    <row r="30">
      <c r="A30" s="13" t="inlineStr">
        <is>
          <t>ZSCH03</t>
        </is>
      </c>
      <c r="B30" s="13" t="inlineStr">
        <is>
          <t>GW4565</t>
        </is>
      </c>
      <c r="C30" s="14">
        <f>SUM(E30:AC30)</f>
        <v/>
      </c>
      <c r="D30" s="13" t="n"/>
      <c r="E30" s="14">
        <f>IF(AND(SUMIFS(Investors!$P:$P,Investors!$A:$A,$A30,Investors!$G:$G,$B30)-$B$2&lt;=E$4,SUMIFS(Investors!$P:$P,Investors!$A:$A,$A30,Investors!$G:$G,$B30)-$B$2&gt;D$4),SUMIFS(Investors!$Q:$Q,Investors!$A:$A,$A30,Investors!$G:$G,$B30),0)</f>
        <v/>
      </c>
      <c r="F30" s="14">
        <f>IF(AND(SUMIFS(Investors!$P:$P,Investors!$A:$A,$A30,Investors!$G:$G,$B30)-$B$2&lt;=F$4,SUMIFS(Investors!$P:$P,Investors!$A:$A,$A30,Investors!$G:$G,$B30)-$B$2&gt;E$4),SUMIFS(Investors!$Q:$Q,Investors!$A:$A,$A30,Investors!$G:$G,$B30),0)</f>
        <v/>
      </c>
      <c r="G30" s="14">
        <f>IF(AND(SUMIFS(Investors!$P:$P,Investors!$A:$A,$A30,Investors!$G:$G,$B30)-$B$2&lt;=G$4,SUMIFS(Investors!$P:$P,Investors!$A:$A,$A30,Investors!$G:$G,$B30)-$B$2&gt;F$4),SUMIFS(Investors!$Q:$Q,Investors!$A:$A,$A30,Investors!$G:$G,$B30),0)</f>
        <v/>
      </c>
      <c r="H30" s="14">
        <f>IF(AND(SUMIFS(Investors!$P:$P,Investors!$A:$A,$A30,Investors!$G:$G,$B30)-$B$2&lt;=H$4,SUMIFS(Investors!$P:$P,Investors!$A:$A,$A30,Investors!$G:$G,$B30)-$B$2&gt;G$4),SUMIFS(Investors!$Q:$Q,Investors!$A:$A,$A30,Investors!$G:$G,$B30),0)</f>
        <v/>
      </c>
      <c r="I30" s="14">
        <f>IF(AND(SUMIFS(Investors!$P:$P,Investors!$A:$A,$A30,Investors!$G:$G,$B30)-$B$2&lt;=I$4,SUMIFS(Investors!$P:$P,Investors!$A:$A,$A30,Investors!$G:$G,$B30)-$B$2&gt;H$4),SUMIFS(Investors!$Q:$Q,Investors!$A:$A,$A30,Investors!$G:$G,$B30),0)</f>
        <v/>
      </c>
      <c r="J30" s="14">
        <f>IF(AND(SUMIFS(Investors!$P:$P,Investors!$A:$A,$A30,Investors!$G:$G,$B30)-$B$2&lt;=J$4,SUMIFS(Investors!$P:$P,Investors!$A:$A,$A30,Investors!$G:$G,$B30)-$B$2&gt;I$4),SUMIFS(Investors!$Q:$Q,Investors!$A:$A,$A30,Investors!$G:$G,$B30),0)</f>
        <v/>
      </c>
      <c r="K30" s="14">
        <f>IF(AND(SUMIFS(Investors!$P:$P,Investors!$A:$A,$A30,Investors!$G:$G,$B30)-$B$2&lt;=K$4,SUMIFS(Investors!$P:$P,Investors!$A:$A,$A30,Investors!$G:$G,$B30)-$B$2&gt;J$4),SUMIFS(Investors!$Q:$Q,Investors!$A:$A,$A30,Investors!$G:$G,$B30),0)</f>
        <v/>
      </c>
      <c r="L30" s="14">
        <f>IF(AND(SUMIFS(Investors!$P:$P,Investors!$A:$A,$A30,Investors!$G:$G,$B30)-$B$2&lt;=L$4,SUMIFS(Investors!$P:$P,Investors!$A:$A,$A30,Investors!$G:$G,$B30)-$B$2&gt;K$4),SUMIFS(Investors!$Q:$Q,Investors!$A:$A,$A30,Investors!$G:$G,$B30),0)</f>
        <v/>
      </c>
      <c r="M30" s="14">
        <f>IF(AND(SUMIFS(Investors!$P:$P,Investors!$A:$A,$A30,Investors!$G:$G,$B30)-$B$2&lt;=M$4,SUMIFS(Investors!$P:$P,Investors!$A:$A,$A30,Investors!$G:$G,$B30)-$B$2&gt;L$4),SUMIFS(Investors!$Q:$Q,Investors!$A:$A,$A30,Investors!$G:$G,$B30),0)</f>
        <v/>
      </c>
      <c r="N30" s="14">
        <f>IF(AND(SUMIFS(Investors!$P:$P,Investors!$A:$A,$A30,Investors!$G:$G,$B30)-$B$2&lt;=N$4,SUMIFS(Investors!$P:$P,Investors!$A:$A,$A30,Investors!$G:$G,$B30)-$B$2&gt;M$4),SUMIFS(Investors!$Q:$Q,Investors!$A:$A,$A30,Investors!$G:$G,$B30),0)</f>
        <v/>
      </c>
      <c r="O30" s="14">
        <f>IF(AND(SUMIFS(Investors!$P:$P,Investors!$A:$A,$A30,Investors!$G:$G,$B30)-$B$2&lt;=O$4,SUMIFS(Investors!$P:$P,Investors!$A:$A,$A30,Investors!$G:$G,$B30)-$B$2&gt;N$4),SUMIFS(Investors!$Q:$Q,Investors!$A:$A,$A30,Investors!$G:$G,$B30),0)</f>
        <v/>
      </c>
      <c r="P30" s="14">
        <f>IF(AND(SUMIFS(Investors!$P:$P,Investors!$A:$A,$A30,Investors!$G:$G,$B30)-$B$2&lt;=P$4,SUMIFS(Investors!$P:$P,Investors!$A:$A,$A30,Investors!$G:$G,$B30)-$B$2&gt;O$4),SUMIFS(Investors!$Q:$Q,Investors!$A:$A,$A30,Investors!$G:$G,$B30),0)</f>
        <v/>
      </c>
      <c r="Q30" s="14">
        <f>IF(AND(SUMIFS(Investors!$P:$P,Investors!$A:$A,$A30,Investors!$G:$G,$B30)-$B$2&lt;=Q$4,SUMIFS(Investors!$P:$P,Investors!$A:$A,$A30,Investors!$G:$G,$B30)-$B$2&gt;P$4),SUMIFS(Investors!$Q:$Q,Investors!$A:$A,$A30,Investors!$G:$G,$B30),0)</f>
        <v/>
      </c>
      <c r="R30" s="14">
        <f>IF(AND(SUMIFS(Investors!$P:$P,Investors!$A:$A,$A30,Investors!$G:$G,$B30)-$B$2&lt;=R$4,SUMIFS(Investors!$P:$P,Investors!$A:$A,$A30,Investors!$G:$G,$B30)-$B$2&gt;Q$4),SUMIFS(Investors!$Q:$Q,Investors!$A:$A,$A30,Investors!$G:$G,$B30),0)</f>
        <v/>
      </c>
      <c r="S30" s="14">
        <f>IF(AND(SUMIFS(Investors!$P:$P,Investors!$A:$A,$A30,Investors!$G:$G,$B30)-$B$2&lt;=S$4,SUMIFS(Investors!$P:$P,Investors!$A:$A,$A30,Investors!$G:$G,$B30)-$B$2&gt;R$4),SUMIFS(Investors!$Q:$Q,Investors!$A:$A,$A30,Investors!$G:$G,$B30),0)</f>
        <v/>
      </c>
      <c r="T30" s="14">
        <f>IF(AND(SUMIFS(Investors!$P:$P,Investors!$A:$A,$A30,Investors!$G:$G,$B30)-$B$2&lt;=T$4,SUMIFS(Investors!$P:$P,Investors!$A:$A,$A30,Investors!$G:$G,$B30)-$B$2&gt;S$4),SUMIFS(Investors!$Q:$Q,Investors!$A:$A,$A30,Investors!$G:$G,$B30),0)</f>
        <v/>
      </c>
      <c r="U30" s="14">
        <f>IF(AND(SUMIFS(Investors!$P:$P,Investors!$A:$A,$A30,Investors!$G:$G,$B30)-$B$2&lt;=U$4,SUMIFS(Investors!$P:$P,Investors!$A:$A,$A30,Investors!$G:$G,$B30)-$B$2&gt;T$4),SUMIFS(Investors!$Q:$Q,Investors!$A:$A,$A30,Investors!$G:$G,$B30),0)</f>
        <v/>
      </c>
      <c r="V30" s="14">
        <f>IF(AND(SUMIFS(Investors!$P:$P,Investors!$A:$A,$A30,Investors!$G:$G,$B30)-$B$2&lt;=V$4,SUMIFS(Investors!$P:$P,Investors!$A:$A,$A30,Investors!$G:$G,$B30)-$B$2&gt;U$4),SUMIFS(Investors!$Q:$Q,Investors!$A:$A,$A30,Investors!$G:$G,$B30),0)</f>
        <v/>
      </c>
      <c r="W30" s="14">
        <f>IF(AND(SUMIFS(Investors!$P:$P,Investors!$A:$A,$A30,Investors!$G:$G,$B30)-$B$2&lt;=W$4,SUMIFS(Investors!$P:$P,Investors!$A:$A,$A30,Investors!$G:$G,$B30)-$B$2&gt;V$4),SUMIFS(Investors!$Q:$Q,Investors!$A:$A,$A30,Investors!$G:$G,$B30),0)</f>
        <v/>
      </c>
      <c r="X30" s="14">
        <f>IF(AND(SUMIFS(Investors!$P:$P,Investors!$A:$A,$A30,Investors!$G:$G,$B30)-$B$2&lt;=X$4,SUMIFS(Investors!$P:$P,Investors!$A:$A,$A30,Investors!$G:$G,$B30)-$B$2&gt;W$4),SUMIFS(Investors!$Q:$Q,Investors!$A:$A,$A30,Investors!$G:$G,$B30),0)</f>
        <v/>
      </c>
      <c r="Y30" s="14">
        <f>IF(AND(SUMIFS(Investors!$P:$P,Investors!$A:$A,$A30,Investors!$G:$G,$B30)-$B$2&lt;=Y$4,SUMIFS(Investors!$P:$P,Investors!$A:$A,$A30,Investors!$G:$G,$B30)-$B$2&gt;X$4),SUMIFS(Investors!$Q:$Q,Investors!$A:$A,$A30,Investors!$G:$G,$B30),0)</f>
        <v/>
      </c>
      <c r="Z30" s="14">
        <f>IF(AND(SUMIFS(Investors!$P:$P,Investors!$A:$A,$A30,Investors!$G:$G,$B30)-$B$2&lt;=Z$4,SUMIFS(Investors!$P:$P,Investors!$A:$A,$A30,Investors!$G:$G,$B30)-$B$2&gt;Y$4),SUMIFS(Investors!$Q:$Q,Investors!$A:$A,$A30,Investors!$G:$G,$B30),0)</f>
        <v/>
      </c>
      <c r="AA30" s="14">
        <f>IF(AND(SUMIFS(Investors!$P:$P,Investors!$A:$A,$A30,Investors!$G:$G,$B30)-$B$2&lt;=AA$4,SUMIFS(Investors!$P:$P,Investors!$A:$A,$A30,Investors!$G:$G,$B30)-$B$2&gt;Z$4),SUMIFS(Investors!$Q:$Q,Investors!$A:$A,$A30,Investors!$G:$G,$B30),0)</f>
        <v/>
      </c>
      <c r="AB30" s="14">
        <f>IF(AND(SUMIFS(Investors!$P:$P,Investors!$A:$A,$A30,Investors!$G:$G,$B30)-$B$2&lt;=AB$4,SUMIFS(Investors!$P:$P,Investors!$A:$A,$A30,Investors!$G:$G,$B30)-$B$2&gt;AA$4),SUMIFS(Investors!$Q:$Q,Investors!$A:$A,$A30,Investors!$G:$G,$B30),0)</f>
        <v/>
      </c>
      <c r="AC30" s="14">
        <f>IF(AND(SUMIFS(Investors!$P:$P,Investors!$A:$A,$A30,Investors!$G:$G,$B30)-$B$2&lt;=AC$4,SUMIFS(Investors!$P:$P,Investors!$A:$A,$A30,Investors!$G:$G,$B30)-$B$2&gt;AB$4),SUMIFS(Investors!$Q:$Q,Investors!$A:$A,$A30,Investors!$G:$G,$B30),0)</f>
        <v/>
      </c>
    </row>
    <row r="31">
      <c r="A31" s="13" t="inlineStr">
        <is>
          <t>ZSCH03</t>
        </is>
      </c>
      <c r="B31" s="13" t="inlineStr">
        <is>
          <t>GW3616</t>
        </is>
      </c>
      <c r="C31" s="14">
        <f>SUM(E31:AC31)</f>
        <v/>
      </c>
      <c r="D31" s="13" t="n"/>
      <c r="E31" s="14">
        <f>IF(AND(SUMIFS(Investors!$P:$P,Investors!$A:$A,$A31,Investors!$G:$G,$B31)-$B$2&lt;=E$4,SUMIFS(Investors!$P:$P,Investors!$A:$A,$A31,Investors!$G:$G,$B31)-$B$2&gt;D$4),SUMIFS(Investors!$Q:$Q,Investors!$A:$A,$A31,Investors!$G:$G,$B31),0)</f>
        <v/>
      </c>
      <c r="F31" s="14">
        <f>IF(AND(SUMIFS(Investors!$P:$P,Investors!$A:$A,$A31,Investors!$G:$G,$B31)-$B$2&lt;=F$4,SUMIFS(Investors!$P:$P,Investors!$A:$A,$A31,Investors!$G:$G,$B31)-$B$2&gt;E$4),SUMIFS(Investors!$Q:$Q,Investors!$A:$A,$A31,Investors!$G:$G,$B31),0)</f>
        <v/>
      </c>
      <c r="G31" s="14">
        <f>IF(AND(SUMIFS(Investors!$P:$P,Investors!$A:$A,$A31,Investors!$G:$G,$B31)-$B$2&lt;=G$4,SUMIFS(Investors!$P:$P,Investors!$A:$A,$A31,Investors!$G:$G,$B31)-$B$2&gt;F$4),SUMIFS(Investors!$Q:$Q,Investors!$A:$A,$A31,Investors!$G:$G,$B31),0)</f>
        <v/>
      </c>
      <c r="H31" s="14">
        <f>IF(AND(SUMIFS(Investors!$P:$P,Investors!$A:$A,$A31,Investors!$G:$G,$B31)-$B$2&lt;=H$4,SUMIFS(Investors!$P:$P,Investors!$A:$A,$A31,Investors!$G:$G,$B31)-$B$2&gt;G$4),SUMIFS(Investors!$Q:$Q,Investors!$A:$A,$A31,Investors!$G:$G,$B31),0)</f>
        <v/>
      </c>
      <c r="I31" s="14">
        <f>IF(AND(SUMIFS(Investors!$P:$P,Investors!$A:$A,$A31,Investors!$G:$G,$B31)-$B$2&lt;=I$4,SUMIFS(Investors!$P:$P,Investors!$A:$A,$A31,Investors!$G:$G,$B31)-$B$2&gt;H$4),SUMIFS(Investors!$Q:$Q,Investors!$A:$A,$A31,Investors!$G:$G,$B31),0)</f>
        <v/>
      </c>
      <c r="J31" s="14">
        <f>IF(AND(SUMIFS(Investors!$P:$P,Investors!$A:$A,$A31,Investors!$G:$G,$B31)-$B$2&lt;=J$4,SUMIFS(Investors!$P:$P,Investors!$A:$A,$A31,Investors!$G:$G,$B31)-$B$2&gt;I$4),SUMIFS(Investors!$Q:$Q,Investors!$A:$A,$A31,Investors!$G:$G,$B31),0)</f>
        <v/>
      </c>
      <c r="K31" s="14">
        <f>IF(AND(SUMIFS(Investors!$P:$P,Investors!$A:$A,$A31,Investors!$G:$G,$B31)-$B$2&lt;=K$4,SUMIFS(Investors!$P:$P,Investors!$A:$A,$A31,Investors!$G:$G,$B31)-$B$2&gt;J$4),SUMIFS(Investors!$Q:$Q,Investors!$A:$A,$A31,Investors!$G:$G,$B31),0)</f>
        <v/>
      </c>
      <c r="L31" s="14">
        <f>IF(AND(SUMIFS(Investors!$P:$P,Investors!$A:$A,$A31,Investors!$G:$G,$B31)-$B$2&lt;=L$4,SUMIFS(Investors!$P:$P,Investors!$A:$A,$A31,Investors!$G:$G,$B31)-$B$2&gt;K$4),SUMIFS(Investors!$Q:$Q,Investors!$A:$A,$A31,Investors!$G:$G,$B31),0)</f>
        <v/>
      </c>
      <c r="M31" s="14">
        <f>IF(AND(SUMIFS(Investors!$P:$P,Investors!$A:$A,$A31,Investors!$G:$G,$B31)-$B$2&lt;=M$4,SUMIFS(Investors!$P:$P,Investors!$A:$A,$A31,Investors!$G:$G,$B31)-$B$2&gt;L$4),SUMIFS(Investors!$Q:$Q,Investors!$A:$A,$A31,Investors!$G:$G,$B31),0)</f>
        <v/>
      </c>
      <c r="N31" s="14">
        <f>IF(AND(SUMIFS(Investors!$P:$P,Investors!$A:$A,$A31,Investors!$G:$G,$B31)-$B$2&lt;=N$4,SUMIFS(Investors!$P:$P,Investors!$A:$A,$A31,Investors!$G:$G,$B31)-$B$2&gt;M$4),SUMIFS(Investors!$Q:$Q,Investors!$A:$A,$A31,Investors!$G:$G,$B31),0)</f>
        <v/>
      </c>
      <c r="O31" s="14">
        <f>IF(AND(SUMIFS(Investors!$P:$P,Investors!$A:$A,$A31,Investors!$G:$G,$B31)-$B$2&lt;=O$4,SUMIFS(Investors!$P:$P,Investors!$A:$A,$A31,Investors!$G:$G,$B31)-$B$2&gt;N$4),SUMIFS(Investors!$Q:$Q,Investors!$A:$A,$A31,Investors!$G:$G,$B31),0)</f>
        <v/>
      </c>
      <c r="P31" s="14">
        <f>IF(AND(SUMIFS(Investors!$P:$P,Investors!$A:$A,$A31,Investors!$G:$G,$B31)-$B$2&lt;=P$4,SUMIFS(Investors!$P:$P,Investors!$A:$A,$A31,Investors!$G:$G,$B31)-$B$2&gt;O$4),SUMIFS(Investors!$Q:$Q,Investors!$A:$A,$A31,Investors!$G:$G,$B31),0)</f>
        <v/>
      </c>
      <c r="Q31" s="14">
        <f>IF(AND(SUMIFS(Investors!$P:$P,Investors!$A:$A,$A31,Investors!$G:$G,$B31)-$B$2&lt;=Q$4,SUMIFS(Investors!$P:$P,Investors!$A:$A,$A31,Investors!$G:$G,$B31)-$B$2&gt;P$4),SUMIFS(Investors!$Q:$Q,Investors!$A:$A,$A31,Investors!$G:$G,$B31),0)</f>
        <v/>
      </c>
      <c r="R31" s="14">
        <f>IF(AND(SUMIFS(Investors!$P:$P,Investors!$A:$A,$A31,Investors!$G:$G,$B31)-$B$2&lt;=R$4,SUMIFS(Investors!$P:$P,Investors!$A:$A,$A31,Investors!$G:$G,$B31)-$B$2&gt;Q$4),SUMIFS(Investors!$Q:$Q,Investors!$A:$A,$A31,Investors!$G:$G,$B31),0)</f>
        <v/>
      </c>
      <c r="S31" s="14">
        <f>IF(AND(SUMIFS(Investors!$P:$P,Investors!$A:$A,$A31,Investors!$G:$G,$B31)-$B$2&lt;=S$4,SUMIFS(Investors!$P:$P,Investors!$A:$A,$A31,Investors!$G:$G,$B31)-$B$2&gt;R$4),SUMIFS(Investors!$Q:$Q,Investors!$A:$A,$A31,Investors!$G:$G,$B31),0)</f>
        <v/>
      </c>
      <c r="T31" s="14">
        <f>IF(AND(SUMIFS(Investors!$P:$P,Investors!$A:$A,$A31,Investors!$G:$G,$B31)-$B$2&lt;=T$4,SUMIFS(Investors!$P:$P,Investors!$A:$A,$A31,Investors!$G:$G,$B31)-$B$2&gt;S$4),SUMIFS(Investors!$Q:$Q,Investors!$A:$A,$A31,Investors!$G:$G,$B31),0)</f>
        <v/>
      </c>
      <c r="U31" s="14">
        <f>IF(AND(SUMIFS(Investors!$P:$P,Investors!$A:$A,$A31,Investors!$G:$G,$B31)-$B$2&lt;=U$4,SUMIFS(Investors!$P:$P,Investors!$A:$A,$A31,Investors!$G:$G,$B31)-$B$2&gt;T$4),SUMIFS(Investors!$Q:$Q,Investors!$A:$A,$A31,Investors!$G:$G,$B31),0)</f>
        <v/>
      </c>
      <c r="V31" s="14">
        <f>IF(AND(SUMIFS(Investors!$P:$P,Investors!$A:$A,$A31,Investors!$G:$G,$B31)-$B$2&lt;=V$4,SUMIFS(Investors!$P:$P,Investors!$A:$A,$A31,Investors!$G:$G,$B31)-$B$2&gt;U$4),SUMIFS(Investors!$Q:$Q,Investors!$A:$A,$A31,Investors!$G:$G,$B31),0)</f>
        <v/>
      </c>
      <c r="W31" s="14">
        <f>IF(AND(SUMIFS(Investors!$P:$P,Investors!$A:$A,$A31,Investors!$G:$G,$B31)-$B$2&lt;=W$4,SUMIFS(Investors!$P:$P,Investors!$A:$A,$A31,Investors!$G:$G,$B31)-$B$2&gt;V$4),SUMIFS(Investors!$Q:$Q,Investors!$A:$A,$A31,Investors!$G:$G,$B31),0)</f>
        <v/>
      </c>
      <c r="X31" s="14">
        <f>IF(AND(SUMIFS(Investors!$P:$P,Investors!$A:$A,$A31,Investors!$G:$G,$B31)-$B$2&lt;=X$4,SUMIFS(Investors!$P:$P,Investors!$A:$A,$A31,Investors!$G:$G,$B31)-$B$2&gt;W$4),SUMIFS(Investors!$Q:$Q,Investors!$A:$A,$A31,Investors!$G:$G,$B31),0)</f>
        <v/>
      </c>
      <c r="Y31" s="14">
        <f>IF(AND(SUMIFS(Investors!$P:$P,Investors!$A:$A,$A31,Investors!$G:$G,$B31)-$B$2&lt;=Y$4,SUMIFS(Investors!$P:$P,Investors!$A:$A,$A31,Investors!$G:$G,$B31)-$B$2&gt;X$4),SUMIFS(Investors!$Q:$Q,Investors!$A:$A,$A31,Investors!$G:$G,$B31),0)</f>
        <v/>
      </c>
      <c r="Z31" s="14">
        <f>IF(AND(SUMIFS(Investors!$P:$P,Investors!$A:$A,$A31,Investors!$G:$G,$B31)-$B$2&lt;=Z$4,SUMIFS(Investors!$P:$P,Investors!$A:$A,$A31,Investors!$G:$G,$B31)-$B$2&gt;Y$4),SUMIFS(Investors!$Q:$Q,Investors!$A:$A,$A31,Investors!$G:$G,$B31),0)</f>
        <v/>
      </c>
      <c r="AA31" s="14">
        <f>IF(AND(SUMIFS(Investors!$P:$P,Investors!$A:$A,$A31,Investors!$G:$G,$B31)-$B$2&lt;=AA$4,SUMIFS(Investors!$P:$P,Investors!$A:$A,$A31,Investors!$G:$G,$B31)-$B$2&gt;Z$4),SUMIFS(Investors!$Q:$Q,Investors!$A:$A,$A31,Investors!$G:$G,$B31),0)</f>
        <v/>
      </c>
      <c r="AB31" s="14">
        <f>IF(AND(SUMIFS(Investors!$P:$P,Investors!$A:$A,$A31,Investors!$G:$G,$B31)-$B$2&lt;=AB$4,SUMIFS(Investors!$P:$P,Investors!$A:$A,$A31,Investors!$G:$G,$B31)-$B$2&gt;AA$4),SUMIFS(Investors!$Q:$Q,Investors!$A:$A,$A31,Investors!$G:$G,$B31),0)</f>
        <v/>
      </c>
      <c r="AC31" s="14">
        <f>IF(AND(SUMIFS(Investors!$P:$P,Investors!$A:$A,$A31,Investors!$G:$G,$B31)-$B$2&lt;=AC$4,SUMIFS(Investors!$P:$P,Investors!$A:$A,$A31,Investors!$G:$G,$B31)-$B$2&gt;AB$4),SUMIFS(Investors!$Q:$Q,Investors!$A:$A,$A31,Investors!$G:$G,$B31),0)</f>
        <v/>
      </c>
    </row>
    <row r="32">
      <c r="A32" s="13" t="inlineStr">
        <is>
          <t>ZSCH03</t>
        </is>
      </c>
      <c r="B32" s="13" t="inlineStr">
        <is>
          <t>GW4589</t>
        </is>
      </c>
      <c r="C32" s="14">
        <f>SUM(E32:AC32)</f>
        <v/>
      </c>
      <c r="D32" s="13" t="n"/>
      <c r="E32" s="14">
        <f>IF(AND(SUMIFS(Investors!$P:$P,Investors!$A:$A,$A32,Investors!$G:$G,$B32)-$B$2&lt;=E$4,SUMIFS(Investors!$P:$P,Investors!$A:$A,$A32,Investors!$G:$G,$B32)-$B$2&gt;D$4),SUMIFS(Investors!$Q:$Q,Investors!$A:$A,$A32,Investors!$G:$G,$B32),0)</f>
        <v/>
      </c>
      <c r="F32" s="14">
        <f>IF(AND(SUMIFS(Investors!$P:$P,Investors!$A:$A,$A32,Investors!$G:$G,$B32)-$B$2&lt;=F$4,SUMIFS(Investors!$P:$P,Investors!$A:$A,$A32,Investors!$G:$G,$B32)-$B$2&gt;E$4),SUMIFS(Investors!$Q:$Q,Investors!$A:$A,$A32,Investors!$G:$G,$B32),0)</f>
        <v/>
      </c>
      <c r="G32" s="14">
        <f>IF(AND(SUMIFS(Investors!$P:$P,Investors!$A:$A,$A32,Investors!$G:$G,$B32)-$B$2&lt;=G$4,SUMIFS(Investors!$P:$P,Investors!$A:$A,$A32,Investors!$G:$G,$B32)-$B$2&gt;F$4),SUMIFS(Investors!$Q:$Q,Investors!$A:$A,$A32,Investors!$G:$G,$B32),0)</f>
        <v/>
      </c>
      <c r="H32" s="14">
        <f>IF(AND(SUMIFS(Investors!$P:$P,Investors!$A:$A,$A32,Investors!$G:$G,$B32)-$B$2&lt;=H$4,SUMIFS(Investors!$P:$P,Investors!$A:$A,$A32,Investors!$G:$G,$B32)-$B$2&gt;G$4),SUMIFS(Investors!$Q:$Q,Investors!$A:$A,$A32,Investors!$G:$G,$B32),0)</f>
        <v/>
      </c>
      <c r="I32" s="14">
        <f>IF(AND(SUMIFS(Investors!$P:$P,Investors!$A:$A,$A32,Investors!$G:$G,$B32)-$B$2&lt;=I$4,SUMIFS(Investors!$P:$P,Investors!$A:$A,$A32,Investors!$G:$G,$B32)-$B$2&gt;H$4),SUMIFS(Investors!$Q:$Q,Investors!$A:$A,$A32,Investors!$G:$G,$B32),0)</f>
        <v/>
      </c>
      <c r="J32" s="14">
        <f>IF(AND(SUMIFS(Investors!$P:$P,Investors!$A:$A,$A32,Investors!$G:$G,$B32)-$B$2&lt;=J$4,SUMIFS(Investors!$P:$P,Investors!$A:$A,$A32,Investors!$G:$G,$B32)-$B$2&gt;I$4),SUMIFS(Investors!$Q:$Q,Investors!$A:$A,$A32,Investors!$G:$G,$B32),0)</f>
        <v/>
      </c>
      <c r="K32" s="14">
        <f>IF(AND(SUMIFS(Investors!$P:$P,Investors!$A:$A,$A32,Investors!$G:$G,$B32)-$B$2&lt;=K$4,SUMIFS(Investors!$P:$P,Investors!$A:$A,$A32,Investors!$G:$G,$B32)-$B$2&gt;J$4),SUMIFS(Investors!$Q:$Q,Investors!$A:$A,$A32,Investors!$G:$G,$B32),0)</f>
        <v/>
      </c>
      <c r="L32" s="14">
        <f>IF(AND(SUMIFS(Investors!$P:$P,Investors!$A:$A,$A32,Investors!$G:$G,$B32)-$B$2&lt;=L$4,SUMIFS(Investors!$P:$P,Investors!$A:$A,$A32,Investors!$G:$G,$B32)-$B$2&gt;K$4),SUMIFS(Investors!$Q:$Q,Investors!$A:$A,$A32,Investors!$G:$G,$B32),0)</f>
        <v/>
      </c>
      <c r="M32" s="14">
        <f>IF(AND(SUMIFS(Investors!$P:$P,Investors!$A:$A,$A32,Investors!$G:$G,$B32)-$B$2&lt;=M$4,SUMIFS(Investors!$P:$P,Investors!$A:$A,$A32,Investors!$G:$G,$B32)-$B$2&gt;L$4),SUMIFS(Investors!$Q:$Q,Investors!$A:$A,$A32,Investors!$G:$G,$B32),0)</f>
        <v/>
      </c>
      <c r="N32" s="14">
        <f>IF(AND(SUMIFS(Investors!$P:$P,Investors!$A:$A,$A32,Investors!$G:$G,$B32)-$B$2&lt;=N$4,SUMIFS(Investors!$P:$P,Investors!$A:$A,$A32,Investors!$G:$G,$B32)-$B$2&gt;M$4),SUMIFS(Investors!$Q:$Q,Investors!$A:$A,$A32,Investors!$G:$G,$B32),0)</f>
        <v/>
      </c>
      <c r="O32" s="14">
        <f>IF(AND(SUMIFS(Investors!$P:$P,Investors!$A:$A,$A32,Investors!$G:$G,$B32)-$B$2&lt;=O$4,SUMIFS(Investors!$P:$P,Investors!$A:$A,$A32,Investors!$G:$G,$B32)-$B$2&gt;N$4),SUMIFS(Investors!$Q:$Q,Investors!$A:$A,$A32,Investors!$G:$G,$B32),0)</f>
        <v/>
      </c>
      <c r="P32" s="14">
        <f>IF(AND(SUMIFS(Investors!$P:$P,Investors!$A:$A,$A32,Investors!$G:$G,$B32)-$B$2&lt;=P$4,SUMIFS(Investors!$P:$P,Investors!$A:$A,$A32,Investors!$G:$G,$B32)-$B$2&gt;O$4),SUMIFS(Investors!$Q:$Q,Investors!$A:$A,$A32,Investors!$G:$G,$B32),0)</f>
        <v/>
      </c>
      <c r="Q32" s="14">
        <f>IF(AND(SUMIFS(Investors!$P:$P,Investors!$A:$A,$A32,Investors!$G:$G,$B32)-$B$2&lt;=Q$4,SUMIFS(Investors!$P:$P,Investors!$A:$A,$A32,Investors!$G:$G,$B32)-$B$2&gt;P$4),SUMIFS(Investors!$Q:$Q,Investors!$A:$A,$A32,Investors!$G:$G,$B32),0)</f>
        <v/>
      </c>
      <c r="R32" s="14">
        <f>IF(AND(SUMIFS(Investors!$P:$P,Investors!$A:$A,$A32,Investors!$G:$G,$B32)-$B$2&lt;=R$4,SUMIFS(Investors!$P:$P,Investors!$A:$A,$A32,Investors!$G:$G,$B32)-$B$2&gt;Q$4),SUMIFS(Investors!$Q:$Q,Investors!$A:$A,$A32,Investors!$G:$G,$B32),0)</f>
        <v/>
      </c>
      <c r="S32" s="14">
        <f>IF(AND(SUMIFS(Investors!$P:$P,Investors!$A:$A,$A32,Investors!$G:$G,$B32)-$B$2&lt;=S$4,SUMIFS(Investors!$P:$P,Investors!$A:$A,$A32,Investors!$G:$G,$B32)-$B$2&gt;R$4),SUMIFS(Investors!$Q:$Q,Investors!$A:$A,$A32,Investors!$G:$G,$B32),0)</f>
        <v/>
      </c>
      <c r="T32" s="14">
        <f>IF(AND(SUMIFS(Investors!$P:$P,Investors!$A:$A,$A32,Investors!$G:$G,$B32)-$B$2&lt;=T$4,SUMIFS(Investors!$P:$P,Investors!$A:$A,$A32,Investors!$G:$G,$B32)-$B$2&gt;S$4),SUMIFS(Investors!$Q:$Q,Investors!$A:$A,$A32,Investors!$G:$G,$B32),0)</f>
        <v/>
      </c>
      <c r="U32" s="14">
        <f>IF(AND(SUMIFS(Investors!$P:$P,Investors!$A:$A,$A32,Investors!$G:$G,$B32)-$B$2&lt;=U$4,SUMIFS(Investors!$P:$P,Investors!$A:$A,$A32,Investors!$G:$G,$B32)-$B$2&gt;T$4),SUMIFS(Investors!$Q:$Q,Investors!$A:$A,$A32,Investors!$G:$G,$B32),0)</f>
        <v/>
      </c>
      <c r="V32" s="14">
        <f>IF(AND(SUMIFS(Investors!$P:$P,Investors!$A:$A,$A32,Investors!$G:$G,$B32)-$B$2&lt;=V$4,SUMIFS(Investors!$P:$P,Investors!$A:$A,$A32,Investors!$G:$G,$B32)-$B$2&gt;U$4),SUMIFS(Investors!$Q:$Q,Investors!$A:$A,$A32,Investors!$G:$G,$B32),0)</f>
        <v/>
      </c>
      <c r="W32" s="14">
        <f>IF(AND(SUMIFS(Investors!$P:$P,Investors!$A:$A,$A32,Investors!$G:$G,$B32)-$B$2&lt;=W$4,SUMIFS(Investors!$P:$P,Investors!$A:$A,$A32,Investors!$G:$G,$B32)-$B$2&gt;V$4),SUMIFS(Investors!$Q:$Q,Investors!$A:$A,$A32,Investors!$G:$G,$B32),0)</f>
        <v/>
      </c>
      <c r="X32" s="14">
        <f>IF(AND(SUMIFS(Investors!$P:$P,Investors!$A:$A,$A32,Investors!$G:$G,$B32)-$B$2&lt;=X$4,SUMIFS(Investors!$P:$P,Investors!$A:$A,$A32,Investors!$G:$G,$B32)-$B$2&gt;W$4),SUMIFS(Investors!$Q:$Q,Investors!$A:$A,$A32,Investors!$G:$G,$B32),0)</f>
        <v/>
      </c>
      <c r="Y32" s="14">
        <f>IF(AND(SUMIFS(Investors!$P:$P,Investors!$A:$A,$A32,Investors!$G:$G,$B32)-$B$2&lt;=Y$4,SUMIFS(Investors!$P:$P,Investors!$A:$A,$A32,Investors!$G:$G,$B32)-$B$2&gt;X$4),SUMIFS(Investors!$Q:$Q,Investors!$A:$A,$A32,Investors!$G:$G,$B32),0)</f>
        <v/>
      </c>
      <c r="Z32" s="14">
        <f>IF(AND(SUMIFS(Investors!$P:$P,Investors!$A:$A,$A32,Investors!$G:$G,$B32)-$B$2&lt;=Z$4,SUMIFS(Investors!$P:$P,Investors!$A:$A,$A32,Investors!$G:$G,$B32)-$B$2&gt;Y$4),SUMIFS(Investors!$Q:$Q,Investors!$A:$A,$A32,Investors!$G:$G,$B32),0)</f>
        <v/>
      </c>
      <c r="AA32" s="14">
        <f>IF(AND(SUMIFS(Investors!$P:$P,Investors!$A:$A,$A32,Investors!$G:$G,$B32)-$B$2&lt;=AA$4,SUMIFS(Investors!$P:$P,Investors!$A:$A,$A32,Investors!$G:$G,$B32)-$B$2&gt;Z$4),SUMIFS(Investors!$Q:$Q,Investors!$A:$A,$A32,Investors!$G:$G,$B32),0)</f>
        <v/>
      </c>
      <c r="AB32" s="14">
        <f>IF(AND(SUMIFS(Investors!$P:$P,Investors!$A:$A,$A32,Investors!$G:$G,$B32)-$B$2&lt;=AB$4,SUMIFS(Investors!$P:$P,Investors!$A:$A,$A32,Investors!$G:$G,$B32)-$B$2&gt;AA$4),SUMIFS(Investors!$Q:$Q,Investors!$A:$A,$A32,Investors!$G:$G,$B32),0)</f>
        <v/>
      </c>
      <c r="AC32" s="14">
        <f>IF(AND(SUMIFS(Investors!$P:$P,Investors!$A:$A,$A32,Investors!$G:$G,$B32)-$B$2&lt;=AC$4,SUMIFS(Investors!$P:$P,Investors!$A:$A,$A32,Investors!$G:$G,$B32)-$B$2&gt;AB$4),SUMIFS(Investors!$Q:$Q,Investors!$A:$A,$A32,Investors!$G:$G,$B32),0)</f>
        <v/>
      </c>
    </row>
    <row r="33">
      <c r="A33" s="13" t="inlineStr">
        <is>
          <t>ZSCH03</t>
        </is>
      </c>
      <c r="B33" s="13" t="inlineStr">
        <is>
          <t>GW3363</t>
        </is>
      </c>
      <c r="C33" s="14">
        <f>SUM(E33:AC33)</f>
        <v/>
      </c>
      <c r="D33" s="13" t="n"/>
      <c r="E33" s="14">
        <f>IF(AND(SUMIFS(Investors!$P:$P,Investors!$A:$A,$A33,Investors!$G:$G,$B33)-$B$2&lt;=E$4,SUMIFS(Investors!$P:$P,Investors!$A:$A,$A33,Investors!$G:$G,$B33)-$B$2&gt;D$4),SUMIFS(Investors!$Q:$Q,Investors!$A:$A,$A33,Investors!$G:$G,$B33),0)</f>
        <v/>
      </c>
      <c r="F33" s="14">
        <f>IF(AND(SUMIFS(Investors!$P:$P,Investors!$A:$A,$A33,Investors!$G:$G,$B33)-$B$2&lt;=F$4,SUMIFS(Investors!$P:$P,Investors!$A:$A,$A33,Investors!$G:$G,$B33)-$B$2&gt;E$4),SUMIFS(Investors!$Q:$Q,Investors!$A:$A,$A33,Investors!$G:$G,$B33),0)</f>
        <v/>
      </c>
      <c r="G33" s="14">
        <f>IF(AND(SUMIFS(Investors!$P:$P,Investors!$A:$A,$A33,Investors!$G:$G,$B33)-$B$2&lt;=G$4,SUMIFS(Investors!$P:$P,Investors!$A:$A,$A33,Investors!$G:$G,$B33)-$B$2&gt;F$4),SUMIFS(Investors!$Q:$Q,Investors!$A:$A,$A33,Investors!$G:$G,$B33),0)</f>
        <v/>
      </c>
      <c r="H33" s="14">
        <f>IF(AND(SUMIFS(Investors!$P:$P,Investors!$A:$A,$A33,Investors!$G:$G,$B33)-$B$2&lt;=H$4,SUMIFS(Investors!$P:$P,Investors!$A:$A,$A33,Investors!$G:$G,$B33)-$B$2&gt;G$4),SUMIFS(Investors!$Q:$Q,Investors!$A:$A,$A33,Investors!$G:$G,$B33),0)</f>
        <v/>
      </c>
      <c r="I33" s="14">
        <f>IF(AND(SUMIFS(Investors!$P:$P,Investors!$A:$A,$A33,Investors!$G:$G,$B33)-$B$2&lt;=I$4,SUMIFS(Investors!$P:$P,Investors!$A:$A,$A33,Investors!$G:$G,$B33)-$B$2&gt;H$4),SUMIFS(Investors!$Q:$Q,Investors!$A:$A,$A33,Investors!$G:$G,$B33),0)</f>
        <v/>
      </c>
      <c r="J33" s="14">
        <f>IF(AND(SUMIFS(Investors!$P:$P,Investors!$A:$A,$A33,Investors!$G:$G,$B33)-$B$2&lt;=J$4,SUMIFS(Investors!$P:$P,Investors!$A:$A,$A33,Investors!$G:$G,$B33)-$B$2&gt;I$4),SUMIFS(Investors!$Q:$Q,Investors!$A:$A,$A33,Investors!$G:$G,$B33),0)</f>
        <v/>
      </c>
      <c r="K33" s="14">
        <f>IF(AND(SUMIFS(Investors!$P:$P,Investors!$A:$A,$A33,Investors!$G:$G,$B33)-$B$2&lt;=K$4,SUMIFS(Investors!$P:$P,Investors!$A:$A,$A33,Investors!$G:$G,$B33)-$B$2&gt;J$4),SUMIFS(Investors!$Q:$Q,Investors!$A:$A,$A33,Investors!$G:$G,$B33),0)</f>
        <v/>
      </c>
      <c r="L33" s="14">
        <f>IF(AND(SUMIFS(Investors!$P:$P,Investors!$A:$A,$A33,Investors!$G:$G,$B33)-$B$2&lt;=L$4,SUMIFS(Investors!$P:$P,Investors!$A:$A,$A33,Investors!$G:$G,$B33)-$B$2&gt;K$4),SUMIFS(Investors!$Q:$Q,Investors!$A:$A,$A33,Investors!$G:$G,$B33),0)</f>
        <v/>
      </c>
      <c r="M33" s="14">
        <f>IF(AND(SUMIFS(Investors!$P:$P,Investors!$A:$A,$A33,Investors!$G:$G,$B33)-$B$2&lt;=M$4,SUMIFS(Investors!$P:$P,Investors!$A:$A,$A33,Investors!$G:$G,$B33)-$B$2&gt;L$4),SUMIFS(Investors!$Q:$Q,Investors!$A:$A,$A33,Investors!$G:$G,$B33),0)</f>
        <v/>
      </c>
      <c r="N33" s="14">
        <f>IF(AND(SUMIFS(Investors!$P:$P,Investors!$A:$A,$A33,Investors!$G:$G,$B33)-$B$2&lt;=N$4,SUMIFS(Investors!$P:$P,Investors!$A:$A,$A33,Investors!$G:$G,$B33)-$B$2&gt;M$4),SUMIFS(Investors!$Q:$Q,Investors!$A:$A,$A33,Investors!$G:$G,$B33),0)</f>
        <v/>
      </c>
      <c r="O33" s="14">
        <f>IF(AND(SUMIFS(Investors!$P:$P,Investors!$A:$A,$A33,Investors!$G:$G,$B33)-$B$2&lt;=O$4,SUMIFS(Investors!$P:$P,Investors!$A:$A,$A33,Investors!$G:$G,$B33)-$B$2&gt;N$4),SUMIFS(Investors!$Q:$Q,Investors!$A:$A,$A33,Investors!$G:$G,$B33),0)</f>
        <v/>
      </c>
      <c r="P33" s="14">
        <f>IF(AND(SUMIFS(Investors!$P:$P,Investors!$A:$A,$A33,Investors!$G:$G,$B33)-$B$2&lt;=P$4,SUMIFS(Investors!$P:$P,Investors!$A:$A,$A33,Investors!$G:$G,$B33)-$B$2&gt;O$4),SUMIFS(Investors!$Q:$Q,Investors!$A:$A,$A33,Investors!$G:$G,$B33),0)</f>
        <v/>
      </c>
      <c r="Q33" s="14">
        <f>IF(AND(SUMIFS(Investors!$P:$P,Investors!$A:$A,$A33,Investors!$G:$G,$B33)-$B$2&lt;=Q$4,SUMIFS(Investors!$P:$P,Investors!$A:$A,$A33,Investors!$G:$G,$B33)-$B$2&gt;P$4),SUMIFS(Investors!$Q:$Q,Investors!$A:$A,$A33,Investors!$G:$G,$B33),0)</f>
        <v/>
      </c>
      <c r="R33" s="14">
        <f>IF(AND(SUMIFS(Investors!$P:$P,Investors!$A:$A,$A33,Investors!$G:$G,$B33)-$B$2&lt;=R$4,SUMIFS(Investors!$P:$P,Investors!$A:$A,$A33,Investors!$G:$G,$B33)-$B$2&gt;Q$4),SUMIFS(Investors!$Q:$Q,Investors!$A:$A,$A33,Investors!$G:$G,$B33),0)</f>
        <v/>
      </c>
      <c r="S33" s="14">
        <f>IF(AND(SUMIFS(Investors!$P:$P,Investors!$A:$A,$A33,Investors!$G:$G,$B33)-$B$2&lt;=S$4,SUMIFS(Investors!$P:$P,Investors!$A:$A,$A33,Investors!$G:$G,$B33)-$B$2&gt;R$4),SUMIFS(Investors!$Q:$Q,Investors!$A:$A,$A33,Investors!$G:$G,$B33),0)</f>
        <v/>
      </c>
      <c r="T33" s="14">
        <f>IF(AND(SUMIFS(Investors!$P:$P,Investors!$A:$A,$A33,Investors!$G:$G,$B33)-$B$2&lt;=T$4,SUMIFS(Investors!$P:$P,Investors!$A:$A,$A33,Investors!$G:$G,$B33)-$B$2&gt;S$4),SUMIFS(Investors!$Q:$Q,Investors!$A:$A,$A33,Investors!$G:$G,$B33),0)</f>
        <v/>
      </c>
      <c r="U33" s="14">
        <f>IF(AND(SUMIFS(Investors!$P:$P,Investors!$A:$A,$A33,Investors!$G:$G,$B33)-$B$2&lt;=U$4,SUMIFS(Investors!$P:$P,Investors!$A:$A,$A33,Investors!$G:$G,$B33)-$B$2&gt;T$4),SUMIFS(Investors!$Q:$Q,Investors!$A:$A,$A33,Investors!$G:$G,$B33),0)</f>
        <v/>
      </c>
      <c r="V33" s="14">
        <f>IF(AND(SUMIFS(Investors!$P:$P,Investors!$A:$A,$A33,Investors!$G:$G,$B33)-$B$2&lt;=V$4,SUMIFS(Investors!$P:$P,Investors!$A:$A,$A33,Investors!$G:$G,$B33)-$B$2&gt;U$4),SUMIFS(Investors!$Q:$Q,Investors!$A:$A,$A33,Investors!$G:$G,$B33),0)</f>
        <v/>
      </c>
      <c r="W33" s="14">
        <f>IF(AND(SUMIFS(Investors!$P:$P,Investors!$A:$A,$A33,Investors!$G:$G,$B33)-$B$2&lt;=W$4,SUMIFS(Investors!$P:$P,Investors!$A:$A,$A33,Investors!$G:$G,$B33)-$B$2&gt;V$4),SUMIFS(Investors!$Q:$Q,Investors!$A:$A,$A33,Investors!$G:$G,$B33),0)</f>
        <v/>
      </c>
      <c r="X33" s="14">
        <f>IF(AND(SUMIFS(Investors!$P:$P,Investors!$A:$A,$A33,Investors!$G:$G,$B33)-$B$2&lt;=X$4,SUMIFS(Investors!$P:$P,Investors!$A:$A,$A33,Investors!$G:$G,$B33)-$B$2&gt;W$4),SUMIFS(Investors!$Q:$Q,Investors!$A:$A,$A33,Investors!$G:$G,$B33),0)</f>
        <v/>
      </c>
      <c r="Y33" s="14">
        <f>IF(AND(SUMIFS(Investors!$P:$P,Investors!$A:$A,$A33,Investors!$G:$G,$B33)-$B$2&lt;=Y$4,SUMIFS(Investors!$P:$P,Investors!$A:$A,$A33,Investors!$G:$G,$B33)-$B$2&gt;X$4),SUMIFS(Investors!$Q:$Q,Investors!$A:$A,$A33,Investors!$G:$G,$B33),0)</f>
        <v/>
      </c>
      <c r="Z33" s="14">
        <f>IF(AND(SUMIFS(Investors!$P:$P,Investors!$A:$A,$A33,Investors!$G:$G,$B33)-$B$2&lt;=Z$4,SUMIFS(Investors!$P:$P,Investors!$A:$A,$A33,Investors!$G:$G,$B33)-$B$2&gt;Y$4),SUMIFS(Investors!$Q:$Q,Investors!$A:$A,$A33,Investors!$G:$G,$B33),0)</f>
        <v/>
      </c>
      <c r="AA33" s="14">
        <f>IF(AND(SUMIFS(Investors!$P:$P,Investors!$A:$A,$A33,Investors!$G:$G,$B33)-$B$2&lt;=AA$4,SUMIFS(Investors!$P:$P,Investors!$A:$A,$A33,Investors!$G:$G,$B33)-$B$2&gt;Z$4),SUMIFS(Investors!$Q:$Q,Investors!$A:$A,$A33,Investors!$G:$G,$B33),0)</f>
        <v/>
      </c>
      <c r="AB33" s="14">
        <f>IF(AND(SUMIFS(Investors!$P:$P,Investors!$A:$A,$A33,Investors!$G:$G,$B33)-$B$2&lt;=AB$4,SUMIFS(Investors!$P:$P,Investors!$A:$A,$A33,Investors!$G:$G,$B33)-$B$2&gt;AA$4),SUMIFS(Investors!$Q:$Q,Investors!$A:$A,$A33,Investors!$G:$G,$B33),0)</f>
        <v/>
      </c>
      <c r="AC33" s="14">
        <f>IF(AND(SUMIFS(Investors!$P:$P,Investors!$A:$A,$A33,Investors!$G:$G,$B33)-$B$2&lt;=AC$4,SUMIFS(Investors!$P:$P,Investors!$A:$A,$A33,Investors!$G:$G,$B33)-$B$2&gt;AB$4),SUMIFS(Investors!$Q:$Q,Investors!$A:$A,$A33,Investors!$G:$G,$B33),0)</f>
        <v/>
      </c>
    </row>
    <row r="34">
      <c r="A34" s="13" t="inlineStr">
        <is>
          <t>ZKRI02</t>
        </is>
      </c>
      <c r="B34" s="13" t="inlineStr">
        <is>
          <t>GW4300</t>
        </is>
      </c>
      <c r="C34" s="14">
        <f>SUM(E34:AC34)</f>
        <v/>
      </c>
      <c r="D34" s="13" t="n"/>
      <c r="E34" s="14">
        <f>IF(AND(SUMIFS(Investors!$P:$P,Investors!$A:$A,$A34,Investors!$G:$G,$B34)-$B$2&lt;=E$4,SUMIFS(Investors!$P:$P,Investors!$A:$A,$A34,Investors!$G:$G,$B34)-$B$2&gt;D$4),SUMIFS(Investors!$Q:$Q,Investors!$A:$A,$A34,Investors!$G:$G,$B34),0)</f>
        <v/>
      </c>
      <c r="F34" s="14">
        <f>IF(AND(SUMIFS(Investors!$P:$P,Investors!$A:$A,$A34,Investors!$G:$G,$B34)-$B$2&lt;=F$4,SUMIFS(Investors!$P:$P,Investors!$A:$A,$A34,Investors!$G:$G,$B34)-$B$2&gt;E$4),SUMIFS(Investors!$Q:$Q,Investors!$A:$A,$A34,Investors!$G:$G,$B34),0)</f>
        <v/>
      </c>
      <c r="G34" s="14">
        <f>IF(AND(SUMIFS(Investors!$P:$P,Investors!$A:$A,$A34,Investors!$G:$G,$B34)-$B$2&lt;=G$4,SUMIFS(Investors!$P:$P,Investors!$A:$A,$A34,Investors!$G:$G,$B34)-$B$2&gt;F$4),SUMIFS(Investors!$Q:$Q,Investors!$A:$A,$A34,Investors!$G:$G,$B34),0)</f>
        <v/>
      </c>
      <c r="H34" s="14">
        <f>IF(AND(SUMIFS(Investors!$P:$P,Investors!$A:$A,$A34,Investors!$G:$G,$B34)-$B$2&lt;=H$4,SUMIFS(Investors!$P:$P,Investors!$A:$A,$A34,Investors!$G:$G,$B34)-$B$2&gt;G$4),SUMIFS(Investors!$Q:$Q,Investors!$A:$A,$A34,Investors!$G:$G,$B34),0)</f>
        <v/>
      </c>
      <c r="I34" s="14">
        <f>IF(AND(SUMIFS(Investors!$P:$P,Investors!$A:$A,$A34,Investors!$G:$G,$B34)-$B$2&lt;=I$4,SUMIFS(Investors!$P:$P,Investors!$A:$A,$A34,Investors!$G:$G,$B34)-$B$2&gt;H$4),SUMIFS(Investors!$Q:$Q,Investors!$A:$A,$A34,Investors!$G:$G,$B34),0)</f>
        <v/>
      </c>
      <c r="J34" s="14">
        <f>IF(AND(SUMIFS(Investors!$P:$P,Investors!$A:$A,$A34,Investors!$G:$G,$B34)-$B$2&lt;=J$4,SUMIFS(Investors!$P:$P,Investors!$A:$A,$A34,Investors!$G:$G,$B34)-$B$2&gt;I$4),SUMIFS(Investors!$Q:$Q,Investors!$A:$A,$A34,Investors!$G:$G,$B34),0)</f>
        <v/>
      </c>
      <c r="K34" s="14">
        <f>IF(AND(SUMIFS(Investors!$P:$P,Investors!$A:$A,$A34,Investors!$G:$G,$B34)-$B$2&lt;=K$4,SUMIFS(Investors!$P:$P,Investors!$A:$A,$A34,Investors!$G:$G,$B34)-$B$2&gt;J$4),SUMIFS(Investors!$Q:$Q,Investors!$A:$A,$A34,Investors!$G:$G,$B34),0)</f>
        <v/>
      </c>
      <c r="L34" s="14">
        <f>IF(AND(SUMIFS(Investors!$P:$P,Investors!$A:$A,$A34,Investors!$G:$G,$B34)-$B$2&lt;=L$4,SUMIFS(Investors!$P:$P,Investors!$A:$A,$A34,Investors!$G:$G,$B34)-$B$2&gt;K$4),SUMIFS(Investors!$Q:$Q,Investors!$A:$A,$A34,Investors!$G:$G,$B34),0)</f>
        <v/>
      </c>
      <c r="M34" s="14">
        <f>IF(AND(SUMIFS(Investors!$P:$P,Investors!$A:$A,$A34,Investors!$G:$G,$B34)-$B$2&lt;=M$4,SUMIFS(Investors!$P:$P,Investors!$A:$A,$A34,Investors!$G:$G,$B34)-$B$2&gt;L$4),SUMIFS(Investors!$Q:$Q,Investors!$A:$A,$A34,Investors!$G:$G,$B34),0)</f>
        <v/>
      </c>
      <c r="N34" s="14">
        <f>IF(AND(SUMIFS(Investors!$P:$P,Investors!$A:$A,$A34,Investors!$G:$G,$B34)-$B$2&lt;=N$4,SUMIFS(Investors!$P:$P,Investors!$A:$A,$A34,Investors!$G:$G,$B34)-$B$2&gt;M$4),SUMIFS(Investors!$Q:$Q,Investors!$A:$A,$A34,Investors!$G:$G,$B34),0)</f>
        <v/>
      </c>
      <c r="O34" s="14">
        <f>IF(AND(SUMIFS(Investors!$P:$P,Investors!$A:$A,$A34,Investors!$G:$G,$B34)-$B$2&lt;=O$4,SUMIFS(Investors!$P:$P,Investors!$A:$A,$A34,Investors!$G:$G,$B34)-$B$2&gt;N$4),SUMIFS(Investors!$Q:$Q,Investors!$A:$A,$A34,Investors!$G:$G,$B34),0)</f>
        <v/>
      </c>
      <c r="P34" s="14">
        <f>IF(AND(SUMIFS(Investors!$P:$P,Investors!$A:$A,$A34,Investors!$G:$G,$B34)-$B$2&lt;=P$4,SUMIFS(Investors!$P:$P,Investors!$A:$A,$A34,Investors!$G:$G,$B34)-$B$2&gt;O$4),SUMIFS(Investors!$Q:$Q,Investors!$A:$A,$A34,Investors!$G:$G,$B34),0)</f>
        <v/>
      </c>
      <c r="Q34" s="14">
        <f>IF(AND(SUMIFS(Investors!$P:$P,Investors!$A:$A,$A34,Investors!$G:$G,$B34)-$B$2&lt;=Q$4,SUMIFS(Investors!$P:$P,Investors!$A:$A,$A34,Investors!$G:$G,$B34)-$B$2&gt;P$4),SUMIFS(Investors!$Q:$Q,Investors!$A:$A,$A34,Investors!$G:$G,$B34),0)</f>
        <v/>
      </c>
      <c r="R34" s="14">
        <f>IF(AND(SUMIFS(Investors!$P:$P,Investors!$A:$A,$A34,Investors!$G:$G,$B34)-$B$2&lt;=R$4,SUMIFS(Investors!$P:$P,Investors!$A:$A,$A34,Investors!$G:$G,$B34)-$B$2&gt;Q$4),SUMIFS(Investors!$Q:$Q,Investors!$A:$A,$A34,Investors!$G:$G,$B34),0)</f>
        <v/>
      </c>
      <c r="S34" s="14">
        <f>IF(AND(SUMIFS(Investors!$P:$P,Investors!$A:$A,$A34,Investors!$G:$G,$B34)-$B$2&lt;=S$4,SUMIFS(Investors!$P:$P,Investors!$A:$A,$A34,Investors!$G:$G,$B34)-$B$2&gt;R$4),SUMIFS(Investors!$Q:$Q,Investors!$A:$A,$A34,Investors!$G:$G,$B34),0)</f>
        <v/>
      </c>
      <c r="T34" s="14">
        <f>IF(AND(SUMIFS(Investors!$P:$P,Investors!$A:$A,$A34,Investors!$G:$G,$B34)-$B$2&lt;=T$4,SUMIFS(Investors!$P:$P,Investors!$A:$A,$A34,Investors!$G:$G,$B34)-$B$2&gt;S$4),SUMIFS(Investors!$Q:$Q,Investors!$A:$A,$A34,Investors!$G:$G,$B34),0)</f>
        <v/>
      </c>
      <c r="U34" s="14">
        <f>IF(AND(SUMIFS(Investors!$P:$P,Investors!$A:$A,$A34,Investors!$G:$G,$B34)-$B$2&lt;=U$4,SUMIFS(Investors!$P:$P,Investors!$A:$A,$A34,Investors!$G:$G,$B34)-$B$2&gt;T$4),SUMIFS(Investors!$Q:$Q,Investors!$A:$A,$A34,Investors!$G:$G,$B34),0)</f>
        <v/>
      </c>
      <c r="V34" s="14">
        <f>IF(AND(SUMIFS(Investors!$P:$P,Investors!$A:$A,$A34,Investors!$G:$G,$B34)-$B$2&lt;=V$4,SUMIFS(Investors!$P:$P,Investors!$A:$A,$A34,Investors!$G:$G,$B34)-$B$2&gt;U$4),SUMIFS(Investors!$Q:$Q,Investors!$A:$A,$A34,Investors!$G:$G,$B34),0)</f>
        <v/>
      </c>
      <c r="W34" s="14">
        <f>IF(AND(SUMIFS(Investors!$P:$P,Investors!$A:$A,$A34,Investors!$G:$G,$B34)-$B$2&lt;=W$4,SUMIFS(Investors!$P:$P,Investors!$A:$A,$A34,Investors!$G:$G,$B34)-$B$2&gt;V$4),SUMIFS(Investors!$Q:$Q,Investors!$A:$A,$A34,Investors!$G:$G,$B34),0)</f>
        <v/>
      </c>
      <c r="X34" s="14">
        <f>IF(AND(SUMIFS(Investors!$P:$P,Investors!$A:$A,$A34,Investors!$G:$G,$B34)-$B$2&lt;=X$4,SUMIFS(Investors!$P:$P,Investors!$A:$A,$A34,Investors!$G:$G,$B34)-$B$2&gt;W$4),SUMIFS(Investors!$Q:$Q,Investors!$A:$A,$A34,Investors!$G:$G,$B34),0)</f>
        <v/>
      </c>
      <c r="Y34" s="14">
        <f>IF(AND(SUMIFS(Investors!$P:$P,Investors!$A:$A,$A34,Investors!$G:$G,$B34)-$B$2&lt;=Y$4,SUMIFS(Investors!$P:$P,Investors!$A:$A,$A34,Investors!$G:$G,$B34)-$B$2&gt;X$4),SUMIFS(Investors!$Q:$Q,Investors!$A:$A,$A34,Investors!$G:$G,$B34),0)</f>
        <v/>
      </c>
      <c r="Z34" s="14">
        <f>IF(AND(SUMIFS(Investors!$P:$P,Investors!$A:$A,$A34,Investors!$G:$G,$B34)-$B$2&lt;=Z$4,SUMIFS(Investors!$P:$P,Investors!$A:$A,$A34,Investors!$G:$G,$B34)-$B$2&gt;Y$4),SUMIFS(Investors!$Q:$Q,Investors!$A:$A,$A34,Investors!$G:$G,$B34),0)</f>
        <v/>
      </c>
      <c r="AA34" s="14">
        <f>IF(AND(SUMIFS(Investors!$P:$P,Investors!$A:$A,$A34,Investors!$G:$G,$B34)-$B$2&lt;=AA$4,SUMIFS(Investors!$P:$P,Investors!$A:$A,$A34,Investors!$G:$G,$B34)-$B$2&gt;Z$4),SUMIFS(Investors!$Q:$Q,Investors!$A:$A,$A34,Investors!$G:$G,$B34),0)</f>
        <v/>
      </c>
      <c r="AB34" s="14">
        <f>IF(AND(SUMIFS(Investors!$P:$P,Investors!$A:$A,$A34,Investors!$G:$G,$B34)-$B$2&lt;=AB$4,SUMIFS(Investors!$P:$P,Investors!$A:$A,$A34,Investors!$G:$G,$B34)-$B$2&gt;AA$4),SUMIFS(Investors!$Q:$Q,Investors!$A:$A,$A34,Investors!$G:$G,$B34),0)</f>
        <v/>
      </c>
      <c r="AC34" s="14">
        <f>IF(AND(SUMIFS(Investors!$P:$P,Investors!$A:$A,$A34,Investors!$G:$G,$B34)-$B$2&lt;=AC$4,SUMIFS(Investors!$P:$P,Investors!$A:$A,$A34,Investors!$G:$G,$B34)-$B$2&gt;AB$4),SUMIFS(Investors!$Q:$Q,Investors!$A:$A,$A34,Investors!$G:$G,$B34),0)</f>
        <v/>
      </c>
    </row>
    <row r="35">
      <c r="A35" s="13" t="inlineStr">
        <is>
          <t>ZKRI02</t>
        </is>
      </c>
      <c r="B35" s="13" t="inlineStr">
        <is>
          <t>GW4604</t>
        </is>
      </c>
      <c r="C35" s="14">
        <f>SUM(E35:AC35)</f>
        <v/>
      </c>
      <c r="D35" s="13" t="n"/>
      <c r="E35" s="14">
        <f>IF(AND(SUMIFS(Investors!$P:$P,Investors!$A:$A,$A35,Investors!$G:$G,$B35)-$B$2&lt;=E$4,SUMIFS(Investors!$P:$P,Investors!$A:$A,$A35,Investors!$G:$G,$B35)-$B$2&gt;D$4),SUMIFS(Investors!$Q:$Q,Investors!$A:$A,$A35,Investors!$G:$G,$B35),0)</f>
        <v/>
      </c>
      <c r="F35" s="14">
        <f>IF(AND(SUMIFS(Investors!$P:$P,Investors!$A:$A,$A35,Investors!$G:$G,$B35)-$B$2&lt;=F$4,SUMIFS(Investors!$P:$P,Investors!$A:$A,$A35,Investors!$G:$G,$B35)-$B$2&gt;E$4),SUMIFS(Investors!$Q:$Q,Investors!$A:$A,$A35,Investors!$G:$G,$B35),0)</f>
        <v/>
      </c>
      <c r="G35" s="14">
        <f>IF(AND(SUMIFS(Investors!$P:$P,Investors!$A:$A,$A35,Investors!$G:$G,$B35)-$B$2&lt;=G$4,SUMIFS(Investors!$P:$P,Investors!$A:$A,$A35,Investors!$G:$G,$B35)-$B$2&gt;F$4),SUMIFS(Investors!$Q:$Q,Investors!$A:$A,$A35,Investors!$G:$G,$B35),0)</f>
        <v/>
      </c>
      <c r="H35" s="14">
        <f>IF(AND(SUMIFS(Investors!$P:$P,Investors!$A:$A,$A35,Investors!$G:$G,$B35)-$B$2&lt;=H$4,SUMIFS(Investors!$P:$P,Investors!$A:$A,$A35,Investors!$G:$G,$B35)-$B$2&gt;G$4),SUMIFS(Investors!$Q:$Q,Investors!$A:$A,$A35,Investors!$G:$G,$B35),0)</f>
        <v/>
      </c>
      <c r="I35" s="14">
        <f>IF(AND(SUMIFS(Investors!$P:$P,Investors!$A:$A,$A35,Investors!$G:$G,$B35)-$B$2&lt;=I$4,SUMIFS(Investors!$P:$P,Investors!$A:$A,$A35,Investors!$G:$G,$B35)-$B$2&gt;H$4),SUMIFS(Investors!$Q:$Q,Investors!$A:$A,$A35,Investors!$G:$G,$B35),0)</f>
        <v/>
      </c>
      <c r="J35" s="14">
        <f>IF(AND(SUMIFS(Investors!$P:$P,Investors!$A:$A,$A35,Investors!$G:$G,$B35)-$B$2&lt;=J$4,SUMIFS(Investors!$P:$P,Investors!$A:$A,$A35,Investors!$G:$G,$B35)-$B$2&gt;I$4),SUMIFS(Investors!$Q:$Q,Investors!$A:$A,$A35,Investors!$G:$G,$B35),0)</f>
        <v/>
      </c>
      <c r="K35" s="14">
        <f>IF(AND(SUMIFS(Investors!$P:$P,Investors!$A:$A,$A35,Investors!$G:$G,$B35)-$B$2&lt;=K$4,SUMIFS(Investors!$P:$P,Investors!$A:$A,$A35,Investors!$G:$G,$B35)-$B$2&gt;J$4),SUMIFS(Investors!$Q:$Q,Investors!$A:$A,$A35,Investors!$G:$G,$B35),0)</f>
        <v/>
      </c>
      <c r="L35" s="14">
        <f>IF(AND(SUMIFS(Investors!$P:$P,Investors!$A:$A,$A35,Investors!$G:$G,$B35)-$B$2&lt;=L$4,SUMIFS(Investors!$P:$P,Investors!$A:$A,$A35,Investors!$G:$G,$B35)-$B$2&gt;K$4),SUMIFS(Investors!$Q:$Q,Investors!$A:$A,$A35,Investors!$G:$G,$B35),0)</f>
        <v/>
      </c>
      <c r="M35" s="14">
        <f>IF(AND(SUMIFS(Investors!$P:$P,Investors!$A:$A,$A35,Investors!$G:$G,$B35)-$B$2&lt;=M$4,SUMIFS(Investors!$P:$P,Investors!$A:$A,$A35,Investors!$G:$G,$B35)-$B$2&gt;L$4),SUMIFS(Investors!$Q:$Q,Investors!$A:$A,$A35,Investors!$G:$G,$B35),0)</f>
        <v/>
      </c>
      <c r="N35" s="14">
        <f>IF(AND(SUMIFS(Investors!$P:$P,Investors!$A:$A,$A35,Investors!$G:$G,$B35)-$B$2&lt;=N$4,SUMIFS(Investors!$P:$P,Investors!$A:$A,$A35,Investors!$G:$G,$B35)-$B$2&gt;M$4),SUMIFS(Investors!$Q:$Q,Investors!$A:$A,$A35,Investors!$G:$G,$B35),0)</f>
        <v/>
      </c>
      <c r="O35" s="14">
        <f>IF(AND(SUMIFS(Investors!$P:$P,Investors!$A:$A,$A35,Investors!$G:$G,$B35)-$B$2&lt;=O$4,SUMIFS(Investors!$P:$P,Investors!$A:$A,$A35,Investors!$G:$G,$B35)-$B$2&gt;N$4),SUMIFS(Investors!$Q:$Q,Investors!$A:$A,$A35,Investors!$G:$G,$B35),0)</f>
        <v/>
      </c>
      <c r="P35" s="14">
        <f>IF(AND(SUMIFS(Investors!$P:$P,Investors!$A:$A,$A35,Investors!$G:$G,$B35)-$B$2&lt;=P$4,SUMIFS(Investors!$P:$P,Investors!$A:$A,$A35,Investors!$G:$G,$B35)-$B$2&gt;O$4),SUMIFS(Investors!$Q:$Q,Investors!$A:$A,$A35,Investors!$G:$G,$B35),0)</f>
        <v/>
      </c>
      <c r="Q35" s="14">
        <f>IF(AND(SUMIFS(Investors!$P:$P,Investors!$A:$A,$A35,Investors!$G:$G,$B35)-$B$2&lt;=Q$4,SUMIFS(Investors!$P:$P,Investors!$A:$A,$A35,Investors!$G:$G,$B35)-$B$2&gt;P$4),SUMIFS(Investors!$Q:$Q,Investors!$A:$A,$A35,Investors!$G:$G,$B35),0)</f>
        <v/>
      </c>
      <c r="R35" s="14">
        <f>IF(AND(SUMIFS(Investors!$P:$P,Investors!$A:$A,$A35,Investors!$G:$G,$B35)-$B$2&lt;=R$4,SUMIFS(Investors!$P:$P,Investors!$A:$A,$A35,Investors!$G:$G,$B35)-$B$2&gt;Q$4),SUMIFS(Investors!$Q:$Q,Investors!$A:$A,$A35,Investors!$G:$G,$B35),0)</f>
        <v/>
      </c>
      <c r="S35" s="14">
        <f>IF(AND(SUMIFS(Investors!$P:$P,Investors!$A:$A,$A35,Investors!$G:$G,$B35)-$B$2&lt;=S$4,SUMIFS(Investors!$P:$P,Investors!$A:$A,$A35,Investors!$G:$G,$B35)-$B$2&gt;R$4),SUMIFS(Investors!$Q:$Q,Investors!$A:$A,$A35,Investors!$G:$G,$B35),0)</f>
        <v/>
      </c>
      <c r="T35" s="14">
        <f>IF(AND(SUMIFS(Investors!$P:$P,Investors!$A:$A,$A35,Investors!$G:$G,$B35)-$B$2&lt;=T$4,SUMIFS(Investors!$P:$P,Investors!$A:$A,$A35,Investors!$G:$G,$B35)-$B$2&gt;S$4),SUMIFS(Investors!$Q:$Q,Investors!$A:$A,$A35,Investors!$G:$G,$B35),0)</f>
        <v/>
      </c>
      <c r="U35" s="14">
        <f>IF(AND(SUMIFS(Investors!$P:$P,Investors!$A:$A,$A35,Investors!$G:$G,$B35)-$B$2&lt;=U$4,SUMIFS(Investors!$P:$P,Investors!$A:$A,$A35,Investors!$G:$G,$B35)-$B$2&gt;T$4),SUMIFS(Investors!$Q:$Q,Investors!$A:$A,$A35,Investors!$G:$G,$B35),0)</f>
        <v/>
      </c>
      <c r="V35" s="14">
        <f>IF(AND(SUMIFS(Investors!$P:$P,Investors!$A:$A,$A35,Investors!$G:$G,$B35)-$B$2&lt;=V$4,SUMIFS(Investors!$P:$P,Investors!$A:$A,$A35,Investors!$G:$G,$B35)-$B$2&gt;U$4),SUMIFS(Investors!$Q:$Q,Investors!$A:$A,$A35,Investors!$G:$G,$B35),0)</f>
        <v/>
      </c>
      <c r="W35" s="14">
        <f>IF(AND(SUMIFS(Investors!$P:$P,Investors!$A:$A,$A35,Investors!$G:$G,$B35)-$B$2&lt;=W$4,SUMIFS(Investors!$P:$P,Investors!$A:$A,$A35,Investors!$G:$G,$B35)-$B$2&gt;V$4),SUMIFS(Investors!$Q:$Q,Investors!$A:$A,$A35,Investors!$G:$G,$B35),0)</f>
        <v/>
      </c>
      <c r="X35" s="14">
        <f>IF(AND(SUMIFS(Investors!$P:$P,Investors!$A:$A,$A35,Investors!$G:$G,$B35)-$B$2&lt;=X$4,SUMIFS(Investors!$P:$P,Investors!$A:$A,$A35,Investors!$G:$G,$B35)-$B$2&gt;W$4),SUMIFS(Investors!$Q:$Q,Investors!$A:$A,$A35,Investors!$G:$G,$B35),0)</f>
        <v/>
      </c>
      <c r="Y35" s="14">
        <f>IF(AND(SUMIFS(Investors!$P:$P,Investors!$A:$A,$A35,Investors!$G:$G,$B35)-$B$2&lt;=Y$4,SUMIFS(Investors!$P:$P,Investors!$A:$A,$A35,Investors!$G:$G,$B35)-$B$2&gt;X$4),SUMIFS(Investors!$Q:$Q,Investors!$A:$A,$A35,Investors!$G:$G,$B35),0)</f>
        <v/>
      </c>
      <c r="Z35" s="14">
        <f>IF(AND(SUMIFS(Investors!$P:$P,Investors!$A:$A,$A35,Investors!$G:$G,$B35)-$B$2&lt;=Z$4,SUMIFS(Investors!$P:$P,Investors!$A:$A,$A35,Investors!$G:$G,$B35)-$B$2&gt;Y$4),SUMIFS(Investors!$Q:$Q,Investors!$A:$A,$A35,Investors!$G:$G,$B35),0)</f>
        <v/>
      </c>
      <c r="AA35" s="14">
        <f>IF(AND(SUMIFS(Investors!$P:$P,Investors!$A:$A,$A35,Investors!$G:$G,$B35)-$B$2&lt;=AA$4,SUMIFS(Investors!$P:$P,Investors!$A:$A,$A35,Investors!$G:$G,$B35)-$B$2&gt;Z$4),SUMIFS(Investors!$Q:$Q,Investors!$A:$A,$A35,Investors!$G:$G,$B35),0)</f>
        <v/>
      </c>
      <c r="AB35" s="14">
        <f>IF(AND(SUMIFS(Investors!$P:$P,Investors!$A:$A,$A35,Investors!$G:$G,$B35)-$B$2&lt;=AB$4,SUMIFS(Investors!$P:$P,Investors!$A:$A,$A35,Investors!$G:$G,$B35)-$B$2&gt;AA$4),SUMIFS(Investors!$Q:$Q,Investors!$A:$A,$A35,Investors!$G:$G,$B35),0)</f>
        <v/>
      </c>
      <c r="AC35" s="14">
        <f>IF(AND(SUMIFS(Investors!$P:$P,Investors!$A:$A,$A35,Investors!$G:$G,$B35)-$B$2&lt;=AC$4,SUMIFS(Investors!$P:$P,Investors!$A:$A,$A35,Investors!$G:$G,$B35)-$B$2&gt;AB$4),SUMIFS(Investors!$Q:$Q,Investors!$A:$A,$A35,Investors!$G:$G,$B35),0)</f>
        <v/>
      </c>
    </row>
    <row r="36">
      <c r="A36" s="13" t="inlineStr">
        <is>
          <t>ZKRI02</t>
        </is>
      </c>
      <c r="B36" s="13" t="inlineStr">
        <is>
          <t>GW4729</t>
        </is>
      </c>
      <c r="C36" s="14">
        <f>SUM(E36:AC36)</f>
        <v/>
      </c>
      <c r="D36" s="13" t="n"/>
      <c r="E36" s="14">
        <f>IF(AND(SUMIFS(Investors!$P:$P,Investors!$A:$A,$A36,Investors!$G:$G,$B36)-$B$2&lt;=E$4,SUMIFS(Investors!$P:$P,Investors!$A:$A,$A36,Investors!$G:$G,$B36)-$B$2&gt;D$4),SUMIFS(Investors!$Q:$Q,Investors!$A:$A,$A36,Investors!$G:$G,$B36),0)</f>
        <v/>
      </c>
      <c r="F36" s="14">
        <f>IF(AND(SUMIFS(Investors!$P:$P,Investors!$A:$A,$A36,Investors!$G:$G,$B36)-$B$2&lt;=F$4,SUMIFS(Investors!$P:$P,Investors!$A:$A,$A36,Investors!$G:$G,$B36)-$B$2&gt;E$4),SUMIFS(Investors!$Q:$Q,Investors!$A:$A,$A36,Investors!$G:$G,$B36),0)</f>
        <v/>
      </c>
      <c r="G36" s="14">
        <f>IF(AND(SUMIFS(Investors!$P:$P,Investors!$A:$A,$A36,Investors!$G:$G,$B36)-$B$2&lt;=G$4,SUMIFS(Investors!$P:$P,Investors!$A:$A,$A36,Investors!$G:$G,$B36)-$B$2&gt;F$4),SUMIFS(Investors!$Q:$Q,Investors!$A:$A,$A36,Investors!$G:$G,$B36),0)</f>
        <v/>
      </c>
      <c r="H36" s="14">
        <f>IF(AND(SUMIFS(Investors!$P:$P,Investors!$A:$A,$A36,Investors!$G:$G,$B36)-$B$2&lt;=H$4,SUMIFS(Investors!$P:$P,Investors!$A:$A,$A36,Investors!$G:$G,$B36)-$B$2&gt;G$4),SUMIFS(Investors!$Q:$Q,Investors!$A:$A,$A36,Investors!$G:$G,$B36),0)</f>
        <v/>
      </c>
      <c r="I36" s="14">
        <f>IF(AND(SUMIFS(Investors!$P:$P,Investors!$A:$A,$A36,Investors!$G:$G,$B36)-$B$2&lt;=I$4,SUMIFS(Investors!$P:$P,Investors!$A:$A,$A36,Investors!$G:$G,$B36)-$B$2&gt;H$4),SUMIFS(Investors!$Q:$Q,Investors!$A:$A,$A36,Investors!$G:$G,$B36),0)</f>
        <v/>
      </c>
      <c r="J36" s="14">
        <f>IF(AND(SUMIFS(Investors!$P:$P,Investors!$A:$A,$A36,Investors!$G:$G,$B36)-$B$2&lt;=J$4,SUMIFS(Investors!$P:$P,Investors!$A:$A,$A36,Investors!$G:$G,$B36)-$B$2&gt;I$4),SUMIFS(Investors!$Q:$Q,Investors!$A:$A,$A36,Investors!$G:$G,$B36),0)</f>
        <v/>
      </c>
      <c r="K36" s="14">
        <f>IF(AND(SUMIFS(Investors!$P:$P,Investors!$A:$A,$A36,Investors!$G:$G,$B36)-$B$2&lt;=K$4,SUMIFS(Investors!$P:$P,Investors!$A:$A,$A36,Investors!$G:$G,$B36)-$B$2&gt;J$4),SUMIFS(Investors!$Q:$Q,Investors!$A:$A,$A36,Investors!$G:$G,$B36),0)</f>
        <v/>
      </c>
      <c r="L36" s="14">
        <f>IF(AND(SUMIFS(Investors!$P:$P,Investors!$A:$A,$A36,Investors!$G:$G,$B36)-$B$2&lt;=L$4,SUMIFS(Investors!$P:$P,Investors!$A:$A,$A36,Investors!$G:$G,$B36)-$B$2&gt;K$4),SUMIFS(Investors!$Q:$Q,Investors!$A:$A,$A36,Investors!$G:$G,$B36),0)</f>
        <v/>
      </c>
      <c r="M36" s="14">
        <f>IF(AND(SUMIFS(Investors!$P:$P,Investors!$A:$A,$A36,Investors!$G:$G,$B36)-$B$2&lt;=M$4,SUMIFS(Investors!$P:$P,Investors!$A:$A,$A36,Investors!$G:$G,$B36)-$B$2&gt;L$4),SUMIFS(Investors!$Q:$Q,Investors!$A:$A,$A36,Investors!$G:$G,$B36),0)</f>
        <v/>
      </c>
      <c r="N36" s="14">
        <f>IF(AND(SUMIFS(Investors!$P:$P,Investors!$A:$A,$A36,Investors!$G:$G,$B36)-$B$2&lt;=N$4,SUMIFS(Investors!$P:$P,Investors!$A:$A,$A36,Investors!$G:$G,$B36)-$B$2&gt;M$4),SUMIFS(Investors!$Q:$Q,Investors!$A:$A,$A36,Investors!$G:$G,$B36),0)</f>
        <v/>
      </c>
      <c r="O36" s="14">
        <f>IF(AND(SUMIFS(Investors!$P:$P,Investors!$A:$A,$A36,Investors!$G:$G,$B36)-$B$2&lt;=O$4,SUMIFS(Investors!$P:$P,Investors!$A:$A,$A36,Investors!$G:$G,$B36)-$B$2&gt;N$4),SUMIFS(Investors!$Q:$Q,Investors!$A:$A,$A36,Investors!$G:$G,$B36),0)</f>
        <v/>
      </c>
      <c r="P36" s="14">
        <f>IF(AND(SUMIFS(Investors!$P:$P,Investors!$A:$A,$A36,Investors!$G:$G,$B36)-$B$2&lt;=P$4,SUMIFS(Investors!$P:$P,Investors!$A:$A,$A36,Investors!$G:$G,$B36)-$B$2&gt;O$4),SUMIFS(Investors!$Q:$Q,Investors!$A:$A,$A36,Investors!$G:$G,$B36),0)</f>
        <v/>
      </c>
      <c r="Q36" s="14">
        <f>IF(AND(SUMIFS(Investors!$P:$P,Investors!$A:$A,$A36,Investors!$G:$G,$B36)-$B$2&lt;=Q$4,SUMIFS(Investors!$P:$P,Investors!$A:$A,$A36,Investors!$G:$G,$B36)-$B$2&gt;P$4),SUMIFS(Investors!$Q:$Q,Investors!$A:$A,$A36,Investors!$G:$G,$B36),0)</f>
        <v/>
      </c>
      <c r="R36" s="14">
        <f>IF(AND(SUMIFS(Investors!$P:$P,Investors!$A:$A,$A36,Investors!$G:$G,$B36)-$B$2&lt;=R$4,SUMIFS(Investors!$P:$P,Investors!$A:$A,$A36,Investors!$G:$G,$B36)-$B$2&gt;Q$4),SUMIFS(Investors!$Q:$Q,Investors!$A:$A,$A36,Investors!$G:$G,$B36),0)</f>
        <v/>
      </c>
      <c r="S36" s="14">
        <f>IF(AND(SUMIFS(Investors!$P:$P,Investors!$A:$A,$A36,Investors!$G:$G,$B36)-$B$2&lt;=S$4,SUMIFS(Investors!$P:$P,Investors!$A:$A,$A36,Investors!$G:$G,$B36)-$B$2&gt;R$4),SUMIFS(Investors!$Q:$Q,Investors!$A:$A,$A36,Investors!$G:$G,$B36),0)</f>
        <v/>
      </c>
      <c r="T36" s="14">
        <f>IF(AND(SUMIFS(Investors!$P:$P,Investors!$A:$A,$A36,Investors!$G:$G,$B36)-$B$2&lt;=T$4,SUMIFS(Investors!$P:$P,Investors!$A:$A,$A36,Investors!$G:$G,$B36)-$B$2&gt;S$4),SUMIFS(Investors!$Q:$Q,Investors!$A:$A,$A36,Investors!$G:$G,$B36),0)</f>
        <v/>
      </c>
      <c r="U36" s="14">
        <f>IF(AND(SUMIFS(Investors!$P:$P,Investors!$A:$A,$A36,Investors!$G:$G,$B36)-$B$2&lt;=U$4,SUMIFS(Investors!$P:$P,Investors!$A:$A,$A36,Investors!$G:$G,$B36)-$B$2&gt;T$4),SUMIFS(Investors!$Q:$Q,Investors!$A:$A,$A36,Investors!$G:$G,$B36),0)</f>
        <v/>
      </c>
      <c r="V36" s="14">
        <f>IF(AND(SUMIFS(Investors!$P:$P,Investors!$A:$A,$A36,Investors!$G:$G,$B36)-$B$2&lt;=V$4,SUMIFS(Investors!$P:$P,Investors!$A:$A,$A36,Investors!$G:$G,$B36)-$B$2&gt;U$4),SUMIFS(Investors!$Q:$Q,Investors!$A:$A,$A36,Investors!$G:$G,$B36),0)</f>
        <v/>
      </c>
      <c r="W36" s="14">
        <f>IF(AND(SUMIFS(Investors!$P:$P,Investors!$A:$A,$A36,Investors!$G:$G,$B36)-$B$2&lt;=W$4,SUMIFS(Investors!$P:$P,Investors!$A:$A,$A36,Investors!$G:$G,$B36)-$B$2&gt;V$4),SUMIFS(Investors!$Q:$Q,Investors!$A:$A,$A36,Investors!$G:$G,$B36),0)</f>
        <v/>
      </c>
      <c r="X36" s="14">
        <f>IF(AND(SUMIFS(Investors!$P:$P,Investors!$A:$A,$A36,Investors!$G:$G,$B36)-$B$2&lt;=X$4,SUMIFS(Investors!$P:$P,Investors!$A:$A,$A36,Investors!$G:$G,$B36)-$B$2&gt;W$4),SUMIFS(Investors!$Q:$Q,Investors!$A:$A,$A36,Investors!$G:$G,$B36),0)</f>
        <v/>
      </c>
      <c r="Y36" s="14">
        <f>IF(AND(SUMIFS(Investors!$P:$P,Investors!$A:$A,$A36,Investors!$G:$G,$B36)-$B$2&lt;=Y$4,SUMIFS(Investors!$P:$P,Investors!$A:$A,$A36,Investors!$G:$G,$B36)-$B$2&gt;X$4),SUMIFS(Investors!$Q:$Q,Investors!$A:$A,$A36,Investors!$G:$G,$B36),0)</f>
        <v/>
      </c>
      <c r="Z36" s="14">
        <f>IF(AND(SUMIFS(Investors!$P:$P,Investors!$A:$A,$A36,Investors!$G:$G,$B36)-$B$2&lt;=Z$4,SUMIFS(Investors!$P:$P,Investors!$A:$A,$A36,Investors!$G:$G,$B36)-$B$2&gt;Y$4),SUMIFS(Investors!$Q:$Q,Investors!$A:$A,$A36,Investors!$G:$G,$B36),0)</f>
        <v/>
      </c>
      <c r="AA36" s="14">
        <f>IF(AND(SUMIFS(Investors!$P:$P,Investors!$A:$A,$A36,Investors!$G:$G,$B36)-$B$2&lt;=AA$4,SUMIFS(Investors!$P:$P,Investors!$A:$A,$A36,Investors!$G:$G,$B36)-$B$2&gt;Z$4),SUMIFS(Investors!$Q:$Q,Investors!$A:$A,$A36,Investors!$G:$G,$B36),0)</f>
        <v/>
      </c>
      <c r="AB36" s="14">
        <f>IF(AND(SUMIFS(Investors!$P:$P,Investors!$A:$A,$A36,Investors!$G:$G,$B36)-$B$2&lt;=AB$4,SUMIFS(Investors!$P:$P,Investors!$A:$A,$A36,Investors!$G:$G,$B36)-$B$2&gt;AA$4),SUMIFS(Investors!$Q:$Q,Investors!$A:$A,$A36,Investors!$G:$G,$B36),0)</f>
        <v/>
      </c>
      <c r="AC36" s="14">
        <f>IF(AND(SUMIFS(Investors!$P:$P,Investors!$A:$A,$A36,Investors!$G:$G,$B36)-$B$2&lt;=AC$4,SUMIFS(Investors!$P:$P,Investors!$A:$A,$A36,Investors!$G:$G,$B36)-$B$2&gt;AB$4),SUMIFS(Investors!$Q:$Q,Investors!$A:$A,$A36,Investors!$G:$G,$B36),0)</f>
        <v/>
      </c>
    </row>
    <row r="37">
      <c r="A37" s="13" t="inlineStr">
        <is>
          <t>ZSLE01</t>
        </is>
      </c>
      <c r="B37" s="13" t="inlineStr">
        <is>
          <t>GW3187</t>
        </is>
      </c>
      <c r="C37" s="14">
        <f>SUM(E37:AC37)</f>
        <v/>
      </c>
      <c r="D37" s="13" t="n"/>
      <c r="E37" s="14">
        <f>IF(AND(SUMIFS(Investors!$P:$P,Investors!$A:$A,$A37,Investors!$G:$G,$B37)-$B$2&lt;=E$4,SUMIFS(Investors!$P:$P,Investors!$A:$A,$A37,Investors!$G:$G,$B37)-$B$2&gt;D$4),SUMIFS(Investors!$Q:$Q,Investors!$A:$A,$A37,Investors!$G:$G,$B37),0)</f>
        <v/>
      </c>
      <c r="F37" s="14">
        <f>IF(AND(SUMIFS(Investors!$P:$P,Investors!$A:$A,$A37,Investors!$G:$G,$B37)-$B$2&lt;=F$4,SUMIFS(Investors!$P:$P,Investors!$A:$A,$A37,Investors!$G:$G,$B37)-$B$2&gt;E$4),SUMIFS(Investors!$Q:$Q,Investors!$A:$A,$A37,Investors!$G:$G,$B37),0)</f>
        <v/>
      </c>
      <c r="G37" s="14">
        <f>IF(AND(SUMIFS(Investors!$P:$P,Investors!$A:$A,$A37,Investors!$G:$G,$B37)-$B$2&lt;=G$4,SUMIFS(Investors!$P:$P,Investors!$A:$A,$A37,Investors!$G:$G,$B37)-$B$2&gt;F$4),SUMIFS(Investors!$Q:$Q,Investors!$A:$A,$A37,Investors!$G:$G,$B37),0)</f>
        <v/>
      </c>
      <c r="H37" s="14">
        <f>IF(AND(SUMIFS(Investors!$P:$P,Investors!$A:$A,$A37,Investors!$G:$G,$B37)-$B$2&lt;=H$4,SUMIFS(Investors!$P:$P,Investors!$A:$A,$A37,Investors!$G:$G,$B37)-$B$2&gt;G$4),SUMIFS(Investors!$Q:$Q,Investors!$A:$A,$A37,Investors!$G:$G,$B37),0)</f>
        <v/>
      </c>
      <c r="I37" s="14">
        <f>IF(AND(SUMIFS(Investors!$P:$P,Investors!$A:$A,$A37,Investors!$G:$G,$B37)-$B$2&lt;=I$4,SUMIFS(Investors!$P:$P,Investors!$A:$A,$A37,Investors!$G:$G,$B37)-$B$2&gt;H$4),SUMIFS(Investors!$Q:$Q,Investors!$A:$A,$A37,Investors!$G:$G,$B37),0)</f>
        <v/>
      </c>
      <c r="J37" s="14">
        <f>IF(AND(SUMIFS(Investors!$P:$P,Investors!$A:$A,$A37,Investors!$G:$G,$B37)-$B$2&lt;=J$4,SUMIFS(Investors!$P:$P,Investors!$A:$A,$A37,Investors!$G:$G,$B37)-$B$2&gt;I$4),SUMIFS(Investors!$Q:$Q,Investors!$A:$A,$A37,Investors!$G:$G,$B37),0)</f>
        <v/>
      </c>
      <c r="K37" s="14">
        <f>IF(AND(SUMIFS(Investors!$P:$P,Investors!$A:$A,$A37,Investors!$G:$G,$B37)-$B$2&lt;=K$4,SUMIFS(Investors!$P:$P,Investors!$A:$A,$A37,Investors!$G:$G,$B37)-$B$2&gt;J$4),SUMIFS(Investors!$Q:$Q,Investors!$A:$A,$A37,Investors!$G:$G,$B37),0)</f>
        <v/>
      </c>
      <c r="L37" s="14">
        <f>IF(AND(SUMIFS(Investors!$P:$P,Investors!$A:$A,$A37,Investors!$G:$G,$B37)-$B$2&lt;=L$4,SUMIFS(Investors!$P:$P,Investors!$A:$A,$A37,Investors!$G:$G,$B37)-$B$2&gt;K$4),SUMIFS(Investors!$Q:$Q,Investors!$A:$A,$A37,Investors!$G:$G,$B37),0)</f>
        <v/>
      </c>
      <c r="M37" s="14">
        <f>IF(AND(SUMIFS(Investors!$P:$P,Investors!$A:$A,$A37,Investors!$G:$G,$B37)-$B$2&lt;=M$4,SUMIFS(Investors!$P:$P,Investors!$A:$A,$A37,Investors!$G:$G,$B37)-$B$2&gt;L$4),SUMIFS(Investors!$Q:$Q,Investors!$A:$A,$A37,Investors!$G:$G,$B37),0)</f>
        <v/>
      </c>
      <c r="N37" s="14">
        <f>IF(AND(SUMIFS(Investors!$P:$P,Investors!$A:$A,$A37,Investors!$G:$G,$B37)-$B$2&lt;=N$4,SUMIFS(Investors!$P:$P,Investors!$A:$A,$A37,Investors!$G:$G,$B37)-$B$2&gt;M$4),SUMIFS(Investors!$Q:$Q,Investors!$A:$A,$A37,Investors!$G:$G,$B37),0)</f>
        <v/>
      </c>
      <c r="O37" s="14">
        <f>IF(AND(SUMIFS(Investors!$P:$P,Investors!$A:$A,$A37,Investors!$G:$G,$B37)-$B$2&lt;=O$4,SUMIFS(Investors!$P:$P,Investors!$A:$A,$A37,Investors!$G:$G,$B37)-$B$2&gt;N$4),SUMIFS(Investors!$Q:$Q,Investors!$A:$A,$A37,Investors!$G:$G,$B37),0)</f>
        <v/>
      </c>
      <c r="P37" s="14">
        <f>IF(AND(SUMIFS(Investors!$P:$P,Investors!$A:$A,$A37,Investors!$G:$G,$B37)-$B$2&lt;=P$4,SUMIFS(Investors!$P:$P,Investors!$A:$A,$A37,Investors!$G:$G,$B37)-$B$2&gt;O$4),SUMIFS(Investors!$Q:$Q,Investors!$A:$A,$A37,Investors!$G:$G,$B37),0)</f>
        <v/>
      </c>
      <c r="Q37" s="14">
        <f>IF(AND(SUMIFS(Investors!$P:$P,Investors!$A:$A,$A37,Investors!$G:$G,$B37)-$B$2&lt;=Q$4,SUMIFS(Investors!$P:$P,Investors!$A:$A,$A37,Investors!$G:$G,$B37)-$B$2&gt;P$4),SUMIFS(Investors!$Q:$Q,Investors!$A:$A,$A37,Investors!$G:$G,$B37),0)</f>
        <v/>
      </c>
      <c r="R37" s="14">
        <f>IF(AND(SUMIFS(Investors!$P:$P,Investors!$A:$A,$A37,Investors!$G:$G,$B37)-$B$2&lt;=R$4,SUMIFS(Investors!$P:$P,Investors!$A:$A,$A37,Investors!$G:$G,$B37)-$B$2&gt;Q$4),SUMIFS(Investors!$Q:$Q,Investors!$A:$A,$A37,Investors!$G:$G,$B37),0)</f>
        <v/>
      </c>
      <c r="S37" s="14">
        <f>IF(AND(SUMIFS(Investors!$P:$P,Investors!$A:$A,$A37,Investors!$G:$G,$B37)-$B$2&lt;=S$4,SUMIFS(Investors!$P:$P,Investors!$A:$A,$A37,Investors!$G:$G,$B37)-$B$2&gt;R$4),SUMIFS(Investors!$Q:$Q,Investors!$A:$A,$A37,Investors!$G:$G,$B37),0)</f>
        <v/>
      </c>
      <c r="T37" s="14">
        <f>IF(AND(SUMIFS(Investors!$P:$P,Investors!$A:$A,$A37,Investors!$G:$G,$B37)-$B$2&lt;=T$4,SUMIFS(Investors!$P:$P,Investors!$A:$A,$A37,Investors!$G:$G,$B37)-$B$2&gt;S$4),SUMIFS(Investors!$Q:$Q,Investors!$A:$A,$A37,Investors!$G:$G,$B37),0)</f>
        <v/>
      </c>
      <c r="U37" s="14">
        <f>IF(AND(SUMIFS(Investors!$P:$P,Investors!$A:$A,$A37,Investors!$G:$G,$B37)-$B$2&lt;=U$4,SUMIFS(Investors!$P:$P,Investors!$A:$A,$A37,Investors!$G:$G,$B37)-$B$2&gt;T$4),SUMIFS(Investors!$Q:$Q,Investors!$A:$A,$A37,Investors!$G:$G,$B37),0)</f>
        <v/>
      </c>
      <c r="V37" s="14">
        <f>IF(AND(SUMIFS(Investors!$P:$P,Investors!$A:$A,$A37,Investors!$G:$G,$B37)-$B$2&lt;=V$4,SUMIFS(Investors!$P:$P,Investors!$A:$A,$A37,Investors!$G:$G,$B37)-$B$2&gt;U$4),SUMIFS(Investors!$Q:$Q,Investors!$A:$A,$A37,Investors!$G:$G,$B37),0)</f>
        <v/>
      </c>
      <c r="W37" s="14">
        <f>IF(AND(SUMIFS(Investors!$P:$P,Investors!$A:$A,$A37,Investors!$G:$G,$B37)-$B$2&lt;=W$4,SUMIFS(Investors!$P:$P,Investors!$A:$A,$A37,Investors!$G:$G,$B37)-$B$2&gt;V$4),SUMIFS(Investors!$Q:$Q,Investors!$A:$A,$A37,Investors!$G:$G,$B37),0)</f>
        <v/>
      </c>
      <c r="X37" s="14">
        <f>IF(AND(SUMIFS(Investors!$P:$P,Investors!$A:$A,$A37,Investors!$G:$G,$B37)-$B$2&lt;=X$4,SUMIFS(Investors!$P:$P,Investors!$A:$A,$A37,Investors!$G:$G,$B37)-$B$2&gt;W$4),SUMIFS(Investors!$Q:$Q,Investors!$A:$A,$A37,Investors!$G:$G,$B37),0)</f>
        <v/>
      </c>
      <c r="Y37" s="14">
        <f>IF(AND(SUMIFS(Investors!$P:$P,Investors!$A:$A,$A37,Investors!$G:$G,$B37)-$B$2&lt;=Y$4,SUMIFS(Investors!$P:$P,Investors!$A:$A,$A37,Investors!$G:$G,$B37)-$B$2&gt;X$4),SUMIFS(Investors!$Q:$Q,Investors!$A:$A,$A37,Investors!$G:$G,$B37),0)</f>
        <v/>
      </c>
      <c r="Z37" s="14">
        <f>IF(AND(SUMIFS(Investors!$P:$P,Investors!$A:$A,$A37,Investors!$G:$G,$B37)-$B$2&lt;=Z$4,SUMIFS(Investors!$P:$P,Investors!$A:$A,$A37,Investors!$G:$G,$B37)-$B$2&gt;Y$4),SUMIFS(Investors!$Q:$Q,Investors!$A:$A,$A37,Investors!$G:$G,$B37),0)</f>
        <v/>
      </c>
      <c r="AA37" s="14">
        <f>IF(AND(SUMIFS(Investors!$P:$P,Investors!$A:$A,$A37,Investors!$G:$G,$B37)-$B$2&lt;=AA$4,SUMIFS(Investors!$P:$P,Investors!$A:$A,$A37,Investors!$G:$G,$B37)-$B$2&gt;Z$4),SUMIFS(Investors!$Q:$Q,Investors!$A:$A,$A37,Investors!$G:$G,$B37),0)</f>
        <v/>
      </c>
      <c r="AB37" s="14">
        <f>IF(AND(SUMIFS(Investors!$P:$P,Investors!$A:$A,$A37,Investors!$G:$G,$B37)-$B$2&lt;=AB$4,SUMIFS(Investors!$P:$P,Investors!$A:$A,$A37,Investors!$G:$G,$B37)-$B$2&gt;AA$4),SUMIFS(Investors!$Q:$Q,Investors!$A:$A,$A37,Investors!$G:$G,$B37),0)</f>
        <v/>
      </c>
      <c r="AC37" s="14">
        <f>IF(AND(SUMIFS(Investors!$P:$P,Investors!$A:$A,$A37,Investors!$G:$G,$B37)-$B$2&lt;=AC$4,SUMIFS(Investors!$P:$P,Investors!$A:$A,$A37,Investors!$G:$G,$B37)-$B$2&gt;AB$4),SUMIFS(Investors!$Q:$Q,Investors!$A:$A,$A37,Investors!$G:$G,$B37),0)</f>
        <v/>
      </c>
    </row>
    <row r="38">
      <c r="A38" s="13" t="inlineStr">
        <is>
          <t>ZVIS01</t>
        </is>
      </c>
      <c r="B38" s="13" t="inlineStr">
        <is>
          <t>GW4266</t>
        </is>
      </c>
      <c r="C38" s="14">
        <f>SUM(E38:AC38)</f>
        <v/>
      </c>
      <c r="D38" s="13" t="n"/>
      <c r="E38" s="14">
        <f>IF(AND(SUMIFS(Investors!$P:$P,Investors!$A:$A,$A38,Investors!$G:$G,$B38)-$B$2&lt;=E$4,SUMIFS(Investors!$P:$P,Investors!$A:$A,$A38,Investors!$G:$G,$B38)-$B$2&gt;D$4),SUMIFS(Investors!$Q:$Q,Investors!$A:$A,$A38,Investors!$G:$G,$B38),0)</f>
        <v/>
      </c>
      <c r="F38" s="14">
        <f>IF(AND(SUMIFS(Investors!$P:$P,Investors!$A:$A,$A38,Investors!$G:$G,$B38)-$B$2&lt;=F$4,SUMIFS(Investors!$P:$P,Investors!$A:$A,$A38,Investors!$G:$G,$B38)-$B$2&gt;E$4),SUMIFS(Investors!$Q:$Q,Investors!$A:$A,$A38,Investors!$G:$G,$B38),0)</f>
        <v/>
      </c>
      <c r="G38" s="14">
        <f>IF(AND(SUMIFS(Investors!$P:$P,Investors!$A:$A,$A38,Investors!$G:$G,$B38)-$B$2&lt;=G$4,SUMIFS(Investors!$P:$P,Investors!$A:$A,$A38,Investors!$G:$G,$B38)-$B$2&gt;F$4),SUMIFS(Investors!$Q:$Q,Investors!$A:$A,$A38,Investors!$G:$G,$B38),0)</f>
        <v/>
      </c>
      <c r="H38" s="14">
        <f>IF(AND(SUMIFS(Investors!$P:$P,Investors!$A:$A,$A38,Investors!$G:$G,$B38)-$B$2&lt;=H$4,SUMIFS(Investors!$P:$P,Investors!$A:$A,$A38,Investors!$G:$G,$B38)-$B$2&gt;G$4),SUMIFS(Investors!$Q:$Q,Investors!$A:$A,$A38,Investors!$G:$G,$B38),0)</f>
        <v/>
      </c>
      <c r="I38" s="14">
        <f>IF(AND(SUMIFS(Investors!$P:$P,Investors!$A:$A,$A38,Investors!$G:$G,$B38)-$B$2&lt;=I$4,SUMIFS(Investors!$P:$P,Investors!$A:$A,$A38,Investors!$G:$G,$B38)-$B$2&gt;H$4),SUMIFS(Investors!$Q:$Q,Investors!$A:$A,$A38,Investors!$G:$G,$B38),0)</f>
        <v/>
      </c>
      <c r="J38" s="14">
        <f>IF(AND(SUMIFS(Investors!$P:$P,Investors!$A:$A,$A38,Investors!$G:$G,$B38)-$B$2&lt;=J$4,SUMIFS(Investors!$P:$P,Investors!$A:$A,$A38,Investors!$G:$G,$B38)-$B$2&gt;I$4),SUMIFS(Investors!$Q:$Q,Investors!$A:$A,$A38,Investors!$G:$G,$B38),0)</f>
        <v/>
      </c>
      <c r="K38" s="14">
        <f>IF(AND(SUMIFS(Investors!$P:$P,Investors!$A:$A,$A38,Investors!$G:$G,$B38)-$B$2&lt;=K$4,SUMIFS(Investors!$P:$P,Investors!$A:$A,$A38,Investors!$G:$G,$B38)-$B$2&gt;J$4),SUMIFS(Investors!$Q:$Q,Investors!$A:$A,$A38,Investors!$G:$G,$B38),0)</f>
        <v/>
      </c>
      <c r="L38" s="14">
        <f>IF(AND(SUMIFS(Investors!$P:$P,Investors!$A:$A,$A38,Investors!$G:$G,$B38)-$B$2&lt;=L$4,SUMIFS(Investors!$P:$P,Investors!$A:$A,$A38,Investors!$G:$G,$B38)-$B$2&gt;K$4),SUMIFS(Investors!$Q:$Q,Investors!$A:$A,$A38,Investors!$G:$G,$B38),0)</f>
        <v/>
      </c>
      <c r="M38" s="14">
        <f>IF(AND(SUMIFS(Investors!$P:$P,Investors!$A:$A,$A38,Investors!$G:$G,$B38)-$B$2&lt;=M$4,SUMIFS(Investors!$P:$P,Investors!$A:$A,$A38,Investors!$G:$G,$B38)-$B$2&gt;L$4),SUMIFS(Investors!$Q:$Q,Investors!$A:$A,$A38,Investors!$G:$G,$B38),0)</f>
        <v/>
      </c>
      <c r="N38" s="14">
        <f>IF(AND(SUMIFS(Investors!$P:$P,Investors!$A:$A,$A38,Investors!$G:$G,$B38)-$B$2&lt;=N$4,SUMIFS(Investors!$P:$P,Investors!$A:$A,$A38,Investors!$G:$G,$B38)-$B$2&gt;M$4),SUMIFS(Investors!$Q:$Q,Investors!$A:$A,$A38,Investors!$G:$G,$B38),0)</f>
        <v/>
      </c>
      <c r="O38" s="14">
        <f>IF(AND(SUMIFS(Investors!$P:$P,Investors!$A:$A,$A38,Investors!$G:$G,$B38)-$B$2&lt;=O$4,SUMIFS(Investors!$P:$P,Investors!$A:$A,$A38,Investors!$G:$G,$B38)-$B$2&gt;N$4),SUMIFS(Investors!$Q:$Q,Investors!$A:$A,$A38,Investors!$G:$G,$B38),0)</f>
        <v/>
      </c>
      <c r="P38" s="14">
        <f>IF(AND(SUMIFS(Investors!$P:$P,Investors!$A:$A,$A38,Investors!$G:$G,$B38)-$B$2&lt;=P$4,SUMIFS(Investors!$P:$P,Investors!$A:$A,$A38,Investors!$G:$G,$B38)-$B$2&gt;O$4),SUMIFS(Investors!$Q:$Q,Investors!$A:$A,$A38,Investors!$G:$G,$B38),0)</f>
        <v/>
      </c>
      <c r="Q38" s="14">
        <f>IF(AND(SUMIFS(Investors!$P:$P,Investors!$A:$A,$A38,Investors!$G:$G,$B38)-$B$2&lt;=Q$4,SUMIFS(Investors!$P:$P,Investors!$A:$A,$A38,Investors!$G:$G,$B38)-$B$2&gt;P$4),SUMIFS(Investors!$Q:$Q,Investors!$A:$A,$A38,Investors!$G:$G,$B38),0)</f>
        <v/>
      </c>
      <c r="R38" s="14">
        <f>IF(AND(SUMIFS(Investors!$P:$P,Investors!$A:$A,$A38,Investors!$G:$G,$B38)-$B$2&lt;=R$4,SUMIFS(Investors!$P:$P,Investors!$A:$A,$A38,Investors!$G:$G,$B38)-$B$2&gt;Q$4),SUMIFS(Investors!$Q:$Q,Investors!$A:$A,$A38,Investors!$G:$G,$B38),0)</f>
        <v/>
      </c>
      <c r="S38" s="14">
        <f>IF(AND(SUMIFS(Investors!$P:$P,Investors!$A:$A,$A38,Investors!$G:$G,$B38)-$B$2&lt;=S$4,SUMIFS(Investors!$P:$P,Investors!$A:$A,$A38,Investors!$G:$G,$B38)-$B$2&gt;R$4),SUMIFS(Investors!$Q:$Q,Investors!$A:$A,$A38,Investors!$G:$G,$B38),0)</f>
        <v/>
      </c>
      <c r="T38" s="14">
        <f>IF(AND(SUMIFS(Investors!$P:$P,Investors!$A:$A,$A38,Investors!$G:$G,$B38)-$B$2&lt;=T$4,SUMIFS(Investors!$P:$P,Investors!$A:$A,$A38,Investors!$G:$G,$B38)-$B$2&gt;S$4),SUMIFS(Investors!$Q:$Q,Investors!$A:$A,$A38,Investors!$G:$G,$B38),0)</f>
        <v/>
      </c>
      <c r="U38" s="14">
        <f>IF(AND(SUMIFS(Investors!$P:$P,Investors!$A:$A,$A38,Investors!$G:$G,$B38)-$B$2&lt;=U$4,SUMIFS(Investors!$P:$P,Investors!$A:$A,$A38,Investors!$G:$G,$B38)-$B$2&gt;T$4),SUMIFS(Investors!$Q:$Q,Investors!$A:$A,$A38,Investors!$G:$G,$B38),0)</f>
        <v/>
      </c>
      <c r="V38" s="14">
        <f>IF(AND(SUMIFS(Investors!$P:$P,Investors!$A:$A,$A38,Investors!$G:$G,$B38)-$B$2&lt;=V$4,SUMIFS(Investors!$P:$P,Investors!$A:$A,$A38,Investors!$G:$G,$B38)-$B$2&gt;U$4),SUMIFS(Investors!$Q:$Q,Investors!$A:$A,$A38,Investors!$G:$G,$B38),0)</f>
        <v/>
      </c>
      <c r="W38" s="14">
        <f>IF(AND(SUMIFS(Investors!$P:$P,Investors!$A:$A,$A38,Investors!$G:$G,$B38)-$B$2&lt;=W$4,SUMIFS(Investors!$P:$P,Investors!$A:$A,$A38,Investors!$G:$G,$B38)-$B$2&gt;V$4),SUMIFS(Investors!$Q:$Q,Investors!$A:$A,$A38,Investors!$G:$G,$B38),0)</f>
        <v/>
      </c>
      <c r="X38" s="14">
        <f>IF(AND(SUMIFS(Investors!$P:$P,Investors!$A:$A,$A38,Investors!$G:$G,$B38)-$B$2&lt;=X$4,SUMIFS(Investors!$P:$P,Investors!$A:$A,$A38,Investors!$G:$G,$B38)-$B$2&gt;W$4),SUMIFS(Investors!$Q:$Q,Investors!$A:$A,$A38,Investors!$G:$G,$B38),0)</f>
        <v/>
      </c>
      <c r="Y38" s="14">
        <f>IF(AND(SUMIFS(Investors!$P:$P,Investors!$A:$A,$A38,Investors!$G:$G,$B38)-$B$2&lt;=Y$4,SUMIFS(Investors!$P:$P,Investors!$A:$A,$A38,Investors!$G:$G,$B38)-$B$2&gt;X$4),SUMIFS(Investors!$Q:$Q,Investors!$A:$A,$A38,Investors!$G:$G,$B38),0)</f>
        <v/>
      </c>
      <c r="Z38" s="14">
        <f>IF(AND(SUMIFS(Investors!$P:$P,Investors!$A:$A,$A38,Investors!$G:$G,$B38)-$B$2&lt;=Z$4,SUMIFS(Investors!$P:$P,Investors!$A:$A,$A38,Investors!$G:$G,$B38)-$B$2&gt;Y$4),SUMIFS(Investors!$Q:$Q,Investors!$A:$A,$A38,Investors!$G:$G,$B38),0)</f>
        <v/>
      </c>
      <c r="AA38" s="14">
        <f>IF(AND(SUMIFS(Investors!$P:$P,Investors!$A:$A,$A38,Investors!$G:$G,$B38)-$B$2&lt;=AA$4,SUMIFS(Investors!$P:$P,Investors!$A:$A,$A38,Investors!$G:$G,$B38)-$B$2&gt;Z$4),SUMIFS(Investors!$Q:$Q,Investors!$A:$A,$A38,Investors!$G:$G,$B38),0)</f>
        <v/>
      </c>
      <c r="AB38" s="14">
        <f>IF(AND(SUMIFS(Investors!$P:$P,Investors!$A:$A,$A38,Investors!$G:$G,$B38)-$B$2&lt;=AB$4,SUMIFS(Investors!$P:$P,Investors!$A:$A,$A38,Investors!$G:$G,$B38)-$B$2&gt;AA$4),SUMIFS(Investors!$Q:$Q,Investors!$A:$A,$A38,Investors!$G:$G,$B38),0)</f>
        <v/>
      </c>
      <c r="AC38" s="14">
        <f>IF(AND(SUMIFS(Investors!$P:$P,Investors!$A:$A,$A38,Investors!$G:$G,$B38)-$B$2&lt;=AC$4,SUMIFS(Investors!$P:$P,Investors!$A:$A,$A38,Investors!$G:$G,$B38)-$B$2&gt;AB$4),SUMIFS(Investors!$Q:$Q,Investors!$A:$A,$A38,Investors!$G:$G,$B38),0)</f>
        <v/>
      </c>
    </row>
    <row r="39">
      <c r="A39" s="13" t="inlineStr">
        <is>
          <t>ZDEC01</t>
        </is>
      </c>
      <c r="B39" s="13" t="inlineStr">
        <is>
          <t>GW4612</t>
        </is>
      </c>
      <c r="C39" s="14">
        <f>SUM(E39:AC39)</f>
        <v/>
      </c>
      <c r="D39" s="13" t="n"/>
      <c r="E39" s="14">
        <f>IF(AND(SUMIFS(Investors!$P:$P,Investors!$A:$A,$A39,Investors!$G:$G,$B39)-$B$2&lt;=E$4,SUMIFS(Investors!$P:$P,Investors!$A:$A,$A39,Investors!$G:$G,$B39)-$B$2&gt;D$4),SUMIFS(Investors!$Q:$Q,Investors!$A:$A,$A39,Investors!$G:$G,$B39),0)</f>
        <v/>
      </c>
      <c r="F39" s="14">
        <f>IF(AND(SUMIFS(Investors!$P:$P,Investors!$A:$A,$A39,Investors!$G:$G,$B39)-$B$2&lt;=F$4,SUMIFS(Investors!$P:$P,Investors!$A:$A,$A39,Investors!$G:$G,$B39)-$B$2&gt;E$4),SUMIFS(Investors!$Q:$Q,Investors!$A:$A,$A39,Investors!$G:$G,$B39),0)</f>
        <v/>
      </c>
      <c r="G39" s="14">
        <f>IF(AND(SUMIFS(Investors!$P:$P,Investors!$A:$A,$A39,Investors!$G:$G,$B39)-$B$2&lt;=G$4,SUMIFS(Investors!$P:$P,Investors!$A:$A,$A39,Investors!$G:$G,$B39)-$B$2&gt;F$4),SUMIFS(Investors!$Q:$Q,Investors!$A:$A,$A39,Investors!$G:$G,$B39),0)</f>
        <v/>
      </c>
      <c r="H39" s="14">
        <f>IF(AND(SUMIFS(Investors!$P:$P,Investors!$A:$A,$A39,Investors!$G:$G,$B39)-$B$2&lt;=H$4,SUMIFS(Investors!$P:$P,Investors!$A:$A,$A39,Investors!$G:$G,$B39)-$B$2&gt;G$4),SUMIFS(Investors!$Q:$Q,Investors!$A:$A,$A39,Investors!$G:$G,$B39),0)</f>
        <v/>
      </c>
      <c r="I39" s="14">
        <f>IF(AND(SUMIFS(Investors!$P:$P,Investors!$A:$A,$A39,Investors!$G:$G,$B39)-$B$2&lt;=I$4,SUMIFS(Investors!$P:$P,Investors!$A:$A,$A39,Investors!$G:$G,$B39)-$B$2&gt;H$4),SUMIFS(Investors!$Q:$Q,Investors!$A:$A,$A39,Investors!$G:$G,$B39),0)</f>
        <v/>
      </c>
      <c r="J39" s="14">
        <f>IF(AND(SUMIFS(Investors!$P:$P,Investors!$A:$A,$A39,Investors!$G:$G,$B39)-$B$2&lt;=J$4,SUMIFS(Investors!$P:$P,Investors!$A:$A,$A39,Investors!$G:$G,$B39)-$B$2&gt;I$4),SUMIFS(Investors!$Q:$Q,Investors!$A:$A,$A39,Investors!$G:$G,$B39),0)</f>
        <v/>
      </c>
      <c r="K39" s="14">
        <f>IF(AND(SUMIFS(Investors!$P:$P,Investors!$A:$A,$A39,Investors!$G:$G,$B39)-$B$2&lt;=K$4,SUMIFS(Investors!$P:$P,Investors!$A:$A,$A39,Investors!$G:$G,$B39)-$B$2&gt;J$4),SUMIFS(Investors!$Q:$Q,Investors!$A:$A,$A39,Investors!$G:$G,$B39),0)</f>
        <v/>
      </c>
      <c r="L39" s="14">
        <f>IF(AND(SUMIFS(Investors!$P:$P,Investors!$A:$A,$A39,Investors!$G:$G,$B39)-$B$2&lt;=L$4,SUMIFS(Investors!$P:$P,Investors!$A:$A,$A39,Investors!$G:$G,$B39)-$B$2&gt;K$4),SUMIFS(Investors!$Q:$Q,Investors!$A:$A,$A39,Investors!$G:$G,$B39),0)</f>
        <v/>
      </c>
      <c r="M39" s="14">
        <f>IF(AND(SUMIFS(Investors!$P:$P,Investors!$A:$A,$A39,Investors!$G:$G,$B39)-$B$2&lt;=M$4,SUMIFS(Investors!$P:$P,Investors!$A:$A,$A39,Investors!$G:$G,$B39)-$B$2&gt;L$4),SUMIFS(Investors!$Q:$Q,Investors!$A:$A,$A39,Investors!$G:$G,$B39),0)</f>
        <v/>
      </c>
      <c r="N39" s="14">
        <f>IF(AND(SUMIFS(Investors!$P:$P,Investors!$A:$A,$A39,Investors!$G:$G,$B39)-$B$2&lt;=N$4,SUMIFS(Investors!$P:$P,Investors!$A:$A,$A39,Investors!$G:$G,$B39)-$B$2&gt;M$4),SUMIFS(Investors!$Q:$Q,Investors!$A:$A,$A39,Investors!$G:$G,$B39),0)</f>
        <v/>
      </c>
      <c r="O39" s="14">
        <f>IF(AND(SUMIFS(Investors!$P:$P,Investors!$A:$A,$A39,Investors!$G:$G,$B39)-$B$2&lt;=O$4,SUMIFS(Investors!$P:$P,Investors!$A:$A,$A39,Investors!$G:$G,$B39)-$B$2&gt;N$4),SUMIFS(Investors!$Q:$Q,Investors!$A:$A,$A39,Investors!$G:$G,$B39),0)</f>
        <v/>
      </c>
      <c r="P39" s="14">
        <f>IF(AND(SUMIFS(Investors!$P:$P,Investors!$A:$A,$A39,Investors!$G:$G,$B39)-$B$2&lt;=P$4,SUMIFS(Investors!$P:$P,Investors!$A:$A,$A39,Investors!$G:$G,$B39)-$B$2&gt;O$4),SUMIFS(Investors!$Q:$Q,Investors!$A:$A,$A39,Investors!$G:$G,$B39),0)</f>
        <v/>
      </c>
      <c r="Q39" s="14">
        <f>IF(AND(SUMIFS(Investors!$P:$P,Investors!$A:$A,$A39,Investors!$G:$G,$B39)-$B$2&lt;=Q$4,SUMIFS(Investors!$P:$P,Investors!$A:$A,$A39,Investors!$G:$G,$B39)-$B$2&gt;P$4),SUMIFS(Investors!$Q:$Q,Investors!$A:$A,$A39,Investors!$G:$G,$B39),0)</f>
        <v/>
      </c>
      <c r="R39" s="14">
        <f>IF(AND(SUMIFS(Investors!$P:$P,Investors!$A:$A,$A39,Investors!$G:$G,$B39)-$B$2&lt;=R$4,SUMIFS(Investors!$P:$P,Investors!$A:$A,$A39,Investors!$G:$G,$B39)-$B$2&gt;Q$4),SUMIFS(Investors!$Q:$Q,Investors!$A:$A,$A39,Investors!$G:$G,$B39),0)</f>
        <v/>
      </c>
      <c r="S39" s="14">
        <f>IF(AND(SUMIFS(Investors!$P:$P,Investors!$A:$A,$A39,Investors!$G:$G,$B39)-$B$2&lt;=S$4,SUMIFS(Investors!$P:$P,Investors!$A:$A,$A39,Investors!$G:$G,$B39)-$B$2&gt;R$4),SUMIFS(Investors!$Q:$Q,Investors!$A:$A,$A39,Investors!$G:$G,$B39),0)</f>
        <v/>
      </c>
      <c r="T39" s="14">
        <f>IF(AND(SUMIFS(Investors!$P:$P,Investors!$A:$A,$A39,Investors!$G:$G,$B39)-$B$2&lt;=T$4,SUMIFS(Investors!$P:$P,Investors!$A:$A,$A39,Investors!$G:$G,$B39)-$B$2&gt;S$4),SUMIFS(Investors!$Q:$Q,Investors!$A:$A,$A39,Investors!$G:$G,$B39),0)</f>
        <v/>
      </c>
      <c r="U39" s="14">
        <f>IF(AND(SUMIFS(Investors!$P:$P,Investors!$A:$A,$A39,Investors!$G:$G,$B39)-$B$2&lt;=U$4,SUMIFS(Investors!$P:$P,Investors!$A:$A,$A39,Investors!$G:$G,$B39)-$B$2&gt;T$4),SUMIFS(Investors!$Q:$Q,Investors!$A:$A,$A39,Investors!$G:$G,$B39),0)</f>
        <v/>
      </c>
      <c r="V39" s="14">
        <f>IF(AND(SUMIFS(Investors!$P:$P,Investors!$A:$A,$A39,Investors!$G:$G,$B39)-$B$2&lt;=V$4,SUMIFS(Investors!$P:$P,Investors!$A:$A,$A39,Investors!$G:$G,$B39)-$B$2&gt;U$4),SUMIFS(Investors!$Q:$Q,Investors!$A:$A,$A39,Investors!$G:$G,$B39),0)</f>
        <v/>
      </c>
      <c r="W39" s="14">
        <f>IF(AND(SUMIFS(Investors!$P:$P,Investors!$A:$A,$A39,Investors!$G:$G,$B39)-$B$2&lt;=W$4,SUMIFS(Investors!$P:$P,Investors!$A:$A,$A39,Investors!$G:$G,$B39)-$B$2&gt;V$4),SUMIFS(Investors!$Q:$Q,Investors!$A:$A,$A39,Investors!$G:$G,$B39),0)</f>
        <v/>
      </c>
      <c r="X39" s="14">
        <f>IF(AND(SUMIFS(Investors!$P:$P,Investors!$A:$A,$A39,Investors!$G:$G,$B39)-$B$2&lt;=X$4,SUMIFS(Investors!$P:$P,Investors!$A:$A,$A39,Investors!$G:$G,$B39)-$B$2&gt;W$4),SUMIFS(Investors!$Q:$Q,Investors!$A:$A,$A39,Investors!$G:$G,$B39),0)</f>
        <v/>
      </c>
      <c r="Y39" s="14">
        <f>IF(AND(SUMIFS(Investors!$P:$P,Investors!$A:$A,$A39,Investors!$G:$G,$B39)-$B$2&lt;=Y$4,SUMIFS(Investors!$P:$P,Investors!$A:$A,$A39,Investors!$G:$G,$B39)-$B$2&gt;X$4),SUMIFS(Investors!$Q:$Q,Investors!$A:$A,$A39,Investors!$G:$G,$B39),0)</f>
        <v/>
      </c>
      <c r="Z39" s="14">
        <f>IF(AND(SUMIFS(Investors!$P:$P,Investors!$A:$A,$A39,Investors!$G:$G,$B39)-$B$2&lt;=Z$4,SUMIFS(Investors!$P:$P,Investors!$A:$A,$A39,Investors!$G:$G,$B39)-$B$2&gt;Y$4),SUMIFS(Investors!$Q:$Q,Investors!$A:$A,$A39,Investors!$G:$G,$B39),0)</f>
        <v/>
      </c>
      <c r="AA39" s="14">
        <f>IF(AND(SUMIFS(Investors!$P:$P,Investors!$A:$A,$A39,Investors!$G:$G,$B39)-$B$2&lt;=AA$4,SUMIFS(Investors!$P:$P,Investors!$A:$A,$A39,Investors!$G:$G,$B39)-$B$2&gt;Z$4),SUMIFS(Investors!$Q:$Q,Investors!$A:$A,$A39,Investors!$G:$G,$B39),0)</f>
        <v/>
      </c>
      <c r="AB39" s="14">
        <f>IF(AND(SUMIFS(Investors!$P:$P,Investors!$A:$A,$A39,Investors!$G:$G,$B39)-$B$2&lt;=AB$4,SUMIFS(Investors!$P:$P,Investors!$A:$A,$A39,Investors!$G:$G,$B39)-$B$2&gt;AA$4),SUMIFS(Investors!$Q:$Q,Investors!$A:$A,$A39,Investors!$G:$G,$B39),0)</f>
        <v/>
      </c>
      <c r="AC39" s="14">
        <f>IF(AND(SUMIFS(Investors!$P:$P,Investors!$A:$A,$A39,Investors!$G:$G,$B39)-$B$2&lt;=AC$4,SUMIFS(Investors!$P:$P,Investors!$A:$A,$A39,Investors!$G:$G,$B39)-$B$2&gt;AB$4),SUMIFS(Investors!$Q:$Q,Investors!$A:$A,$A39,Investors!$G:$G,$B39),0)</f>
        <v/>
      </c>
    </row>
    <row r="40">
      <c r="A40" s="13" t="inlineStr">
        <is>
          <t>ZDEC01</t>
        </is>
      </c>
      <c r="B40" s="13" t="inlineStr">
        <is>
          <t>GW4618</t>
        </is>
      </c>
      <c r="C40" s="14">
        <f>SUM(E40:AC40)</f>
        <v/>
      </c>
      <c r="D40" s="13" t="n"/>
      <c r="E40" s="14">
        <f>IF(AND(SUMIFS(Investors!$P:$P,Investors!$A:$A,$A40,Investors!$G:$G,$B40)-$B$2&lt;=E$4,SUMIFS(Investors!$P:$P,Investors!$A:$A,$A40,Investors!$G:$G,$B40)-$B$2&gt;D$4),SUMIFS(Investors!$Q:$Q,Investors!$A:$A,$A40,Investors!$G:$G,$B40),0)</f>
        <v/>
      </c>
      <c r="F40" s="14">
        <f>IF(AND(SUMIFS(Investors!$P:$P,Investors!$A:$A,$A40,Investors!$G:$G,$B40)-$B$2&lt;=F$4,SUMIFS(Investors!$P:$P,Investors!$A:$A,$A40,Investors!$G:$G,$B40)-$B$2&gt;E$4),SUMIFS(Investors!$Q:$Q,Investors!$A:$A,$A40,Investors!$G:$G,$B40),0)</f>
        <v/>
      </c>
      <c r="G40" s="14">
        <f>IF(AND(SUMIFS(Investors!$P:$P,Investors!$A:$A,$A40,Investors!$G:$G,$B40)-$B$2&lt;=G$4,SUMIFS(Investors!$P:$P,Investors!$A:$A,$A40,Investors!$G:$G,$B40)-$B$2&gt;F$4),SUMIFS(Investors!$Q:$Q,Investors!$A:$A,$A40,Investors!$G:$G,$B40),0)</f>
        <v/>
      </c>
      <c r="H40" s="14">
        <f>IF(AND(SUMIFS(Investors!$P:$P,Investors!$A:$A,$A40,Investors!$G:$G,$B40)-$B$2&lt;=H$4,SUMIFS(Investors!$P:$P,Investors!$A:$A,$A40,Investors!$G:$G,$B40)-$B$2&gt;G$4),SUMIFS(Investors!$Q:$Q,Investors!$A:$A,$A40,Investors!$G:$G,$B40),0)</f>
        <v/>
      </c>
      <c r="I40" s="14">
        <f>IF(AND(SUMIFS(Investors!$P:$P,Investors!$A:$A,$A40,Investors!$G:$G,$B40)-$B$2&lt;=I$4,SUMIFS(Investors!$P:$P,Investors!$A:$A,$A40,Investors!$G:$G,$B40)-$B$2&gt;H$4),SUMIFS(Investors!$Q:$Q,Investors!$A:$A,$A40,Investors!$G:$G,$B40),0)</f>
        <v/>
      </c>
      <c r="J40" s="14">
        <f>IF(AND(SUMIFS(Investors!$P:$P,Investors!$A:$A,$A40,Investors!$G:$G,$B40)-$B$2&lt;=J$4,SUMIFS(Investors!$P:$P,Investors!$A:$A,$A40,Investors!$G:$G,$B40)-$B$2&gt;I$4),SUMIFS(Investors!$Q:$Q,Investors!$A:$A,$A40,Investors!$G:$G,$B40),0)</f>
        <v/>
      </c>
      <c r="K40" s="14">
        <f>IF(AND(SUMIFS(Investors!$P:$P,Investors!$A:$A,$A40,Investors!$G:$G,$B40)-$B$2&lt;=K$4,SUMIFS(Investors!$P:$P,Investors!$A:$A,$A40,Investors!$G:$G,$B40)-$B$2&gt;J$4),SUMIFS(Investors!$Q:$Q,Investors!$A:$A,$A40,Investors!$G:$G,$B40),0)</f>
        <v/>
      </c>
      <c r="L40" s="14">
        <f>IF(AND(SUMIFS(Investors!$P:$P,Investors!$A:$A,$A40,Investors!$G:$G,$B40)-$B$2&lt;=L$4,SUMIFS(Investors!$P:$P,Investors!$A:$A,$A40,Investors!$G:$G,$B40)-$B$2&gt;K$4),SUMIFS(Investors!$Q:$Q,Investors!$A:$A,$A40,Investors!$G:$G,$B40),0)</f>
        <v/>
      </c>
      <c r="M40" s="14">
        <f>IF(AND(SUMIFS(Investors!$P:$P,Investors!$A:$A,$A40,Investors!$G:$G,$B40)-$B$2&lt;=M$4,SUMIFS(Investors!$P:$P,Investors!$A:$A,$A40,Investors!$G:$G,$B40)-$B$2&gt;L$4),SUMIFS(Investors!$Q:$Q,Investors!$A:$A,$A40,Investors!$G:$G,$B40),0)</f>
        <v/>
      </c>
      <c r="N40" s="14">
        <f>IF(AND(SUMIFS(Investors!$P:$P,Investors!$A:$A,$A40,Investors!$G:$G,$B40)-$B$2&lt;=N$4,SUMIFS(Investors!$P:$P,Investors!$A:$A,$A40,Investors!$G:$G,$B40)-$B$2&gt;M$4),SUMIFS(Investors!$Q:$Q,Investors!$A:$A,$A40,Investors!$G:$G,$B40),0)</f>
        <v/>
      </c>
      <c r="O40" s="14">
        <f>IF(AND(SUMIFS(Investors!$P:$P,Investors!$A:$A,$A40,Investors!$G:$G,$B40)-$B$2&lt;=O$4,SUMIFS(Investors!$P:$P,Investors!$A:$A,$A40,Investors!$G:$G,$B40)-$B$2&gt;N$4),SUMIFS(Investors!$Q:$Q,Investors!$A:$A,$A40,Investors!$G:$G,$B40),0)</f>
        <v/>
      </c>
      <c r="P40" s="14">
        <f>IF(AND(SUMIFS(Investors!$P:$P,Investors!$A:$A,$A40,Investors!$G:$G,$B40)-$B$2&lt;=P$4,SUMIFS(Investors!$P:$P,Investors!$A:$A,$A40,Investors!$G:$G,$B40)-$B$2&gt;O$4),SUMIFS(Investors!$Q:$Q,Investors!$A:$A,$A40,Investors!$G:$G,$B40),0)</f>
        <v/>
      </c>
      <c r="Q40" s="14">
        <f>IF(AND(SUMIFS(Investors!$P:$P,Investors!$A:$A,$A40,Investors!$G:$G,$B40)-$B$2&lt;=Q$4,SUMIFS(Investors!$P:$P,Investors!$A:$A,$A40,Investors!$G:$G,$B40)-$B$2&gt;P$4),SUMIFS(Investors!$Q:$Q,Investors!$A:$A,$A40,Investors!$G:$G,$B40),0)</f>
        <v/>
      </c>
      <c r="R40" s="14">
        <f>IF(AND(SUMIFS(Investors!$P:$P,Investors!$A:$A,$A40,Investors!$G:$G,$B40)-$B$2&lt;=R$4,SUMIFS(Investors!$P:$P,Investors!$A:$A,$A40,Investors!$G:$G,$B40)-$B$2&gt;Q$4),SUMIFS(Investors!$Q:$Q,Investors!$A:$A,$A40,Investors!$G:$G,$B40),0)</f>
        <v/>
      </c>
      <c r="S40" s="14">
        <f>IF(AND(SUMIFS(Investors!$P:$P,Investors!$A:$A,$A40,Investors!$G:$G,$B40)-$B$2&lt;=S$4,SUMIFS(Investors!$P:$P,Investors!$A:$A,$A40,Investors!$G:$G,$B40)-$B$2&gt;R$4),SUMIFS(Investors!$Q:$Q,Investors!$A:$A,$A40,Investors!$G:$G,$B40),0)</f>
        <v/>
      </c>
      <c r="T40" s="14">
        <f>IF(AND(SUMIFS(Investors!$P:$P,Investors!$A:$A,$A40,Investors!$G:$G,$B40)-$B$2&lt;=T$4,SUMIFS(Investors!$P:$P,Investors!$A:$A,$A40,Investors!$G:$G,$B40)-$B$2&gt;S$4),SUMIFS(Investors!$Q:$Q,Investors!$A:$A,$A40,Investors!$G:$G,$B40),0)</f>
        <v/>
      </c>
      <c r="U40" s="14">
        <f>IF(AND(SUMIFS(Investors!$P:$P,Investors!$A:$A,$A40,Investors!$G:$G,$B40)-$B$2&lt;=U$4,SUMIFS(Investors!$P:$P,Investors!$A:$A,$A40,Investors!$G:$G,$B40)-$B$2&gt;T$4),SUMIFS(Investors!$Q:$Q,Investors!$A:$A,$A40,Investors!$G:$G,$B40),0)</f>
        <v/>
      </c>
      <c r="V40" s="14">
        <f>IF(AND(SUMIFS(Investors!$P:$P,Investors!$A:$A,$A40,Investors!$G:$G,$B40)-$B$2&lt;=V$4,SUMIFS(Investors!$P:$P,Investors!$A:$A,$A40,Investors!$G:$G,$B40)-$B$2&gt;U$4),SUMIFS(Investors!$Q:$Q,Investors!$A:$A,$A40,Investors!$G:$G,$B40),0)</f>
        <v/>
      </c>
      <c r="W40" s="14">
        <f>IF(AND(SUMIFS(Investors!$P:$P,Investors!$A:$A,$A40,Investors!$G:$G,$B40)-$B$2&lt;=W$4,SUMIFS(Investors!$P:$P,Investors!$A:$A,$A40,Investors!$G:$G,$B40)-$B$2&gt;V$4),SUMIFS(Investors!$Q:$Q,Investors!$A:$A,$A40,Investors!$G:$G,$B40),0)</f>
        <v/>
      </c>
      <c r="X40" s="14">
        <f>IF(AND(SUMIFS(Investors!$P:$P,Investors!$A:$A,$A40,Investors!$G:$G,$B40)-$B$2&lt;=X$4,SUMIFS(Investors!$P:$P,Investors!$A:$A,$A40,Investors!$G:$G,$B40)-$B$2&gt;W$4),SUMIFS(Investors!$Q:$Q,Investors!$A:$A,$A40,Investors!$G:$G,$B40),0)</f>
        <v/>
      </c>
      <c r="Y40" s="14">
        <f>IF(AND(SUMIFS(Investors!$P:$P,Investors!$A:$A,$A40,Investors!$G:$G,$B40)-$B$2&lt;=Y$4,SUMIFS(Investors!$P:$P,Investors!$A:$A,$A40,Investors!$G:$G,$B40)-$B$2&gt;X$4),SUMIFS(Investors!$Q:$Q,Investors!$A:$A,$A40,Investors!$G:$G,$B40),0)</f>
        <v/>
      </c>
      <c r="Z40" s="14">
        <f>IF(AND(SUMIFS(Investors!$P:$P,Investors!$A:$A,$A40,Investors!$G:$G,$B40)-$B$2&lt;=Z$4,SUMIFS(Investors!$P:$P,Investors!$A:$A,$A40,Investors!$G:$G,$B40)-$B$2&gt;Y$4),SUMIFS(Investors!$Q:$Q,Investors!$A:$A,$A40,Investors!$G:$G,$B40),0)</f>
        <v/>
      </c>
      <c r="AA40" s="14">
        <f>IF(AND(SUMIFS(Investors!$P:$P,Investors!$A:$A,$A40,Investors!$G:$G,$B40)-$B$2&lt;=AA$4,SUMIFS(Investors!$P:$P,Investors!$A:$A,$A40,Investors!$G:$G,$B40)-$B$2&gt;Z$4),SUMIFS(Investors!$Q:$Q,Investors!$A:$A,$A40,Investors!$G:$G,$B40),0)</f>
        <v/>
      </c>
      <c r="AB40" s="14">
        <f>IF(AND(SUMIFS(Investors!$P:$P,Investors!$A:$A,$A40,Investors!$G:$G,$B40)-$B$2&lt;=AB$4,SUMIFS(Investors!$P:$P,Investors!$A:$A,$A40,Investors!$G:$G,$B40)-$B$2&gt;AA$4),SUMIFS(Investors!$Q:$Q,Investors!$A:$A,$A40,Investors!$G:$G,$B40),0)</f>
        <v/>
      </c>
      <c r="AC40" s="14">
        <f>IF(AND(SUMIFS(Investors!$P:$P,Investors!$A:$A,$A40,Investors!$G:$G,$B40)-$B$2&lt;=AC$4,SUMIFS(Investors!$P:$P,Investors!$A:$A,$A40,Investors!$G:$G,$B40)-$B$2&gt;AB$4),SUMIFS(Investors!$Q:$Q,Investors!$A:$A,$A40,Investors!$G:$G,$B40),0)</f>
        <v/>
      </c>
    </row>
    <row r="41">
      <c r="A41" s="13" t="inlineStr">
        <is>
          <t>ZDEH01</t>
        </is>
      </c>
      <c r="B41" s="13" t="inlineStr">
        <is>
          <t>GW4834</t>
        </is>
      </c>
      <c r="C41" s="14">
        <f>SUM(E41:AC41)</f>
        <v/>
      </c>
      <c r="D41" s="13" t="n"/>
      <c r="E41" s="14">
        <f>IF(AND(SUMIFS(Investors!$P:$P,Investors!$A:$A,$A41,Investors!$G:$G,$B41)-$B$2&lt;=E$4,SUMIFS(Investors!$P:$P,Investors!$A:$A,$A41,Investors!$G:$G,$B41)-$B$2&gt;D$4),SUMIFS(Investors!$Q:$Q,Investors!$A:$A,$A41,Investors!$G:$G,$B41),0)</f>
        <v/>
      </c>
      <c r="F41" s="14">
        <f>IF(AND(SUMIFS(Investors!$P:$P,Investors!$A:$A,$A41,Investors!$G:$G,$B41)-$B$2&lt;=F$4,SUMIFS(Investors!$P:$P,Investors!$A:$A,$A41,Investors!$G:$G,$B41)-$B$2&gt;E$4),SUMIFS(Investors!$Q:$Q,Investors!$A:$A,$A41,Investors!$G:$G,$B41),0)</f>
        <v/>
      </c>
      <c r="G41" s="14">
        <f>IF(AND(SUMIFS(Investors!$P:$P,Investors!$A:$A,$A41,Investors!$G:$G,$B41)-$B$2&lt;=G$4,SUMIFS(Investors!$P:$P,Investors!$A:$A,$A41,Investors!$G:$G,$B41)-$B$2&gt;F$4),SUMIFS(Investors!$Q:$Q,Investors!$A:$A,$A41,Investors!$G:$G,$B41),0)</f>
        <v/>
      </c>
      <c r="H41" s="14">
        <f>IF(AND(SUMIFS(Investors!$P:$P,Investors!$A:$A,$A41,Investors!$G:$G,$B41)-$B$2&lt;=H$4,SUMIFS(Investors!$P:$P,Investors!$A:$A,$A41,Investors!$G:$G,$B41)-$B$2&gt;G$4),SUMIFS(Investors!$Q:$Q,Investors!$A:$A,$A41,Investors!$G:$G,$B41),0)</f>
        <v/>
      </c>
      <c r="I41" s="14">
        <f>IF(AND(SUMIFS(Investors!$P:$P,Investors!$A:$A,$A41,Investors!$G:$G,$B41)-$B$2&lt;=I$4,SUMIFS(Investors!$P:$P,Investors!$A:$A,$A41,Investors!$G:$G,$B41)-$B$2&gt;H$4),SUMIFS(Investors!$Q:$Q,Investors!$A:$A,$A41,Investors!$G:$G,$B41),0)</f>
        <v/>
      </c>
      <c r="J41" s="14">
        <f>IF(AND(SUMIFS(Investors!$P:$P,Investors!$A:$A,$A41,Investors!$G:$G,$B41)-$B$2&lt;=J$4,SUMIFS(Investors!$P:$P,Investors!$A:$A,$A41,Investors!$G:$G,$B41)-$B$2&gt;I$4),SUMIFS(Investors!$Q:$Q,Investors!$A:$A,$A41,Investors!$G:$G,$B41),0)</f>
        <v/>
      </c>
      <c r="K41" s="14">
        <f>IF(AND(SUMIFS(Investors!$P:$P,Investors!$A:$A,$A41,Investors!$G:$G,$B41)-$B$2&lt;=K$4,SUMIFS(Investors!$P:$P,Investors!$A:$A,$A41,Investors!$G:$G,$B41)-$B$2&gt;J$4),SUMIFS(Investors!$Q:$Q,Investors!$A:$A,$A41,Investors!$G:$G,$B41),0)</f>
        <v/>
      </c>
      <c r="L41" s="14">
        <f>IF(AND(SUMIFS(Investors!$P:$P,Investors!$A:$A,$A41,Investors!$G:$G,$B41)-$B$2&lt;=L$4,SUMIFS(Investors!$P:$P,Investors!$A:$A,$A41,Investors!$G:$G,$B41)-$B$2&gt;K$4),SUMIFS(Investors!$Q:$Q,Investors!$A:$A,$A41,Investors!$G:$G,$B41),0)</f>
        <v/>
      </c>
      <c r="M41" s="14">
        <f>IF(AND(SUMIFS(Investors!$P:$P,Investors!$A:$A,$A41,Investors!$G:$G,$B41)-$B$2&lt;=M$4,SUMIFS(Investors!$P:$P,Investors!$A:$A,$A41,Investors!$G:$G,$B41)-$B$2&gt;L$4),SUMIFS(Investors!$Q:$Q,Investors!$A:$A,$A41,Investors!$G:$G,$B41),0)</f>
        <v/>
      </c>
      <c r="N41" s="14">
        <f>IF(AND(SUMIFS(Investors!$P:$P,Investors!$A:$A,$A41,Investors!$G:$G,$B41)-$B$2&lt;=N$4,SUMIFS(Investors!$P:$P,Investors!$A:$A,$A41,Investors!$G:$G,$B41)-$B$2&gt;M$4),SUMIFS(Investors!$Q:$Q,Investors!$A:$A,$A41,Investors!$G:$G,$B41),0)</f>
        <v/>
      </c>
      <c r="O41" s="14">
        <f>IF(AND(SUMIFS(Investors!$P:$P,Investors!$A:$A,$A41,Investors!$G:$G,$B41)-$B$2&lt;=O$4,SUMIFS(Investors!$P:$P,Investors!$A:$A,$A41,Investors!$G:$G,$B41)-$B$2&gt;N$4),SUMIFS(Investors!$Q:$Q,Investors!$A:$A,$A41,Investors!$G:$G,$B41),0)</f>
        <v/>
      </c>
      <c r="P41" s="14">
        <f>IF(AND(SUMIFS(Investors!$P:$P,Investors!$A:$A,$A41,Investors!$G:$G,$B41)-$B$2&lt;=P$4,SUMIFS(Investors!$P:$P,Investors!$A:$A,$A41,Investors!$G:$G,$B41)-$B$2&gt;O$4),SUMIFS(Investors!$Q:$Q,Investors!$A:$A,$A41,Investors!$G:$G,$B41),0)</f>
        <v/>
      </c>
      <c r="Q41" s="14">
        <f>IF(AND(SUMIFS(Investors!$P:$P,Investors!$A:$A,$A41,Investors!$G:$G,$B41)-$B$2&lt;=Q$4,SUMIFS(Investors!$P:$P,Investors!$A:$A,$A41,Investors!$G:$G,$B41)-$B$2&gt;P$4),SUMIFS(Investors!$Q:$Q,Investors!$A:$A,$A41,Investors!$G:$G,$B41),0)</f>
        <v/>
      </c>
      <c r="R41" s="14">
        <f>IF(AND(SUMIFS(Investors!$P:$P,Investors!$A:$A,$A41,Investors!$G:$G,$B41)-$B$2&lt;=R$4,SUMIFS(Investors!$P:$P,Investors!$A:$A,$A41,Investors!$G:$G,$B41)-$B$2&gt;Q$4),SUMIFS(Investors!$Q:$Q,Investors!$A:$A,$A41,Investors!$G:$G,$B41),0)</f>
        <v/>
      </c>
      <c r="S41" s="14">
        <f>IF(AND(SUMIFS(Investors!$P:$P,Investors!$A:$A,$A41,Investors!$G:$G,$B41)-$B$2&lt;=S$4,SUMIFS(Investors!$P:$P,Investors!$A:$A,$A41,Investors!$G:$G,$B41)-$B$2&gt;R$4),SUMIFS(Investors!$Q:$Q,Investors!$A:$A,$A41,Investors!$G:$G,$B41),0)</f>
        <v/>
      </c>
      <c r="T41" s="14">
        <f>IF(AND(SUMIFS(Investors!$P:$P,Investors!$A:$A,$A41,Investors!$G:$G,$B41)-$B$2&lt;=T$4,SUMIFS(Investors!$P:$P,Investors!$A:$A,$A41,Investors!$G:$G,$B41)-$B$2&gt;S$4),SUMIFS(Investors!$Q:$Q,Investors!$A:$A,$A41,Investors!$G:$G,$B41),0)</f>
        <v/>
      </c>
      <c r="U41" s="14">
        <f>IF(AND(SUMIFS(Investors!$P:$P,Investors!$A:$A,$A41,Investors!$G:$G,$B41)-$B$2&lt;=U$4,SUMIFS(Investors!$P:$P,Investors!$A:$A,$A41,Investors!$G:$G,$B41)-$B$2&gt;T$4),SUMIFS(Investors!$Q:$Q,Investors!$A:$A,$A41,Investors!$G:$G,$B41),0)</f>
        <v/>
      </c>
      <c r="V41" s="14">
        <f>IF(AND(SUMIFS(Investors!$P:$P,Investors!$A:$A,$A41,Investors!$G:$G,$B41)-$B$2&lt;=V$4,SUMIFS(Investors!$P:$P,Investors!$A:$A,$A41,Investors!$G:$G,$B41)-$B$2&gt;U$4),SUMIFS(Investors!$Q:$Q,Investors!$A:$A,$A41,Investors!$G:$G,$B41),0)</f>
        <v/>
      </c>
      <c r="W41" s="14">
        <f>IF(AND(SUMIFS(Investors!$P:$P,Investors!$A:$A,$A41,Investors!$G:$G,$B41)-$B$2&lt;=W$4,SUMIFS(Investors!$P:$P,Investors!$A:$A,$A41,Investors!$G:$G,$B41)-$B$2&gt;V$4),SUMIFS(Investors!$Q:$Q,Investors!$A:$A,$A41,Investors!$G:$G,$B41),0)</f>
        <v/>
      </c>
      <c r="X41" s="14">
        <f>IF(AND(SUMIFS(Investors!$P:$P,Investors!$A:$A,$A41,Investors!$G:$G,$B41)-$B$2&lt;=X$4,SUMIFS(Investors!$P:$P,Investors!$A:$A,$A41,Investors!$G:$G,$B41)-$B$2&gt;W$4),SUMIFS(Investors!$Q:$Q,Investors!$A:$A,$A41,Investors!$G:$G,$B41),0)</f>
        <v/>
      </c>
      <c r="Y41" s="14">
        <f>IF(AND(SUMIFS(Investors!$P:$P,Investors!$A:$A,$A41,Investors!$G:$G,$B41)-$B$2&lt;=Y$4,SUMIFS(Investors!$P:$P,Investors!$A:$A,$A41,Investors!$G:$G,$B41)-$B$2&gt;X$4),SUMIFS(Investors!$Q:$Q,Investors!$A:$A,$A41,Investors!$G:$G,$B41),0)</f>
        <v/>
      </c>
      <c r="Z41" s="14">
        <f>IF(AND(SUMIFS(Investors!$P:$P,Investors!$A:$A,$A41,Investors!$G:$G,$B41)-$B$2&lt;=Z$4,SUMIFS(Investors!$P:$P,Investors!$A:$A,$A41,Investors!$G:$G,$B41)-$B$2&gt;Y$4),SUMIFS(Investors!$Q:$Q,Investors!$A:$A,$A41,Investors!$G:$G,$B41),0)</f>
        <v/>
      </c>
      <c r="AA41" s="14">
        <f>IF(AND(SUMIFS(Investors!$P:$P,Investors!$A:$A,$A41,Investors!$G:$G,$B41)-$B$2&lt;=AA$4,SUMIFS(Investors!$P:$P,Investors!$A:$A,$A41,Investors!$G:$G,$B41)-$B$2&gt;Z$4),SUMIFS(Investors!$Q:$Q,Investors!$A:$A,$A41,Investors!$G:$G,$B41),0)</f>
        <v/>
      </c>
      <c r="AB41" s="14">
        <f>IF(AND(SUMIFS(Investors!$P:$P,Investors!$A:$A,$A41,Investors!$G:$G,$B41)-$B$2&lt;=AB$4,SUMIFS(Investors!$P:$P,Investors!$A:$A,$A41,Investors!$G:$G,$B41)-$B$2&gt;AA$4),SUMIFS(Investors!$Q:$Q,Investors!$A:$A,$A41,Investors!$G:$G,$B41),0)</f>
        <v/>
      </c>
      <c r="AC41" s="14">
        <f>IF(AND(SUMIFS(Investors!$P:$P,Investors!$A:$A,$A41,Investors!$G:$G,$B41)-$B$2&lt;=AC$4,SUMIFS(Investors!$P:$P,Investors!$A:$A,$A41,Investors!$G:$G,$B41)-$B$2&gt;AB$4),SUMIFS(Investors!$Q:$Q,Investors!$A:$A,$A41,Investors!$G:$G,$B41),0)</f>
        <v/>
      </c>
    </row>
    <row r="42">
      <c r="A42" s="13" t="inlineStr">
        <is>
          <t>ZREN01</t>
        </is>
      </c>
      <c r="B42" s="13" t="inlineStr">
        <is>
          <t>GW3957</t>
        </is>
      </c>
      <c r="C42" s="14">
        <f>SUM(E42:AC42)</f>
        <v/>
      </c>
      <c r="D42" s="13" t="n"/>
      <c r="E42" s="14">
        <f>IF(AND(SUMIFS(Investors!$P:$P,Investors!$A:$A,$A42,Investors!$G:$G,$B42)-$B$2&lt;=E$4,SUMIFS(Investors!$P:$P,Investors!$A:$A,$A42,Investors!$G:$G,$B42)-$B$2&gt;D$4),SUMIFS(Investors!$Q:$Q,Investors!$A:$A,$A42,Investors!$G:$G,$B42),0)</f>
        <v/>
      </c>
      <c r="F42" s="14">
        <f>IF(AND(SUMIFS(Investors!$P:$P,Investors!$A:$A,$A42,Investors!$G:$G,$B42)-$B$2&lt;=F$4,SUMIFS(Investors!$P:$P,Investors!$A:$A,$A42,Investors!$G:$G,$B42)-$B$2&gt;E$4),SUMIFS(Investors!$Q:$Q,Investors!$A:$A,$A42,Investors!$G:$G,$B42),0)</f>
        <v/>
      </c>
      <c r="G42" s="14">
        <f>IF(AND(SUMIFS(Investors!$P:$P,Investors!$A:$A,$A42,Investors!$G:$G,$B42)-$B$2&lt;=G$4,SUMIFS(Investors!$P:$P,Investors!$A:$A,$A42,Investors!$G:$G,$B42)-$B$2&gt;F$4),SUMIFS(Investors!$Q:$Q,Investors!$A:$A,$A42,Investors!$G:$G,$B42),0)</f>
        <v/>
      </c>
      <c r="H42" s="14">
        <f>IF(AND(SUMIFS(Investors!$P:$P,Investors!$A:$A,$A42,Investors!$G:$G,$B42)-$B$2&lt;=H$4,SUMIFS(Investors!$P:$P,Investors!$A:$A,$A42,Investors!$G:$G,$B42)-$B$2&gt;G$4),SUMIFS(Investors!$Q:$Q,Investors!$A:$A,$A42,Investors!$G:$G,$B42),0)</f>
        <v/>
      </c>
      <c r="I42" s="14">
        <f>IF(AND(SUMIFS(Investors!$P:$P,Investors!$A:$A,$A42,Investors!$G:$G,$B42)-$B$2&lt;=I$4,SUMIFS(Investors!$P:$P,Investors!$A:$A,$A42,Investors!$G:$G,$B42)-$B$2&gt;H$4),SUMIFS(Investors!$Q:$Q,Investors!$A:$A,$A42,Investors!$G:$G,$B42),0)</f>
        <v/>
      </c>
      <c r="J42" s="14">
        <f>IF(AND(SUMIFS(Investors!$P:$P,Investors!$A:$A,$A42,Investors!$G:$G,$B42)-$B$2&lt;=J$4,SUMIFS(Investors!$P:$P,Investors!$A:$A,$A42,Investors!$G:$G,$B42)-$B$2&gt;I$4),SUMIFS(Investors!$Q:$Q,Investors!$A:$A,$A42,Investors!$G:$G,$B42),0)</f>
        <v/>
      </c>
      <c r="K42" s="14">
        <f>IF(AND(SUMIFS(Investors!$P:$P,Investors!$A:$A,$A42,Investors!$G:$G,$B42)-$B$2&lt;=K$4,SUMIFS(Investors!$P:$P,Investors!$A:$A,$A42,Investors!$G:$G,$B42)-$B$2&gt;J$4),SUMIFS(Investors!$Q:$Q,Investors!$A:$A,$A42,Investors!$G:$G,$B42),0)</f>
        <v/>
      </c>
      <c r="L42" s="14">
        <f>IF(AND(SUMIFS(Investors!$P:$P,Investors!$A:$A,$A42,Investors!$G:$G,$B42)-$B$2&lt;=L$4,SUMIFS(Investors!$P:$P,Investors!$A:$A,$A42,Investors!$G:$G,$B42)-$B$2&gt;K$4),SUMIFS(Investors!$Q:$Q,Investors!$A:$A,$A42,Investors!$G:$G,$B42),0)</f>
        <v/>
      </c>
      <c r="M42" s="14">
        <f>IF(AND(SUMIFS(Investors!$P:$P,Investors!$A:$A,$A42,Investors!$G:$G,$B42)-$B$2&lt;=M$4,SUMIFS(Investors!$P:$P,Investors!$A:$A,$A42,Investors!$G:$G,$B42)-$B$2&gt;L$4),SUMIFS(Investors!$Q:$Q,Investors!$A:$A,$A42,Investors!$G:$G,$B42),0)</f>
        <v/>
      </c>
      <c r="N42" s="14">
        <f>IF(AND(SUMIFS(Investors!$P:$P,Investors!$A:$A,$A42,Investors!$G:$G,$B42)-$B$2&lt;=N$4,SUMIFS(Investors!$P:$P,Investors!$A:$A,$A42,Investors!$G:$G,$B42)-$B$2&gt;M$4),SUMIFS(Investors!$Q:$Q,Investors!$A:$A,$A42,Investors!$G:$G,$B42),0)</f>
        <v/>
      </c>
      <c r="O42" s="14">
        <f>IF(AND(SUMIFS(Investors!$P:$P,Investors!$A:$A,$A42,Investors!$G:$G,$B42)-$B$2&lt;=O$4,SUMIFS(Investors!$P:$P,Investors!$A:$A,$A42,Investors!$G:$G,$B42)-$B$2&gt;N$4),SUMIFS(Investors!$Q:$Q,Investors!$A:$A,$A42,Investors!$G:$G,$B42),0)</f>
        <v/>
      </c>
      <c r="P42" s="14">
        <f>IF(AND(SUMIFS(Investors!$P:$P,Investors!$A:$A,$A42,Investors!$G:$G,$B42)-$B$2&lt;=P$4,SUMIFS(Investors!$P:$P,Investors!$A:$A,$A42,Investors!$G:$G,$B42)-$B$2&gt;O$4),SUMIFS(Investors!$Q:$Q,Investors!$A:$A,$A42,Investors!$G:$G,$B42),0)</f>
        <v/>
      </c>
      <c r="Q42" s="14">
        <f>IF(AND(SUMIFS(Investors!$P:$P,Investors!$A:$A,$A42,Investors!$G:$G,$B42)-$B$2&lt;=Q$4,SUMIFS(Investors!$P:$P,Investors!$A:$A,$A42,Investors!$G:$G,$B42)-$B$2&gt;P$4),SUMIFS(Investors!$Q:$Q,Investors!$A:$A,$A42,Investors!$G:$G,$B42),0)</f>
        <v/>
      </c>
      <c r="R42" s="14">
        <f>IF(AND(SUMIFS(Investors!$P:$P,Investors!$A:$A,$A42,Investors!$G:$G,$B42)-$B$2&lt;=R$4,SUMIFS(Investors!$P:$P,Investors!$A:$A,$A42,Investors!$G:$G,$B42)-$B$2&gt;Q$4),SUMIFS(Investors!$Q:$Q,Investors!$A:$A,$A42,Investors!$G:$G,$B42),0)</f>
        <v/>
      </c>
      <c r="S42" s="14">
        <f>IF(AND(SUMIFS(Investors!$P:$P,Investors!$A:$A,$A42,Investors!$G:$G,$B42)-$B$2&lt;=S$4,SUMIFS(Investors!$P:$P,Investors!$A:$A,$A42,Investors!$G:$G,$B42)-$B$2&gt;R$4),SUMIFS(Investors!$Q:$Q,Investors!$A:$A,$A42,Investors!$G:$G,$B42),0)</f>
        <v/>
      </c>
      <c r="T42" s="14">
        <f>IF(AND(SUMIFS(Investors!$P:$P,Investors!$A:$A,$A42,Investors!$G:$G,$B42)-$B$2&lt;=T$4,SUMIFS(Investors!$P:$P,Investors!$A:$A,$A42,Investors!$G:$G,$B42)-$B$2&gt;S$4),SUMIFS(Investors!$Q:$Q,Investors!$A:$A,$A42,Investors!$G:$G,$B42),0)</f>
        <v/>
      </c>
      <c r="U42" s="14">
        <f>IF(AND(SUMIFS(Investors!$P:$P,Investors!$A:$A,$A42,Investors!$G:$G,$B42)-$B$2&lt;=U$4,SUMIFS(Investors!$P:$P,Investors!$A:$A,$A42,Investors!$G:$G,$B42)-$B$2&gt;T$4),SUMIFS(Investors!$Q:$Q,Investors!$A:$A,$A42,Investors!$G:$G,$B42),0)</f>
        <v/>
      </c>
      <c r="V42" s="14">
        <f>IF(AND(SUMIFS(Investors!$P:$P,Investors!$A:$A,$A42,Investors!$G:$G,$B42)-$B$2&lt;=V$4,SUMIFS(Investors!$P:$P,Investors!$A:$A,$A42,Investors!$G:$G,$B42)-$B$2&gt;U$4),SUMIFS(Investors!$Q:$Q,Investors!$A:$A,$A42,Investors!$G:$G,$B42),0)</f>
        <v/>
      </c>
      <c r="W42" s="14">
        <f>IF(AND(SUMIFS(Investors!$P:$P,Investors!$A:$A,$A42,Investors!$G:$G,$B42)-$B$2&lt;=W$4,SUMIFS(Investors!$P:$P,Investors!$A:$A,$A42,Investors!$G:$G,$B42)-$B$2&gt;V$4),SUMIFS(Investors!$Q:$Q,Investors!$A:$A,$A42,Investors!$G:$G,$B42),0)</f>
        <v/>
      </c>
      <c r="X42" s="14">
        <f>IF(AND(SUMIFS(Investors!$P:$P,Investors!$A:$A,$A42,Investors!$G:$G,$B42)-$B$2&lt;=X$4,SUMIFS(Investors!$P:$P,Investors!$A:$A,$A42,Investors!$G:$G,$B42)-$B$2&gt;W$4),SUMIFS(Investors!$Q:$Q,Investors!$A:$A,$A42,Investors!$G:$G,$B42),0)</f>
        <v/>
      </c>
      <c r="Y42" s="14">
        <f>IF(AND(SUMIFS(Investors!$P:$P,Investors!$A:$A,$A42,Investors!$G:$G,$B42)-$B$2&lt;=Y$4,SUMIFS(Investors!$P:$P,Investors!$A:$A,$A42,Investors!$G:$G,$B42)-$B$2&gt;X$4),SUMIFS(Investors!$Q:$Q,Investors!$A:$A,$A42,Investors!$G:$G,$B42),0)</f>
        <v/>
      </c>
      <c r="Z42" s="14">
        <f>IF(AND(SUMIFS(Investors!$P:$P,Investors!$A:$A,$A42,Investors!$G:$G,$B42)-$B$2&lt;=Z$4,SUMIFS(Investors!$P:$P,Investors!$A:$A,$A42,Investors!$G:$G,$B42)-$B$2&gt;Y$4),SUMIFS(Investors!$Q:$Q,Investors!$A:$A,$A42,Investors!$G:$G,$B42),0)</f>
        <v/>
      </c>
      <c r="AA42" s="14">
        <f>IF(AND(SUMIFS(Investors!$P:$P,Investors!$A:$A,$A42,Investors!$G:$G,$B42)-$B$2&lt;=AA$4,SUMIFS(Investors!$P:$P,Investors!$A:$A,$A42,Investors!$G:$G,$B42)-$B$2&gt;Z$4),SUMIFS(Investors!$Q:$Q,Investors!$A:$A,$A42,Investors!$G:$G,$B42),0)</f>
        <v/>
      </c>
      <c r="AB42" s="14">
        <f>IF(AND(SUMIFS(Investors!$P:$P,Investors!$A:$A,$A42,Investors!$G:$G,$B42)-$B$2&lt;=AB$4,SUMIFS(Investors!$P:$P,Investors!$A:$A,$A42,Investors!$G:$G,$B42)-$B$2&gt;AA$4),SUMIFS(Investors!$Q:$Q,Investors!$A:$A,$A42,Investors!$G:$G,$B42),0)</f>
        <v/>
      </c>
      <c r="AC42" s="14">
        <f>IF(AND(SUMIFS(Investors!$P:$P,Investors!$A:$A,$A42,Investors!$G:$G,$B42)-$B$2&lt;=AC$4,SUMIFS(Investors!$P:$P,Investors!$A:$A,$A42,Investors!$G:$G,$B42)-$B$2&gt;AB$4),SUMIFS(Investors!$Q:$Q,Investors!$A:$A,$A42,Investors!$G:$G,$B42),0)</f>
        <v/>
      </c>
    </row>
    <row r="43">
      <c r="A43" s="13" t="inlineStr">
        <is>
          <t>ZREN01</t>
        </is>
      </c>
      <c r="B43" s="13" t="inlineStr">
        <is>
          <t>GW3960</t>
        </is>
      </c>
      <c r="C43" s="14">
        <f>SUM(E43:AC43)</f>
        <v/>
      </c>
      <c r="D43" s="13" t="n"/>
      <c r="E43" s="14">
        <f>IF(AND(SUMIFS(Investors!$P:$P,Investors!$A:$A,$A43,Investors!$G:$G,$B43)-$B$2&lt;=E$4,SUMIFS(Investors!$P:$P,Investors!$A:$A,$A43,Investors!$G:$G,$B43)-$B$2&gt;D$4),SUMIFS(Investors!$Q:$Q,Investors!$A:$A,$A43,Investors!$G:$G,$B43),0)</f>
        <v/>
      </c>
      <c r="F43" s="14">
        <f>IF(AND(SUMIFS(Investors!$P:$P,Investors!$A:$A,$A43,Investors!$G:$G,$B43)-$B$2&lt;=F$4,SUMIFS(Investors!$P:$P,Investors!$A:$A,$A43,Investors!$G:$G,$B43)-$B$2&gt;E$4),SUMIFS(Investors!$Q:$Q,Investors!$A:$A,$A43,Investors!$G:$G,$B43),0)</f>
        <v/>
      </c>
      <c r="G43" s="14">
        <f>IF(AND(SUMIFS(Investors!$P:$P,Investors!$A:$A,$A43,Investors!$G:$G,$B43)-$B$2&lt;=G$4,SUMIFS(Investors!$P:$P,Investors!$A:$A,$A43,Investors!$G:$G,$B43)-$B$2&gt;F$4),SUMIFS(Investors!$Q:$Q,Investors!$A:$A,$A43,Investors!$G:$G,$B43),0)</f>
        <v/>
      </c>
      <c r="H43" s="14">
        <f>IF(AND(SUMIFS(Investors!$P:$P,Investors!$A:$A,$A43,Investors!$G:$G,$B43)-$B$2&lt;=H$4,SUMIFS(Investors!$P:$P,Investors!$A:$A,$A43,Investors!$G:$G,$B43)-$B$2&gt;G$4),SUMIFS(Investors!$Q:$Q,Investors!$A:$A,$A43,Investors!$G:$G,$B43),0)</f>
        <v/>
      </c>
      <c r="I43" s="14">
        <f>IF(AND(SUMIFS(Investors!$P:$P,Investors!$A:$A,$A43,Investors!$G:$G,$B43)-$B$2&lt;=I$4,SUMIFS(Investors!$P:$P,Investors!$A:$A,$A43,Investors!$G:$G,$B43)-$B$2&gt;H$4),SUMIFS(Investors!$Q:$Q,Investors!$A:$A,$A43,Investors!$G:$G,$B43),0)</f>
        <v/>
      </c>
      <c r="J43" s="14">
        <f>IF(AND(SUMIFS(Investors!$P:$P,Investors!$A:$A,$A43,Investors!$G:$G,$B43)-$B$2&lt;=J$4,SUMIFS(Investors!$P:$P,Investors!$A:$A,$A43,Investors!$G:$G,$B43)-$B$2&gt;I$4),SUMIFS(Investors!$Q:$Q,Investors!$A:$A,$A43,Investors!$G:$G,$B43),0)</f>
        <v/>
      </c>
      <c r="K43" s="14">
        <f>IF(AND(SUMIFS(Investors!$P:$P,Investors!$A:$A,$A43,Investors!$G:$G,$B43)-$B$2&lt;=K$4,SUMIFS(Investors!$P:$P,Investors!$A:$A,$A43,Investors!$G:$G,$B43)-$B$2&gt;J$4),SUMIFS(Investors!$Q:$Q,Investors!$A:$A,$A43,Investors!$G:$G,$B43),0)</f>
        <v/>
      </c>
      <c r="L43" s="14">
        <f>IF(AND(SUMIFS(Investors!$P:$P,Investors!$A:$A,$A43,Investors!$G:$G,$B43)-$B$2&lt;=L$4,SUMIFS(Investors!$P:$P,Investors!$A:$A,$A43,Investors!$G:$G,$B43)-$B$2&gt;K$4),SUMIFS(Investors!$Q:$Q,Investors!$A:$A,$A43,Investors!$G:$G,$B43),0)</f>
        <v/>
      </c>
      <c r="M43" s="14">
        <f>IF(AND(SUMIFS(Investors!$P:$P,Investors!$A:$A,$A43,Investors!$G:$G,$B43)-$B$2&lt;=M$4,SUMIFS(Investors!$P:$P,Investors!$A:$A,$A43,Investors!$G:$G,$B43)-$B$2&gt;L$4),SUMIFS(Investors!$Q:$Q,Investors!$A:$A,$A43,Investors!$G:$G,$B43),0)</f>
        <v/>
      </c>
      <c r="N43" s="14">
        <f>IF(AND(SUMIFS(Investors!$P:$P,Investors!$A:$A,$A43,Investors!$G:$G,$B43)-$B$2&lt;=N$4,SUMIFS(Investors!$P:$P,Investors!$A:$A,$A43,Investors!$G:$G,$B43)-$B$2&gt;M$4),SUMIFS(Investors!$Q:$Q,Investors!$A:$A,$A43,Investors!$G:$G,$B43),0)</f>
        <v/>
      </c>
      <c r="O43" s="14">
        <f>IF(AND(SUMIFS(Investors!$P:$P,Investors!$A:$A,$A43,Investors!$G:$G,$B43)-$B$2&lt;=O$4,SUMIFS(Investors!$P:$P,Investors!$A:$A,$A43,Investors!$G:$G,$B43)-$B$2&gt;N$4),SUMIFS(Investors!$Q:$Q,Investors!$A:$A,$A43,Investors!$G:$G,$B43),0)</f>
        <v/>
      </c>
      <c r="P43" s="14">
        <f>IF(AND(SUMIFS(Investors!$P:$P,Investors!$A:$A,$A43,Investors!$G:$G,$B43)-$B$2&lt;=P$4,SUMIFS(Investors!$P:$P,Investors!$A:$A,$A43,Investors!$G:$G,$B43)-$B$2&gt;O$4),SUMIFS(Investors!$Q:$Q,Investors!$A:$A,$A43,Investors!$G:$G,$B43),0)</f>
        <v/>
      </c>
      <c r="Q43" s="14">
        <f>IF(AND(SUMIFS(Investors!$P:$P,Investors!$A:$A,$A43,Investors!$G:$G,$B43)-$B$2&lt;=Q$4,SUMIFS(Investors!$P:$P,Investors!$A:$A,$A43,Investors!$G:$G,$B43)-$B$2&gt;P$4),SUMIFS(Investors!$Q:$Q,Investors!$A:$A,$A43,Investors!$G:$G,$B43),0)</f>
        <v/>
      </c>
      <c r="R43" s="14">
        <f>IF(AND(SUMIFS(Investors!$P:$P,Investors!$A:$A,$A43,Investors!$G:$G,$B43)-$B$2&lt;=R$4,SUMIFS(Investors!$P:$P,Investors!$A:$A,$A43,Investors!$G:$G,$B43)-$B$2&gt;Q$4),SUMIFS(Investors!$Q:$Q,Investors!$A:$A,$A43,Investors!$G:$G,$B43),0)</f>
        <v/>
      </c>
      <c r="S43" s="14">
        <f>IF(AND(SUMIFS(Investors!$P:$P,Investors!$A:$A,$A43,Investors!$G:$G,$B43)-$B$2&lt;=S$4,SUMIFS(Investors!$P:$P,Investors!$A:$A,$A43,Investors!$G:$G,$B43)-$B$2&gt;R$4),SUMIFS(Investors!$Q:$Q,Investors!$A:$A,$A43,Investors!$G:$G,$B43),0)</f>
        <v/>
      </c>
      <c r="T43" s="14">
        <f>IF(AND(SUMIFS(Investors!$P:$P,Investors!$A:$A,$A43,Investors!$G:$G,$B43)-$B$2&lt;=T$4,SUMIFS(Investors!$P:$P,Investors!$A:$A,$A43,Investors!$G:$G,$B43)-$B$2&gt;S$4),SUMIFS(Investors!$Q:$Q,Investors!$A:$A,$A43,Investors!$G:$G,$B43),0)</f>
        <v/>
      </c>
      <c r="U43" s="14">
        <f>IF(AND(SUMIFS(Investors!$P:$P,Investors!$A:$A,$A43,Investors!$G:$G,$B43)-$B$2&lt;=U$4,SUMIFS(Investors!$P:$P,Investors!$A:$A,$A43,Investors!$G:$G,$B43)-$B$2&gt;T$4),SUMIFS(Investors!$Q:$Q,Investors!$A:$A,$A43,Investors!$G:$G,$B43),0)</f>
        <v/>
      </c>
      <c r="V43" s="14">
        <f>IF(AND(SUMIFS(Investors!$P:$P,Investors!$A:$A,$A43,Investors!$G:$G,$B43)-$B$2&lt;=V$4,SUMIFS(Investors!$P:$P,Investors!$A:$A,$A43,Investors!$G:$G,$B43)-$B$2&gt;U$4),SUMIFS(Investors!$Q:$Q,Investors!$A:$A,$A43,Investors!$G:$G,$B43),0)</f>
        <v/>
      </c>
      <c r="W43" s="14">
        <f>IF(AND(SUMIFS(Investors!$P:$P,Investors!$A:$A,$A43,Investors!$G:$G,$B43)-$B$2&lt;=W$4,SUMIFS(Investors!$P:$P,Investors!$A:$A,$A43,Investors!$G:$G,$B43)-$B$2&gt;V$4),SUMIFS(Investors!$Q:$Q,Investors!$A:$A,$A43,Investors!$G:$G,$B43),0)</f>
        <v/>
      </c>
      <c r="X43" s="14">
        <f>IF(AND(SUMIFS(Investors!$P:$P,Investors!$A:$A,$A43,Investors!$G:$G,$B43)-$B$2&lt;=X$4,SUMIFS(Investors!$P:$P,Investors!$A:$A,$A43,Investors!$G:$G,$B43)-$B$2&gt;W$4),SUMIFS(Investors!$Q:$Q,Investors!$A:$A,$A43,Investors!$G:$G,$B43),0)</f>
        <v/>
      </c>
      <c r="Y43" s="14">
        <f>IF(AND(SUMIFS(Investors!$P:$P,Investors!$A:$A,$A43,Investors!$G:$G,$B43)-$B$2&lt;=Y$4,SUMIFS(Investors!$P:$P,Investors!$A:$A,$A43,Investors!$G:$G,$B43)-$B$2&gt;X$4),SUMIFS(Investors!$Q:$Q,Investors!$A:$A,$A43,Investors!$G:$G,$B43),0)</f>
        <v/>
      </c>
      <c r="Z43" s="14">
        <f>IF(AND(SUMIFS(Investors!$P:$P,Investors!$A:$A,$A43,Investors!$G:$G,$B43)-$B$2&lt;=Z$4,SUMIFS(Investors!$P:$P,Investors!$A:$A,$A43,Investors!$G:$G,$B43)-$B$2&gt;Y$4),SUMIFS(Investors!$Q:$Q,Investors!$A:$A,$A43,Investors!$G:$G,$B43),0)</f>
        <v/>
      </c>
      <c r="AA43" s="14">
        <f>IF(AND(SUMIFS(Investors!$P:$P,Investors!$A:$A,$A43,Investors!$G:$G,$B43)-$B$2&lt;=AA$4,SUMIFS(Investors!$P:$P,Investors!$A:$A,$A43,Investors!$G:$G,$B43)-$B$2&gt;Z$4),SUMIFS(Investors!$Q:$Q,Investors!$A:$A,$A43,Investors!$G:$G,$B43),0)</f>
        <v/>
      </c>
      <c r="AB43" s="14">
        <f>IF(AND(SUMIFS(Investors!$P:$P,Investors!$A:$A,$A43,Investors!$G:$G,$B43)-$B$2&lt;=AB$4,SUMIFS(Investors!$P:$P,Investors!$A:$A,$A43,Investors!$G:$G,$B43)-$B$2&gt;AA$4),SUMIFS(Investors!$Q:$Q,Investors!$A:$A,$A43,Investors!$G:$G,$B43),0)</f>
        <v/>
      </c>
      <c r="AC43" s="14">
        <f>IF(AND(SUMIFS(Investors!$P:$P,Investors!$A:$A,$A43,Investors!$G:$G,$B43)-$B$2&lt;=AC$4,SUMIFS(Investors!$P:$P,Investors!$A:$A,$A43,Investors!$G:$G,$B43)-$B$2&gt;AB$4),SUMIFS(Investors!$Q:$Q,Investors!$A:$A,$A43,Investors!$G:$G,$B43),0)</f>
        <v/>
      </c>
    </row>
    <row r="44">
      <c r="A44" s="13" t="inlineStr">
        <is>
          <t>ZJOU02</t>
        </is>
      </c>
      <c r="B44" s="13" t="inlineStr">
        <is>
          <t>GW3756</t>
        </is>
      </c>
      <c r="C44" s="14">
        <f>SUM(E44:AC44)</f>
        <v/>
      </c>
      <c r="D44" s="13" t="n"/>
      <c r="E44" s="14">
        <f>IF(AND(SUMIFS(Investors!$P:$P,Investors!$A:$A,$A44,Investors!$G:$G,$B44)-$B$2&lt;=E$4,SUMIFS(Investors!$P:$P,Investors!$A:$A,$A44,Investors!$G:$G,$B44)-$B$2&gt;D$4),SUMIFS(Investors!$Q:$Q,Investors!$A:$A,$A44,Investors!$G:$G,$B44),0)</f>
        <v/>
      </c>
      <c r="F44" s="14">
        <f>IF(AND(SUMIFS(Investors!$P:$P,Investors!$A:$A,$A44,Investors!$G:$G,$B44)-$B$2&lt;=F$4,SUMIFS(Investors!$P:$P,Investors!$A:$A,$A44,Investors!$G:$G,$B44)-$B$2&gt;E$4),SUMIFS(Investors!$Q:$Q,Investors!$A:$A,$A44,Investors!$G:$G,$B44),0)</f>
        <v/>
      </c>
      <c r="G44" s="14">
        <f>IF(AND(SUMIFS(Investors!$P:$P,Investors!$A:$A,$A44,Investors!$G:$G,$B44)-$B$2&lt;=G$4,SUMIFS(Investors!$P:$P,Investors!$A:$A,$A44,Investors!$G:$G,$B44)-$B$2&gt;F$4),SUMIFS(Investors!$Q:$Q,Investors!$A:$A,$A44,Investors!$G:$G,$B44),0)</f>
        <v/>
      </c>
      <c r="H44" s="14">
        <f>IF(AND(SUMIFS(Investors!$P:$P,Investors!$A:$A,$A44,Investors!$G:$G,$B44)-$B$2&lt;=H$4,SUMIFS(Investors!$P:$P,Investors!$A:$A,$A44,Investors!$G:$G,$B44)-$B$2&gt;G$4),SUMIFS(Investors!$Q:$Q,Investors!$A:$A,$A44,Investors!$G:$G,$B44),0)</f>
        <v/>
      </c>
      <c r="I44" s="14">
        <f>IF(AND(SUMIFS(Investors!$P:$P,Investors!$A:$A,$A44,Investors!$G:$G,$B44)-$B$2&lt;=I$4,SUMIFS(Investors!$P:$P,Investors!$A:$A,$A44,Investors!$G:$G,$B44)-$B$2&gt;H$4),SUMIFS(Investors!$Q:$Q,Investors!$A:$A,$A44,Investors!$G:$G,$B44),0)</f>
        <v/>
      </c>
      <c r="J44" s="14">
        <f>IF(AND(SUMIFS(Investors!$P:$P,Investors!$A:$A,$A44,Investors!$G:$G,$B44)-$B$2&lt;=J$4,SUMIFS(Investors!$P:$P,Investors!$A:$A,$A44,Investors!$G:$G,$B44)-$B$2&gt;I$4),SUMIFS(Investors!$Q:$Q,Investors!$A:$A,$A44,Investors!$G:$G,$B44),0)</f>
        <v/>
      </c>
      <c r="K44" s="14">
        <f>IF(AND(SUMIFS(Investors!$P:$P,Investors!$A:$A,$A44,Investors!$G:$G,$B44)-$B$2&lt;=K$4,SUMIFS(Investors!$P:$P,Investors!$A:$A,$A44,Investors!$G:$G,$B44)-$B$2&gt;J$4),SUMIFS(Investors!$Q:$Q,Investors!$A:$A,$A44,Investors!$G:$G,$B44),0)</f>
        <v/>
      </c>
      <c r="L44" s="14">
        <f>IF(AND(SUMIFS(Investors!$P:$P,Investors!$A:$A,$A44,Investors!$G:$G,$B44)-$B$2&lt;=L$4,SUMIFS(Investors!$P:$P,Investors!$A:$A,$A44,Investors!$G:$G,$B44)-$B$2&gt;K$4),SUMIFS(Investors!$Q:$Q,Investors!$A:$A,$A44,Investors!$G:$G,$B44),0)</f>
        <v/>
      </c>
      <c r="M44" s="14">
        <f>IF(AND(SUMIFS(Investors!$P:$P,Investors!$A:$A,$A44,Investors!$G:$G,$B44)-$B$2&lt;=M$4,SUMIFS(Investors!$P:$P,Investors!$A:$A,$A44,Investors!$G:$G,$B44)-$B$2&gt;L$4),SUMIFS(Investors!$Q:$Q,Investors!$A:$A,$A44,Investors!$G:$G,$B44),0)</f>
        <v/>
      </c>
      <c r="N44" s="14">
        <f>IF(AND(SUMIFS(Investors!$P:$P,Investors!$A:$A,$A44,Investors!$G:$G,$B44)-$B$2&lt;=N$4,SUMIFS(Investors!$P:$P,Investors!$A:$A,$A44,Investors!$G:$G,$B44)-$B$2&gt;M$4),SUMIFS(Investors!$Q:$Q,Investors!$A:$A,$A44,Investors!$G:$G,$B44),0)</f>
        <v/>
      </c>
      <c r="O44" s="14">
        <f>IF(AND(SUMIFS(Investors!$P:$P,Investors!$A:$A,$A44,Investors!$G:$G,$B44)-$B$2&lt;=O$4,SUMIFS(Investors!$P:$P,Investors!$A:$A,$A44,Investors!$G:$G,$B44)-$B$2&gt;N$4),SUMIFS(Investors!$Q:$Q,Investors!$A:$A,$A44,Investors!$G:$G,$B44),0)</f>
        <v/>
      </c>
      <c r="P44" s="14">
        <f>IF(AND(SUMIFS(Investors!$P:$P,Investors!$A:$A,$A44,Investors!$G:$G,$B44)-$B$2&lt;=P$4,SUMIFS(Investors!$P:$P,Investors!$A:$A,$A44,Investors!$G:$G,$B44)-$B$2&gt;O$4),SUMIFS(Investors!$Q:$Q,Investors!$A:$A,$A44,Investors!$G:$G,$B44),0)</f>
        <v/>
      </c>
      <c r="Q44" s="14">
        <f>IF(AND(SUMIFS(Investors!$P:$P,Investors!$A:$A,$A44,Investors!$G:$G,$B44)-$B$2&lt;=Q$4,SUMIFS(Investors!$P:$P,Investors!$A:$A,$A44,Investors!$G:$G,$B44)-$B$2&gt;P$4),SUMIFS(Investors!$Q:$Q,Investors!$A:$A,$A44,Investors!$G:$G,$B44),0)</f>
        <v/>
      </c>
      <c r="R44" s="14">
        <f>IF(AND(SUMIFS(Investors!$P:$P,Investors!$A:$A,$A44,Investors!$G:$G,$B44)-$B$2&lt;=R$4,SUMIFS(Investors!$P:$P,Investors!$A:$A,$A44,Investors!$G:$G,$B44)-$B$2&gt;Q$4),SUMIFS(Investors!$Q:$Q,Investors!$A:$A,$A44,Investors!$G:$G,$B44),0)</f>
        <v/>
      </c>
      <c r="S44" s="14">
        <f>IF(AND(SUMIFS(Investors!$P:$P,Investors!$A:$A,$A44,Investors!$G:$G,$B44)-$B$2&lt;=S$4,SUMIFS(Investors!$P:$P,Investors!$A:$A,$A44,Investors!$G:$G,$B44)-$B$2&gt;R$4),SUMIFS(Investors!$Q:$Q,Investors!$A:$A,$A44,Investors!$G:$G,$B44),0)</f>
        <v/>
      </c>
      <c r="T44" s="14">
        <f>IF(AND(SUMIFS(Investors!$P:$P,Investors!$A:$A,$A44,Investors!$G:$G,$B44)-$B$2&lt;=T$4,SUMIFS(Investors!$P:$P,Investors!$A:$A,$A44,Investors!$G:$G,$B44)-$B$2&gt;S$4),SUMIFS(Investors!$Q:$Q,Investors!$A:$A,$A44,Investors!$G:$G,$B44),0)</f>
        <v/>
      </c>
      <c r="U44" s="14">
        <f>IF(AND(SUMIFS(Investors!$P:$P,Investors!$A:$A,$A44,Investors!$G:$G,$B44)-$B$2&lt;=U$4,SUMIFS(Investors!$P:$P,Investors!$A:$A,$A44,Investors!$G:$G,$B44)-$B$2&gt;T$4),SUMIFS(Investors!$Q:$Q,Investors!$A:$A,$A44,Investors!$G:$G,$B44),0)</f>
        <v/>
      </c>
      <c r="V44" s="14">
        <f>IF(AND(SUMIFS(Investors!$P:$P,Investors!$A:$A,$A44,Investors!$G:$G,$B44)-$B$2&lt;=V$4,SUMIFS(Investors!$P:$P,Investors!$A:$A,$A44,Investors!$G:$G,$B44)-$B$2&gt;U$4),SUMIFS(Investors!$Q:$Q,Investors!$A:$A,$A44,Investors!$G:$G,$B44),0)</f>
        <v/>
      </c>
      <c r="W44" s="14">
        <f>IF(AND(SUMIFS(Investors!$P:$P,Investors!$A:$A,$A44,Investors!$G:$G,$B44)-$B$2&lt;=W$4,SUMIFS(Investors!$P:$P,Investors!$A:$A,$A44,Investors!$G:$G,$B44)-$B$2&gt;V$4),SUMIFS(Investors!$Q:$Q,Investors!$A:$A,$A44,Investors!$G:$G,$B44),0)</f>
        <v/>
      </c>
      <c r="X44" s="14">
        <f>IF(AND(SUMIFS(Investors!$P:$P,Investors!$A:$A,$A44,Investors!$G:$G,$B44)-$B$2&lt;=X$4,SUMIFS(Investors!$P:$P,Investors!$A:$A,$A44,Investors!$G:$G,$B44)-$B$2&gt;W$4),SUMIFS(Investors!$Q:$Q,Investors!$A:$A,$A44,Investors!$G:$G,$B44),0)</f>
        <v/>
      </c>
      <c r="Y44" s="14">
        <f>IF(AND(SUMIFS(Investors!$P:$P,Investors!$A:$A,$A44,Investors!$G:$G,$B44)-$B$2&lt;=Y$4,SUMIFS(Investors!$P:$P,Investors!$A:$A,$A44,Investors!$G:$G,$B44)-$B$2&gt;X$4),SUMIFS(Investors!$Q:$Q,Investors!$A:$A,$A44,Investors!$G:$G,$B44),0)</f>
        <v/>
      </c>
      <c r="Z44" s="14">
        <f>IF(AND(SUMIFS(Investors!$P:$P,Investors!$A:$A,$A44,Investors!$G:$G,$B44)-$B$2&lt;=Z$4,SUMIFS(Investors!$P:$P,Investors!$A:$A,$A44,Investors!$G:$G,$B44)-$B$2&gt;Y$4),SUMIFS(Investors!$Q:$Q,Investors!$A:$A,$A44,Investors!$G:$G,$B44),0)</f>
        <v/>
      </c>
      <c r="AA44" s="14">
        <f>IF(AND(SUMIFS(Investors!$P:$P,Investors!$A:$A,$A44,Investors!$G:$G,$B44)-$B$2&lt;=AA$4,SUMIFS(Investors!$P:$P,Investors!$A:$A,$A44,Investors!$G:$G,$B44)-$B$2&gt;Z$4),SUMIFS(Investors!$Q:$Q,Investors!$A:$A,$A44,Investors!$G:$G,$B44),0)</f>
        <v/>
      </c>
      <c r="AB44" s="14">
        <f>IF(AND(SUMIFS(Investors!$P:$P,Investors!$A:$A,$A44,Investors!$G:$G,$B44)-$B$2&lt;=AB$4,SUMIFS(Investors!$P:$P,Investors!$A:$A,$A44,Investors!$G:$G,$B44)-$B$2&gt;AA$4),SUMIFS(Investors!$Q:$Q,Investors!$A:$A,$A44,Investors!$G:$G,$B44),0)</f>
        <v/>
      </c>
      <c r="AC44" s="14">
        <f>IF(AND(SUMIFS(Investors!$P:$P,Investors!$A:$A,$A44,Investors!$G:$G,$B44)-$B$2&lt;=AC$4,SUMIFS(Investors!$P:$P,Investors!$A:$A,$A44,Investors!$G:$G,$B44)-$B$2&gt;AB$4),SUMIFS(Investors!$Q:$Q,Investors!$A:$A,$A44,Investors!$G:$G,$B44),0)</f>
        <v/>
      </c>
    </row>
    <row r="45">
      <c r="A45" s="13" t="inlineStr">
        <is>
          <t>ZURB01</t>
        </is>
      </c>
      <c r="B45" s="13" t="inlineStr">
        <is>
          <t>GW3412</t>
        </is>
      </c>
      <c r="C45" s="14">
        <f>SUM(E45:AC45)</f>
        <v/>
      </c>
      <c r="D45" s="13" t="n"/>
      <c r="E45" s="14">
        <f>IF(AND(SUMIFS(Investors!$P:$P,Investors!$A:$A,$A45,Investors!$G:$G,$B45)-$B$2&lt;=E$4,SUMIFS(Investors!$P:$P,Investors!$A:$A,$A45,Investors!$G:$G,$B45)-$B$2&gt;D$4),SUMIFS(Investors!$Q:$Q,Investors!$A:$A,$A45,Investors!$G:$G,$B45),0)</f>
        <v/>
      </c>
      <c r="F45" s="14">
        <f>IF(AND(SUMIFS(Investors!$P:$P,Investors!$A:$A,$A45,Investors!$G:$G,$B45)-$B$2&lt;=F$4,SUMIFS(Investors!$P:$P,Investors!$A:$A,$A45,Investors!$G:$G,$B45)-$B$2&gt;E$4),SUMIFS(Investors!$Q:$Q,Investors!$A:$A,$A45,Investors!$G:$G,$B45),0)</f>
        <v/>
      </c>
      <c r="G45" s="14">
        <f>IF(AND(SUMIFS(Investors!$P:$P,Investors!$A:$A,$A45,Investors!$G:$G,$B45)-$B$2&lt;=G$4,SUMIFS(Investors!$P:$P,Investors!$A:$A,$A45,Investors!$G:$G,$B45)-$B$2&gt;F$4),SUMIFS(Investors!$Q:$Q,Investors!$A:$A,$A45,Investors!$G:$G,$B45),0)</f>
        <v/>
      </c>
      <c r="H45" s="14">
        <f>IF(AND(SUMIFS(Investors!$P:$P,Investors!$A:$A,$A45,Investors!$G:$G,$B45)-$B$2&lt;=H$4,SUMIFS(Investors!$P:$P,Investors!$A:$A,$A45,Investors!$G:$G,$B45)-$B$2&gt;G$4),SUMIFS(Investors!$Q:$Q,Investors!$A:$A,$A45,Investors!$G:$G,$B45),0)</f>
        <v/>
      </c>
      <c r="I45" s="14">
        <f>IF(AND(SUMIFS(Investors!$P:$P,Investors!$A:$A,$A45,Investors!$G:$G,$B45)-$B$2&lt;=I$4,SUMIFS(Investors!$P:$P,Investors!$A:$A,$A45,Investors!$G:$G,$B45)-$B$2&gt;H$4),SUMIFS(Investors!$Q:$Q,Investors!$A:$A,$A45,Investors!$G:$G,$B45),0)</f>
        <v/>
      </c>
      <c r="J45" s="14">
        <f>IF(AND(SUMIFS(Investors!$P:$P,Investors!$A:$A,$A45,Investors!$G:$G,$B45)-$B$2&lt;=J$4,SUMIFS(Investors!$P:$P,Investors!$A:$A,$A45,Investors!$G:$G,$B45)-$B$2&gt;I$4),SUMIFS(Investors!$Q:$Q,Investors!$A:$A,$A45,Investors!$G:$G,$B45),0)</f>
        <v/>
      </c>
      <c r="K45" s="14">
        <f>IF(AND(SUMIFS(Investors!$P:$P,Investors!$A:$A,$A45,Investors!$G:$G,$B45)-$B$2&lt;=K$4,SUMIFS(Investors!$P:$P,Investors!$A:$A,$A45,Investors!$G:$G,$B45)-$B$2&gt;J$4),SUMIFS(Investors!$Q:$Q,Investors!$A:$A,$A45,Investors!$G:$G,$B45),0)</f>
        <v/>
      </c>
      <c r="L45" s="14">
        <f>IF(AND(SUMIFS(Investors!$P:$P,Investors!$A:$A,$A45,Investors!$G:$G,$B45)-$B$2&lt;=L$4,SUMIFS(Investors!$P:$P,Investors!$A:$A,$A45,Investors!$G:$G,$B45)-$B$2&gt;K$4),SUMIFS(Investors!$Q:$Q,Investors!$A:$A,$A45,Investors!$G:$G,$B45),0)</f>
        <v/>
      </c>
      <c r="M45" s="14">
        <f>IF(AND(SUMIFS(Investors!$P:$P,Investors!$A:$A,$A45,Investors!$G:$G,$B45)-$B$2&lt;=M$4,SUMIFS(Investors!$P:$P,Investors!$A:$A,$A45,Investors!$G:$G,$B45)-$B$2&gt;L$4),SUMIFS(Investors!$Q:$Q,Investors!$A:$A,$A45,Investors!$G:$G,$B45),0)</f>
        <v/>
      </c>
      <c r="N45" s="14">
        <f>IF(AND(SUMIFS(Investors!$P:$P,Investors!$A:$A,$A45,Investors!$G:$G,$B45)-$B$2&lt;=N$4,SUMIFS(Investors!$P:$P,Investors!$A:$A,$A45,Investors!$G:$G,$B45)-$B$2&gt;M$4),SUMIFS(Investors!$Q:$Q,Investors!$A:$A,$A45,Investors!$G:$G,$B45),0)</f>
        <v/>
      </c>
      <c r="O45" s="14">
        <f>IF(AND(SUMIFS(Investors!$P:$P,Investors!$A:$A,$A45,Investors!$G:$G,$B45)-$B$2&lt;=O$4,SUMIFS(Investors!$P:$P,Investors!$A:$A,$A45,Investors!$G:$G,$B45)-$B$2&gt;N$4),SUMIFS(Investors!$Q:$Q,Investors!$A:$A,$A45,Investors!$G:$G,$B45),0)</f>
        <v/>
      </c>
      <c r="P45" s="14">
        <f>IF(AND(SUMIFS(Investors!$P:$P,Investors!$A:$A,$A45,Investors!$G:$G,$B45)-$B$2&lt;=P$4,SUMIFS(Investors!$P:$P,Investors!$A:$A,$A45,Investors!$G:$G,$B45)-$B$2&gt;O$4),SUMIFS(Investors!$Q:$Q,Investors!$A:$A,$A45,Investors!$G:$G,$B45),0)</f>
        <v/>
      </c>
      <c r="Q45" s="14">
        <f>IF(AND(SUMIFS(Investors!$P:$P,Investors!$A:$A,$A45,Investors!$G:$G,$B45)-$B$2&lt;=Q$4,SUMIFS(Investors!$P:$P,Investors!$A:$A,$A45,Investors!$G:$G,$B45)-$B$2&gt;P$4),SUMIFS(Investors!$Q:$Q,Investors!$A:$A,$A45,Investors!$G:$G,$B45),0)</f>
        <v/>
      </c>
      <c r="R45" s="14">
        <f>IF(AND(SUMIFS(Investors!$P:$P,Investors!$A:$A,$A45,Investors!$G:$G,$B45)-$B$2&lt;=R$4,SUMIFS(Investors!$P:$P,Investors!$A:$A,$A45,Investors!$G:$G,$B45)-$B$2&gt;Q$4),SUMIFS(Investors!$Q:$Q,Investors!$A:$A,$A45,Investors!$G:$G,$B45),0)</f>
        <v/>
      </c>
      <c r="S45" s="14">
        <f>IF(AND(SUMIFS(Investors!$P:$P,Investors!$A:$A,$A45,Investors!$G:$G,$B45)-$B$2&lt;=S$4,SUMIFS(Investors!$P:$P,Investors!$A:$A,$A45,Investors!$G:$G,$B45)-$B$2&gt;R$4),SUMIFS(Investors!$Q:$Q,Investors!$A:$A,$A45,Investors!$G:$G,$B45),0)</f>
        <v/>
      </c>
      <c r="T45" s="14">
        <f>IF(AND(SUMIFS(Investors!$P:$P,Investors!$A:$A,$A45,Investors!$G:$G,$B45)-$B$2&lt;=T$4,SUMIFS(Investors!$P:$P,Investors!$A:$A,$A45,Investors!$G:$G,$B45)-$B$2&gt;S$4),SUMIFS(Investors!$Q:$Q,Investors!$A:$A,$A45,Investors!$G:$G,$B45),0)</f>
        <v/>
      </c>
      <c r="U45" s="14">
        <f>IF(AND(SUMIFS(Investors!$P:$P,Investors!$A:$A,$A45,Investors!$G:$G,$B45)-$B$2&lt;=U$4,SUMIFS(Investors!$P:$P,Investors!$A:$A,$A45,Investors!$G:$G,$B45)-$B$2&gt;T$4),SUMIFS(Investors!$Q:$Q,Investors!$A:$A,$A45,Investors!$G:$G,$B45),0)</f>
        <v/>
      </c>
      <c r="V45" s="14">
        <f>IF(AND(SUMIFS(Investors!$P:$P,Investors!$A:$A,$A45,Investors!$G:$G,$B45)-$B$2&lt;=V$4,SUMIFS(Investors!$P:$P,Investors!$A:$A,$A45,Investors!$G:$G,$B45)-$B$2&gt;U$4),SUMIFS(Investors!$Q:$Q,Investors!$A:$A,$A45,Investors!$G:$G,$B45),0)</f>
        <v/>
      </c>
      <c r="W45" s="14">
        <f>IF(AND(SUMIFS(Investors!$P:$P,Investors!$A:$A,$A45,Investors!$G:$G,$B45)-$B$2&lt;=W$4,SUMIFS(Investors!$P:$P,Investors!$A:$A,$A45,Investors!$G:$G,$B45)-$B$2&gt;V$4),SUMIFS(Investors!$Q:$Q,Investors!$A:$A,$A45,Investors!$G:$G,$B45),0)</f>
        <v/>
      </c>
      <c r="X45" s="14">
        <f>IF(AND(SUMIFS(Investors!$P:$P,Investors!$A:$A,$A45,Investors!$G:$G,$B45)-$B$2&lt;=X$4,SUMIFS(Investors!$P:$P,Investors!$A:$A,$A45,Investors!$G:$G,$B45)-$B$2&gt;W$4),SUMIFS(Investors!$Q:$Q,Investors!$A:$A,$A45,Investors!$G:$G,$B45),0)</f>
        <v/>
      </c>
      <c r="Y45" s="14">
        <f>IF(AND(SUMIFS(Investors!$P:$P,Investors!$A:$A,$A45,Investors!$G:$G,$B45)-$B$2&lt;=Y$4,SUMIFS(Investors!$P:$P,Investors!$A:$A,$A45,Investors!$G:$G,$B45)-$B$2&gt;X$4),SUMIFS(Investors!$Q:$Q,Investors!$A:$A,$A45,Investors!$G:$G,$B45),0)</f>
        <v/>
      </c>
      <c r="Z45" s="14">
        <f>IF(AND(SUMIFS(Investors!$P:$P,Investors!$A:$A,$A45,Investors!$G:$G,$B45)-$B$2&lt;=Z$4,SUMIFS(Investors!$P:$P,Investors!$A:$A,$A45,Investors!$G:$G,$B45)-$B$2&gt;Y$4),SUMIFS(Investors!$Q:$Q,Investors!$A:$A,$A45,Investors!$G:$G,$B45),0)</f>
        <v/>
      </c>
      <c r="AA45" s="14">
        <f>IF(AND(SUMIFS(Investors!$P:$P,Investors!$A:$A,$A45,Investors!$G:$G,$B45)-$B$2&lt;=AA$4,SUMIFS(Investors!$P:$P,Investors!$A:$A,$A45,Investors!$G:$G,$B45)-$B$2&gt;Z$4),SUMIFS(Investors!$Q:$Q,Investors!$A:$A,$A45,Investors!$G:$G,$B45),0)</f>
        <v/>
      </c>
      <c r="AB45" s="14">
        <f>IF(AND(SUMIFS(Investors!$P:$P,Investors!$A:$A,$A45,Investors!$G:$G,$B45)-$B$2&lt;=AB$4,SUMIFS(Investors!$P:$P,Investors!$A:$A,$A45,Investors!$G:$G,$B45)-$B$2&gt;AA$4),SUMIFS(Investors!$Q:$Q,Investors!$A:$A,$A45,Investors!$G:$G,$B45),0)</f>
        <v/>
      </c>
      <c r="AC45" s="14">
        <f>IF(AND(SUMIFS(Investors!$P:$P,Investors!$A:$A,$A45,Investors!$G:$G,$B45)-$B$2&lt;=AC$4,SUMIFS(Investors!$P:$P,Investors!$A:$A,$A45,Investors!$G:$G,$B45)-$B$2&gt;AB$4),SUMIFS(Investors!$Q:$Q,Investors!$A:$A,$A45,Investors!$G:$G,$B45),0)</f>
        <v/>
      </c>
    </row>
    <row r="46">
      <c r="A46" s="13" t="inlineStr">
        <is>
          <t>ZDEL01</t>
        </is>
      </c>
      <c r="B46" s="13" t="inlineStr">
        <is>
          <t>GW4082</t>
        </is>
      </c>
      <c r="C46" s="14">
        <f>SUM(E46:AC46)</f>
        <v/>
      </c>
      <c r="D46" s="13" t="n"/>
      <c r="E46" s="14">
        <f>IF(AND(SUMIFS(Investors!$P:$P,Investors!$A:$A,$A46,Investors!$G:$G,$B46)-$B$2&lt;=E$4,SUMIFS(Investors!$P:$P,Investors!$A:$A,$A46,Investors!$G:$G,$B46)-$B$2&gt;D$4),SUMIFS(Investors!$Q:$Q,Investors!$A:$A,$A46,Investors!$G:$G,$B46),0)</f>
        <v/>
      </c>
      <c r="F46" s="14">
        <f>IF(AND(SUMIFS(Investors!$P:$P,Investors!$A:$A,$A46,Investors!$G:$G,$B46)-$B$2&lt;=F$4,SUMIFS(Investors!$P:$P,Investors!$A:$A,$A46,Investors!$G:$G,$B46)-$B$2&gt;E$4),SUMIFS(Investors!$Q:$Q,Investors!$A:$A,$A46,Investors!$G:$G,$B46),0)</f>
        <v/>
      </c>
      <c r="G46" s="14">
        <f>IF(AND(SUMIFS(Investors!$P:$P,Investors!$A:$A,$A46,Investors!$G:$G,$B46)-$B$2&lt;=G$4,SUMIFS(Investors!$P:$P,Investors!$A:$A,$A46,Investors!$G:$G,$B46)-$B$2&gt;F$4),SUMIFS(Investors!$Q:$Q,Investors!$A:$A,$A46,Investors!$G:$G,$B46),0)</f>
        <v/>
      </c>
      <c r="H46" s="14">
        <f>IF(AND(SUMIFS(Investors!$P:$P,Investors!$A:$A,$A46,Investors!$G:$G,$B46)-$B$2&lt;=H$4,SUMIFS(Investors!$P:$P,Investors!$A:$A,$A46,Investors!$G:$G,$B46)-$B$2&gt;G$4),SUMIFS(Investors!$Q:$Q,Investors!$A:$A,$A46,Investors!$G:$G,$B46),0)</f>
        <v/>
      </c>
      <c r="I46" s="14">
        <f>IF(AND(SUMIFS(Investors!$P:$P,Investors!$A:$A,$A46,Investors!$G:$G,$B46)-$B$2&lt;=I$4,SUMIFS(Investors!$P:$P,Investors!$A:$A,$A46,Investors!$G:$G,$B46)-$B$2&gt;H$4),SUMIFS(Investors!$Q:$Q,Investors!$A:$A,$A46,Investors!$G:$G,$B46),0)</f>
        <v/>
      </c>
      <c r="J46" s="14">
        <f>IF(AND(SUMIFS(Investors!$P:$P,Investors!$A:$A,$A46,Investors!$G:$G,$B46)-$B$2&lt;=J$4,SUMIFS(Investors!$P:$P,Investors!$A:$A,$A46,Investors!$G:$G,$B46)-$B$2&gt;I$4),SUMIFS(Investors!$Q:$Q,Investors!$A:$A,$A46,Investors!$G:$G,$B46),0)</f>
        <v/>
      </c>
      <c r="K46" s="14">
        <f>IF(AND(SUMIFS(Investors!$P:$P,Investors!$A:$A,$A46,Investors!$G:$G,$B46)-$B$2&lt;=K$4,SUMIFS(Investors!$P:$P,Investors!$A:$A,$A46,Investors!$G:$G,$B46)-$B$2&gt;J$4),SUMIFS(Investors!$Q:$Q,Investors!$A:$A,$A46,Investors!$G:$G,$B46),0)</f>
        <v/>
      </c>
      <c r="L46" s="14">
        <f>IF(AND(SUMIFS(Investors!$P:$P,Investors!$A:$A,$A46,Investors!$G:$G,$B46)-$B$2&lt;=L$4,SUMIFS(Investors!$P:$P,Investors!$A:$A,$A46,Investors!$G:$G,$B46)-$B$2&gt;K$4),SUMIFS(Investors!$Q:$Q,Investors!$A:$A,$A46,Investors!$G:$G,$B46),0)</f>
        <v/>
      </c>
      <c r="M46" s="14">
        <f>IF(AND(SUMIFS(Investors!$P:$P,Investors!$A:$A,$A46,Investors!$G:$G,$B46)-$B$2&lt;=M$4,SUMIFS(Investors!$P:$P,Investors!$A:$A,$A46,Investors!$G:$G,$B46)-$B$2&gt;L$4),SUMIFS(Investors!$Q:$Q,Investors!$A:$A,$A46,Investors!$G:$G,$B46),0)</f>
        <v/>
      </c>
      <c r="N46" s="14">
        <f>IF(AND(SUMIFS(Investors!$P:$P,Investors!$A:$A,$A46,Investors!$G:$G,$B46)-$B$2&lt;=N$4,SUMIFS(Investors!$P:$P,Investors!$A:$A,$A46,Investors!$G:$G,$B46)-$B$2&gt;M$4),SUMIFS(Investors!$Q:$Q,Investors!$A:$A,$A46,Investors!$G:$G,$B46),0)</f>
        <v/>
      </c>
      <c r="O46" s="14">
        <f>IF(AND(SUMIFS(Investors!$P:$P,Investors!$A:$A,$A46,Investors!$G:$G,$B46)-$B$2&lt;=O$4,SUMIFS(Investors!$P:$P,Investors!$A:$A,$A46,Investors!$G:$G,$B46)-$B$2&gt;N$4),SUMIFS(Investors!$Q:$Q,Investors!$A:$A,$A46,Investors!$G:$G,$B46),0)</f>
        <v/>
      </c>
      <c r="P46" s="14">
        <f>IF(AND(SUMIFS(Investors!$P:$P,Investors!$A:$A,$A46,Investors!$G:$G,$B46)-$B$2&lt;=P$4,SUMIFS(Investors!$P:$P,Investors!$A:$A,$A46,Investors!$G:$G,$B46)-$B$2&gt;O$4),SUMIFS(Investors!$Q:$Q,Investors!$A:$A,$A46,Investors!$G:$G,$B46),0)</f>
        <v/>
      </c>
      <c r="Q46" s="14">
        <f>IF(AND(SUMIFS(Investors!$P:$P,Investors!$A:$A,$A46,Investors!$G:$G,$B46)-$B$2&lt;=Q$4,SUMIFS(Investors!$P:$P,Investors!$A:$A,$A46,Investors!$G:$G,$B46)-$B$2&gt;P$4),SUMIFS(Investors!$Q:$Q,Investors!$A:$A,$A46,Investors!$G:$G,$B46),0)</f>
        <v/>
      </c>
      <c r="R46" s="14">
        <f>IF(AND(SUMIFS(Investors!$P:$P,Investors!$A:$A,$A46,Investors!$G:$G,$B46)-$B$2&lt;=R$4,SUMIFS(Investors!$P:$P,Investors!$A:$A,$A46,Investors!$G:$G,$B46)-$B$2&gt;Q$4),SUMIFS(Investors!$Q:$Q,Investors!$A:$A,$A46,Investors!$G:$G,$B46),0)</f>
        <v/>
      </c>
      <c r="S46" s="14">
        <f>IF(AND(SUMIFS(Investors!$P:$P,Investors!$A:$A,$A46,Investors!$G:$G,$B46)-$B$2&lt;=S$4,SUMIFS(Investors!$P:$P,Investors!$A:$A,$A46,Investors!$G:$G,$B46)-$B$2&gt;R$4),SUMIFS(Investors!$Q:$Q,Investors!$A:$A,$A46,Investors!$G:$G,$B46),0)</f>
        <v/>
      </c>
      <c r="T46" s="14">
        <f>IF(AND(SUMIFS(Investors!$P:$P,Investors!$A:$A,$A46,Investors!$G:$G,$B46)-$B$2&lt;=T$4,SUMIFS(Investors!$P:$P,Investors!$A:$A,$A46,Investors!$G:$G,$B46)-$B$2&gt;S$4),SUMIFS(Investors!$Q:$Q,Investors!$A:$A,$A46,Investors!$G:$G,$B46),0)</f>
        <v/>
      </c>
      <c r="U46" s="14">
        <f>IF(AND(SUMIFS(Investors!$P:$P,Investors!$A:$A,$A46,Investors!$G:$G,$B46)-$B$2&lt;=U$4,SUMIFS(Investors!$P:$P,Investors!$A:$A,$A46,Investors!$G:$G,$B46)-$B$2&gt;T$4),SUMIFS(Investors!$Q:$Q,Investors!$A:$A,$A46,Investors!$G:$G,$B46),0)</f>
        <v/>
      </c>
      <c r="V46" s="14">
        <f>IF(AND(SUMIFS(Investors!$P:$P,Investors!$A:$A,$A46,Investors!$G:$G,$B46)-$B$2&lt;=V$4,SUMIFS(Investors!$P:$P,Investors!$A:$A,$A46,Investors!$G:$G,$B46)-$B$2&gt;U$4),SUMIFS(Investors!$Q:$Q,Investors!$A:$A,$A46,Investors!$G:$G,$B46),0)</f>
        <v/>
      </c>
      <c r="W46" s="14">
        <f>IF(AND(SUMIFS(Investors!$P:$P,Investors!$A:$A,$A46,Investors!$G:$G,$B46)-$B$2&lt;=W$4,SUMIFS(Investors!$P:$P,Investors!$A:$A,$A46,Investors!$G:$G,$B46)-$B$2&gt;V$4),SUMIFS(Investors!$Q:$Q,Investors!$A:$A,$A46,Investors!$G:$G,$B46),0)</f>
        <v/>
      </c>
      <c r="X46" s="14">
        <f>IF(AND(SUMIFS(Investors!$P:$P,Investors!$A:$A,$A46,Investors!$G:$G,$B46)-$B$2&lt;=X$4,SUMIFS(Investors!$P:$P,Investors!$A:$A,$A46,Investors!$G:$G,$B46)-$B$2&gt;W$4),SUMIFS(Investors!$Q:$Q,Investors!$A:$A,$A46,Investors!$G:$G,$B46),0)</f>
        <v/>
      </c>
      <c r="Y46" s="14">
        <f>IF(AND(SUMIFS(Investors!$P:$P,Investors!$A:$A,$A46,Investors!$G:$G,$B46)-$B$2&lt;=Y$4,SUMIFS(Investors!$P:$P,Investors!$A:$A,$A46,Investors!$G:$G,$B46)-$B$2&gt;X$4),SUMIFS(Investors!$Q:$Q,Investors!$A:$A,$A46,Investors!$G:$G,$B46),0)</f>
        <v/>
      </c>
      <c r="Z46" s="14">
        <f>IF(AND(SUMIFS(Investors!$P:$P,Investors!$A:$A,$A46,Investors!$G:$G,$B46)-$B$2&lt;=Z$4,SUMIFS(Investors!$P:$P,Investors!$A:$A,$A46,Investors!$G:$G,$B46)-$B$2&gt;Y$4),SUMIFS(Investors!$Q:$Q,Investors!$A:$A,$A46,Investors!$G:$G,$B46),0)</f>
        <v/>
      </c>
      <c r="AA46" s="14">
        <f>IF(AND(SUMIFS(Investors!$P:$P,Investors!$A:$A,$A46,Investors!$G:$G,$B46)-$B$2&lt;=AA$4,SUMIFS(Investors!$P:$P,Investors!$A:$A,$A46,Investors!$G:$G,$B46)-$B$2&gt;Z$4),SUMIFS(Investors!$Q:$Q,Investors!$A:$A,$A46,Investors!$G:$G,$B46),0)</f>
        <v/>
      </c>
      <c r="AB46" s="14">
        <f>IF(AND(SUMIFS(Investors!$P:$P,Investors!$A:$A,$A46,Investors!$G:$G,$B46)-$B$2&lt;=AB$4,SUMIFS(Investors!$P:$P,Investors!$A:$A,$A46,Investors!$G:$G,$B46)-$B$2&gt;AA$4),SUMIFS(Investors!$Q:$Q,Investors!$A:$A,$A46,Investors!$G:$G,$B46),0)</f>
        <v/>
      </c>
      <c r="AC46" s="14">
        <f>IF(AND(SUMIFS(Investors!$P:$P,Investors!$A:$A,$A46,Investors!$G:$G,$B46)-$B$2&lt;=AC$4,SUMIFS(Investors!$P:$P,Investors!$A:$A,$A46,Investors!$G:$G,$B46)-$B$2&gt;AB$4),SUMIFS(Investors!$Q:$Q,Investors!$A:$A,$A46,Investors!$G:$G,$B46),0)</f>
        <v/>
      </c>
    </row>
    <row r="47">
      <c r="A47" s="13" t="inlineStr">
        <is>
          <t>ZDEL01</t>
        </is>
      </c>
      <c r="B47" s="13" t="inlineStr">
        <is>
          <t>GW4211</t>
        </is>
      </c>
      <c r="C47" s="14">
        <f>SUM(E47:AC47)</f>
        <v/>
      </c>
      <c r="D47" s="13" t="n"/>
      <c r="E47" s="14">
        <f>IF(AND(SUMIFS(Investors!$P:$P,Investors!$A:$A,$A47,Investors!$G:$G,$B47)-$B$2&lt;=E$4,SUMIFS(Investors!$P:$P,Investors!$A:$A,$A47,Investors!$G:$G,$B47)-$B$2&gt;D$4),SUMIFS(Investors!$Q:$Q,Investors!$A:$A,$A47,Investors!$G:$G,$B47),0)</f>
        <v/>
      </c>
      <c r="F47" s="14">
        <f>IF(AND(SUMIFS(Investors!$P:$P,Investors!$A:$A,$A47,Investors!$G:$G,$B47)-$B$2&lt;=F$4,SUMIFS(Investors!$P:$P,Investors!$A:$A,$A47,Investors!$G:$G,$B47)-$B$2&gt;E$4),SUMIFS(Investors!$Q:$Q,Investors!$A:$A,$A47,Investors!$G:$G,$B47),0)</f>
        <v/>
      </c>
      <c r="G47" s="14">
        <f>IF(AND(SUMIFS(Investors!$P:$P,Investors!$A:$A,$A47,Investors!$G:$G,$B47)-$B$2&lt;=G$4,SUMIFS(Investors!$P:$P,Investors!$A:$A,$A47,Investors!$G:$G,$B47)-$B$2&gt;F$4),SUMIFS(Investors!$Q:$Q,Investors!$A:$A,$A47,Investors!$G:$G,$B47),0)</f>
        <v/>
      </c>
      <c r="H47" s="14">
        <f>IF(AND(SUMIFS(Investors!$P:$P,Investors!$A:$A,$A47,Investors!$G:$G,$B47)-$B$2&lt;=H$4,SUMIFS(Investors!$P:$P,Investors!$A:$A,$A47,Investors!$G:$G,$B47)-$B$2&gt;G$4),SUMIFS(Investors!$Q:$Q,Investors!$A:$A,$A47,Investors!$G:$G,$B47),0)</f>
        <v/>
      </c>
      <c r="I47" s="14">
        <f>IF(AND(SUMIFS(Investors!$P:$P,Investors!$A:$A,$A47,Investors!$G:$G,$B47)-$B$2&lt;=I$4,SUMIFS(Investors!$P:$P,Investors!$A:$A,$A47,Investors!$G:$G,$B47)-$B$2&gt;H$4),SUMIFS(Investors!$Q:$Q,Investors!$A:$A,$A47,Investors!$G:$G,$B47),0)</f>
        <v/>
      </c>
      <c r="J47" s="14">
        <f>IF(AND(SUMIFS(Investors!$P:$P,Investors!$A:$A,$A47,Investors!$G:$G,$B47)-$B$2&lt;=J$4,SUMIFS(Investors!$P:$P,Investors!$A:$A,$A47,Investors!$G:$G,$B47)-$B$2&gt;I$4),SUMIFS(Investors!$Q:$Q,Investors!$A:$A,$A47,Investors!$G:$G,$B47),0)</f>
        <v/>
      </c>
      <c r="K47" s="14">
        <f>IF(AND(SUMIFS(Investors!$P:$P,Investors!$A:$A,$A47,Investors!$G:$G,$B47)-$B$2&lt;=K$4,SUMIFS(Investors!$P:$P,Investors!$A:$A,$A47,Investors!$G:$G,$B47)-$B$2&gt;J$4),SUMIFS(Investors!$Q:$Q,Investors!$A:$A,$A47,Investors!$G:$G,$B47),0)</f>
        <v/>
      </c>
      <c r="L47" s="14">
        <f>IF(AND(SUMIFS(Investors!$P:$P,Investors!$A:$A,$A47,Investors!$G:$G,$B47)-$B$2&lt;=L$4,SUMIFS(Investors!$P:$P,Investors!$A:$A,$A47,Investors!$G:$G,$B47)-$B$2&gt;K$4),SUMIFS(Investors!$Q:$Q,Investors!$A:$A,$A47,Investors!$G:$G,$B47),0)</f>
        <v/>
      </c>
      <c r="M47" s="14">
        <f>IF(AND(SUMIFS(Investors!$P:$P,Investors!$A:$A,$A47,Investors!$G:$G,$B47)-$B$2&lt;=M$4,SUMIFS(Investors!$P:$P,Investors!$A:$A,$A47,Investors!$G:$G,$B47)-$B$2&gt;L$4),SUMIFS(Investors!$Q:$Q,Investors!$A:$A,$A47,Investors!$G:$G,$B47),0)</f>
        <v/>
      </c>
      <c r="N47" s="14">
        <f>IF(AND(SUMIFS(Investors!$P:$P,Investors!$A:$A,$A47,Investors!$G:$G,$B47)-$B$2&lt;=N$4,SUMIFS(Investors!$P:$P,Investors!$A:$A,$A47,Investors!$G:$G,$B47)-$B$2&gt;M$4),SUMIFS(Investors!$Q:$Q,Investors!$A:$A,$A47,Investors!$G:$G,$B47),0)</f>
        <v/>
      </c>
      <c r="O47" s="14">
        <f>IF(AND(SUMIFS(Investors!$P:$P,Investors!$A:$A,$A47,Investors!$G:$G,$B47)-$B$2&lt;=O$4,SUMIFS(Investors!$P:$P,Investors!$A:$A,$A47,Investors!$G:$G,$B47)-$B$2&gt;N$4),SUMIFS(Investors!$Q:$Q,Investors!$A:$A,$A47,Investors!$G:$G,$B47),0)</f>
        <v/>
      </c>
      <c r="P47" s="14">
        <f>IF(AND(SUMIFS(Investors!$P:$P,Investors!$A:$A,$A47,Investors!$G:$G,$B47)-$B$2&lt;=P$4,SUMIFS(Investors!$P:$P,Investors!$A:$A,$A47,Investors!$G:$G,$B47)-$B$2&gt;O$4),SUMIFS(Investors!$Q:$Q,Investors!$A:$A,$A47,Investors!$G:$G,$B47),0)</f>
        <v/>
      </c>
      <c r="Q47" s="14">
        <f>IF(AND(SUMIFS(Investors!$P:$P,Investors!$A:$A,$A47,Investors!$G:$G,$B47)-$B$2&lt;=Q$4,SUMIFS(Investors!$P:$P,Investors!$A:$A,$A47,Investors!$G:$G,$B47)-$B$2&gt;P$4),SUMIFS(Investors!$Q:$Q,Investors!$A:$A,$A47,Investors!$G:$G,$B47),0)</f>
        <v/>
      </c>
      <c r="R47" s="14">
        <f>IF(AND(SUMIFS(Investors!$P:$P,Investors!$A:$A,$A47,Investors!$G:$G,$B47)-$B$2&lt;=R$4,SUMIFS(Investors!$P:$P,Investors!$A:$A,$A47,Investors!$G:$G,$B47)-$B$2&gt;Q$4),SUMIFS(Investors!$Q:$Q,Investors!$A:$A,$A47,Investors!$G:$G,$B47),0)</f>
        <v/>
      </c>
      <c r="S47" s="14">
        <f>IF(AND(SUMIFS(Investors!$P:$P,Investors!$A:$A,$A47,Investors!$G:$G,$B47)-$B$2&lt;=S$4,SUMIFS(Investors!$P:$P,Investors!$A:$A,$A47,Investors!$G:$G,$B47)-$B$2&gt;R$4),SUMIFS(Investors!$Q:$Q,Investors!$A:$A,$A47,Investors!$G:$G,$B47),0)</f>
        <v/>
      </c>
      <c r="T47" s="14">
        <f>IF(AND(SUMIFS(Investors!$P:$P,Investors!$A:$A,$A47,Investors!$G:$G,$B47)-$B$2&lt;=T$4,SUMIFS(Investors!$P:$P,Investors!$A:$A,$A47,Investors!$G:$G,$B47)-$B$2&gt;S$4),SUMIFS(Investors!$Q:$Q,Investors!$A:$A,$A47,Investors!$G:$G,$B47),0)</f>
        <v/>
      </c>
      <c r="U47" s="14">
        <f>IF(AND(SUMIFS(Investors!$P:$P,Investors!$A:$A,$A47,Investors!$G:$G,$B47)-$B$2&lt;=U$4,SUMIFS(Investors!$P:$P,Investors!$A:$A,$A47,Investors!$G:$G,$B47)-$B$2&gt;T$4),SUMIFS(Investors!$Q:$Q,Investors!$A:$A,$A47,Investors!$G:$G,$B47),0)</f>
        <v/>
      </c>
      <c r="V47" s="14">
        <f>IF(AND(SUMIFS(Investors!$P:$P,Investors!$A:$A,$A47,Investors!$G:$G,$B47)-$B$2&lt;=V$4,SUMIFS(Investors!$P:$P,Investors!$A:$A,$A47,Investors!$G:$G,$B47)-$B$2&gt;U$4),SUMIFS(Investors!$Q:$Q,Investors!$A:$A,$A47,Investors!$G:$G,$B47),0)</f>
        <v/>
      </c>
      <c r="W47" s="14">
        <f>IF(AND(SUMIFS(Investors!$P:$P,Investors!$A:$A,$A47,Investors!$G:$G,$B47)-$B$2&lt;=W$4,SUMIFS(Investors!$P:$P,Investors!$A:$A,$A47,Investors!$G:$G,$B47)-$B$2&gt;V$4),SUMIFS(Investors!$Q:$Q,Investors!$A:$A,$A47,Investors!$G:$G,$B47),0)</f>
        <v/>
      </c>
      <c r="X47" s="14">
        <f>IF(AND(SUMIFS(Investors!$P:$P,Investors!$A:$A,$A47,Investors!$G:$G,$B47)-$B$2&lt;=X$4,SUMIFS(Investors!$P:$P,Investors!$A:$A,$A47,Investors!$G:$G,$B47)-$B$2&gt;W$4),SUMIFS(Investors!$Q:$Q,Investors!$A:$A,$A47,Investors!$G:$G,$B47),0)</f>
        <v/>
      </c>
      <c r="Y47" s="14">
        <f>IF(AND(SUMIFS(Investors!$P:$P,Investors!$A:$A,$A47,Investors!$G:$G,$B47)-$B$2&lt;=Y$4,SUMIFS(Investors!$P:$P,Investors!$A:$A,$A47,Investors!$G:$G,$B47)-$B$2&gt;X$4),SUMIFS(Investors!$Q:$Q,Investors!$A:$A,$A47,Investors!$G:$G,$B47),0)</f>
        <v/>
      </c>
      <c r="Z47" s="14">
        <f>IF(AND(SUMIFS(Investors!$P:$P,Investors!$A:$A,$A47,Investors!$G:$G,$B47)-$B$2&lt;=Z$4,SUMIFS(Investors!$P:$P,Investors!$A:$A,$A47,Investors!$G:$G,$B47)-$B$2&gt;Y$4),SUMIFS(Investors!$Q:$Q,Investors!$A:$A,$A47,Investors!$G:$G,$B47),0)</f>
        <v/>
      </c>
      <c r="AA47" s="14">
        <f>IF(AND(SUMIFS(Investors!$P:$P,Investors!$A:$A,$A47,Investors!$G:$G,$B47)-$B$2&lt;=AA$4,SUMIFS(Investors!$P:$P,Investors!$A:$A,$A47,Investors!$G:$G,$B47)-$B$2&gt;Z$4),SUMIFS(Investors!$Q:$Q,Investors!$A:$A,$A47,Investors!$G:$G,$B47),0)</f>
        <v/>
      </c>
      <c r="AB47" s="14">
        <f>IF(AND(SUMIFS(Investors!$P:$P,Investors!$A:$A,$A47,Investors!$G:$G,$B47)-$B$2&lt;=AB$4,SUMIFS(Investors!$P:$P,Investors!$A:$A,$A47,Investors!$G:$G,$B47)-$B$2&gt;AA$4),SUMIFS(Investors!$Q:$Q,Investors!$A:$A,$A47,Investors!$G:$G,$B47),0)</f>
        <v/>
      </c>
      <c r="AC47" s="14">
        <f>IF(AND(SUMIFS(Investors!$P:$P,Investors!$A:$A,$A47,Investors!$G:$G,$B47)-$B$2&lt;=AC$4,SUMIFS(Investors!$P:$P,Investors!$A:$A,$A47,Investors!$G:$G,$B47)-$B$2&gt;AB$4),SUMIFS(Investors!$Q:$Q,Investors!$A:$A,$A47,Investors!$G:$G,$B47),0)</f>
        <v/>
      </c>
    </row>
    <row r="48">
      <c r="A48" s="13" t="inlineStr">
        <is>
          <t>ZDEL01</t>
        </is>
      </c>
      <c r="B48" s="13" t="inlineStr">
        <is>
          <t>GW4279</t>
        </is>
      </c>
      <c r="C48" s="14">
        <f>SUM(E48:AC48)</f>
        <v/>
      </c>
      <c r="D48" s="13" t="n"/>
      <c r="E48" s="14">
        <f>IF(AND(SUMIFS(Investors!$P:$P,Investors!$A:$A,$A48,Investors!$G:$G,$B48)-$B$2&lt;=E$4,SUMIFS(Investors!$P:$P,Investors!$A:$A,$A48,Investors!$G:$G,$B48)-$B$2&gt;D$4),SUMIFS(Investors!$Q:$Q,Investors!$A:$A,$A48,Investors!$G:$G,$B48),0)</f>
        <v/>
      </c>
      <c r="F48" s="14">
        <f>IF(AND(SUMIFS(Investors!$P:$P,Investors!$A:$A,$A48,Investors!$G:$G,$B48)-$B$2&lt;=F$4,SUMIFS(Investors!$P:$P,Investors!$A:$A,$A48,Investors!$G:$G,$B48)-$B$2&gt;E$4),SUMIFS(Investors!$Q:$Q,Investors!$A:$A,$A48,Investors!$G:$G,$B48),0)</f>
        <v/>
      </c>
      <c r="G48" s="14">
        <f>IF(AND(SUMIFS(Investors!$P:$P,Investors!$A:$A,$A48,Investors!$G:$G,$B48)-$B$2&lt;=G$4,SUMIFS(Investors!$P:$P,Investors!$A:$A,$A48,Investors!$G:$G,$B48)-$B$2&gt;F$4),SUMIFS(Investors!$Q:$Q,Investors!$A:$A,$A48,Investors!$G:$G,$B48),0)</f>
        <v/>
      </c>
      <c r="H48" s="14">
        <f>IF(AND(SUMIFS(Investors!$P:$P,Investors!$A:$A,$A48,Investors!$G:$G,$B48)-$B$2&lt;=H$4,SUMIFS(Investors!$P:$P,Investors!$A:$A,$A48,Investors!$G:$G,$B48)-$B$2&gt;G$4),SUMIFS(Investors!$Q:$Q,Investors!$A:$A,$A48,Investors!$G:$G,$B48),0)</f>
        <v/>
      </c>
      <c r="I48" s="14">
        <f>IF(AND(SUMIFS(Investors!$P:$P,Investors!$A:$A,$A48,Investors!$G:$G,$B48)-$B$2&lt;=I$4,SUMIFS(Investors!$P:$P,Investors!$A:$A,$A48,Investors!$G:$G,$B48)-$B$2&gt;H$4),SUMIFS(Investors!$Q:$Q,Investors!$A:$A,$A48,Investors!$G:$G,$B48),0)</f>
        <v/>
      </c>
      <c r="J48" s="14">
        <f>IF(AND(SUMIFS(Investors!$P:$P,Investors!$A:$A,$A48,Investors!$G:$G,$B48)-$B$2&lt;=J$4,SUMIFS(Investors!$P:$P,Investors!$A:$A,$A48,Investors!$G:$G,$B48)-$B$2&gt;I$4),SUMIFS(Investors!$Q:$Q,Investors!$A:$A,$A48,Investors!$G:$G,$B48),0)</f>
        <v/>
      </c>
      <c r="K48" s="14">
        <f>IF(AND(SUMIFS(Investors!$P:$P,Investors!$A:$A,$A48,Investors!$G:$G,$B48)-$B$2&lt;=K$4,SUMIFS(Investors!$P:$P,Investors!$A:$A,$A48,Investors!$G:$G,$B48)-$B$2&gt;J$4),SUMIFS(Investors!$Q:$Q,Investors!$A:$A,$A48,Investors!$G:$G,$B48),0)</f>
        <v/>
      </c>
      <c r="L48" s="14">
        <f>IF(AND(SUMIFS(Investors!$P:$P,Investors!$A:$A,$A48,Investors!$G:$G,$B48)-$B$2&lt;=L$4,SUMIFS(Investors!$P:$P,Investors!$A:$A,$A48,Investors!$G:$G,$B48)-$B$2&gt;K$4),SUMIFS(Investors!$Q:$Q,Investors!$A:$A,$A48,Investors!$G:$G,$B48),0)</f>
        <v/>
      </c>
      <c r="M48" s="14">
        <f>IF(AND(SUMIFS(Investors!$P:$P,Investors!$A:$A,$A48,Investors!$G:$G,$B48)-$B$2&lt;=M$4,SUMIFS(Investors!$P:$P,Investors!$A:$A,$A48,Investors!$G:$G,$B48)-$B$2&gt;L$4),SUMIFS(Investors!$Q:$Q,Investors!$A:$A,$A48,Investors!$G:$G,$B48),0)</f>
        <v/>
      </c>
      <c r="N48" s="14">
        <f>IF(AND(SUMIFS(Investors!$P:$P,Investors!$A:$A,$A48,Investors!$G:$G,$B48)-$B$2&lt;=N$4,SUMIFS(Investors!$P:$P,Investors!$A:$A,$A48,Investors!$G:$G,$B48)-$B$2&gt;M$4),SUMIFS(Investors!$Q:$Q,Investors!$A:$A,$A48,Investors!$G:$G,$B48),0)</f>
        <v/>
      </c>
      <c r="O48" s="14">
        <f>IF(AND(SUMIFS(Investors!$P:$P,Investors!$A:$A,$A48,Investors!$G:$G,$B48)-$B$2&lt;=O$4,SUMIFS(Investors!$P:$P,Investors!$A:$A,$A48,Investors!$G:$G,$B48)-$B$2&gt;N$4),SUMIFS(Investors!$Q:$Q,Investors!$A:$A,$A48,Investors!$G:$G,$B48),0)</f>
        <v/>
      </c>
      <c r="P48" s="14">
        <f>IF(AND(SUMIFS(Investors!$P:$P,Investors!$A:$A,$A48,Investors!$G:$G,$B48)-$B$2&lt;=P$4,SUMIFS(Investors!$P:$P,Investors!$A:$A,$A48,Investors!$G:$G,$B48)-$B$2&gt;O$4),SUMIFS(Investors!$Q:$Q,Investors!$A:$A,$A48,Investors!$G:$G,$B48),0)</f>
        <v/>
      </c>
      <c r="Q48" s="14">
        <f>IF(AND(SUMIFS(Investors!$P:$P,Investors!$A:$A,$A48,Investors!$G:$G,$B48)-$B$2&lt;=Q$4,SUMIFS(Investors!$P:$P,Investors!$A:$A,$A48,Investors!$G:$G,$B48)-$B$2&gt;P$4),SUMIFS(Investors!$Q:$Q,Investors!$A:$A,$A48,Investors!$G:$G,$B48),0)</f>
        <v/>
      </c>
      <c r="R48" s="14">
        <f>IF(AND(SUMIFS(Investors!$P:$P,Investors!$A:$A,$A48,Investors!$G:$G,$B48)-$B$2&lt;=R$4,SUMIFS(Investors!$P:$P,Investors!$A:$A,$A48,Investors!$G:$G,$B48)-$B$2&gt;Q$4),SUMIFS(Investors!$Q:$Q,Investors!$A:$A,$A48,Investors!$G:$G,$B48),0)</f>
        <v/>
      </c>
      <c r="S48" s="14">
        <f>IF(AND(SUMIFS(Investors!$P:$P,Investors!$A:$A,$A48,Investors!$G:$G,$B48)-$B$2&lt;=S$4,SUMIFS(Investors!$P:$P,Investors!$A:$A,$A48,Investors!$G:$G,$B48)-$B$2&gt;R$4),SUMIFS(Investors!$Q:$Q,Investors!$A:$A,$A48,Investors!$G:$G,$B48),0)</f>
        <v/>
      </c>
      <c r="T48" s="14">
        <f>IF(AND(SUMIFS(Investors!$P:$P,Investors!$A:$A,$A48,Investors!$G:$G,$B48)-$B$2&lt;=T$4,SUMIFS(Investors!$P:$P,Investors!$A:$A,$A48,Investors!$G:$G,$B48)-$B$2&gt;S$4),SUMIFS(Investors!$Q:$Q,Investors!$A:$A,$A48,Investors!$G:$G,$B48),0)</f>
        <v/>
      </c>
      <c r="U48" s="14">
        <f>IF(AND(SUMIFS(Investors!$P:$P,Investors!$A:$A,$A48,Investors!$G:$G,$B48)-$B$2&lt;=U$4,SUMIFS(Investors!$P:$P,Investors!$A:$A,$A48,Investors!$G:$G,$B48)-$B$2&gt;T$4),SUMIFS(Investors!$Q:$Q,Investors!$A:$A,$A48,Investors!$G:$G,$B48),0)</f>
        <v/>
      </c>
      <c r="V48" s="14">
        <f>IF(AND(SUMIFS(Investors!$P:$P,Investors!$A:$A,$A48,Investors!$G:$G,$B48)-$B$2&lt;=V$4,SUMIFS(Investors!$P:$P,Investors!$A:$A,$A48,Investors!$G:$G,$B48)-$B$2&gt;U$4),SUMIFS(Investors!$Q:$Q,Investors!$A:$A,$A48,Investors!$G:$G,$B48),0)</f>
        <v/>
      </c>
      <c r="W48" s="14">
        <f>IF(AND(SUMIFS(Investors!$P:$P,Investors!$A:$A,$A48,Investors!$G:$G,$B48)-$B$2&lt;=W$4,SUMIFS(Investors!$P:$P,Investors!$A:$A,$A48,Investors!$G:$G,$B48)-$B$2&gt;V$4),SUMIFS(Investors!$Q:$Q,Investors!$A:$A,$A48,Investors!$G:$G,$B48),0)</f>
        <v/>
      </c>
      <c r="X48" s="14">
        <f>IF(AND(SUMIFS(Investors!$P:$P,Investors!$A:$A,$A48,Investors!$G:$G,$B48)-$B$2&lt;=X$4,SUMIFS(Investors!$P:$P,Investors!$A:$A,$A48,Investors!$G:$G,$B48)-$B$2&gt;W$4),SUMIFS(Investors!$Q:$Q,Investors!$A:$A,$A48,Investors!$G:$G,$B48),0)</f>
        <v/>
      </c>
      <c r="Y48" s="14">
        <f>IF(AND(SUMIFS(Investors!$P:$P,Investors!$A:$A,$A48,Investors!$G:$G,$B48)-$B$2&lt;=Y$4,SUMIFS(Investors!$P:$P,Investors!$A:$A,$A48,Investors!$G:$G,$B48)-$B$2&gt;X$4),SUMIFS(Investors!$Q:$Q,Investors!$A:$A,$A48,Investors!$G:$G,$B48),0)</f>
        <v/>
      </c>
      <c r="Z48" s="14">
        <f>IF(AND(SUMIFS(Investors!$P:$P,Investors!$A:$A,$A48,Investors!$G:$G,$B48)-$B$2&lt;=Z$4,SUMIFS(Investors!$P:$P,Investors!$A:$A,$A48,Investors!$G:$G,$B48)-$B$2&gt;Y$4),SUMIFS(Investors!$Q:$Q,Investors!$A:$A,$A48,Investors!$G:$G,$B48),0)</f>
        <v/>
      </c>
      <c r="AA48" s="14">
        <f>IF(AND(SUMIFS(Investors!$P:$P,Investors!$A:$A,$A48,Investors!$G:$G,$B48)-$B$2&lt;=AA$4,SUMIFS(Investors!$P:$P,Investors!$A:$A,$A48,Investors!$G:$G,$B48)-$B$2&gt;Z$4),SUMIFS(Investors!$Q:$Q,Investors!$A:$A,$A48,Investors!$G:$G,$B48),0)</f>
        <v/>
      </c>
      <c r="AB48" s="14">
        <f>IF(AND(SUMIFS(Investors!$P:$P,Investors!$A:$A,$A48,Investors!$G:$G,$B48)-$B$2&lt;=AB$4,SUMIFS(Investors!$P:$P,Investors!$A:$A,$A48,Investors!$G:$G,$B48)-$B$2&gt;AA$4),SUMIFS(Investors!$Q:$Q,Investors!$A:$A,$A48,Investors!$G:$G,$B48),0)</f>
        <v/>
      </c>
      <c r="AC48" s="14">
        <f>IF(AND(SUMIFS(Investors!$P:$P,Investors!$A:$A,$A48,Investors!$G:$G,$B48)-$B$2&lt;=AC$4,SUMIFS(Investors!$P:$P,Investors!$A:$A,$A48,Investors!$G:$G,$B48)-$B$2&gt;AB$4),SUMIFS(Investors!$Q:$Q,Investors!$A:$A,$A48,Investors!$G:$G,$B48),0)</f>
        <v/>
      </c>
    </row>
    <row r="49">
      <c r="A49" s="13" t="inlineStr">
        <is>
          <t>ZDEL01</t>
        </is>
      </c>
      <c r="B49" s="13" t="inlineStr">
        <is>
          <t>GW4593</t>
        </is>
      </c>
      <c r="C49" s="14">
        <f>SUM(E49:AC49)</f>
        <v/>
      </c>
      <c r="D49" s="13" t="n"/>
      <c r="E49" s="14">
        <f>IF(AND(SUMIFS(Investors!$P:$P,Investors!$A:$A,$A49,Investors!$G:$G,$B49)-$B$2&lt;=E$4,SUMIFS(Investors!$P:$P,Investors!$A:$A,$A49,Investors!$G:$G,$B49)-$B$2&gt;D$4),SUMIFS(Investors!$Q:$Q,Investors!$A:$A,$A49,Investors!$G:$G,$B49),0)</f>
        <v/>
      </c>
      <c r="F49" s="14">
        <f>IF(AND(SUMIFS(Investors!$P:$P,Investors!$A:$A,$A49,Investors!$G:$G,$B49)-$B$2&lt;=F$4,SUMIFS(Investors!$P:$P,Investors!$A:$A,$A49,Investors!$G:$G,$B49)-$B$2&gt;E$4),SUMIFS(Investors!$Q:$Q,Investors!$A:$A,$A49,Investors!$G:$G,$B49),0)</f>
        <v/>
      </c>
      <c r="G49" s="14">
        <f>IF(AND(SUMIFS(Investors!$P:$P,Investors!$A:$A,$A49,Investors!$G:$G,$B49)-$B$2&lt;=G$4,SUMIFS(Investors!$P:$P,Investors!$A:$A,$A49,Investors!$G:$G,$B49)-$B$2&gt;F$4),SUMIFS(Investors!$Q:$Q,Investors!$A:$A,$A49,Investors!$G:$G,$B49),0)</f>
        <v/>
      </c>
      <c r="H49" s="14">
        <f>IF(AND(SUMIFS(Investors!$P:$P,Investors!$A:$A,$A49,Investors!$G:$G,$B49)-$B$2&lt;=H$4,SUMIFS(Investors!$P:$P,Investors!$A:$A,$A49,Investors!$G:$G,$B49)-$B$2&gt;G$4),SUMIFS(Investors!$Q:$Q,Investors!$A:$A,$A49,Investors!$G:$G,$B49),0)</f>
        <v/>
      </c>
      <c r="I49" s="14">
        <f>IF(AND(SUMIFS(Investors!$P:$P,Investors!$A:$A,$A49,Investors!$G:$G,$B49)-$B$2&lt;=I$4,SUMIFS(Investors!$P:$P,Investors!$A:$A,$A49,Investors!$G:$G,$B49)-$B$2&gt;H$4),SUMIFS(Investors!$Q:$Q,Investors!$A:$A,$A49,Investors!$G:$G,$B49),0)</f>
        <v/>
      </c>
      <c r="J49" s="14">
        <f>IF(AND(SUMIFS(Investors!$P:$P,Investors!$A:$A,$A49,Investors!$G:$G,$B49)-$B$2&lt;=J$4,SUMIFS(Investors!$P:$P,Investors!$A:$A,$A49,Investors!$G:$G,$B49)-$B$2&gt;I$4),SUMIFS(Investors!$Q:$Q,Investors!$A:$A,$A49,Investors!$G:$G,$B49),0)</f>
        <v/>
      </c>
      <c r="K49" s="14">
        <f>IF(AND(SUMIFS(Investors!$P:$P,Investors!$A:$A,$A49,Investors!$G:$G,$B49)-$B$2&lt;=K$4,SUMIFS(Investors!$P:$P,Investors!$A:$A,$A49,Investors!$G:$G,$B49)-$B$2&gt;J$4),SUMIFS(Investors!$Q:$Q,Investors!$A:$A,$A49,Investors!$G:$G,$B49),0)</f>
        <v/>
      </c>
      <c r="L49" s="14">
        <f>IF(AND(SUMIFS(Investors!$P:$P,Investors!$A:$A,$A49,Investors!$G:$G,$B49)-$B$2&lt;=L$4,SUMIFS(Investors!$P:$P,Investors!$A:$A,$A49,Investors!$G:$G,$B49)-$B$2&gt;K$4),SUMIFS(Investors!$Q:$Q,Investors!$A:$A,$A49,Investors!$G:$G,$B49),0)</f>
        <v/>
      </c>
      <c r="M49" s="14">
        <f>IF(AND(SUMIFS(Investors!$P:$P,Investors!$A:$A,$A49,Investors!$G:$G,$B49)-$B$2&lt;=M$4,SUMIFS(Investors!$P:$P,Investors!$A:$A,$A49,Investors!$G:$G,$B49)-$B$2&gt;L$4),SUMIFS(Investors!$Q:$Q,Investors!$A:$A,$A49,Investors!$G:$G,$B49),0)</f>
        <v/>
      </c>
      <c r="N49" s="14">
        <f>IF(AND(SUMIFS(Investors!$P:$P,Investors!$A:$A,$A49,Investors!$G:$G,$B49)-$B$2&lt;=N$4,SUMIFS(Investors!$P:$P,Investors!$A:$A,$A49,Investors!$G:$G,$B49)-$B$2&gt;M$4),SUMIFS(Investors!$Q:$Q,Investors!$A:$A,$A49,Investors!$G:$G,$B49),0)</f>
        <v/>
      </c>
      <c r="O49" s="14">
        <f>IF(AND(SUMIFS(Investors!$P:$P,Investors!$A:$A,$A49,Investors!$G:$G,$B49)-$B$2&lt;=O$4,SUMIFS(Investors!$P:$P,Investors!$A:$A,$A49,Investors!$G:$G,$B49)-$B$2&gt;N$4),SUMIFS(Investors!$Q:$Q,Investors!$A:$A,$A49,Investors!$G:$G,$B49),0)</f>
        <v/>
      </c>
      <c r="P49" s="14">
        <f>IF(AND(SUMIFS(Investors!$P:$P,Investors!$A:$A,$A49,Investors!$G:$G,$B49)-$B$2&lt;=P$4,SUMIFS(Investors!$P:$P,Investors!$A:$A,$A49,Investors!$G:$G,$B49)-$B$2&gt;O$4),SUMIFS(Investors!$Q:$Q,Investors!$A:$A,$A49,Investors!$G:$G,$B49),0)</f>
        <v/>
      </c>
      <c r="Q49" s="14">
        <f>IF(AND(SUMIFS(Investors!$P:$P,Investors!$A:$A,$A49,Investors!$G:$G,$B49)-$B$2&lt;=Q$4,SUMIFS(Investors!$P:$P,Investors!$A:$A,$A49,Investors!$G:$G,$B49)-$B$2&gt;P$4),SUMIFS(Investors!$Q:$Q,Investors!$A:$A,$A49,Investors!$G:$G,$B49),0)</f>
        <v/>
      </c>
      <c r="R49" s="14">
        <f>IF(AND(SUMIFS(Investors!$P:$P,Investors!$A:$A,$A49,Investors!$G:$G,$B49)-$B$2&lt;=R$4,SUMIFS(Investors!$P:$P,Investors!$A:$A,$A49,Investors!$G:$G,$B49)-$B$2&gt;Q$4),SUMIFS(Investors!$Q:$Q,Investors!$A:$A,$A49,Investors!$G:$G,$B49),0)</f>
        <v/>
      </c>
      <c r="S49" s="14">
        <f>IF(AND(SUMIFS(Investors!$P:$P,Investors!$A:$A,$A49,Investors!$G:$G,$B49)-$B$2&lt;=S$4,SUMIFS(Investors!$P:$P,Investors!$A:$A,$A49,Investors!$G:$G,$B49)-$B$2&gt;R$4),SUMIFS(Investors!$Q:$Q,Investors!$A:$A,$A49,Investors!$G:$G,$B49),0)</f>
        <v/>
      </c>
      <c r="T49" s="14">
        <f>IF(AND(SUMIFS(Investors!$P:$P,Investors!$A:$A,$A49,Investors!$G:$G,$B49)-$B$2&lt;=T$4,SUMIFS(Investors!$P:$P,Investors!$A:$A,$A49,Investors!$G:$G,$B49)-$B$2&gt;S$4),SUMIFS(Investors!$Q:$Q,Investors!$A:$A,$A49,Investors!$G:$G,$B49),0)</f>
        <v/>
      </c>
      <c r="U49" s="14">
        <f>IF(AND(SUMIFS(Investors!$P:$P,Investors!$A:$A,$A49,Investors!$G:$G,$B49)-$B$2&lt;=U$4,SUMIFS(Investors!$P:$P,Investors!$A:$A,$A49,Investors!$G:$G,$B49)-$B$2&gt;T$4),SUMIFS(Investors!$Q:$Q,Investors!$A:$A,$A49,Investors!$G:$G,$B49),0)</f>
        <v/>
      </c>
      <c r="V49" s="14">
        <f>IF(AND(SUMIFS(Investors!$P:$P,Investors!$A:$A,$A49,Investors!$G:$G,$B49)-$B$2&lt;=V$4,SUMIFS(Investors!$P:$P,Investors!$A:$A,$A49,Investors!$G:$G,$B49)-$B$2&gt;U$4),SUMIFS(Investors!$Q:$Q,Investors!$A:$A,$A49,Investors!$G:$G,$B49),0)</f>
        <v/>
      </c>
      <c r="W49" s="14">
        <f>IF(AND(SUMIFS(Investors!$P:$P,Investors!$A:$A,$A49,Investors!$G:$G,$B49)-$B$2&lt;=W$4,SUMIFS(Investors!$P:$P,Investors!$A:$A,$A49,Investors!$G:$G,$B49)-$B$2&gt;V$4),SUMIFS(Investors!$Q:$Q,Investors!$A:$A,$A49,Investors!$G:$G,$B49),0)</f>
        <v/>
      </c>
      <c r="X49" s="14">
        <f>IF(AND(SUMIFS(Investors!$P:$P,Investors!$A:$A,$A49,Investors!$G:$G,$B49)-$B$2&lt;=X$4,SUMIFS(Investors!$P:$P,Investors!$A:$A,$A49,Investors!$G:$G,$B49)-$B$2&gt;W$4),SUMIFS(Investors!$Q:$Q,Investors!$A:$A,$A49,Investors!$G:$G,$B49),0)</f>
        <v/>
      </c>
      <c r="Y49" s="14">
        <f>IF(AND(SUMIFS(Investors!$P:$P,Investors!$A:$A,$A49,Investors!$G:$G,$B49)-$B$2&lt;=Y$4,SUMIFS(Investors!$P:$P,Investors!$A:$A,$A49,Investors!$G:$G,$B49)-$B$2&gt;X$4),SUMIFS(Investors!$Q:$Q,Investors!$A:$A,$A49,Investors!$G:$G,$B49),0)</f>
        <v/>
      </c>
      <c r="Z49" s="14">
        <f>IF(AND(SUMIFS(Investors!$P:$P,Investors!$A:$A,$A49,Investors!$G:$G,$B49)-$B$2&lt;=Z$4,SUMIFS(Investors!$P:$P,Investors!$A:$A,$A49,Investors!$G:$G,$B49)-$B$2&gt;Y$4),SUMIFS(Investors!$Q:$Q,Investors!$A:$A,$A49,Investors!$G:$G,$B49),0)</f>
        <v/>
      </c>
      <c r="AA49" s="14">
        <f>IF(AND(SUMIFS(Investors!$P:$P,Investors!$A:$A,$A49,Investors!$G:$G,$B49)-$B$2&lt;=AA$4,SUMIFS(Investors!$P:$P,Investors!$A:$A,$A49,Investors!$G:$G,$B49)-$B$2&gt;Z$4),SUMIFS(Investors!$Q:$Q,Investors!$A:$A,$A49,Investors!$G:$G,$B49),0)</f>
        <v/>
      </c>
      <c r="AB49" s="14">
        <f>IF(AND(SUMIFS(Investors!$P:$P,Investors!$A:$A,$A49,Investors!$G:$G,$B49)-$B$2&lt;=AB$4,SUMIFS(Investors!$P:$P,Investors!$A:$A,$A49,Investors!$G:$G,$B49)-$B$2&gt;AA$4),SUMIFS(Investors!$Q:$Q,Investors!$A:$A,$A49,Investors!$G:$G,$B49),0)</f>
        <v/>
      </c>
      <c r="AC49" s="14">
        <f>IF(AND(SUMIFS(Investors!$P:$P,Investors!$A:$A,$A49,Investors!$G:$G,$B49)-$B$2&lt;=AC$4,SUMIFS(Investors!$P:$P,Investors!$A:$A,$A49,Investors!$G:$G,$B49)-$B$2&gt;AB$4),SUMIFS(Investors!$Q:$Q,Investors!$A:$A,$A49,Investors!$G:$G,$B49),0)</f>
        <v/>
      </c>
    </row>
    <row r="50">
      <c r="A50" s="13" t="inlineStr">
        <is>
          <t>ZDEL01</t>
        </is>
      </c>
      <c r="B50" s="13" t="inlineStr">
        <is>
          <t>GW4829</t>
        </is>
      </c>
      <c r="C50" s="14">
        <f>SUM(E50:AC50)</f>
        <v/>
      </c>
      <c r="D50" s="13" t="n"/>
      <c r="E50" s="14">
        <f>IF(AND(SUMIFS(Investors!$P:$P,Investors!$A:$A,$A50,Investors!$G:$G,$B50)-$B$2&lt;=E$4,SUMIFS(Investors!$P:$P,Investors!$A:$A,$A50,Investors!$G:$G,$B50)-$B$2&gt;D$4),SUMIFS(Investors!$Q:$Q,Investors!$A:$A,$A50,Investors!$G:$G,$B50),0)</f>
        <v/>
      </c>
      <c r="F50" s="14">
        <f>IF(AND(SUMIFS(Investors!$P:$P,Investors!$A:$A,$A50,Investors!$G:$G,$B50)-$B$2&lt;=F$4,SUMIFS(Investors!$P:$P,Investors!$A:$A,$A50,Investors!$G:$G,$B50)-$B$2&gt;E$4),SUMIFS(Investors!$Q:$Q,Investors!$A:$A,$A50,Investors!$G:$G,$B50),0)</f>
        <v/>
      </c>
      <c r="G50" s="14">
        <f>IF(AND(SUMIFS(Investors!$P:$P,Investors!$A:$A,$A50,Investors!$G:$G,$B50)-$B$2&lt;=G$4,SUMIFS(Investors!$P:$P,Investors!$A:$A,$A50,Investors!$G:$G,$B50)-$B$2&gt;F$4),SUMIFS(Investors!$Q:$Q,Investors!$A:$A,$A50,Investors!$G:$G,$B50),0)</f>
        <v/>
      </c>
      <c r="H50" s="14">
        <f>IF(AND(SUMIFS(Investors!$P:$P,Investors!$A:$A,$A50,Investors!$G:$G,$B50)-$B$2&lt;=H$4,SUMIFS(Investors!$P:$P,Investors!$A:$A,$A50,Investors!$G:$G,$B50)-$B$2&gt;G$4),SUMIFS(Investors!$Q:$Q,Investors!$A:$A,$A50,Investors!$G:$G,$B50),0)</f>
        <v/>
      </c>
      <c r="I50" s="14">
        <f>IF(AND(SUMIFS(Investors!$P:$P,Investors!$A:$A,$A50,Investors!$G:$G,$B50)-$B$2&lt;=I$4,SUMIFS(Investors!$P:$P,Investors!$A:$A,$A50,Investors!$G:$G,$B50)-$B$2&gt;H$4),SUMIFS(Investors!$Q:$Q,Investors!$A:$A,$A50,Investors!$G:$G,$B50),0)</f>
        <v/>
      </c>
      <c r="J50" s="14">
        <f>IF(AND(SUMIFS(Investors!$P:$P,Investors!$A:$A,$A50,Investors!$G:$G,$B50)-$B$2&lt;=J$4,SUMIFS(Investors!$P:$P,Investors!$A:$A,$A50,Investors!$G:$G,$B50)-$B$2&gt;I$4),SUMIFS(Investors!$Q:$Q,Investors!$A:$A,$A50,Investors!$G:$G,$B50),0)</f>
        <v/>
      </c>
      <c r="K50" s="14">
        <f>IF(AND(SUMIFS(Investors!$P:$P,Investors!$A:$A,$A50,Investors!$G:$G,$B50)-$B$2&lt;=K$4,SUMIFS(Investors!$P:$P,Investors!$A:$A,$A50,Investors!$G:$G,$B50)-$B$2&gt;J$4),SUMIFS(Investors!$Q:$Q,Investors!$A:$A,$A50,Investors!$G:$G,$B50),0)</f>
        <v/>
      </c>
      <c r="L50" s="14">
        <f>IF(AND(SUMIFS(Investors!$P:$P,Investors!$A:$A,$A50,Investors!$G:$G,$B50)-$B$2&lt;=L$4,SUMIFS(Investors!$P:$P,Investors!$A:$A,$A50,Investors!$G:$G,$B50)-$B$2&gt;K$4),SUMIFS(Investors!$Q:$Q,Investors!$A:$A,$A50,Investors!$G:$G,$B50),0)</f>
        <v/>
      </c>
      <c r="M50" s="14">
        <f>IF(AND(SUMIFS(Investors!$P:$P,Investors!$A:$A,$A50,Investors!$G:$G,$B50)-$B$2&lt;=M$4,SUMIFS(Investors!$P:$P,Investors!$A:$A,$A50,Investors!$G:$G,$B50)-$B$2&gt;L$4),SUMIFS(Investors!$Q:$Q,Investors!$A:$A,$A50,Investors!$G:$G,$B50),0)</f>
        <v/>
      </c>
      <c r="N50" s="14">
        <f>IF(AND(SUMIFS(Investors!$P:$P,Investors!$A:$A,$A50,Investors!$G:$G,$B50)-$B$2&lt;=N$4,SUMIFS(Investors!$P:$P,Investors!$A:$A,$A50,Investors!$G:$G,$B50)-$B$2&gt;M$4),SUMIFS(Investors!$Q:$Q,Investors!$A:$A,$A50,Investors!$G:$G,$B50),0)</f>
        <v/>
      </c>
      <c r="O50" s="14">
        <f>IF(AND(SUMIFS(Investors!$P:$P,Investors!$A:$A,$A50,Investors!$G:$G,$B50)-$B$2&lt;=O$4,SUMIFS(Investors!$P:$P,Investors!$A:$A,$A50,Investors!$G:$G,$B50)-$B$2&gt;N$4),SUMIFS(Investors!$Q:$Q,Investors!$A:$A,$A50,Investors!$G:$G,$B50),0)</f>
        <v/>
      </c>
      <c r="P50" s="14">
        <f>IF(AND(SUMIFS(Investors!$P:$P,Investors!$A:$A,$A50,Investors!$G:$G,$B50)-$B$2&lt;=P$4,SUMIFS(Investors!$P:$P,Investors!$A:$A,$A50,Investors!$G:$G,$B50)-$B$2&gt;O$4),SUMIFS(Investors!$Q:$Q,Investors!$A:$A,$A50,Investors!$G:$G,$B50),0)</f>
        <v/>
      </c>
      <c r="Q50" s="14">
        <f>IF(AND(SUMIFS(Investors!$P:$P,Investors!$A:$A,$A50,Investors!$G:$G,$B50)-$B$2&lt;=Q$4,SUMIFS(Investors!$P:$P,Investors!$A:$A,$A50,Investors!$G:$G,$B50)-$B$2&gt;P$4),SUMIFS(Investors!$Q:$Q,Investors!$A:$A,$A50,Investors!$G:$G,$B50),0)</f>
        <v/>
      </c>
      <c r="R50" s="14">
        <f>IF(AND(SUMIFS(Investors!$P:$P,Investors!$A:$A,$A50,Investors!$G:$G,$B50)-$B$2&lt;=R$4,SUMIFS(Investors!$P:$P,Investors!$A:$A,$A50,Investors!$G:$G,$B50)-$B$2&gt;Q$4),SUMIFS(Investors!$Q:$Q,Investors!$A:$A,$A50,Investors!$G:$G,$B50),0)</f>
        <v/>
      </c>
      <c r="S50" s="14">
        <f>IF(AND(SUMIFS(Investors!$P:$P,Investors!$A:$A,$A50,Investors!$G:$G,$B50)-$B$2&lt;=S$4,SUMIFS(Investors!$P:$P,Investors!$A:$A,$A50,Investors!$G:$G,$B50)-$B$2&gt;R$4),SUMIFS(Investors!$Q:$Q,Investors!$A:$A,$A50,Investors!$G:$G,$B50),0)</f>
        <v/>
      </c>
      <c r="T50" s="14">
        <f>IF(AND(SUMIFS(Investors!$P:$P,Investors!$A:$A,$A50,Investors!$G:$G,$B50)-$B$2&lt;=T$4,SUMIFS(Investors!$P:$P,Investors!$A:$A,$A50,Investors!$G:$G,$B50)-$B$2&gt;S$4),SUMIFS(Investors!$Q:$Q,Investors!$A:$A,$A50,Investors!$G:$G,$B50),0)</f>
        <v/>
      </c>
      <c r="U50" s="14">
        <f>IF(AND(SUMIFS(Investors!$P:$P,Investors!$A:$A,$A50,Investors!$G:$G,$B50)-$B$2&lt;=U$4,SUMIFS(Investors!$P:$P,Investors!$A:$A,$A50,Investors!$G:$G,$B50)-$B$2&gt;T$4),SUMIFS(Investors!$Q:$Q,Investors!$A:$A,$A50,Investors!$G:$G,$B50),0)</f>
        <v/>
      </c>
      <c r="V50" s="14">
        <f>IF(AND(SUMIFS(Investors!$P:$P,Investors!$A:$A,$A50,Investors!$G:$G,$B50)-$B$2&lt;=V$4,SUMIFS(Investors!$P:$P,Investors!$A:$A,$A50,Investors!$G:$G,$B50)-$B$2&gt;U$4),SUMIFS(Investors!$Q:$Q,Investors!$A:$A,$A50,Investors!$G:$G,$B50),0)</f>
        <v/>
      </c>
      <c r="W50" s="14">
        <f>IF(AND(SUMIFS(Investors!$P:$P,Investors!$A:$A,$A50,Investors!$G:$G,$B50)-$B$2&lt;=W$4,SUMIFS(Investors!$P:$P,Investors!$A:$A,$A50,Investors!$G:$G,$B50)-$B$2&gt;V$4),SUMIFS(Investors!$Q:$Q,Investors!$A:$A,$A50,Investors!$G:$G,$B50),0)</f>
        <v/>
      </c>
      <c r="X50" s="14">
        <f>IF(AND(SUMIFS(Investors!$P:$P,Investors!$A:$A,$A50,Investors!$G:$G,$B50)-$B$2&lt;=X$4,SUMIFS(Investors!$P:$P,Investors!$A:$A,$A50,Investors!$G:$G,$B50)-$B$2&gt;W$4),SUMIFS(Investors!$Q:$Q,Investors!$A:$A,$A50,Investors!$G:$G,$B50),0)</f>
        <v/>
      </c>
      <c r="Y50" s="14">
        <f>IF(AND(SUMIFS(Investors!$P:$P,Investors!$A:$A,$A50,Investors!$G:$G,$B50)-$B$2&lt;=Y$4,SUMIFS(Investors!$P:$P,Investors!$A:$A,$A50,Investors!$G:$G,$B50)-$B$2&gt;X$4),SUMIFS(Investors!$Q:$Q,Investors!$A:$A,$A50,Investors!$G:$G,$B50),0)</f>
        <v/>
      </c>
      <c r="Z50" s="14">
        <f>IF(AND(SUMIFS(Investors!$P:$P,Investors!$A:$A,$A50,Investors!$G:$G,$B50)-$B$2&lt;=Z$4,SUMIFS(Investors!$P:$P,Investors!$A:$A,$A50,Investors!$G:$G,$B50)-$B$2&gt;Y$4),SUMIFS(Investors!$Q:$Q,Investors!$A:$A,$A50,Investors!$G:$G,$B50),0)</f>
        <v/>
      </c>
      <c r="AA50" s="14">
        <f>IF(AND(SUMIFS(Investors!$P:$P,Investors!$A:$A,$A50,Investors!$G:$G,$B50)-$B$2&lt;=AA$4,SUMIFS(Investors!$P:$P,Investors!$A:$A,$A50,Investors!$G:$G,$B50)-$B$2&gt;Z$4),SUMIFS(Investors!$Q:$Q,Investors!$A:$A,$A50,Investors!$G:$G,$B50),0)</f>
        <v/>
      </c>
      <c r="AB50" s="14">
        <f>IF(AND(SUMIFS(Investors!$P:$P,Investors!$A:$A,$A50,Investors!$G:$G,$B50)-$B$2&lt;=AB$4,SUMIFS(Investors!$P:$P,Investors!$A:$A,$A50,Investors!$G:$G,$B50)-$B$2&gt;AA$4),SUMIFS(Investors!$Q:$Q,Investors!$A:$A,$A50,Investors!$G:$G,$B50),0)</f>
        <v/>
      </c>
      <c r="AC50" s="14">
        <f>IF(AND(SUMIFS(Investors!$P:$P,Investors!$A:$A,$A50,Investors!$G:$G,$B50)-$B$2&lt;=AC$4,SUMIFS(Investors!$P:$P,Investors!$A:$A,$A50,Investors!$G:$G,$B50)-$B$2&gt;AB$4),SUMIFS(Investors!$Q:$Q,Investors!$A:$A,$A50,Investors!$G:$G,$B50),0)</f>
        <v/>
      </c>
    </row>
    <row r="51">
      <c r="A51" s="13" t="inlineStr">
        <is>
          <t>ZDEL01</t>
        </is>
      </c>
      <c r="B51" s="13" t="inlineStr">
        <is>
          <t>GW4830</t>
        </is>
      </c>
      <c r="C51" s="14">
        <f>SUM(E51:AC51)</f>
        <v/>
      </c>
      <c r="D51" s="13" t="n"/>
      <c r="E51" s="14">
        <f>IF(AND(SUMIFS(Investors!$P:$P,Investors!$A:$A,$A51,Investors!$G:$G,$B51)-$B$2&lt;=E$4,SUMIFS(Investors!$P:$P,Investors!$A:$A,$A51,Investors!$G:$G,$B51)-$B$2&gt;D$4),SUMIFS(Investors!$Q:$Q,Investors!$A:$A,$A51,Investors!$G:$G,$B51),0)</f>
        <v/>
      </c>
      <c r="F51" s="14">
        <f>IF(AND(SUMIFS(Investors!$P:$P,Investors!$A:$A,$A51,Investors!$G:$G,$B51)-$B$2&lt;=F$4,SUMIFS(Investors!$P:$P,Investors!$A:$A,$A51,Investors!$G:$G,$B51)-$B$2&gt;E$4),SUMIFS(Investors!$Q:$Q,Investors!$A:$A,$A51,Investors!$G:$G,$B51),0)</f>
        <v/>
      </c>
      <c r="G51" s="14">
        <f>IF(AND(SUMIFS(Investors!$P:$P,Investors!$A:$A,$A51,Investors!$G:$G,$B51)-$B$2&lt;=G$4,SUMIFS(Investors!$P:$P,Investors!$A:$A,$A51,Investors!$G:$G,$B51)-$B$2&gt;F$4),SUMIFS(Investors!$Q:$Q,Investors!$A:$A,$A51,Investors!$G:$G,$B51),0)</f>
        <v/>
      </c>
      <c r="H51" s="14">
        <f>IF(AND(SUMIFS(Investors!$P:$P,Investors!$A:$A,$A51,Investors!$G:$G,$B51)-$B$2&lt;=H$4,SUMIFS(Investors!$P:$P,Investors!$A:$A,$A51,Investors!$G:$G,$B51)-$B$2&gt;G$4),SUMIFS(Investors!$Q:$Q,Investors!$A:$A,$A51,Investors!$G:$G,$B51),0)</f>
        <v/>
      </c>
      <c r="I51" s="14">
        <f>IF(AND(SUMIFS(Investors!$P:$P,Investors!$A:$A,$A51,Investors!$G:$G,$B51)-$B$2&lt;=I$4,SUMIFS(Investors!$P:$P,Investors!$A:$A,$A51,Investors!$G:$G,$B51)-$B$2&gt;H$4),SUMIFS(Investors!$Q:$Q,Investors!$A:$A,$A51,Investors!$G:$G,$B51),0)</f>
        <v/>
      </c>
      <c r="J51" s="14">
        <f>IF(AND(SUMIFS(Investors!$P:$P,Investors!$A:$A,$A51,Investors!$G:$G,$B51)-$B$2&lt;=J$4,SUMIFS(Investors!$P:$P,Investors!$A:$A,$A51,Investors!$G:$G,$B51)-$B$2&gt;I$4),SUMIFS(Investors!$Q:$Q,Investors!$A:$A,$A51,Investors!$G:$G,$B51),0)</f>
        <v/>
      </c>
      <c r="K51" s="14">
        <f>IF(AND(SUMIFS(Investors!$P:$P,Investors!$A:$A,$A51,Investors!$G:$G,$B51)-$B$2&lt;=K$4,SUMIFS(Investors!$P:$P,Investors!$A:$A,$A51,Investors!$G:$G,$B51)-$B$2&gt;J$4),SUMIFS(Investors!$Q:$Q,Investors!$A:$A,$A51,Investors!$G:$G,$B51),0)</f>
        <v/>
      </c>
      <c r="L51" s="14">
        <f>IF(AND(SUMIFS(Investors!$P:$P,Investors!$A:$A,$A51,Investors!$G:$G,$B51)-$B$2&lt;=L$4,SUMIFS(Investors!$P:$P,Investors!$A:$A,$A51,Investors!$G:$G,$B51)-$B$2&gt;K$4),SUMIFS(Investors!$Q:$Q,Investors!$A:$A,$A51,Investors!$G:$G,$B51),0)</f>
        <v/>
      </c>
      <c r="M51" s="14">
        <f>IF(AND(SUMIFS(Investors!$P:$P,Investors!$A:$A,$A51,Investors!$G:$G,$B51)-$B$2&lt;=M$4,SUMIFS(Investors!$P:$P,Investors!$A:$A,$A51,Investors!$G:$G,$B51)-$B$2&gt;L$4),SUMIFS(Investors!$Q:$Q,Investors!$A:$A,$A51,Investors!$G:$G,$B51),0)</f>
        <v/>
      </c>
      <c r="N51" s="14">
        <f>IF(AND(SUMIFS(Investors!$P:$P,Investors!$A:$A,$A51,Investors!$G:$G,$B51)-$B$2&lt;=N$4,SUMIFS(Investors!$P:$P,Investors!$A:$A,$A51,Investors!$G:$G,$B51)-$B$2&gt;M$4),SUMIFS(Investors!$Q:$Q,Investors!$A:$A,$A51,Investors!$G:$G,$B51),0)</f>
        <v/>
      </c>
      <c r="O51" s="14">
        <f>IF(AND(SUMIFS(Investors!$P:$P,Investors!$A:$A,$A51,Investors!$G:$G,$B51)-$B$2&lt;=O$4,SUMIFS(Investors!$P:$P,Investors!$A:$A,$A51,Investors!$G:$G,$B51)-$B$2&gt;N$4),SUMIFS(Investors!$Q:$Q,Investors!$A:$A,$A51,Investors!$G:$G,$B51),0)</f>
        <v/>
      </c>
      <c r="P51" s="14">
        <f>IF(AND(SUMIFS(Investors!$P:$P,Investors!$A:$A,$A51,Investors!$G:$G,$B51)-$B$2&lt;=P$4,SUMIFS(Investors!$P:$P,Investors!$A:$A,$A51,Investors!$G:$G,$B51)-$B$2&gt;O$4),SUMIFS(Investors!$Q:$Q,Investors!$A:$A,$A51,Investors!$G:$G,$B51),0)</f>
        <v/>
      </c>
      <c r="Q51" s="14">
        <f>IF(AND(SUMIFS(Investors!$P:$P,Investors!$A:$A,$A51,Investors!$G:$G,$B51)-$B$2&lt;=Q$4,SUMIFS(Investors!$P:$P,Investors!$A:$A,$A51,Investors!$G:$G,$B51)-$B$2&gt;P$4),SUMIFS(Investors!$Q:$Q,Investors!$A:$A,$A51,Investors!$G:$G,$B51),0)</f>
        <v/>
      </c>
      <c r="R51" s="14">
        <f>IF(AND(SUMIFS(Investors!$P:$P,Investors!$A:$A,$A51,Investors!$G:$G,$B51)-$B$2&lt;=R$4,SUMIFS(Investors!$P:$P,Investors!$A:$A,$A51,Investors!$G:$G,$B51)-$B$2&gt;Q$4),SUMIFS(Investors!$Q:$Q,Investors!$A:$A,$A51,Investors!$G:$G,$B51),0)</f>
        <v/>
      </c>
      <c r="S51" s="14">
        <f>IF(AND(SUMIFS(Investors!$P:$P,Investors!$A:$A,$A51,Investors!$G:$G,$B51)-$B$2&lt;=S$4,SUMIFS(Investors!$P:$P,Investors!$A:$A,$A51,Investors!$G:$G,$B51)-$B$2&gt;R$4),SUMIFS(Investors!$Q:$Q,Investors!$A:$A,$A51,Investors!$G:$G,$B51),0)</f>
        <v/>
      </c>
      <c r="T51" s="14">
        <f>IF(AND(SUMIFS(Investors!$P:$P,Investors!$A:$A,$A51,Investors!$G:$G,$B51)-$B$2&lt;=T$4,SUMIFS(Investors!$P:$P,Investors!$A:$A,$A51,Investors!$G:$G,$B51)-$B$2&gt;S$4),SUMIFS(Investors!$Q:$Q,Investors!$A:$A,$A51,Investors!$G:$G,$B51),0)</f>
        <v/>
      </c>
      <c r="U51" s="14">
        <f>IF(AND(SUMIFS(Investors!$P:$P,Investors!$A:$A,$A51,Investors!$G:$G,$B51)-$B$2&lt;=U$4,SUMIFS(Investors!$P:$P,Investors!$A:$A,$A51,Investors!$G:$G,$B51)-$B$2&gt;T$4),SUMIFS(Investors!$Q:$Q,Investors!$A:$A,$A51,Investors!$G:$G,$B51),0)</f>
        <v/>
      </c>
      <c r="V51" s="14">
        <f>IF(AND(SUMIFS(Investors!$P:$P,Investors!$A:$A,$A51,Investors!$G:$G,$B51)-$B$2&lt;=V$4,SUMIFS(Investors!$P:$P,Investors!$A:$A,$A51,Investors!$G:$G,$B51)-$B$2&gt;U$4),SUMIFS(Investors!$Q:$Q,Investors!$A:$A,$A51,Investors!$G:$G,$B51),0)</f>
        <v/>
      </c>
      <c r="W51" s="14">
        <f>IF(AND(SUMIFS(Investors!$P:$P,Investors!$A:$A,$A51,Investors!$G:$G,$B51)-$B$2&lt;=W$4,SUMIFS(Investors!$P:$P,Investors!$A:$A,$A51,Investors!$G:$G,$B51)-$B$2&gt;V$4),SUMIFS(Investors!$Q:$Q,Investors!$A:$A,$A51,Investors!$G:$G,$B51),0)</f>
        <v/>
      </c>
      <c r="X51" s="14">
        <f>IF(AND(SUMIFS(Investors!$P:$P,Investors!$A:$A,$A51,Investors!$G:$G,$B51)-$B$2&lt;=X$4,SUMIFS(Investors!$P:$P,Investors!$A:$A,$A51,Investors!$G:$G,$B51)-$B$2&gt;W$4),SUMIFS(Investors!$Q:$Q,Investors!$A:$A,$A51,Investors!$G:$G,$B51),0)</f>
        <v/>
      </c>
      <c r="Y51" s="14">
        <f>IF(AND(SUMIFS(Investors!$P:$P,Investors!$A:$A,$A51,Investors!$G:$G,$B51)-$B$2&lt;=Y$4,SUMIFS(Investors!$P:$P,Investors!$A:$A,$A51,Investors!$G:$G,$B51)-$B$2&gt;X$4),SUMIFS(Investors!$Q:$Q,Investors!$A:$A,$A51,Investors!$G:$G,$B51),0)</f>
        <v/>
      </c>
      <c r="Z51" s="14">
        <f>IF(AND(SUMIFS(Investors!$P:$P,Investors!$A:$A,$A51,Investors!$G:$G,$B51)-$B$2&lt;=Z$4,SUMIFS(Investors!$P:$P,Investors!$A:$A,$A51,Investors!$G:$G,$B51)-$B$2&gt;Y$4),SUMIFS(Investors!$Q:$Q,Investors!$A:$A,$A51,Investors!$G:$G,$B51),0)</f>
        <v/>
      </c>
      <c r="AA51" s="14">
        <f>IF(AND(SUMIFS(Investors!$P:$P,Investors!$A:$A,$A51,Investors!$G:$G,$B51)-$B$2&lt;=AA$4,SUMIFS(Investors!$P:$P,Investors!$A:$A,$A51,Investors!$G:$G,$B51)-$B$2&gt;Z$4),SUMIFS(Investors!$Q:$Q,Investors!$A:$A,$A51,Investors!$G:$G,$B51),0)</f>
        <v/>
      </c>
      <c r="AB51" s="14">
        <f>IF(AND(SUMIFS(Investors!$P:$P,Investors!$A:$A,$A51,Investors!$G:$G,$B51)-$B$2&lt;=AB$4,SUMIFS(Investors!$P:$P,Investors!$A:$A,$A51,Investors!$G:$G,$B51)-$B$2&gt;AA$4),SUMIFS(Investors!$Q:$Q,Investors!$A:$A,$A51,Investors!$G:$G,$B51),0)</f>
        <v/>
      </c>
      <c r="AC51" s="14">
        <f>IF(AND(SUMIFS(Investors!$P:$P,Investors!$A:$A,$A51,Investors!$G:$G,$B51)-$B$2&lt;=AC$4,SUMIFS(Investors!$P:$P,Investors!$A:$A,$A51,Investors!$G:$G,$B51)-$B$2&gt;AB$4),SUMIFS(Investors!$Q:$Q,Investors!$A:$A,$A51,Investors!$G:$G,$B51),0)</f>
        <v/>
      </c>
    </row>
    <row r="52">
      <c r="A52" s="13" t="inlineStr">
        <is>
          <t>ZDEL01</t>
        </is>
      </c>
      <c r="B52" s="13" t="inlineStr">
        <is>
          <t>GW3738</t>
        </is>
      </c>
      <c r="C52" s="14">
        <f>SUM(E52:AC52)</f>
        <v/>
      </c>
      <c r="D52" s="13" t="n"/>
      <c r="E52" s="14">
        <f>IF(AND(SUMIFS(Investors!$P:$P,Investors!$A:$A,$A52,Investors!$G:$G,$B52)-$B$2&lt;=E$4,SUMIFS(Investors!$P:$P,Investors!$A:$A,$A52,Investors!$G:$G,$B52)-$B$2&gt;D$4),SUMIFS(Investors!$Q:$Q,Investors!$A:$A,$A52,Investors!$G:$G,$B52),0)</f>
        <v/>
      </c>
      <c r="F52" s="14">
        <f>IF(AND(SUMIFS(Investors!$P:$P,Investors!$A:$A,$A52,Investors!$G:$G,$B52)-$B$2&lt;=F$4,SUMIFS(Investors!$P:$P,Investors!$A:$A,$A52,Investors!$G:$G,$B52)-$B$2&gt;E$4),SUMIFS(Investors!$Q:$Q,Investors!$A:$A,$A52,Investors!$G:$G,$B52),0)</f>
        <v/>
      </c>
      <c r="G52" s="14">
        <f>IF(AND(SUMIFS(Investors!$P:$P,Investors!$A:$A,$A52,Investors!$G:$G,$B52)-$B$2&lt;=G$4,SUMIFS(Investors!$P:$P,Investors!$A:$A,$A52,Investors!$G:$G,$B52)-$B$2&gt;F$4),SUMIFS(Investors!$Q:$Q,Investors!$A:$A,$A52,Investors!$G:$G,$B52),0)</f>
        <v/>
      </c>
      <c r="H52" s="14">
        <f>IF(AND(SUMIFS(Investors!$P:$P,Investors!$A:$A,$A52,Investors!$G:$G,$B52)-$B$2&lt;=H$4,SUMIFS(Investors!$P:$P,Investors!$A:$A,$A52,Investors!$G:$G,$B52)-$B$2&gt;G$4),SUMIFS(Investors!$Q:$Q,Investors!$A:$A,$A52,Investors!$G:$G,$B52),0)</f>
        <v/>
      </c>
      <c r="I52" s="14">
        <f>IF(AND(SUMIFS(Investors!$P:$P,Investors!$A:$A,$A52,Investors!$G:$G,$B52)-$B$2&lt;=I$4,SUMIFS(Investors!$P:$P,Investors!$A:$A,$A52,Investors!$G:$G,$B52)-$B$2&gt;H$4),SUMIFS(Investors!$Q:$Q,Investors!$A:$A,$A52,Investors!$G:$G,$B52),0)</f>
        <v/>
      </c>
      <c r="J52" s="14">
        <f>IF(AND(SUMIFS(Investors!$P:$P,Investors!$A:$A,$A52,Investors!$G:$G,$B52)-$B$2&lt;=J$4,SUMIFS(Investors!$P:$P,Investors!$A:$A,$A52,Investors!$G:$G,$B52)-$B$2&gt;I$4),SUMIFS(Investors!$Q:$Q,Investors!$A:$A,$A52,Investors!$G:$G,$B52),0)</f>
        <v/>
      </c>
      <c r="K52" s="14">
        <f>IF(AND(SUMIFS(Investors!$P:$P,Investors!$A:$A,$A52,Investors!$G:$G,$B52)-$B$2&lt;=K$4,SUMIFS(Investors!$P:$P,Investors!$A:$A,$A52,Investors!$G:$G,$B52)-$B$2&gt;J$4),SUMIFS(Investors!$Q:$Q,Investors!$A:$A,$A52,Investors!$G:$G,$B52),0)</f>
        <v/>
      </c>
      <c r="L52" s="14">
        <f>IF(AND(SUMIFS(Investors!$P:$P,Investors!$A:$A,$A52,Investors!$G:$G,$B52)-$B$2&lt;=L$4,SUMIFS(Investors!$P:$P,Investors!$A:$A,$A52,Investors!$G:$G,$B52)-$B$2&gt;K$4),SUMIFS(Investors!$Q:$Q,Investors!$A:$A,$A52,Investors!$G:$G,$B52),0)</f>
        <v/>
      </c>
      <c r="M52" s="14">
        <f>IF(AND(SUMIFS(Investors!$P:$P,Investors!$A:$A,$A52,Investors!$G:$G,$B52)-$B$2&lt;=M$4,SUMIFS(Investors!$P:$P,Investors!$A:$A,$A52,Investors!$G:$G,$B52)-$B$2&gt;L$4),SUMIFS(Investors!$Q:$Q,Investors!$A:$A,$A52,Investors!$G:$G,$B52),0)</f>
        <v/>
      </c>
      <c r="N52" s="14">
        <f>IF(AND(SUMIFS(Investors!$P:$P,Investors!$A:$A,$A52,Investors!$G:$G,$B52)-$B$2&lt;=N$4,SUMIFS(Investors!$P:$P,Investors!$A:$A,$A52,Investors!$G:$G,$B52)-$B$2&gt;M$4),SUMIFS(Investors!$Q:$Q,Investors!$A:$A,$A52,Investors!$G:$G,$B52),0)</f>
        <v/>
      </c>
      <c r="O52" s="14">
        <f>IF(AND(SUMIFS(Investors!$P:$P,Investors!$A:$A,$A52,Investors!$G:$G,$B52)-$B$2&lt;=O$4,SUMIFS(Investors!$P:$P,Investors!$A:$A,$A52,Investors!$G:$G,$B52)-$B$2&gt;N$4),SUMIFS(Investors!$Q:$Q,Investors!$A:$A,$A52,Investors!$G:$G,$B52),0)</f>
        <v/>
      </c>
      <c r="P52" s="14">
        <f>IF(AND(SUMIFS(Investors!$P:$P,Investors!$A:$A,$A52,Investors!$G:$G,$B52)-$B$2&lt;=P$4,SUMIFS(Investors!$P:$P,Investors!$A:$A,$A52,Investors!$G:$G,$B52)-$B$2&gt;O$4),SUMIFS(Investors!$Q:$Q,Investors!$A:$A,$A52,Investors!$G:$G,$B52),0)</f>
        <v/>
      </c>
      <c r="Q52" s="14">
        <f>IF(AND(SUMIFS(Investors!$P:$P,Investors!$A:$A,$A52,Investors!$G:$G,$B52)-$B$2&lt;=Q$4,SUMIFS(Investors!$P:$P,Investors!$A:$A,$A52,Investors!$G:$G,$B52)-$B$2&gt;P$4),SUMIFS(Investors!$Q:$Q,Investors!$A:$A,$A52,Investors!$G:$G,$B52),0)</f>
        <v/>
      </c>
      <c r="R52" s="14">
        <f>IF(AND(SUMIFS(Investors!$P:$P,Investors!$A:$A,$A52,Investors!$G:$G,$B52)-$B$2&lt;=R$4,SUMIFS(Investors!$P:$P,Investors!$A:$A,$A52,Investors!$G:$G,$B52)-$B$2&gt;Q$4),SUMIFS(Investors!$Q:$Q,Investors!$A:$A,$A52,Investors!$G:$G,$B52),0)</f>
        <v/>
      </c>
      <c r="S52" s="14">
        <f>IF(AND(SUMIFS(Investors!$P:$P,Investors!$A:$A,$A52,Investors!$G:$G,$B52)-$B$2&lt;=S$4,SUMIFS(Investors!$P:$P,Investors!$A:$A,$A52,Investors!$G:$G,$B52)-$B$2&gt;R$4),SUMIFS(Investors!$Q:$Q,Investors!$A:$A,$A52,Investors!$G:$G,$B52),0)</f>
        <v/>
      </c>
      <c r="T52" s="14">
        <f>IF(AND(SUMIFS(Investors!$P:$P,Investors!$A:$A,$A52,Investors!$G:$G,$B52)-$B$2&lt;=T$4,SUMIFS(Investors!$P:$P,Investors!$A:$A,$A52,Investors!$G:$G,$B52)-$B$2&gt;S$4),SUMIFS(Investors!$Q:$Q,Investors!$A:$A,$A52,Investors!$G:$G,$B52),0)</f>
        <v/>
      </c>
      <c r="U52" s="14">
        <f>IF(AND(SUMIFS(Investors!$P:$P,Investors!$A:$A,$A52,Investors!$G:$G,$B52)-$B$2&lt;=U$4,SUMIFS(Investors!$P:$P,Investors!$A:$A,$A52,Investors!$G:$G,$B52)-$B$2&gt;T$4),SUMIFS(Investors!$Q:$Q,Investors!$A:$A,$A52,Investors!$G:$G,$B52),0)</f>
        <v/>
      </c>
      <c r="V52" s="14">
        <f>IF(AND(SUMIFS(Investors!$P:$P,Investors!$A:$A,$A52,Investors!$G:$G,$B52)-$B$2&lt;=V$4,SUMIFS(Investors!$P:$P,Investors!$A:$A,$A52,Investors!$G:$G,$B52)-$B$2&gt;U$4),SUMIFS(Investors!$Q:$Q,Investors!$A:$A,$A52,Investors!$G:$G,$B52),0)</f>
        <v/>
      </c>
      <c r="W52" s="14">
        <f>IF(AND(SUMIFS(Investors!$P:$P,Investors!$A:$A,$A52,Investors!$G:$G,$B52)-$B$2&lt;=W$4,SUMIFS(Investors!$P:$P,Investors!$A:$A,$A52,Investors!$G:$G,$B52)-$B$2&gt;V$4),SUMIFS(Investors!$Q:$Q,Investors!$A:$A,$A52,Investors!$G:$G,$B52),0)</f>
        <v/>
      </c>
      <c r="X52" s="14">
        <f>IF(AND(SUMIFS(Investors!$P:$P,Investors!$A:$A,$A52,Investors!$G:$G,$B52)-$B$2&lt;=X$4,SUMIFS(Investors!$P:$P,Investors!$A:$A,$A52,Investors!$G:$G,$B52)-$B$2&gt;W$4),SUMIFS(Investors!$Q:$Q,Investors!$A:$A,$A52,Investors!$G:$G,$B52),0)</f>
        <v/>
      </c>
      <c r="Y52" s="14">
        <f>IF(AND(SUMIFS(Investors!$P:$P,Investors!$A:$A,$A52,Investors!$G:$G,$B52)-$B$2&lt;=Y$4,SUMIFS(Investors!$P:$P,Investors!$A:$A,$A52,Investors!$G:$G,$B52)-$B$2&gt;X$4),SUMIFS(Investors!$Q:$Q,Investors!$A:$A,$A52,Investors!$G:$G,$B52),0)</f>
        <v/>
      </c>
      <c r="Z52" s="14">
        <f>IF(AND(SUMIFS(Investors!$P:$P,Investors!$A:$A,$A52,Investors!$G:$G,$B52)-$B$2&lt;=Z$4,SUMIFS(Investors!$P:$P,Investors!$A:$A,$A52,Investors!$G:$G,$B52)-$B$2&gt;Y$4),SUMIFS(Investors!$Q:$Q,Investors!$A:$A,$A52,Investors!$G:$G,$B52),0)</f>
        <v/>
      </c>
      <c r="AA52" s="14">
        <f>IF(AND(SUMIFS(Investors!$P:$P,Investors!$A:$A,$A52,Investors!$G:$G,$B52)-$B$2&lt;=AA$4,SUMIFS(Investors!$P:$P,Investors!$A:$A,$A52,Investors!$G:$G,$B52)-$B$2&gt;Z$4),SUMIFS(Investors!$Q:$Q,Investors!$A:$A,$A52,Investors!$G:$G,$B52),0)</f>
        <v/>
      </c>
      <c r="AB52" s="14">
        <f>IF(AND(SUMIFS(Investors!$P:$P,Investors!$A:$A,$A52,Investors!$G:$G,$B52)-$B$2&lt;=AB$4,SUMIFS(Investors!$P:$P,Investors!$A:$A,$A52,Investors!$G:$G,$B52)-$B$2&gt;AA$4),SUMIFS(Investors!$Q:$Q,Investors!$A:$A,$A52,Investors!$G:$G,$B52),0)</f>
        <v/>
      </c>
      <c r="AC52" s="14">
        <f>IF(AND(SUMIFS(Investors!$P:$P,Investors!$A:$A,$A52,Investors!$G:$G,$B52)-$B$2&lt;=AC$4,SUMIFS(Investors!$P:$P,Investors!$A:$A,$A52,Investors!$G:$G,$B52)-$B$2&gt;AB$4),SUMIFS(Investors!$Q:$Q,Investors!$A:$A,$A52,Investors!$G:$G,$B52),0)</f>
        <v/>
      </c>
    </row>
    <row r="53">
      <c r="A53" s="13" t="inlineStr">
        <is>
          <t>ZDEL01</t>
        </is>
      </c>
      <c r="B53" s="13" t="inlineStr">
        <is>
          <t>GW4669</t>
        </is>
      </c>
      <c r="C53" s="14">
        <f>SUM(E53:AC53)</f>
        <v/>
      </c>
      <c r="D53" s="13" t="n"/>
      <c r="E53" s="14">
        <f>IF(AND(SUMIFS(Investors!$P:$P,Investors!$A:$A,$A53,Investors!$G:$G,$B53)-$B$2&lt;=E$4,SUMIFS(Investors!$P:$P,Investors!$A:$A,$A53,Investors!$G:$G,$B53)-$B$2&gt;D$4),SUMIFS(Investors!$Q:$Q,Investors!$A:$A,$A53,Investors!$G:$G,$B53),0)</f>
        <v/>
      </c>
      <c r="F53" s="14">
        <f>IF(AND(SUMIFS(Investors!$P:$P,Investors!$A:$A,$A53,Investors!$G:$G,$B53)-$B$2&lt;=F$4,SUMIFS(Investors!$P:$P,Investors!$A:$A,$A53,Investors!$G:$G,$B53)-$B$2&gt;E$4),SUMIFS(Investors!$Q:$Q,Investors!$A:$A,$A53,Investors!$G:$G,$B53),0)</f>
        <v/>
      </c>
      <c r="G53" s="14">
        <f>IF(AND(SUMIFS(Investors!$P:$P,Investors!$A:$A,$A53,Investors!$G:$G,$B53)-$B$2&lt;=G$4,SUMIFS(Investors!$P:$P,Investors!$A:$A,$A53,Investors!$G:$G,$B53)-$B$2&gt;F$4),SUMIFS(Investors!$Q:$Q,Investors!$A:$A,$A53,Investors!$G:$G,$B53),0)</f>
        <v/>
      </c>
      <c r="H53" s="14">
        <f>IF(AND(SUMIFS(Investors!$P:$P,Investors!$A:$A,$A53,Investors!$G:$G,$B53)-$B$2&lt;=H$4,SUMIFS(Investors!$P:$P,Investors!$A:$A,$A53,Investors!$G:$G,$B53)-$B$2&gt;G$4),SUMIFS(Investors!$Q:$Q,Investors!$A:$A,$A53,Investors!$G:$G,$B53),0)</f>
        <v/>
      </c>
      <c r="I53" s="14">
        <f>IF(AND(SUMIFS(Investors!$P:$P,Investors!$A:$A,$A53,Investors!$G:$G,$B53)-$B$2&lt;=I$4,SUMIFS(Investors!$P:$P,Investors!$A:$A,$A53,Investors!$G:$G,$B53)-$B$2&gt;H$4),SUMIFS(Investors!$Q:$Q,Investors!$A:$A,$A53,Investors!$G:$G,$B53),0)</f>
        <v/>
      </c>
      <c r="J53" s="14">
        <f>IF(AND(SUMIFS(Investors!$P:$P,Investors!$A:$A,$A53,Investors!$G:$G,$B53)-$B$2&lt;=J$4,SUMIFS(Investors!$P:$P,Investors!$A:$A,$A53,Investors!$G:$G,$B53)-$B$2&gt;I$4),SUMIFS(Investors!$Q:$Q,Investors!$A:$A,$A53,Investors!$G:$G,$B53),0)</f>
        <v/>
      </c>
      <c r="K53" s="14">
        <f>IF(AND(SUMIFS(Investors!$P:$P,Investors!$A:$A,$A53,Investors!$G:$G,$B53)-$B$2&lt;=K$4,SUMIFS(Investors!$P:$P,Investors!$A:$A,$A53,Investors!$G:$G,$B53)-$B$2&gt;J$4),SUMIFS(Investors!$Q:$Q,Investors!$A:$A,$A53,Investors!$G:$G,$B53),0)</f>
        <v/>
      </c>
      <c r="L53" s="14">
        <f>IF(AND(SUMIFS(Investors!$P:$P,Investors!$A:$A,$A53,Investors!$G:$G,$B53)-$B$2&lt;=L$4,SUMIFS(Investors!$P:$P,Investors!$A:$A,$A53,Investors!$G:$G,$B53)-$B$2&gt;K$4),SUMIFS(Investors!$Q:$Q,Investors!$A:$A,$A53,Investors!$G:$G,$B53),0)</f>
        <v/>
      </c>
      <c r="M53" s="14">
        <f>IF(AND(SUMIFS(Investors!$P:$P,Investors!$A:$A,$A53,Investors!$G:$G,$B53)-$B$2&lt;=M$4,SUMIFS(Investors!$P:$P,Investors!$A:$A,$A53,Investors!$G:$G,$B53)-$B$2&gt;L$4),SUMIFS(Investors!$Q:$Q,Investors!$A:$A,$A53,Investors!$G:$G,$B53),0)</f>
        <v/>
      </c>
      <c r="N53" s="14">
        <f>IF(AND(SUMIFS(Investors!$P:$P,Investors!$A:$A,$A53,Investors!$G:$G,$B53)-$B$2&lt;=N$4,SUMIFS(Investors!$P:$P,Investors!$A:$A,$A53,Investors!$G:$G,$B53)-$B$2&gt;M$4),SUMIFS(Investors!$Q:$Q,Investors!$A:$A,$A53,Investors!$G:$G,$B53),0)</f>
        <v/>
      </c>
      <c r="O53" s="14">
        <f>IF(AND(SUMIFS(Investors!$P:$P,Investors!$A:$A,$A53,Investors!$G:$G,$B53)-$B$2&lt;=O$4,SUMIFS(Investors!$P:$P,Investors!$A:$A,$A53,Investors!$G:$G,$B53)-$B$2&gt;N$4),SUMIFS(Investors!$Q:$Q,Investors!$A:$A,$A53,Investors!$G:$G,$B53),0)</f>
        <v/>
      </c>
      <c r="P53" s="14">
        <f>IF(AND(SUMIFS(Investors!$P:$P,Investors!$A:$A,$A53,Investors!$G:$G,$B53)-$B$2&lt;=P$4,SUMIFS(Investors!$P:$P,Investors!$A:$A,$A53,Investors!$G:$G,$B53)-$B$2&gt;O$4),SUMIFS(Investors!$Q:$Q,Investors!$A:$A,$A53,Investors!$G:$G,$B53),0)</f>
        <v/>
      </c>
      <c r="Q53" s="14">
        <f>IF(AND(SUMIFS(Investors!$P:$P,Investors!$A:$A,$A53,Investors!$G:$G,$B53)-$B$2&lt;=Q$4,SUMIFS(Investors!$P:$P,Investors!$A:$A,$A53,Investors!$G:$G,$B53)-$B$2&gt;P$4),SUMIFS(Investors!$Q:$Q,Investors!$A:$A,$A53,Investors!$G:$G,$B53),0)</f>
        <v/>
      </c>
      <c r="R53" s="14">
        <f>IF(AND(SUMIFS(Investors!$P:$P,Investors!$A:$A,$A53,Investors!$G:$G,$B53)-$B$2&lt;=R$4,SUMIFS(Investors!$P:$P,Investors!$A:$A,$A53,Investors!$G:$G,$B53)-$B$2&gt;Q$4),SUMIFS(Investors!$Q:$Q,Investors!$A:$A,$A53,Investors!$G:$G,$B53),0)</f>
        <v/>
      </c>
      <c r="S53" s="14">
        <f>IF(AND(SUMIFS(Investors!$P:$P,Investors!$A:$A,$A53,Investors!$G:$G,$B53)-$B$2&lt;=S$4,SUMIFS(Investors!$P:$P,Investors!$A:$A,$A53,Investors!$G:$G,$B53)-$B$2&gt;R$4),SUMIFS(Investors!$Q:$Q,Investors!$A:$A,$A53,Investors!$G:$G,$B53),0)</f>
        <v/>
      </c>
      <c r="T53" s="14">
        <f>IF(AND(SUMIFS(Investors!$P:$P,Investors!$A:$A,$A53,Investors!$G:$G,$B53)-$B$2&lt;=T$4,SUMIFS(Investors!$P:$P,Investors!$A:$A,$A53,Investors!$G:$G,$B53)-$B$2&gt;S$4),SUMIFS(Investors!$Q:$Q,Investors!$A:$A,$A53,Investors!$G:$G,$B53),0)</f>
        <v/>
      </c>
      <c r="U53" s="14">
        <f>IF(AND(SUMIFS(Investors!$P:$P,Investors!$A:$A,$A53,Investors!$G:$G,$B53)-$B$2&lt;=U$4,SUMIFS(Investors!$P:$P,Investors!$A:$A,$A53,Investors!$G:$G,$B53)-$B$2&gt;T$4),SUMIFS(Investors!$Q:$Q,Investors!$A:$A,$A53,Investors!$G:$G,$B53),0)</f>
        <v/>
      </c>
      <c r="V53" s="14">
        <f>IF(AND(SUMIFS(Investors!$P:$P,Investors!$A:$A,$A53,Investors!$G:$G,$B53)-$B$2&lt;=V$4,SUMIFS(Investors!$P:$P,Investors!$A:$A,$A53,Investors!$G:$G,$B53)-$B$2&gt;U$4),SUMIFS(Investors!$Q:$Q,Investors!$A:$A,$A53,Investors!$G:$G,$B53),0)</f>
        <v/>
      </c>
      <c r="W53" s="14">
        <f>IF(AND(SUMIFS(Investors!$P:$P,Investors!$A:$A,$A53,Investors!$G:$G,$B53)-$B$2&lt;=W$4,SUMIFS(Investors!$P:$P,Investors!$A:$A,$A53,Investors!$G:$G,$B53)-$B$2&gt;V$4),SUMIFS(Investors!$Q:$Q,Investors!$A:$A,$A53,Investors!$G:$G,$B53),0)</f>
        <v/>
      </c>
      <c r="X53" s="14">
        <f>IF(AND(SUMIFS(Investors!$P:$P,Investors!$A:$A,$A53,Investors!$G:$G,$B53)-$B$2&lt;=X$4,SUMIFS(Investors!$P:$P,Investors!$A:$A,$A53,Investors!$G:$G,$B53)-$B$2&gt;W$4),SUMIFS(Investors!$Q:$Q,Investors!$A:$A,$A53,Investors!$G:$G,$B53),0)</f>
        <v/>
      </c>
      <c r="Y53" s="14">
        <f>IF(AND(SUMIFS(Investors!$P:$P,Investors!$A:$A,$A53,Investors!$G:$G,$B53)-$B$2&lt;=Y$4,SUMIFS(Investors!$P:$P,Investors!$A:$A,$A53,Investors!$G:$G,$B53)-$B$2&gt;X$4),SUMIFS(Investors!$Q:$Q,Investors!$A:$A,$A53,Investors!$G:$G,$B53),0)</f>
        <v/>
      </c>
      <c r="Z53" s="14">
        <f>IF(AND(SUMIFS(Investors!$P:$P,Investors!$A:$A,$A53,Investors!$G:$G,$B53)-$B$2&lt;=Z$4,SUMIFS(Investors!$P:$P,Investors!$A:$A,$A53,Investors!$G:$G,$B53)-$B$2&gt;Y$4),SUMIFS(Investors!$Q:$Q,Investors!$A:$A,$A53,Investors!$G:$G,$B53),0)</f>
        <v/>
      </c>
      <c r="AA53" s="14">
        <f>IF(AND(SUMIFS(Investors!$P:$P,Investors!$A:$A,$A53,Investors!$G:$G,$B53)-$B$2&lt;=AA$4,SUMIFS(Investors!$P:$P,Investors!$A:$A,$A53,Investors!$G:$G,$B53)-$B$2&gt;Z$4),SUMIFS(Investors!$Q:$Q,Investors!$A:$A,$A53,Investors!$G:$G,$B53),0)</f>
        <v/>
      </c>
      <c r="AB53" s="14">
        <f>IF(AND(SUMIFS(Investors!$P:$P,Investors!$A:$A,$A53,Investors!$G:$G,$B53)-$B$2&lt;=AB$4,SUMIFS(Investors!$P:$P,Investors!$A:$A,$A53,Investors!$G:$G,$B53)-$B$2&gt;AA$4),SUMIFS(Investors!$Q:$Q,Investors!$A:$A,$A53,Investors!$G:$G,$B53),0)</f>
        <v/>
      </c>
      <c r="AC53" s="14">
        <f>IF(AND(SUMIFS(Investors!$P:$P,Investors!$A:$A,$A53,Investors!$G:$G,$B53)-$B$2&lt;=AC$4,SUMIFS(Investors!$P:$P,Investors!$A:$A,$A53,Investors!$G:$G,$B53)-$B$2&gt;AB$4),SUMIFS(Investors!$Q:$Q,Investors!$A:$A,$A53,Investors!$G:$G,$B53),0)</f>
        <v/>
      </c>
    </row>
    <row r="54">
      <c r="A54" s="13" t="inlineStr">
        <is>
          <t>ZDEL01</t>
        </is>
      </c>
      <c r="B54" s="13" t="inlineStr">
        <is>
          <t>GW4671</t>
        </is>
      </c>
      <c r="C54" s="14">
        <f>SUM(E54:AC54)</f>
        <v/>
      </c>
      <c r="D54" s="13" t="n"/>
      <c r="E54" s="14">
        <f>IF(AND(SUMIFS(Investors!$P:$P,Investors!$A:$A,$A54,Investors!$G:$G,$B54)-$B$2&lt;=E$4,SUMIFS(Investors!$P:$P,Investors!$A:$A,$A54,Investors!$G:$G,$B54)-$B$2&gt;D$4),SUMIFS(Investors!$Q:$Q,Investors!$A:$A,$A54,Investors!$G:$G,$B54),0)</f>
        <v/>
      </c>
      <c r="F54" s="14">
        <f>IF(AND(SUMIFS(Investors!$P:$P,Investors!$A:$A,$A54,Investors!$G:$G,$B54)-$B$2&lt;=F$4,SUMIFS(Investors!$P:$P,Investors!$A:$A,$A54,Investors!$G:$G,$B54)-$B$2&gt;E$4),SUMIFS(Investors!$Q:$Q,Investors!$A:$A,$A54,Investors!$G:$G,$B54),0)</f>
        <v/>
      </c>
      <c r="G54" s="14">
        <f>IF(AND(SUMIFS(Investors!$P:$P,Investors!$A:$A,$A54,Investors!$G:$G,$B54)-$B$2&lt;=G$4,SUMIFS(Investors!$P:$P,Investors!$A:$A,$A54,Investors!$G:$G,$B54)-$B$2&gt;F$4),SUMIFS(Investors!$Q:$Q,Investors!$A:$A,$A54,Investors!$G:$G,$B54),0)</f>
        <v/>
      </c>
      <c r="H54" s="14">
        <f>IF(AND(SUMIFS(Investors!$P:$P,Investors!$A:$A,$A54,Investors!$G:$G,$B54)-$B$2&lt;=H$4,SUMIFS(Investors!$P:$P,Investors!$A:$A,$A54,Investors!$G:$G,$B54)-$B$2&gt;G$4),SUMIFS(Investors!$Q:$Q,Investors!$A:$A,$A54,Investors!$G:$G,$B54),0)</f>
        <v/>
      </c>
      <c r="I54" s="14">
        <f>IF(AND(SUMIFS(Investors!$P:$P,Investors!$A:$A,$A54,Investors!$G:$G,$B54)-$B$2&lt;=I$4,SUMIFS(Investors!$P:$P,Investors!$A:$A,$A54,Investors!$G:$G,$B54)-$B$2&gt;H$4),SUMIFS(Investors!$Q:$Q,Investors!$A:$A,$A54,Investors!$G:$G,$B54),0)</f>
        <v/>
      </c>
      <c r="J54" s="14">
        <f>IF(AND(SUMIFS(Investors!$P:$P,Investors!$A:$A,$A54,Investors!$G:$G,$B54)-$B$2&lt;=J$4,SUMIFS(Investors!$P:$P,Investors!$A:$A,$A54,Investors!$G:$G,$B54)-$B$2&gt;I$4),SUMIFS(Investors!$Q:$Q,Investors!$A:$A,$A54,Investors!$G:$G,$B54),0)</f>
        <v/>
      </c>
      <c r="K54" s="14">
        <f>IF(AND(SUMIFS(Investors!$P:$P,Investors!$A:$A,$A54,Investors!$G:$G,$B54)-$B$2&lt;=K$4,SUMIFS(Investors!$P:$P,Investors!$A:$A,$A54,Investors!$G:$G,$B54)-$B$2&gt;J$4),SUMIFS(Investors!$Q:$Q,Investors!$A:$A,$A54,Investors!$G:$G,$B54),0)</f>
        <v/>
      </c>
      <c r="L54" s="14">
        <f>IF(AND(SUMIFS(Investors!$P:$P,Investors!$A:$A,$A54,Investors!$G:$G,$B54)-$B$2&lt;=L$4,SUMIFS(Investors!$P:$P,Investors!$A:$A,$A54,Investors!$G:$G,$B54)-$B$2&gt;K$4),SUMIFS(Investors!$Q:$Q,Investors!$A:$A,$A54,Investors!$G:$G,$B54),0)</f>
        <v/>
      </c>
      <c r="M54" s="14">
        <f>IF(AND(SUMIFS(Investors!$P:$P,Investors!$A:$A,$A54,Investors!$G:$G,$B54)-$B$2&lt;=M$4,SUMIFS(Investors!$P:$P,Investors!$A:$A,$A54,Investors!$G:$G,$B54)-$B$2&gt;L$4),SUMIFS(Investors!$Q:$Q,Investors!$A:$A,$A54,Investors!$G:$G,$B54),0)</f>
        <v/>
      </c>
      <c r="N54" s="14">
        <f>IF(AND(SUMIFS(Investors!$P:$P,Investors!$A:$A,$A54,Investors!$G:$G,$B54)-$B$2&lt;=N$4,SUMIFS(Investors!$P:$P,Investors!$A:$A,$A54,Investors!$G:$G,$B54)-$B$2&gt;M$4),SUMIFS(Investors!$Q:$Q,Investors!$A:$A,$A54,Investors!$G:$G,$B54),0)</f>
        <v/>
      </c>
      <c r="O54" s="14">
        <f>IF(AND(SUMIFS(Investors!$P:$P,Investors!$A:$A,$A54,Investors!$G:$G,$B54)-$B$2&lt;=O$4,SUMIFS(Investors!$P:$P,Investors!$A:$A,$A54,Investors!$G:$G,$B54)-$B$2&gt;N$4),SUMIFS(Investors!$Q:$Q,Investors!$A:$A,$A54,Investors!$G:$G,$B54),0)</f>
        <v/>
      </c>
      <c r="P54" s="14">
        <f>IF(AND(SUMIFS(Investors!$P:$P,Investors!$A:$A,$A54,Investors!$G:$G,$B54)-$B$2&lt;=P$4,SUMIFS(Investors!$P:$P,Investors!$A:$A,$A54,Investors!$G:$G,$B54)-$B$2&gt;O$4),SUMIFS(Investors!$Q:$Q,Investors!$A:$A,$A54,Investors!$G:$G,$B54),0)</f>
        <v/>
      </c>
      <c r="Q54" s="14">
        <f>IF(AND(SUMIFS(Investors!$P:$P,Investors!$A:$A,$A54,Investors!$G:$G,$B54)-$B$2&lt;=Q$4,SUMIFS(Investors!$P:$P,Investors!$A:$A,$A54,Investors!$G:$G,$B54)-$B$2&gt;P$4),SUMIFS(Investors!$Q:$Q,Investors!$A:$A,$A54,Investors!$G:$G,$B54),0)</f>
        <v/>
      </c>
      <c r="R54" s="14">
        <f>IF(AND(SUMIFS(Investors!$P:$P,Investors!$A:$A,$A54,Investors!$G:$G,$B54)-$B$2&lt;=R$4,SUMIFS(Investors!$P:$P,Investors!$A:$A,$A54,Investors!$G:$G,$B54)-$B$2&gt;Q$4),SUMIFS(Investors!$Q:$Q,Investors!$A:$A,$A54,Investors!$G:$G,$B54),0)</f>
        <v/>
      </c>
      <c r="S54" s="14">
        <f>IF(AND(SUMIFS(Investors!$P:$P,Investors!$A:$A,$A54,Investors!$G:$G,$B54)-$B$2&lt;=S$4,SUMIFS(Investors!$P:$P,Investors!$A:$A,$A54,Investors!$G:$G,$B54)-$B$2&gt;R$4),SUMIFS(Investors!$Q:$Q,Investors!$A:$A,$A54,Investors!$G:$G,$B54),0)</f>
        <v/>
      </c>
      <c r="T54" s="14">
        <f>IF(AND(SUMIFS(Investors!$P:$P,Investors!$A:$A,$A54,Investors!$G:$G,$B54)-$B$2&lt;=T$4,SUMIFS(Investors!$P:$P,Investors!$A:$A,$A54,Investors!$G:$G,$B54)-$B$2&gt;S$4),SUMIFS(Investors!$Q:$Q,Investors!$A:$A,$A54,Investors!$G:$G,$B54),0)</f>
        <v/>
      </c>
      <c r="U54" s="14">
        <f>IF(AND(SUMIFS(Investors!$P:$P,Investors!$A:$A,$A54,Investors!$G:$G,$B54)-$B$2&lt;=U$4,SUMIFS(Investors!$P:$P,Investors!$A:$A,$A54,Investors!$G:$G,$B54)-$B$2&gt;T$4),SUMIFS(Investors!$Q:$Q,Investors!$A:$A,$A54,Investors!$G:$G,$B54),0)</f>
        <v/>
      </c>
      <c r="V54" s="14">
        <f>IF(AND(SUMIFS(Investors!$P:$P,Investors!$A:$A,$A54,Investors!$G:$G,$B54)-$B$2&lt;=V$4,SUMIFS(Investors!$P:$P,Investors!$A:$A,$A54,Investors!$G:$G,$B54)-$B$2&gt;U$4),SUMIFS(Investors!$Q:$Q,Investors!$A:$A,$A54,Investors!$G:$G,$B54),0)</f>
        <v/>
      </c>
      <c r="W54" s="14">
        <f>IF(AND(SUMIFS(Investors!$P:$P,Investors!$A:$A,$A54,Investors!$G:$G,$B54)-$B$2&lt;=W$4,SUMIFS(Investors!$P:$P,Investors!$A:$A,$A54,Investors!$G:$G,$B54)-$B$2&gt;V$4),SUMIFS(Investors!$Q:$Q,Investors!$A:$A,$A54,Investors!$G:$G,$B54),0)</f>
        <v/>
      </c>
      <c r="X54" s="14">
        <f>IF(AND(SUMIFS(Investors!$P:$P,Investors!$A:$A,$A54,Investors!$G:$G,$B54)-$B$2&lt;=X$4,SUMIFS(Investors!$P:$P,Investors!$A:$A,$A54,Investors!$G:$G,$B54)-$B$2&gt;W$4),SUMIFS(Investors!$Q:$Q,Investors!$A:$A,$A54,Investors!$G:$G,$B54),0)</f>
        <v/>
      </c>
      <c r="Y54" s="14">
        <f>IF(AND(SUMIFS(Investors!$P:$P,Investors!$A:$A,$A54,Investors!$G:$G,$B54)-$B$2&lt;=Y$4,SUMIFS(Investors!$P:$P,Investors!$A:$A,$A54,Investors!$G:$G,$B54)-$B$2&gt;X$4),SUMIFS(Investors!$Q:$Q,Investors!$A:$A,$A54,Investors!$G:$G,$B54),0)</f>
        <v/>
      </c>
      <c r="Z54" s="14">
        <f>IF(AND(SUMIFS(Investors!$P:$P,Investors!$A:$A,$A54,Investors!$G:$G,$B54)-$B$2&lt;=Z$4,SUMIFS(Investors!$P:$P,Investors!$A:$A,$A54,Investors!$G:$G,$B54)-$B$2&gt;Y$4),SUMIFS(Investors!$Q:$Q,Investors!$A:$A,$A54,Investors!$G:$G,$B54),0)</f>
        <v/>
      </c>
      <c r="AA54" s="14">
        <f>IF(AND(SUMIFS(Investors!$P:$P,Investors!$A:$A,$A54,Investors!$G:$G,$B54)-$B$2&lt;=AA$4,SUMIFS(Investors!$P:$P,Investors!$A:$A,$A54,Investors!$G:$G,$B54)-$B$2&gt;Z$4),SUMIFS(Investors!$Q:$Q,Investors!$A:$A,$A54,Investors!$G:$G,$B54),0)</f>
        <v/>
      </c>
      <c r="AB54" s="14">
        <f>IF(AND(SUMIFS(Investors!$P:$P,Investors!$A:$A,$A54,Investors!$G:$G,$B54)-$B$2&lt;=AB$4,SUMIFS(Investors!$P:$P,Investors!$A:$A,$A54,Investors!$G:$G,$B54)-$B$2&gt;AA$4),SUMIFS(Investors!$Q:$Q,Investors!$A:$A,$A54,Investors!$G:$G,$B54),0)</f>
        <v/>
      </c>
      <c r="AC54" s="14">
        <f>IF(AND(SUMIFS(Investors!$P:$P,Investors!$A:$A,$A54,Investors!$G:$G,$B54)-$B$2&lt;=AC$4,SUMIFS(Investors!$P:$P,Investors!$A:$A,$A54,Investors!$G:$G,$B54)-$B$2&gt;AB$4),SUMIFS(Investors!$Q:$Q,Investors!$A:$A,$A54,Investors!$G:$G,$B54),0)</f>
        <v/>
      </c>
    </row>
    <row r="55">
      <c r="A55" s="13" t="inlineStr">
        <is>
          <t>ZDEL01</t>
        </is>
      </c>
      <c r="B55" s="13" t="inlineStr">
        <is>
          <t>GW4781</t>
        </is>
      </c>
      <c r="C55" s="14">
        <f>SUM(E55:AC55)</f>
        <v/>
      </c>
      <c r="D55" s="13" t="n"/>
      <c r="E55" s="14">
        <f>IF(AND(SUMIFS(Investors!$P:$P,Investors!$A:$A,$A55,Investors!$G:$G,$B55)-$B$2&lt;=E$4,SUMIFS(Investors!$P:$P,Investors!$A:$A,$A55,Investors!$G:$G,$B55)-$B$2&gt;D$4),SUMIFS(Investors!$Q:$Q,Investors!$A:$A,$A55,Investors!$G:$G,$B55),0)</f>
        <v/>
      </c>
      <c r="F55" s="14">
        <f>IF(AND(SUMIFS(Investors!$P:$P,Investors!$A:$A,$A55,Investors!$G:$G,$B55)-$B$2&lt;=F$4,SUMIFS(Investors!$P:$P,Investors!$A:$A,$A55,Investors!$G:$G,$B55)-$B$2&gt;E$4),SUMIFS(Investors!$Q:$Q,Investors!$A:$A,$A55,Investors!$G:$G,$B55),0)</f>
        <v/>
      </c>
      <c r="G55" s="14">
        <f>IF(AND(SUMIFS(Investors!$P:$P,Investors!$A:$A,$A55,Investors!$G:$G,$B55)-$B$2&lt;=G$4,SUMIFS(Investors!$P:$P,Investors!$A:$A,$A55,Investors!$G:$G,$B55)-$B$2&gt;F$4),SUMIFS(Investors!$Q:$Q,Investors!$A:$A,$A55,Investors!$G:$G,$B55),0)</f>
        <v/>
      </c>
      <c r="H55" s="14">
        <f>IF(AND(SUMIFS(Investors!$P:$P,Investors!$A:$A,$A55,Investors!$G:$G,$B55)-$B$2&lt;=H$4,SUMIFS(Investors!$P:$P,Investors!$A:$A,$A55,Investors!$G:$G,$B55)-$B$2&gt;G$4),SUMIFS(Investors!$Q:$Q,Investors!$A:$A,$A55,Investors!$G:$G,$B55),0)</f>
        <v/>
      </c>
      <c r="I55" s="14">
        <f>IF(AND(SUMIFS(Investors!$P:$P,Investors!$A:$A,$A55,Investors!$G:$G,$B55)-$B$2&lt;=I$4,SUMIFS(Investors!$P:$P,Investors!$A:$A,$A55,Investors!$G:$G,$B55)-$B$2&gt;H$4),SUMIFS(Investors!$Q:$Q,Investors!$A:$A,$A55,Investors!$G:$G,$B55),0)</f>
        <v/>
      </c>
      <c r="J55" s="14">
        <f>IF(AND(SUMIFS(Investors!$P:$P,Investors!$A:$A,$A55,Investors!$G:$G,$B55)-$B$2&lt;=J$4,SUMIFS(Investors!$P:$P,Investors!$A:$A,$A55,Investors!$G:$G,$B55)-$B$2&gt;I$4),SUMIFS(Investors!$Q:$Q,Investors!$A:$A,$A55,Investors!$G:$G,$B55),0)</f>
        <v/>
      </c>
      <c r="K55" s="14">
        <f>IF(AND(SUMIFS(Investors!$P:$P,Investors!$A:$A,$A55,Investors!$G:$G,$B55)-$B$2&lt;=K$4,SUMIFS(Investors!$P:$P,Investors!$A:$A,$A55,Investors!$G:$G,$B55)-$B$2&gt;J$4),SUMIFS(Investors!$Q:$Q,Investors!$A:$A,$A55,Investors!$G:$G,$B55),0)</f>
        <v/>
      </c>
      <c r="L55" s="14">
        <f>IF(AND(SUMIFS(Investors!$P:$P,Investors!$A:$A,$A55,Investors!$G:$G,$B55)-$B$2&lt;=L$4,SUMIFS(Investors!$P:$P,Investors!$A:$A,$A55,Investors!$G:$G,$B55)-$B$2&gt;K$4),SUMIFS(Investors!$Q:$Q,Investors!$A:$A,$A55,Investors!$G:$G,$B55),0)</f>
        <v/>
      </c>
      <c r="M55" s="14">
        <f>IF(AND(SUMIFS(Investors!$P:$P,Investors!$A:$A,$A55,Investors!$G:$G,$B55)-$B$2&lt;=M$4,SUMIFS(Investors!$P:$P,Investors!$A:$A,$A55,Investors!$G:$G,$B55)-$B$2&gt;L$4),SUMIFS(Investors!$Q:$Q,Investors!$A:$A,$A55,Investors!$G:$G,$B55),0)</f>
        <v/>
      </c>
      <c r="N55" s="14">
        <f>IF(AND(SUMIFS(Investors!$P:$P,Investors!$A:$A,$A55,Investors!$G:$G,$B55)-$B$2&lt;=N$4,SUMIFS(Investors!$P:$P,Investors!$A:$A,$A55,Investors!$G:$G,$B55)-$B$2&gt;M$4),SUMIFS(Investors!$Q:$Q,Investors!$A:$A,$A55,Investors!$G:$G,$B55),0)</f>
        <v/>
      </c>
      <c r="O55" s="14">
        <f>IF(AND(SUMIFS(Investors!$P:$P,Investors!$A:$A,$A55,Investors!$G:$G,$B55)-$B$2&lt;=O$4,SUMIFS(Investors!$P:$P,Investors!$A:$A,$A55,Investors!$G:$G,$B55)-$B$2&gt;N$4),SUMIFS(Investors!$Q:$Q,Investors!$A:$A,$A55,Investors!$G:$G,$B55),0)</f>
        <v/>
      </c>
      <c r="P55" s="14">
        <f>IF(AND(SUMIFS(Investors!$P:$P,Investors!$A:$A,$A55,Investors!$G:$G,$B55)-$B$2&lt;=P$4,SUMIFS(Investors!$P:$P,Investors!$A:$A,$A55,Investors!$G:$G,$B55)-$B$2&gt;O$4),SUMIFS(Investors!$Q:$Q,Investors!$A:$A,$A55,Investors!$G:$G,$B55),0)</f>
        <v/>
      </c>
      <c r="Q55" s="14">
        <f>IF(AND(SUMIFS(Investors!$P:$P,Investors!$A:$A,$A55,Investors!$G:$G,$B55)-$B$2&lt;=Q$4,SUMIFS(Investors!$P:$P,Investors!$A:$A,$A55,Investors!$G:$G,$B55)-$B$2&gt;P$4),SUMIFS(Investors!$Q:$Q,Investors!$A:$A,$A55,Investors!$G:$G,$B55),0)</f>
        <v/>
      </c>
      <c r="R55" s="14">
        <f>IF(AND(SUMIFS(Investors!$P:$P,Investors!$A:$A,$A55,Investors!$G:$G,$B55)-$B$2&lt;=R$4,SUMIFS(Investors!$P:$P,Investors!$A:$A,$A55,Investors!$G:$G,$B55)-$B$2&gt;Q$4),SUMIFS(Investors!$Q:$Q,Investors!$A:$A,$A55,Investors!$G:$G,$B55),0)</f>
        <v/>
      </c>
      <c r="S55" s="14">
        <f>IF(AND(SUMIFS(Investors!$P:$P,Investors!$A:$A,$A55,Investors!$G:$G,$B55)-$B$2&lt;=S$4,SUMIFS(Investors!$P:$P,Investors!$A:$A,$A55,Investors!$G:$G,$B55)-$B$2&gt;R$4),SUMIFS(Investors!$Q:$Q,Investors!$A:$A,$A55,Investors!$G:$G,$B55),0)</f>
        <v/>
      </c>
      <c r="T55" s="14">
        <f>IF(AND(SUMIFS(Investors!$P:$P,Investors!$A:$A,$A55,Investors!$G:$G,$B55)-$B$2&lt;=T$4,SUMIFS(Investors!$P:$P,Investors!$A:$A,$A55,Investors!$G:$G,$B55)-$B$2&gt;S$4),SUMIFS(Investors!$Q:$Q,Investors!$A:$A,$A55,Investors!$G:$G,$B55),0)</f>
        <v/>
      </c>
      <c r="U55" s="14">
        <f>IF(AND(SUMIFS(Investors!$P:$P,Investors!$A:$A,$A55,Investors!$G:$G,$B55)-$B$2&lt;=U$4,SUMIFS(Investors!$P:$P,Investors!$A:$A,$A55,Investors!$G:$G,$B55)-$B$2&gt;T$4),SUMIFS(Investors!$Q:$Q,Investors!$A:$A,$A55,Investors!$G:$G,$B55),0)</f>
        <v/>
      </c>
      <c r="V55" s="14">
        <f>IF(AND(SUMIFS(Investors!$P:$P,Investors!$A:$A,$A55,Investors!$G:$G,$B55)-$B$2&lt;=V$4,SUMIFS(Investors!$P:$P,Investors!$A:$A,$A55,Investors!$G:$G,$B55)-$B$2&gt;U$4),SUMIFS(Investors!$Q:$Q,Investors!$A:$A,$A55,Investors!$G:$G,$B55),0)</f>
        <v/>
      </c>
      <c r="W55" s="14">
        <f>IF(AND(SUMIFS(Investors!$P:$P,Investors!$A:$A,$A55,Investors!$G:$G,$B55)-$B$2&lt;=W$4,SUMIFS(Investors!$P:$P,Investors!$A:$A,$A55,Investors!$G:$G,$B55)-$B$2&gt;V$4),SUMIFS(Investors!$Q:$Q,Investors!$A:$A,$A55,Investors!$G:$G,$B55),0)</f>
        <v/>
      </c>
      <c r="X55" s="14">
        <f>IF(AND(SUMIFS(Investors!$P:$P,Investors!$A:$A,$A55,Investors!$G:$G,$B55)-$B$2&lt;=X$4,SUMIFS(Investors!$P:$P,Investors!$A:$A,$A55,Investors!$G:$G,$B55)-$B$2&gt;W$4),SUMIFS(Investors!$Q:$Q,Investors!$A:$A,$A55,Investors!$G:$G,$B55),0)</f>
        <v/>
      </c>
      <c r="Y55" s="14">
        <f>IF(AND(SUMIFS(Investors!$P:$P,Investors!$A:$A,$A55,Investors!$G:$G,$B55)-$B$2&lt;=Y$4,SUMIFS(Investors!$P:$P,Investors!$A:$A,$A55,Investors!$G:$G,$B55)-$B$2&gt;X$4),SUMIFS(Investors!$Q:$Q,Investors!$A:$A,$A55,Investors!$G:$G,$B55),0)</f>
        <v/>
      </c>
      <c r="Z55" s="14">
        <f>IF(AND(SUMIFS(Investors!$P:$P,Investors!$A:$A,$A55,Investors!$G:$G,$B55)-$B$2&lt;=Z$4,SUMIFS(Investors!$P:$P,Investors!$A:$A,$A55,Investors!$G:$G,$B55)-$B$2&gt;Y$4),SUMIFS(Investors!$Q:$Q,Investors!$A:$A,$A55,Investors!$G:$G,$B55),0)</f>
        <v/>
      </c>
      <c r="AA55" s="14">
        <f>IF(AND(SUMIFS(Investors!$P:$P,Investors!$A:$A,$A55,Investors!$G:$G,$B55)-$B$2&lt;=AA$4,SUMIFS(Investors!$P:$P,Investors!$A:$A,$A55,Investors!$G:$G,$B55)-$B$2&gt;Z$4),SUMIFS(Investors!$Q:$Q,Investors!$A:$A,$A55,Investors!$G:$G,$B55),0)</f>
        <v/>
      </c>
      <c r="AB55" s="14">
        <f>IF(AND(SUMIFS(Investors!$P:$P,Investors!$A:$A,$A55,Investors!$G:$G,$B55)-$B$2&lt;=AB$4,SUMIFS(Investors!$P:$P,Investors!$A:$A,$A55,Investors!$G:$G,$B55)-$B$2&gt;AA$4),SUMIFS(Investors!$Q:$Q,Investors!$A:$A,$A55,Investors!$G:$G,$B55),0)</f>
        <v/>
      </c>
      <c r="AC55" s="14">
        <f>IF(AND(SUMIFS(Investors!$P:$P,Investors!$A:$A,$A55,Investors!$G:$G,$B55)-$B$2&lt;=AC$4,SUMIFS(Investors!$P:$P,Investors!$A:$A,$A55,Investors!$G:$G,$B55)-$B$2&gt;AB$4),SUMIFS(Investors!$Q:$Q,Investors!$A:$A,$A55,Investors!$G:$G,$B55),0)</f>
        <v/>
      </c>
    </row>
    <row r="56">
      <c r="A56" s="13" t="inlineStr">
        <is>
          <t>ZDEL01</t>
        </is>
      </c>
      <c r="B56" s="13" t="inlineStr">
        <is>
          <t>GW4332</t>
        </is>
      </c>
      <c r="C56" s="14">
        <f>SUM(E56:AC56)</f>
        <v/>
      </c>
      <c r="D56" s="13" t="n"/>
      <c r="E56" s="14">
        <f>IF(AND(SUMIFS(Investors!$P:$P,Investors!$A:$A,$A56,Investors!$G:$G,$B56)-$B$2&lt;=E$4,SUMIFS(Investors!$P:$P,Investors!$A:$A,$A56,Investors!$G:$G,$B56)-$B$2&gt;D$4),SUMIFS(Investors!$Q:$Q,Investors!$A:$A,$A56,Investors!$G:$G,$B56),0)</f>
        <v/>
      </c>
      <c r="F56" s="14">
        <f>IF(AND(SUMIFS(Investors!$P:$P,Investors!$A:$A,$A56,Investors!$G:$G,$B56)-$B$2&lt;=F$4,SUMIFS(Investors!$P:$P,Investors!$A:$A,$A56,Investors!$G:$G,$B56)-$B$2&gt;E$4),SUMIFS(Investors!$Q:$Q,Investors!$A:$A,$A56,Investors!$G:$G,$B56),0)</f>
        <v/>
      </c>
      <c r="G56" s="14">
        <f>IF(AND(SUMIFS(Investors!$P:$P,Investors!$A:$A,$A56,Investors!$G:$G,$B56)-$B$2&lt;=G$4,SUMIFS(Investors!$P:$P,Investors!$A:$A,$A56,Investors!$G:$G,$B56)-$B$2&gt;F$4),SUMIFS(Investors!$Q:$Q,Investors!$A:$A,$A56,Investors!$G:$G,$B56),0)</f>
        <v/>
      </c>
      <c r="H56" s="14">
        <f>IF(AND(SUMIFS(Investors!$P:$P,Investors!$A:$A,$A56,Investors!$G:$G,$B56)-$B$2&lt;=H$4,SUMIFS(Investors!$P:$P,Investors!$A:$A,$A56,Investors!$G:$G,$B56)-$B$2&gt;G$4),SUMIFS(Investors!$Q:$Q,Investors!$A:$A,$A56,Investors!$G:$G,$B56),0)</f>
        <v/>
      </c>
      <c r="I56" s="14">
        <f>IF(AND(SUMIFS(Investors!$P:$P,Investors!$A:$A,$A56,Investors!$G:$G,$B56)-$B$2&lt;=I$4,SUMIFS(Investors!$P:$P,Investors!$A:$A,$A56,Investors!$G:$G,$B56)-$B$2&gt;H$4),SUMIFS(Investors!$Q:$Q,Investors!$A:$A,$A56,Investors!$G:$G,$B56),0)</f>
        <v/>
      </c>
      <c r="J56" s="14">
        <f>IF(AND(SUMIFS(Investors!$P:$P,Investors!$A:$A,$A56,Investors!$G:$G,$B56)-$B$2&lt;=J$4,SUMIFS(Investors!$P:$P,Investors!$A:$A,$A56,Investors!$G:$G,$B56)-$B$2&gt;I$4),SUMIFS(Investors!$Q:$Q,Investors!$A:$A,$A56,Investors!$G:$G,$B56),0)</f>
        <v/>
      </c>
      <c r="K56" s="14">
        <f>IF(AND(SUMIFS(Investors!$P:$P,Investors!$A:$A,$A56,Investors!$G:$G,$B56)-$B$2&lt;=K$4,SUMIFS(Investors!$P:$P,Investors!$A:$A,$A56,Investors!$G:$G,$B56)-$B$2&gt;J$4),SUMIFS(Investors!$Q:$Q,Investors!$A:$A,$A56,Investors!$G:$G,$B56),0)</f>
        <v/>
      </c>
      <c r="L56" s="14">
        <f>IF(AND(SUMIFS(Investors!$P:$P,Investors!$A:$A,$A56,Investors!$G:$G,$B56)-$B$2&lt;=L$4,SUMIFS(Investors!$P:$P,Investors!$A:$A,$A56,Investors!$G:$G,$B56)-$B$2&gt;K$4),SUMIFS(Investors!$Q:$Q,Investors!$A:$A,$A56,Investors!$G:$G,$B56),0)</f>
        <v/>
      </c>
      <c r="M56" s="14">
        <f>IF(AND(SUMIFS(Investors!$P:$P,Investors!$A:$A,$A56,Investors!$G:$G,$B56)-$B$2&lt;=M$4,SUMIFS(Investors!$P:$P,Investors!$A:$A,$A56,Investors!$G:$G,$B56)-$B$2&gt;L$4),SUMIFS(Investors!$Q:$Q,Investors!$A:$A,$A56,Investors!$G:$G,$B56),0)</f>
        <v/>
      </c>
      <c r="N56" s="14">
        <f>IF(AND(SUMIFS(Investors!$P:$P,Investors!$A:$A,$A56,Investors!$G:$G,$B56)-$B$2&lt;=N$4,SUMIFS(Investors!$P:$P,Investors!$A:$A,$A56,Investors!$G:$G,$B56)-$B$2&gt;M$4),SUMIFS(Investors!$Q:$Q,Investors!$A:$A,$A56,Investors!$G:$G,$B56),0)</f>
        <v/>
      </c>
      <c r="O56" s="14">
        <f>IF(AND(SUMIFS(Investors!$P:$P,Investors!$A:$A,$A56,Investors!$G:$G,$B56)-$B$2&lt;=O$4,SUMIFS(Investors!$P:$P,Investors!$A:$A,$A56,Investors!$G:$G,$B56)-$B$2&gt;N$4),SUMIFS(Investors!$Q:$Q,Investors!$A:$A,$A56,Investors!$G:$G,$B56),0)</f>
        <v/>
      </c>
      <c r="P56" s="14">
        <f>IF(AND(SUMIFS(Investors!$P:$P,Investors!$A:$A,$A56,Investors!$G:$G,$B56)-$B$2&lt;=P$4,SUMIFS(Investors!$P:$P,Investors!$A:$A,$A56,Investors!$G:$G,$B56)-$B$2&gt;O$4),SUMIFS(Investors!$Q:$Q,Investors!$A:$A,$A56,Investors!$G:$G,$B56),0)</f>
        <v/>
      </c>
      <c r="Q56" s="14">
        <f>IF(AND(SUMIFS(Investors!$P:$P,Investors!$A:$A,$A56,Investors!$G:$G,$B56)-$B$2&lt;=Q$4,SUMIFS(Investors!$P:$P,Investors!$A:$A,$A56,Investors!$G:$G,$B56)-$B$2&gt;P$4),SUMIFS(Investors!$Q:$Q,Investors!$A:$A,$A56,Investors!$G:$G,$B56),0)</f>
        <v/>
      </c>
      <c r="R56" s="14">
        <f>IF(AND(SUMIFS(Investors!$P:$P,Investors!$A:$A,$A56,Investors!$G:$G,$B56)-$B$2&lt;=R$4,SUMIFS(Investors!$P:$P,Investors!$A:$A,$A56,Investors!$G:$G,$B56)-$B$2&gt;Q$4),SUMIFS(Investors!$Q:$Q,Investors!$A:$A,$A56,Investors!$G:$G,$B56),0)</f>
        <v/>
      </c>
      <c r="S56" s="14">
        <f>IF(AND(SUMIFS(Investors!$P:$P,Investors!$A:$A,$A56,Investors!$G:$G,$B56)-$B$2&lt;=S$4,SUMIFS(Investors!$P:$P,Investors!$A:$A,$A56,Investors!$G:$G,$B56)-$B$2&gt;R$4),SUMIFS(Investors!$Q:$Q,Investors!$A:$A,$A56,Investors!$G:$G,$B56),0)</f>
        <v/>
      </c>
      <c r="T56" s="14">
        <f>IF(AND(SUMIFS(Investors!$P:$P,Investors!$A:$A,$A56,Investors!$G:$G,$B56)-$B$2&lt;=T$4,SUMIFS(Investors!$P:$P,Investors!$A:$A,$A56,Investors!$G:$G,$B56)-$B$2&gt;S$4),SUMIFS(Investors!$Q:$Q,Investors!$A:$A,$A56,Investors!$G:$G,$B56),0)</f>
        <v/>
      </c>
      <c r="U56" s="14">
        <f>IF(AND(SUMIFS(Investors!$P:$P,Investors!$A:$A,$A56,Investors!$G:$G,$B56)-$B$2&lt;=U$4,SUMIFS(Investors!$P:$P,Investors!$A:$A,$A56,Investors!$G:$G,$B56)-$B$2&gt;T$4),SUMIFS(Investors!$Q:$Q,Investors!$A:$A,$A56,Investors!$G:$G,$B56),0)</f>
        <v/>
      </c>
      <c r="V56" s="14">
        <f>IF(AND(SUMIFS(Investors!$P:$P,Investors!$A:$A,$A56,Investors!$G:$G,$B56)-$B$2&lt;=V$4,SUMIFS(Investors!$P:$P,Investors!$A:$A,$A56,Investors!$G:$G,$B56)-$B$2&gt;U$4),SUMIFS(Investors!$Q:$Q,Investors!$A:$A,$A56,Investors!$G:$G,$B56),0)</f>
        <v/>
      </c>
      <c r="W56" s="14">
        <f>IF(AND(SUMIFS(Investors!$P:$P,Investors!$A:$A,$A56,Investors!$G:$G,$B56)-$B$2&lt;=W$4,SUMIFS(Investors!$P:$P,Investors!$A:$A,$A56,Investors!$G:$G,$B56)-$B$2&gt;V$4),SUMIFS(Investors!$Q:$Q,Investors!$A:$A,$A56,Investors!$G:$G,$B56),0)</f>
        <v/>
      </c>
      <c r="X56" s="14">
        <f>IF(AND(SUMIFS(Investors!$P:$P,Investors!$A:$A,$A56,Investors!$G:$G,$B56)-$B$2&lt;=X$4,SUMIFS(Investors!$P:$P,Investors!$A:$A,$A56,Investors!$G:$G,$B56)-$B$2&gt;W$4),SUMIFS(Investors!$Q:$Q,Investors!$A:$A,$A56,Investors!$G:$G,$B56),0)</f>
        <v/>
      </c>
      <c r="Y56" s="14">
        <f>IF(AND(SUMIFS(Investors!$P:$P,Investors!$A:$A,$A56,Investors!$G:$G,$B56)-$B$2&lt;=Y$4,SUMIFS(Investors!$P:$P,Investors!$A:$A,$A56,Investors!$G:$G,$B56)-$B$2&gt;X$4),SUMIFS(Investors!$Q:$Q,Investors!$A:$A,$A56,Investors!$G:$G,$B56),0)</f>
        <v/>
      </c>
      <c r="Z56" s="14">
        <f>IF(AND(SUMIFS(Investors!$P:$P,Investors!$A:$A,$A56,Investors!$G:$G,$B56)-$B$2&lt;=Z$4,SUMIFS(Investors!$P:$P,Investors!$A:$A,$A56,Investors!$G:$G,$B56)-$B$2&gt;Y$4),SUMIFS(Investors!$Q:$Q,Investors!$A:$A,$A56,Investors!$G:$G,$B56),0)</f>
        <v/>
      </c>
      <c r="AA56" s="14">
        <f>IF(AND(SUMIFS(Investors!$P:$P,Investors!$A:$A,$A56,Investors!$G:$G,$B56)-$B$2&lt;=AA$4,SUMIFS(Investors!$P:$P,Investors!$A:$A,$A56,Investors!$G:$G,$B56)-$B$2&gt;Z$4),SUMIFS(Investors!$Q:$Q,Investors!$A:$A,$A56,Investors!$G:$G,$B56),0)</f>
        <v/>
      </c>
      <c r="AB56" s="14">
        <f>IF(AND(SUMIFS(Investors!$P:$P,Investors!$A:$A,$A56,Investors!$G:$G,$B56)-$B$2&lt;=AB$4,SUMIFS(Investors!$P:$P,Investors!$A:$A,$A56,Investors!$G:$G,$B56)-$B$2&gt;AA$4),SUMIFS(Investors!$Q:$Q,Investors!$A:$A,$A56,Investors!$G:$G,$B56),0)</f>
        <v/>
      </c>
      <c r="AC56" s="14">
        <f>IF(AND(SUMIFS(Investors!$P:$P,Investors!$A:$A,$A56,Investors!$G:$G,$B56)-$B$2&lt;=AC$4,SUMIFS(Investors!$P:$P,Investors!$A:$A,$A56,Investors!$G:$G,$B56)-$B$2&gt;AB$4),SUMIFS(Investors!$Q:$Q,Investors!$A:$A,$A56,Investors!$G:$G,$B56),0)</f>
        <v/>
      </c>
    </row>
    <row r="57">
      <c r="A57" s="13" t="inlineStr">
        <is>
          <t>ZDEL01</t>
        </is>
      </c>
      <c r="B57" s="13" t="inlineStr">
        <is>
          <t>GW4356</t>
        </is>
      </c>
      <c r="C57" s="14">
        <f>SUM(E57:AC57)</f>
        <v/>
      </c>
      <c r="D57" s="13" t="n"/>
      <c r="E57" s="14">
        <f>IF(AND(SUMIFS(Investors!$P:$P,Investors!$A:$A,$A57,Investors!$G:$G,$B57)-$B$2&lt;=E$4,SUMIFS(Investors!$P:$P,Investors!$A:$A,$A57,Investors!$G:$G,$B57)-$B$2&gt;D$4),SUMIFS(Investors!$Q:$Q,Investors!$A:$A,$A57,Investors!$G:$G,$B57),0)</f>
        <v/>
      </c>
      <c r="F57" s="14">
        <f>IF(AND(SUMIFS(Investors!$P:$P,Investors!$A:$A,$A57,Investors!$G:$G,$B57)-$B$2&lt;=F$4,SUMIFS(Investors!$P:$P,Investors!$A:$A,$A57,Investors!$G:$G,$B57)-$B$2&gt;E$4),SUMIFS(Investors!$Q:$Q,Investors!$A:$A,$A57,Investors!$G:$G,$B57),0)</f>
        <v/>
      </c>
      <c r="G57" s="14">
        <f>IF(AND(SUMIFS(Investors!$P:$P,Investors!$A:$A,$A57,Investors!$G:$G,$B57)-$B$2&lt;=G$4,SUMIFS(Investors!$P:$P,Investors!$A:$A,$A57,Investors!$G:$G,$B57)-$B$2&gt;F$4),SUMIFS(Investors!$Q:$Q,Investors!$A:$A,$A57,Investors!$G:$G,$B57),0)</f>
        <v/>
      </c>
      <c r="H57" s="14">
        <f>IF(AND(SUMIFS(Investors!$P:$P,Investors!$A:$A,$A57,Investors!$G:$G,$B57)-$B$2&lt;=H$4,SUMIFS(Investors!$P:$P,Investors!$A:$A,$A57,Investors!$G:$G,$B57)-$B$2&gt;G$4),SUMIFS(Investors!$Q:$Q,Investors!$A:$A,$A57,Investors!$G:$G,$B57),0)</f>
        <v/>
      </c>
      <c r="I57" s="14">
        <f>IF(AND(SUMIFS(Investors!$P:$P,Investors!$A:$A,$A57,Investors!$G:$G,$B57)-$B$2&lt;=I$4,SUMIFS(Investors!$P:$P,Investors!$A:$A,$A57,Investors!$G:$G,$B57)-$B$2&gt;H$4),SUMIFS(Investors!$Q:$Q,Investors!$A:$A,$A57,Investors!$G:$G,$B57),0)</f>
        <v/>
      </c>
      <c r="J57" s="14">
        <f>IF(AND(SUMIFS(Investors!$P:$P,Investors!$A:$A,$A57,Investors!$G:$G,$B57)-$B$2&lt;=J$4,SUMIFS(Investors!$P:$P,Investors!$A:$A,$A57,Investors!$G:$G,$B57)-$B$2&gt;I$4),SUMIFS(Investors!$Q:$Q,Investors!$A:$A,$A57,Investors!$G:$G,$B57),0)</f>
        <v/>
      </c>
      <c r="K57" s="14">
        <f>IF(AND(SUMIFS(Investors!$P:$P,Investors!$A:$A,$A57,Investors!$G:$G,$B57)-$B$2&lt;=K$4,SUMIFS(Investors!$P:$P,Investors!$A:$A,$A57,Investors!$G:$G,$B57)-$B$2&gt;J$4),SUMIFS(Investors!$Q:$Q,Investors!$A:$A,$A57,Investors!$G:$G,$B57),0)</f>
        <v/>
      </c>
      <c r="L57" s="14">
        <f>IF(AND(SUMIFS(Investors!$P:$P,Investors!$A:$A,$A57,Investors!$G:$G,$B57)-$B$2&lt;=L$4,SUMIFS(Investors!$P:$P,Investors!$A:$A,$A57,Investors!$G:$G,$B57)-$B$2&gt;K$4),SUMIFS(Investors!$Q:$Q,Investors!$A:$A,$A57,Investors!$G:$G,$B57),0)</f>
        <v/>
      </c>
      <c r="M57" s="14">
        <f>IF(AND(SUMIFS(Investors!$P:$P,Investors!$A:$A,$A57,Investors!$G:$G,$B57)-$B$2&lt;=M$4,SUMIFS(Investors!$P:$P,Investors!$A:$A,$A57,Investors!$G:$G,$B57)-$B$2&gt;L$4),SUMIFS(Investors!$Q:$Q,Investors!$A:$A,$A57,Investors!$G:$G,$B57),0)</f>
        <v/>
      </c>
      <c r="N57" s="14">
        <f>IF(AND(SUMIFS(Investors!$P:$P,Investors!$A:$A,$A57,Investors!$G:$G,$B57)-$B$2&lt;=N$4,SUMIFS(Investors!$P:$P,Investors!$A:$A,$A57,Investors!$G:$G,$B57)-$B$2&gt;M$4),SUMIFS(Investors!$Q:$Q,Investors!$A:$A,$A57,Investors!$G:$G,$B57),0)</f>
        <v/>
      </c>
      <c r="O57" s="14">
        <f>IF(AND(SUMIFS(Investors!$P:$P,Investors!$A:$A,$A57,Investors!$G:$G,$B57)-$B$2&lt;=O$4,SUMIFS(Investors!$P:$P,Investors!$A:$A,$A57,Investors!$G:$G,$B57)-$B$2&gt;N$4),SUMIFS(Investors!$Q:$Q,Investors!$A:$A,$A57,Investors!$G:$G,$B57),0)</f>
        <v/>
      </c>
      <c r="P57" s="14">
        <f>IF(AND(SUMIFS(Investors!$P:$P,Investors!$A:$A,$A57,Investors!$G:$G,$B57)-$B$2&lt;=P$4,SUMIFS(Investors!$P:$P,Investors!$A:$A,$A57,Investors!$G:$G,$B57)-$B$2&gt;O$4),SUMIFS(Investors!$Q:$Q,Investors!$A:$A,$A57,Investors!$G:$G,$B57),0)</f>
        <v/>
      </c>
      <c r="Q57" s="14">
        <f>IF(AND(SUMIFS(Investors!$P:$P,Investors!$A:$A,$A57,Investors!$G:$G,$B57)-$B$2&lt;=Q$4,SUMIFS(Investors!$P:$P,Investors!$A:$A,$A57,Investors!$G:$G,$B57)-$B$2&gt;P$4),SUMIFS(Investors!$Q:$Q,Investors!$A:$A,$A57,Investors!$G:$G,$B57),0)</f>
        <v/>
      </c>
      <c r="R57" s="14">
        <f>IF(AND(SUMIFS(Investors!$P:$P,Investors!$A:$A,$A57,Investors!$G:$G,$B57)-$B$2&lt;=R$4,SUMIFS(Investors!$P:$P,Investors!$A:$A,$A57,Investors!$G:$G,$B57)-$B$2&gt;Q$4),SUMIFS(Investors!$Q:$Q,Investors!$A:$A,$A57,Investors!$G:$G,$B57),0)</f>
        <v/>
      </c>
      <c r="S57" s="14">
        <f>IF(AND(SUMIFS(Investors!$P:$P,Investors!$A:$A,$A57,Investors!$G:$G,$B57)-$B$2&lt;=S$4,SUMIFS(Investors!$P:$P,Investors!$A:$A,$A57,Investors!$G:$G,$B57)-$B$2&gt;R$4),SUMIFS(Investors!$Q:$Q,Investors!$A:$A,$A57,Investors!$G:$G,$B57),0)</f>
        <v/>
      </c>
      <c r="T57" s="14">
        <f>IF(AND(SUMIFS(Investors!$P:$P,Investors!$A:$A,$A57,Investors!$G:$G,$B57)-$B$2&lt;=T$4,SUMIFS(Investors!$P:$P,Investors!$A:$A,$A57,Investors!$G:$G,$B57)-$B$2&gt;S$4),SUMIFS(Investors!$Q:$Q,Investors!$A:$A,$A57,Investors!$G:$G,$B57),0)</f>
        <v/>
      </c>
      <c r="U57" s="14">
        <f>IF(AND(SUMIFS(Investors!$P:$P,Investors!$A:$A,$A57,Investors!$G:$G,$B57)-$B$2&lt;=U$4,SUMIFS(Investors!$P:$P,Investors!$A:$A,$A57,Investors!$G:$G,$B57)-$B$2&gt;T$4),SUMIFS(Investors!$Q:$Q,Investors!$A:$A,$A57,Investors!$G:$G,$B57),0)</f>
        <v/>
      </c>
      <c r="V57" s="14">
        <f>IF(AND(SUMIFS(Investors!$P:$P,Investors!$A:$A,$A57,Investors!$G:$G,$B57)-$B$2&lt;=V$4,SUMIFS(Investors!$P:$P,Investors!$A:$A,$A57,Investors!$G:$G,$B57)-$B$2&gt;U$4),SUMIFS(Investors!$Q:$Q,Investors!$A:$A,$A57,Investors!$G:$G,$B57),0)</f>
        <v/>
      </c>
      <c r="W57" s="14">
        <f>IF(AND(SUMIFS(Investors!$P:$P,Investors!$A:$A,$A57,Investors!$G:$G,$B57)-$B$2&lt;=W$4,SUMIFS(Investors!$P:$P,Investors!$A:$A,$A57,Investors!$G:$G,$B57)-$B$2&gt;V$4),SUMIFS(Investors!$Q:$Q,Investors!$A:$A,$A57,Investors!$G:$G,$B57),0)</f>
        <v/>
      </c>
      <c r="X57" s="14">
        <f>IF(AND(SUMIFS(Investors!$P:$P,Investors!$A:$A,$A57,Investors!$G:$G,$B57)-$B$2&lt;=X$4,SUMIFS(Investors!$P:$P,Investors!$A:$A,$A57,Investors!$G:$G,$B57)-$B$2&gt;W$4),SUMIFS(Investors!$Q:$Q,Investors!$A:$A,$A57,Investors!$G:$G,$B57),0)</f>
        <v/>
      </c>
      <c r="Y57" s="14">
        <f>IF(AND(SUMIFS(Investors!$P:$P,Investors!$A:$A,$A57,Investors!$G:$G,$B57)-$B$2&lt;=Y$4,SUMIFS(Investors!$P:$P,Investors!$A:$A,$A57,Investors!$G:$G,$B57)-$B$2&gt;X$4),SUMIFS(Investors!$Q:$Q,Investors!$A:$A,$A57,Investors!$G:$G,$B57),0)</f>
        <v/>
      </c>
      <c r="Z57" s="14">
        <f>IF(AND(SUMIFS(Investors!$P:$P,Investors!$A:$A,$A57,Investors!$G:$G,$B57)-$B$2&lt;=Z$4,SUMIFS(Investors!$P:$P,Investors!$A:$A,$A57,Investors!$G:$G,$B57)-$B$2&gt;Y$4),SUMIFS(Investors!$Q:$Q,Investors!$A:$A,$A57,Investors!$G:$G,$B57),0)</f>
        <v/>
      </c>
      <c r="AA57" s="14">
        <f>IF(AND(SUMIFS(Investors!$P:$P,Investors!$A:$A,$A57,Investors!$G:$G,$B57)-$B$2&lt;=AA$4,SUMIFS(Investors!$P:$P,Investors!$A:$A,$A57,Investors!$G:$G,$B57)-$B$2&gt;Z$4),SUMIFS(Investors!$Q:$Q,Investors!$A:$A,$A57,Investors!$G:$G,$B57),0)</f>
        <v/>
      </c>
      <c r="AB57" s="14">
        <f>IF(AND(SUMIFS(Investors!$P:$P,Investors!$A:$A,$A57,Investors!$G:$G,$B57)-$B$2&lt;=AB$4,SUMIFS(Investors!$P:$P,Investors!$A:$A,$A57,Investors!$G:$G,$B57)-$B$2&gt;AA$4),SUMIFS(Investors!$Q:$Q,Investors!$A:$A,$A57,Investors!$G:$G,$B57),0)</f>
        <v/>
      </c>
      <c r="AC57" s="14">
        <f>IF(AND(SUMIFS(Investors!$P:$P,Investors!$A:$A,$A57,Investors!$G:$G,$B57)-$B$2&lt;=AC$4,SUMIFS(Investors!$P:$P,Investors!$A:$A,$A57,Investors!$G:$G,$B57)-$B$2&gt;AB$4),SUMIFS(Investors!$Q:$Q,Investors!$A:$A,$A57,Investors!$G:$G,$B57),0)</f>
        <v/>
      </c>
    </row>
    <row r="58">
      <c r="A58" s="13" t="inlineStr">
        <is>
          <t>ZCOE01</t>
        </is>
      </c>
      <c r="B58" s="13" t="inlineStr">
        <is>
          <t>GW4607</t>
        </is>
      </c>
      <c r="C58" s="14">
        <f>SUM(E58:AC58)</f>
        <v/>
      </c>
      <c r="D58" s="13" t="n"/>
      <c r="E58" s="14">
        <f>IF(AND(SUMIFS(Investors!$P:$P,Investors!$A:$A,$A58,Investors!$G:$G,$B58)-$B$2&lt;=E$4,SUMIFS(Investors!$P:$P,Investors!$A:$A,$A58,Investors!$G:$G,$B58)-$B$2&gt;D$4),SUMIFS(Investors!$Q:$Q,Investors!$A:$A,$A58,Investors!$G:$G,$B58),0)</f>
        <v/>
      </c>
      <c r="F58" s="14">
        <f>IF(AND(SUMIFS(Investors!$P:$P,Investors!$A:$A,$A58,Investors!$G:$G,$B58)-$B$2&lt;=F$4,SUMIFS(Investors!$P:$P,Investors!$A:$A,$A58,Investors!$G:$G,$B58)-$B$2&gt;E$4),SUMIFS(Investors!$Q:$Q,Investors!$A:$A,$A58,Investors!$G:$G,$B58),0)</f>
        <v/>
      </c>
      <c r="G58" s="14">
        <f>IF(AND(SUMIFS(Investors!$P:$P,Investors!$A:$A,$A58,Investors!$G:$G,$B58)-$B$2&lt;=G$4,SUMIFS(Investors!$P:$P,Investors!$A:$A,$A58,Investors!$G:$G,$B58)-$B$2&gt;F$4),SUMIFS(Investors!$Q:$Q,Investors!$A:$A,$A58,Investors!$G:$G,$B58),0)</f>
        <v/>
      </c>
      <c r="H58" s="14">
        <f>IF(AND(SUMIFS(Investors!$P:$P,Investors!$A:$A,$A58,Investors!$G:$G,$B58)-$B$2&lt;=H$4,SUMIFS(Investors!$P:$P,Investors!$A:$A,$A58,Investors!$G:$G,$B58)-$B$2&gt;G$4),SUMIFS(Investors!$Q:$Q,Investors!$A:$A,$A58,Investors!$G:$G,$B58),0)</f>
        <v/>
      </c>
      <c r="I58" s="14">
        <f>IF(AND(SUMIFS(Investors!$P:$P,Investors!$A:$A,$A58,Investors!$G:$G,$B58)-$B$2&lt;=I$4,SUMIFS(Investors!$P:$P,Investors!$A:$A,$A58,Investors!$G:$G,$B58)-$B$2&gt;H$4),SUMIFS(Investors!$Q:$Q,Investors!$A:$A,$A58,Investors!$G:$G,$B58),0)</f>
        <v/>
      </c>
      <c r="J58" s="14">
        <f>IF(AND(SUMIFS(Investors!$P:$P,Investors!$A:$A,$A58,Investors!$G:$G,$B58)-$B$2&lt;=J$4,SUMIFS(Investors!$P:$P,Investors!$A:$A,$A58,Investors!$G:$G,$B58)-$B$2&gt;I$4),SUMIFS(Investors!$Q:$Q,Investors!$A:$A,$A58,Investors!$G:$G,$B58),0)</f>
        <v/>
      </c>
      <c r="K58" s="14">
        <f>IF(AND(SUMIFS(Investors!$P:$P,Investors!$A:$A,$A58,Investors!$G:$G,$B58)-$B$2&lt;=K$4,SUMIFS(Investors!$P:$P,Investors!$A:$A,$A58,Investors!$G:$G,$B58)-$B$2&gt;J$4),SUMIFS(Investors!$Q:$Q,Investors!$A:$A,$A58,Investors!$G:$G,$B58),0)</f>
        <v/>
      </c>
      <c r="L58" s="14">
        <f>IF(AND(SUMIFS(Investors!$P:$P,Investors!$A:$A,$A58,Investors!$G:$G,$B58)-$B$2&lt;=L$4,SUMIFS(Investors!$P:$P,Investors!$A:$A,$A58,Investors!$G:$G,$B58)-$B$2&gt;K$4),SUMIFS(Investors!$Q:$Q,Investors!$A:$A,$A58,Investors!$G:$G,$B58),0)</f>
        <v/>
      </c>
      <c r="M58" s="14">
        <f>IF(AND(SUMIFS(Investors!$P:$P,Investors!$A:$A,$A58,Investors!$G:$G,$B58)-$B$2&lt;=M$4,SUMIFS(Investors!$P:$P,Investors!$A:$A,$A58,Investors!$G:$G,$B58)-$B$2&gt;L$4),SUMIFS(Investors!$Q:$Q,Investors!$A:$A,$A58,Investors!$G:$G,$B58),0)</f>
        <v/>
      </c>
      <c r="N58" s="14">
        <f>IF(AND(SUMIFS(Investors!$P:$P,Investors!$A:$A,$A58,Investors!$G:$G,$B58)-$B$2&lt;=N$4,SUMIFS(Investors!$P:$P,Investors!$A:$A,$A58,Investors!$G:$G,$B58)-$B$2&gt;M$4),SUMIFS(Investors!$Q:$Q,Investors!$A:$A,$A58,Investors!$G:$G,$B58),0)</f>
        <v/>
      </c>
      <c r="O58" s="14">
        <f>IF(AND(SUMIFS(Investors!$P:$P,Investors!$A:$A,$A58,Investors!$G:$G,$B58)-$B$2&lt;=O$4,SUMIFS(Investors!$P:$P,Investors!$A:$A,$A58,Investors!$G:$G,$B58)-$B$2&gt;N$4),SUMIFS(Investors!$Q:$Q,Investors!$A:$A,$A58,Investors!$G:$G,$B58),0)</f>
        <v/>
      </c>
      <c r="P58" s="14">
        <f>IF(AND(SUMIFS(Investors!$P:$P,Investors!$A:$A,$A58,Investors!$G:$G,$B58)-$B$2&lt;=P$4,SUMIFS(Investors!$P:$P,Investors!$A:$A,$A58,Investors!$G:$G,$B58)-$B$2&gt;O$4),SUMIFS(Investors!$Q:$Q,Investors!$A:$A,$A58,Investors!$G:$G,$B58),0)</f>
        <v/>
      </c>
      <c r="Q58" s="14">
        <f>IF(AND(SUMIFS(Investors!$P:$P,Investors!$A:$A,$A58,Investors!$G:$G,$B58)-$B$2&lt;=Q$4,SUMIFS(Investors!$P:$P,Investors!$A:$A,$A58,Investors!$G:$G,$B58)-$B$2&gt;P$4),SUMIFS(Investors!$Q:$Q,Investors!$A:$A,$A58,Investors!$G:$G,$B58),0)</f>
        <v/>
      </c>
      <c r="R58" s="14">
        <f>IF(AND(SUMIFS(Investors!$P:$P,Investors!$A:$A,$A58,Investors!$G:$G,$B58)-$B$2&lt;=R$4,SUMIFS(Investors!$P:$P,Investors!$A:$A,$A58,Investors!$G:$G,$B58)-$B$2&gt;Q$4),SUMIFS(Investors!$Q:$Q,Investors!$A:$A,$A58,Investors!$G:$G,$B58),0)</f>
        <v/>
      </c>
      <c r="S58" s="14">
        <f>IF(AND(SUMIFS(Investors!$P:$P,Investors!$A:$A,$A58,Investors!$G:$G,$B58)-$B$2&lt;=S$4,SUMIFS(Investors!$P:$P,Investors!$A:$A,$A58,Investors!$G:$G,$B58)-$B$2&gt;R$4),SUMIFS(Investors!$Q:$Q,Investors!$A:$A,$A58,Investors!$G:$G,$B58),0)</f>
        <v/>
      </c>
      <c r="T58" s="14">
        <f>IF(AND(SUMIFS(Investors!$P:$P,Investors!$A:$A,$A58,Investors!$G:$G,$B58)-$B$2&lt;=T$4,SUMIFS(Investors!$P:$P,Investors!$A:$A,$A58,Investors!$G:$G,$B58)-$B$2&gt;S$4),SUMIFS(Investors!$Q:$Q,Investors!$A:$A,$A58,Investors!$G:$G,$B58),0)</f>
        <v/>
      </c>
      <c r="U58" s="14">
        <f>IF(AND(SUMIFS(Investors!$P:$P,Investors!$A:$A,$A58,Investors!$G:$G,$B58)-$B$2&lt;=U$4,SUMIFS(Investors!$P:$P,Investors!$A:$A,$A58,Investors!$G:$G,$B58)-$B$2&gt;T$4),SUMIFS(Investors!$Q:$Q,Investors!$A:$A,$A58,Investors!$G:$G,$B58),0)</f>
        <v/>
      </c>
      <c r="V58" s="14">
        <f>IF(AND(SUMIFS(Investors!$P:$P,Investors!$A:$A,$A58,Investors!$G:$G,$B58)-$B$2&lt;=V$4,SUMIFS(Investors!$P:$P,Investors!$A:$A,$A58,Investors!$G:$G,$B58)-$B$2&gt;U$4),SUMIFS(Investors!$Q:$Q,Investors!$A:$A,$A58,Investors!$G:$G,$B58),0)</f>
        <v/>
      </c>
      <c r="W58" s="14">
        <f>IF(AND(SUMIFS(Investors!$P:$P,Investors!$A:$A,$A58,Investors!$G:$G,$B58)-$B$2&lt;=W$4,SUMIFS(Investors!$P:$P,Investors!$A:$A,$A58,Investors!$G:$G,$B58)-$B$2&gt;V$4),SUMIFS(Investors!$Q:$Q,Investors!$A:$A,$A58,Investors!$G:$G,$B58),0)</f>
        <v/>
      </c>
      <c r="X58" s="14">
        <f>IF(AND(SUMIFS(Investors!$P:$P,Investors!$A:$A,$A58,Investors!$G:$G,$B58)-$B$2&lt;=X$4,SUMIFS(Investors!$P:$P,Investors!$A:$A,$A58,Investors!$G:$G,$B58)-$B$2&gt;W$4),SUMIFS(Investors!$Q:$Q,Investors!$A:$A,$A58,Investors!$G:$G,$B58),0)</f>
        <v/>
      </c>
      <c r="Y58" s="14">
        <f>IF(AND(SUMIFS(Investors!$P:$P,Investors!$A:$A,$A58,Investors!$G:$G,$B58)-$B$2&lt;=Y$4,SUMIFS(Investors!$P:$P,Investors!$A:$A,$A58,Investors!$G:$G,$B58)-$B$2&gt;X$4),SUMIFS(Investors!$Q:$Q,Investors!$A:$A,$A58,Investors!$G:$G,$B58),0)</f>
        <v/>
      </c>
      <c r="Z58" s="14">
        <f>IF(AND(SUMIFS(Investors!$P:$P,Investors!$A:$A,$A58,Investors!$G:$G,$B58)-$B$2&lt;=Z$4,SUMIFS(Investors!$P:$P,Investors!$A:$A,$A58,Investors!$G:$G,$B58)-$B$2&gt;Y$4),SUMIFS(Investors!$Q:$Q,Investors!$A:$A,$A58,Investors!$G:$G,$B58),0)</f>
        <v/>
      </c>
      <c r="AA58" s="14">
        <f>IF(AND(SUMIFS(Investors!$P:$P,Investors!$A:$A,$A58,Investors!$G:$G,$B58)-$B$2&lt;=AA$4,SUMIFS(Investors!$P:$P,Investors!$A:$A,$A58,Investors!$G:$G,$B58)-$B$2&gt;Z$4),SUMIFS(Investors!$Q:$Q,Investors!$A:$A,$A58,Investors!$G:$G,$B58),0)</f>
        <v/>
      </c>
      <c r="AB58" s="14">
        <f>IF(AND(SUMIFS(Investors!$P:$P,Investors!$A:$A,$A58,Investors!$G:$G,$B58)-$B$2&lt;=AB$4,SUMIFS(Investors!$P:$P,Investors!$A:$A,$A58,Investors!$G:$G,$B58)-$B$2&gt;AA$4),SUMIFS(Investors!$Q:$Q,Investors!$A:$A,$A58,Investors!$G:$G,$B58),0)</f>
        <v/>
      </c>
      <c r="AC58" s="14">
        <f>IF(AND(SUMIFS(Investors!$P:$P,Investors!$A:$A,$A58,Investors!$G:$G,$B58)-$B$2&lt;=AC$4,SUMIFS(Investors!$P:$P,Investors!$A:$A,$A58,Investors!$G:$G,$B58)-$B$2&gt;AB$4),SUMIFS(Investors!$Q:$Q,Investors!$A:$A,$A58,Investors!$G:$G,$B58),0)</f>
        <v/>
      </c>
    </row>
    <row r="59">
      <c r="A59" s="13" t="inlineStr">
        <is>
          <t>ZCOE01</t>
        </is>
      </c>
      <c r="B59" s="13" t="inlineStr">
        <is>
          <t>GW4551</t>
        </is>
      </c>
      <c r="C59" s="14">
        <f>SUM(E59:AC59)</f>
        <v/>
      </c>
      <c r="D59" s="13" t="n"/>
      <c r="E59" s="14">
        <f>IF(AND(SUMIFS(Investors!$P:$P,Investors!$A:$A,$A59,Investors!$G:$G,$B59)-$B$2&lt;=E$4,SUMIFS(Investors!$P:$P,Investors!$A:$A,$A59,Investors!$G:$G,$B59)-$B$2&gt;D$4),SUMIFS(Investors!$Q:$Q,Investors!$A:$A,$A59,Investors!$G:$G,$B59),0)</f>
        <v/>
      </c>
      <c r="F59" s="14">
        <f>IF(AND(SUMIFS(Investors!$P:$P,Investors!$A:$A,$A59,Investors!$G:$G,$B59)-$B$2&lt;=F$4,SUMIFS(Investors!$P:$P,Investors!$A:$A,$A59,Investors!$G:$G,$B59)-$B$2&gt;E$4),SUMIFS(Investors!$Q:$Q,Investors!$A:$A,$A59,Investors!$G:$G,$B59),0)</f>
        <v/>
      </c>
      <c r="G59" s="14">
        <f>IF(AND(SUMIFS(Investors!$P:$P,Investors!$A:$A,$A59,Investors!$G:$G,$B59)-$B$2&lt;=G$4,SUMIFS(Investors!$P:$P,Investors!$A:$A,$A59,Investors!$G:$G,$B59)-$B$2&gt;F$4),SUMIFS(Investors!$Q:$Q,Investors!$A:$A,$A59,Investors!$G:$G,$B59),0)</f>
        <v/>
      </c>
      <c r="H59" s="14">
        <f>IF(AND(SUMIFS(Investors!$P:$P,Investors!$A:$A,$A59,Investors!$G:$G,$B59)-$B$2&lt;=H$4,SUMIFS(Investors!$P:$P,Investors!$A:$A,$A59,Investors!$G:$G,$B59)-$B$2&gt;G$4),SUMIFS(Investors!$Q:$Q,Investors!$A:$A,$A59,Investors!$G:$G,$B59),0)</f>
        <v/>
      </c>
      <c r="I59" s="14">
        <f>IF(AND(SUMIFS(Investors!$P:$P,Investors!$A:$A,$A59,Investors!$G:$G,$B59)-$B$2&lt;=I$4,SUMIFS(Investors!$P:$P,Investors!$A:$A,$A59,Investors!$G:$G,$B59)-$B$2&gt;H$4),SUMIFS(Investors!$Q:$Q,Investors!$A:$A,$A59,Investors!$G:$G,$B59),0)</f>
        <v/>
      </c>
      <c r="J59" s="14">
        <f>IF(AND(SUMIFS(Investors!$P:$P,Investors!$A:$A,$A59,Investors!$G:$G,$B59)-$B$2&lt;=J$4,SUMIFS(Investors!$P:$P,Investors!$A:$A,$A59,Investors!$G:$G,$B59)-$B$2&gt;I$4),SUMIFS(Investors!$Q:$Q,Investors!$A:$A,$A59,Investors!$G:$G,$B59),0)</f>
        <v/>
      </c>
      <c r="K59" s="14">
        <f>IF(AND(SUMIFS(Investors!$P:$P,Investors!$A:$A,$A59,Investors!$G:$G,$B59)-$B$2&lt;=K$4,SUMIFS(Investors!$P:$P,Investors!$A:$A,$A59,Investors!$G:$G,$B59)-$B$2&gt;J$4),SUMIFS(Investors!$Q:$Q,Investors!$A:$A,$A59,Investors!$G:$G,$B59),0)</f>
        <v/>
      </c>
      <c r="L59" s="14">
        <f>IF(AND(SUMIFS(Investors!$P:$P,Investors!$A:$A,$A59,Investors!$G:$G,$B59)-$B$2&lt;=L$4,SUMIFS(Investors!$P:$P,Investors!$A:$A,$A59,Investors!$G:$G,$B59)-$B$2&gt;K$4),SUMIFS(Investors!$Q:$Q,Investors!$A:$A,$A59,Investors!$G:$G,$B59),0)</f>
        <v/>
      </c>
      <c r="M59" s="14">
        <f>IF(AND(SUMIFS(Investors!$P:$P,Investors!$A:$A,$A59,Investors!$G:$G,$B59)-$B$2&lt;=M$4,SUMIFS(Investors!$P:$P,Investors!$A:$A,$A59,Investors!$G:$G,$B59)-$B$2&gt;L$4),SUMIFS(Investors!$Q:$Q,Investors!$A:$A,$A59,Investors!$G:$G,$B59),0)</f>
        <v/>
      </c>
      <c r="N59" s="14">
        <f>IF(AND(SUMIFS(Investors!$P:$P,Investors!$A:$A,$A59,Investors!$G:$G,$B59)-$B$2&lt;=N$4,SUMIFS(Investors!$P:$P,Investors!$A:$A,$A59,Investors!$G:$G,$B59)-$B$2&gt;M$4),SUMIFS(Investors!$Q:$Q,Investors!$A:$A,$A59,Investors!$G:$G,$B59),0)</f>
        <v/>
      </c>
      <c r="O59" s="14">
        <f>IF(AND(SUMIFS(Investors!$P:$P,Investors!$A:$A,$A59,Investors!$G:$G,$B59)-$B$2&lt;=O$4,SUMIFS(Investors!$P:$P,Investors!$A:$A,$A59,Investors!$G:$G,$B59)-$B$2&gt;N$4),SUMIFS(Investors!$Q:$Q,Investors!$A:$A,$A59,Investors!$G:$G,$B59),0)</f>
        <v/>
      </c>
      <c r="P59" s="14">
        <f>IF(AND(SUMIFS(Investors!$P:$P,Investors!$A:$A,$A59,Investors!$G:$G,$B59)-$B$2&lt;=P$4,SUMIFS(Investors!$P:$P,Investors!$A:$A,$A59,Investors!$G:$G,$B59)-$B$2&gt;O$4),SUMIFS(Investors!$Q:$Q,Investors!$A:$A,$A59,Investors!$G:$G,$B59),0)</f>
        <v/>
      </c>
      <c r="Q59" s="14">
        <f>IF(AND(SUMIFS(Investors!$P:$P,Investors!$A:$A,$A59,Investors!$G:$G,$B59)-$B$2&lt;=Q$4,SUMIFS(Investors!$P:$P,Investors!$A:$A,$A59,Investors!$G:$G,$B59)-$B$2&gt;P$4),SUMIFS(Investors!$Q:$Q,Investors!$A:$A,$A59,Investors!$G:$G,$B59),0)</f>
        <v/>
      </c>
      <c r="R59" s="14">
        <f>IF(AND(SUMIFS(Investors!$P:$P,Investors!$A:$A,$A59,Investors!$G:$G,$B59)-$B$2&lt;=R$4,SUMIFS(Investors!$P:$P,Investors!$A:$A,$A59,Investors!$G:$G,$B59)-$B$2&gt;Q$4),SUMIFS(Investors!$Q:$Q,Investors!$A:$A,$A59,Investors!$G:$G,$B59),0)</f>
        <v/>
      </c>
      <c r="S59" s="14">
        <f>IF(AND(SUMIFS(Investors!$P:$P,Investors!$A:$A,$A59,Investors!$G:$G,$B59)-$B$2&lt;=S$4,SUMIFS(Investors!$P:$P,Investors!$A:$A,$A59,Investors!$G:$G,$B59)-$B$2&gt;R$4),SUMIFS(Investors!$Q:$Q,Investors!$A:$A,$A59,Investors!$G:$G,$B59),0)</f>
        <v/>
      </c>
      <c r="T59" s="14">
        <f>IF(AND(SUMIFS(Investors!$P:$P,Investors!$A:$A,$A59,Investors!$G:$G,$B59)-$B$2&lt;=T$4,SUMIFS(Investors!$P:$P,Investors!$A:$A,$A59,Investors!$G:$G,$B59)-$B$2&gt;S$4),SUMIFS(Investors!$Q:$Q,Investors!$A:$A,$A59,Investors!$G:$G,$B59),0)</f>
        <v/>
      </c>
      <c r="U59" s="14">
        <f>IF(AND(SUMIFS(Investors!$P:$P,Investors!$A:$A,$A59,Investors!$G:$G,$B59)-$B$2&lt;=U$4,SUMIFS(Investors!$P:$P,Investors!$A:$A,$A59,Investors!$G:$G,$B59)-$B$2&gt;T$4),SUMIFS(Investors!$Q:$Q,Investors!$A:$A,$A59,Investors!$G:$G,$B59),0)</f>
        <v/>
      </c>
      <c r="V59" s="14">
        <f>IF(AND(SUMIFS(Investors!$P:$P,Investors!$A:$A,$A59,Investors!$G:$G,$B59)-$B$2&lt;=V$4,SUMIFS(Investors!$P:$P,Investors!$A:$A,$A59,Investors!$G:$G,$B59)-$B$2&gt;U$4),SUMIFS(Investors!$Q:$Q,Investors!$A:$A,$A59,Investors!$G:$G,$B59),0)</f>
        <v/>
      </c>
      <c r="W59" s="14">
        <f>IF(AND(SUMIFS(Investors!$P:$P,Investors!$A:$A,$A59,Investors!$G:$G,$B59)-$B$2&lt;=W$4,SUMIFS(Investors!$P:$P,Investors!$A:$A,$A59,Investors!$G:$G,$B59)-$B$2&gt;V$4),SUMIFS(Investors!$Q:$Q,Investors!$A:$A,$A59,Investors!$G:$G,$B59),0)</f>
        <v/>
      </c>
      <c r="X59" s="14">
        <f>IF(AND(SUMIFS(Investors!$P:$P,Investors!$A:$A,$A59,Investors!$G:$G,$B59)-$B$2&lt;=X$4,SUMIFS(Investors!$P:$P,Investors!$A:$A,$A59,Investors!$G:$G,$B59)-$B$2&gt;W$4),SUMIFS(Investors!$Q:$Q,Investors!$A:$A,$A59,Investors!$G:$G,$B59),0)</f>
        <v/>
      </c>
      <c r="Y59" s="14">
        <f>IF(AND(SUMIFS(Investors!$P:$P,Investors!$A:$A,$A59,Investors!$G:$G,$B59)-$B$2&lt;=Y$4,SUMIFS(Investors!$P:$P,Investors!$A:$A,$A59,Investors!$G:$G,$B59)-$B$2&gt;X$4),SUMIFS(Investors!$Q:$Q,Investors!$A:$A,$A59,Investors!$G:$G,$B59),0)</f>
        <v/>
      </c>
      <c r="Z59" s="14">
        <f>IF(AND(SUMIFS(Investors!$P:$P,Investors!$A:$A,$A59,Investors!$G:$G,$B59)-$B$2&lt;=Z$4,SUMIFS(Investors!$P:$P,Investors!$A:$A,$A59,Investors!$G:$G,$B59)-$B$2&gt;Y$4),SUMIFS(Investors!$Q:$Q,Investors!$A:$A,$A59,Investors!$G:$G,$B59),0)</f>
        <v/>
      </c>
      <c r="AA59" s="14">
        <f>IF(AND(SUMIFS(Investors!$P:$P,Investors!$A:$A,$A59,Investors!$G:$G,$B59)-$B$2&lt;=AA$4,SUMIFS(Investors!$P:$P,Investors!$A:$A,$A59,Investors!$G:$G,$B59)-$B$2&gt;Z$4),SUMIFS(Investors!$Q:$Q,Investors!$A:$A,$A59,Investors!$G:$G,$B59),0)</f>
        <v/>
      </c>
      <c r="AB59" s="14">
        <f>IF(AND(SUMIFS(Investors!$P:$P,Investors!$A:$A,$A59,Investors!$G:$G,$B59)-$B$2&lt;=AB$4,SUMIFS(Investors!$P:$P,Investors!$A:$A,$A59,Investors!$G:$G,$B59)-$B$2&gt;AA$4),SUMIFS(Investors!$Q:$Q,Investors!$A:$A,$A59,Investors!$G:$G,$B59),0)</f>
        <v/>
      </c>
      <c r="AC59" s="14">
        <f>IF(AND(SUMIFS(Investors!$P:$P,Investors!$A:$A,$A59,Investors!$G:$G,$B59)-$B$2&lt;=AC$4,SUMIFS(Investors!$P:$P,Investors!$A:$A,$A59,Investors!$G:$G,$B59)-$B$2&gt;AB$4),SUMIFS(Investors!$Q:$Q,Investors!$A:$A,$A59,Investors!$G:$G,$B59),0)</f>
        <v/>
      </c>
    </row>
    <row r="60">
      <c r="A60" s="13" t="inlineStr">
        <is>
          <t>ZNUN01</t>
        </is>
      </c>
      <c r="B60" s="13" t="inlineStr">
        <is>
          <t>GW4834</t>
        </is>
      </c>
      <c r="C60" s="14">
        <f>SUM(E60:AC60)</f>
        <v/>
      </c>
      <c r="D60" s="13" t="n"/>
      <c r="E60" s="14">
        <f>IF(AND(SUMIFS(Investors!$P:$P,Investors!$A:$A,$A60,Investors!$G:$G,$B60)-$B$2&lt;=E$4,SUMIFS(Investors!$P:$P,Investors!$A:$A,$A60,Investors!$G:$G,$B60)-$B$2&gt;D$4),SUMIFS(Investors!$Q:$Q,Investors!$A:$A,$A60,Investors!$G:$G,$B60),0)</f>
        <v/>
      </c>
      <c r="F60" s="14">
        <f>IF(AND(SUMIFS(Investors!$P:$P,Investors!$A:$A,$A60,Investors!$G:$G,$B60)-$B$2&lt;=F$4,SUMIFS(Investors!$P:$P,Investors!$A:$A,$A60,Investors!$G:$G,$B60)-$B$2&gt;E$4),SUMIFS(Investors!$Q:$Q,Investors!$A:$A,$A60,Investors!$G:$G,$B60),0)</f>
        <v/>
      </c>
      <c r="G60" s="14">
        <f>IF(AND(SUMIFS(Investors!$P:$P,Investors!$A:$A,$A60,Investors!$G:$G,$B60)-$B$2&lt;=G$4,SUMIFS(Investors!$P:$P,Investors!$A:$A,$A60,Investors!$G:$G,$B60)-$B$2&gt;F$4),SUMIFS(Investors!$Q:$Q,Investors!$A:$A,$A60,Investors!$G:$G,$B60),0)</f>
        <v/>
      </c>
      <c r="H60" s="14">
        <f>IF(AND(SUMIFS(Investors!$P:$P,Investors!$A:$A,$A60,Investors!$G:$G,$B60)-$B$2&lt;=H$4,SUMIFS(Investors!$P:$P,Investors!$A:$A,$A60,Investors!$G:$G,$B60)-$B$2&gt;G$4),SUMIFS(Investors!$Q:$Q,Investors!$A:$A,$A60,Investors!$G:$G,$B60),0)</f>
        <v/>
      </c>
      <c r="I60" s="14">
        <f>IF(AND(SUMIFS(Investors!$P:$P,Investors!$A:$A,$A60,Investors!$G:$G,$B60)-$B$2&lt;=I$4,SUMIFS(Investors!$P:$P,Investors!$A:$A,$A60,Investors!$G:$G,$B60)-$B$2&gt;H$4),SUMIFS(Investors!$Q:$Q,Investors!$A:$A,$A60,Investors!$G:$G,$B60),0)</f>
        <v/>
      </c>
      <c r="J60" s="14">
        <f>IF(AND(SUMIFS(Investors!$P:$P,Investors!$A:$A,$A60,Investors!$G:$G,$B60)-$B$2&lt;=J$4,SUMIFS(Investors!$P:$P,Investors!$A:$A,$A60,Investors!$G:$G,$B60)-$B$2&gt;I$4),SUMIFS(Investors!$Q:$Q,Investors!$A:$A,$A60,Investors!$G:$G,$B60),0)</f>
        <v/>
      </c>
      <c r="K60" s="14">
        <f>IF(AND(SUMIFS(Investors!$P:$P,Investors!$A:$A,$A60,Investors!$G:$G,$B60)-$B$2&lt;=K$4,SUMIFS(Investors!$P:$P,Investors!$A:$A,$A60,Investors!$G:$G,$B60)-$B$2&gt;J$4),SUMIFS(Investors!$Q:$Q,Investors!$A:$A,$A60,Investors!$G:$G,$B60),0)</f>
        <v/>
      </c>
      <c r="L60" s="14">
        <f>IF(AND(SUMIFS(Investors!$P:$P,Investors!$A:$A,$A60,Investors!$G:$G,$B60)-$B$2&lt;=L$4,SUMIFS(Investors!$P:$P,Investors!$A:$A,$A60,Investors!$G:$G,$B60)-$B$2&gt;K$4),SUMIFS(Investors!$Q:$Q,Investors!$A:$A,$A60,Investors!$G:$G,$B60),0)</f>
        <v/>
      </c>
      <c r="M60" s="14">
        <f>IF(AND(SUMIFS(Investors!$P:$P,Investors!$A:$A,$A60,Investors!$G:$G,$B60)-$B$2&lt;=M$4,SUMIFS(Investors!$P:$P,Investors!$A:$A,$A60,Investors!$G:$G,$B60)-$B$2&gt;L$4),SUMIFS(Investors!$Q:$Q,Investors!$A:$A,$A60,Investors!$G:$G,$B60),0)</f>
        <v/>
      </c>
      <c r="N60" s="14">
        <f>IF(AND(SUMIFS(Investors!$P:$P,Investors!$A:$A,$A60,Investors!$G:$G,$B60)-$B$2&lt;=N$4,SUMIFS(Investors!$P:$P,Investors!$A:$A,$A60,Investors!$G:$G,$B60)-$B$2&gt;M$4),SUMIFS(Investors!$Q:$Q,Investors!$A:$A,$A60,Investors!$G:$G,$B60),0)</f>
        <v/>
      </c>
      <c r="O60" s="14">
        <f>IF(AND(SUMIFS(Investors!$P:$P,Investors!$A:$A,$A60,Investors!$G:$G,$B60)-$B$2&lt;=O$4,SUMIFS(Investors!$P:$P,Investors!$A:$A,$A60,Investors!$G:$G,$B60)-$B$2&gt;N$4),SUMIFS(Investors!$Q:$Q,Investors!$A:$A,$A60,Investors!$G:$G,$B60),0)</f>
        <v/>
      </c>
      <c r="P60" s="14">
        <f>IF(AND(SUMIFS(Investors!$P:$P,Investors!$A:$A,$A60,Investors!$G:$G,$B60)-$B$2&lt;=P$4,SUMIFS(Investors!$P:$P,Investors!$A:$A,$A60,Investors!$G:$G,$B60)-$B$2&gt;O$4),SUMIFS(Investors!$Q:$Q,Investors!$A:$A,$A60,Investors!$G:$G,$B60),0)</f>
        <v/>
      </c>
      <c r="Q60" s="14">
        <f>IF(AND(SUMIFS(Investors!$P:$P,Investors!$A:$A,$A60,Investors!$G:$G,$B60)-$B$2&lt;=Q$4,SUMIFS(Investors!$P:$P,Investors!$A:$A,$A60,Investors!$G:$G,$B60)-$B$2&gt;P$4),SUMIFS(Investors!$Q:$Q,Investors!$A:$A,$A60,Investors!$G:$G,$B60),0)</f>
        <v/>
      </c>
      <c r="R60" s="14">
        <f>IF(AND(SUMIFS(Investors!$P:$P,Investors!$A:$A,$A60,Investors!$G:$G,$B60)-$B$2&lt;=R$4,SUMIFS(Investors!$P:$P,Investors!$A:$A,$A60,Investors!$G:$G,$B60)-$B$2&gt;Q$4),SUMIFS(Investors!$Q:$Q,Investors!$A:$A,$A60,Investors!$G:$G,$B60),0)</f>
        <v/>
      </c>
      <c r="S60" s="14">
        <f>IF(AND(SUMIFS(Investors!$P:$P,Investors!$A:$A,$A60,Investors!$G:$G,$B60)-$B$2&lt;=S$4,SUMIFS(Investors!$P:$P,Investors!$A:$A,$A60,Investors!$G:$G,$B60)-$B$2&gt;R$4),SUMIFS(Investors!$Q:$Q,Investors!$A:$A,$A60,Investors!$G:$G,$B60),0)</f>
        <v/>
      </c>
      <c r="T60" s="14">
        <f>IF(AND(SUMIFS(Investors!$P:$P,Investors!$A:$A,$A60,Investors!$G:$G,$B60)-$B$2&lt;=T$4,SUMIFS(Investors!$P:$P,Investors!$A:$A,$A60,Investors!$G:$G,$B60)-$B$2&gt;S$4),SUMIFS(Investors!$Q:$Q,Investors!$A:$A,$A60,Investors!$G:$G,$B60),0)</f>
        <v/>
      </c>
      <c r="U60" s="14">
        <f>IF(AND(SUMIFS(Investors!$P:$P,Investors!$A:$A,$A60,Investors!$G:$G,$B60)-$B$2&lt;=U$4,SUMIFS(Investors!$P:$P,Investors!$A:$A,$A60,Investors!$G:$G,$B60)-$B$2&gt;T$4),SUMIFS(Investors!$Q:$Q,Investors!$A:$A,$A60,Investors!$G:$G,$B60),0)</f>
        <v/>
      </c>
      <c r="V60" s="14">
        <f>IF(AND(SUMIFS(Investors!$P:$P,Investors!$A:$A,$A60,Investors!$G:$G,$B60)-$B$2&lt;=V$4,SUMIFS(Investors!$P:$P,Investors!$A:$A,$A60,Investors!$G:$G,$B60)-$B$2&gt;U$4),SUMIFS(Investors!$Q:$Q,Investors!$A:$A,$A60,Investors!$G:$G,$B60),0)</f>
        <v/>
      </c>
      <c r="W60" s="14">
        <f>IF(AND(SUMIFS(Investors!$P:$P,Investors!$A:$A,$A60,Investors!$G:$G,$B60)-$B$2&lt;=W$4,SUMIFS(Investors!$P:$P,Investors!$A:$A,$A60,Investors!$G:$G,$B60)-$B$2&gt;V$4),SUMIFS(Investors!$Q:$Q,Investors!$A:$A,$A60,Investors!$G:$G,$B60),0)</f>
        <v/>
      </c>
      <c r="X60" s="14">
        <f>IF(AND(SUMIFS(Investors!$P:$P,Investors!$A:$A,$A60,Investors!$G:$G,$B60)-$B$2&lt;=X$4,SUMIFS(Investors!$P:$P,Investors!$A:$A,$A60,Investors!$G:$G,$B60)-$B$2&gt;W$4),SUMIFS(Investors!$Q:$Q,Investors!$A:$A,$A60,Investors!$G:$G,$B60),0)</f>
        <v/>
      </c>
      <c r="Y60" s="14">
        <f>IF(AND(SUMIFS(Investors!$P:$P,Investors!$A:$A,$A60,Investors!$G:$G,$B60)-$B$2&lt;=Y$4,SUMIFS(Investors!$P:$P,Investors!$A:$A,$A60,Investors!$G:$G,$B60)-$B$2&gt;X$4),SUMIFS(Investors!$Q:$Q,Investors!$A:$A,$A60,Investors!$G:$G,$B60),0)</f>
        <v/>
      </c>
      <c r="Z60" s="14">
        <f>IF(AND(SUMIFS(Investors!$P:$P,Investors!$A:$A,$A60,Investors!$G:$G,$B60)-$B$2&lt;=Z$4,SUMIFS(Investors!$P:$P,Investors!$A:$A,$A60,Investors!$G:$G,$B60)-$B$2&gt;Y$4),SUMIFS(Investors!$Q:$Q,Investors!$A:$A,$A60,Investors!$G:$G,$B60),0)</f>
        <v/>
      </c>
      <c r="AA60" s="14">
        <f>IF(AND(SUMIFS(Investors!$P:$P,Investors!$A:$A,$A60,Investors!$G:$G,$B60)-$B$2&lt;=AA$4,SUMIFS(Investors!$P:$P,Investors!$A:$A,$A60,Investors!$G:$G,$B60)-$B$2&gt;Z$4),SUMIFS(Investors!$Q:$Q,Investors!$A:$A,$A60,Investors!$G:$G,$B60),0)</f>
        <v/>
      </c>
      <c r="AB60" s="14">
        <f>IF(AND(SUMIFS(Investors!$P:$P,Investors!$A:$A,$A60,Investors!$G:$G,$B60)-$B$2&lt;=AB$4,SUMIFS(Investors!$P:$P,Investors!$A:$A,$A60,Investors!$G:$G,$B60)-$B$2&gt;AA$4),SUMIFS(Investors!$Q:$Q,Investors!$A:$A,$A60,Investors!$G:$G,$B60),0)</f>
        <v/>
      </c>
      <c r="AC60" s="14">
        <f>IF(AND(SUMIFS(Investors!$P:$P,Investors!$A:$A,$A60,Investors!$G:$G,$B60)-$B$2&lt;=AC$4,SUMIFS(Investors!$P:$P,Investors!$A:$A,$A60,Investors!$G:$G,$B60)-$B$2&gt;AB$4),SUMIFS(Investors!$Q:$Q,Investors!$A:$A,$A60,Investors!$G:$G,$B60),0)</f>
        <v/>
      </c>
    </row>
    <row r="61">
      <c r="A61" s="13" t="inlineStr">
        <is>
          <t>ZNUN01</t>
        </is>
      </c>
      <c r="B61" s="13" t="inlineStr">
        <is>
          <t>GW4607</t>
        </is>
      </c>
      <c r="C61" s="14">
        <f>SUM(E61:AC61)</f>
        <v/>
      </c>
      <c r="D61" s="13" t="n"/>
      <c r="E61" s="14">
        <f>IF(AND(SUMIFS(Investors!$P:$P,Investors!$A:$A,$A61,Investors!$G:$G,$B61)-$B$2&lt;=E$4,SUMIFS(Investors!$P:$P,Investors!$A:$A,$A61,Investors!$G:$G,$B61)-$B$2&gt;D$4),SUMIFS(Investors!$Q:$Q,Investors!$A:$A,$A61,Investors!$G:$G,$B61),0)</f>
        <v/>
      </c>
      <c r="F61" s="14">
        <f>IF(AND(SUMIFS(Investors!$P:$P,Investors!$A:$A,$A61,Investors!$G:$G,$B61)-$B$2&lt;=F$4,SUMIFS(Investors!$P:$P,Investors!$A:$A,$A61,Investors!$G:$G,$B61)-$B$2&gt;E$4),SUMIFS(Investors!$Q:$Q,Investors!$A:$A,$A61,Investors!$G:$G,$B61),0)</f>
        <v/>
      </c>
      <c r="G61" s="14">
        <f>IF(AND(SUMIFS(Investors!$P:$P,Investors!$A:$A,$A61,Investors!$G:$G,$B61)-$B$2&lt;=G$4,SUMIFS(Investors!$P:$P,Investors!$A:$A,$A61,Investors!$G:$G,$B61)-$B$2&gt;F$4),SUMIFS(Investors!$Q:$Q,Investors!$A:$A,$A61,Investors!$G:$G,$B61),0)</f>
        <v/>
      </c>
      <c r="H61" s="14">
        <f>IF(AND(SUMIFS(Investors!$P:$P,Investors!$A:$A,$A61,Investors!$G:$G,$B61)-$B$2&lt;=H$4,SUMIFS(Investors!$P:$P,Investors!$A:$A,$A61,Investors!$G:$G,$B61)-$B$2&gt;G$4),SUMIFS(Investors!$Q:$Q,Investors!$A:$A,$A61,Investors!$G:$G,$B61),0)</f>
        <v/>
      </c>
      <c r="I61" s="14">
        <f>IF(AND(SUMIFS(Investors!$P:$P,Investors!$A:$A,$A61,Investors!$G:$G,$B61)-$B$2&lt;=I$4,SUMIFS(Investors!$P:$P,Investors!$A:$A,$A61,Investors!$G:$G,$B61)-$B$2&gt;H$4),SUMIFS(Investors!$Q:$Q,Investors!$A:$A,$A61,Investors!$G:$G,$B61),0)</f>
        <v/>
      </c>
      <c r="J61" s="14">
        <f>IF(AND(SUMIFS(Investors!$P:$P,Investors!$A:$A,$A61,Investors!$G:$G,$B61)-$B$2&lt;=J$4,SUMIFS(Investors!$P:$P,Investors!$A:$A,$A61,Investors!$G:$G,$B61)-$B$2&gt;I$4),SUMIFS(Investors!$Q:$Q,Investors!$A:$A,$A61,Investors!$G:$G,$B61),0)</f>
        <v/>
      </c>
      <c r="K61" s="14">
        <f>IF(AND(SUMIFS(Investors!$P:$P,Investors!$A:$A,$A61,Investors!$G:$G,$B61)-$B$2&lt;=K$4,SUMIFS(Investors!$P:$P,Investors!$A:$A,$A61,Investors!$G:$G,$B61)-$B$2&gt;J$4),SUMIFS(Investors!$Q:$Q,Investors!$A:$A,$A61,Investors!$G:$G,$B61),0)</f>
        <v/>
      </c>
      <c r="L61" s="14">
        <f>IF(AND(SUMIFS(Investors!$P:$P,Investors!$A:$A,$A61,Investors!$G:$G,$B61)-$B$2&lt;=L$4,SUMIFS(Investors!$P:$P,Investors!$A:$A,$A61,Investors!$G:$G,$B61)-$B$2&gt;K$4),SUMIFS(Investors!$Q:$Q,Investors!$A:$A,$A61,Investors!$G:$G,$B61),0)</f>
        <v/>
      </c>
      <c r="M61" s="14">
        <f>IF(AND(SUMIFS(Investors!$P:$P,Investors!$A:$A,$A61,Investors!$G:$G,$B61)-$B$2&lt;=M$4,SUMIFS(Investors!$P:$P,Investors!$A:$A,$A61,Investors!$G:$G,$B61)-$B$2&gt;L$4),SUMIFS(Investors!$Q:$Q,Investors!$A:$A,$A61,Investors!$G:$G,$B61),0)</f>
        <v/>
      </c>
      <c r="N61" s="14">
        <f>IF(AND(SUMIFS(Investors!$P:$P,Investors!$A:$A,$A61,Investors!$G:$G,$B61)-$B$2&lt;=N$4,SUMIFS(Investors!$P:$P,Investors!$A:$A,$A61,Investors!$G:$G,$B61)-$B$2&gt;M$4),SUMIFS(Investors!$Q:$Q,Investors!$A:$A,$A61,Investors!$G:$G,$B61),0)</f>
        <v/>
      </c>
      <c r="O61" s="14">
        <f>IF(AND(SUMIFS(Investors!$P:$P,Investors!$A:$A,$A61,Investors!$G:$G,$B61)-$B$2&lt;=O$4,SUMIFS(Investors!$P:$P,Investors!$A:$A,$A61,Investors!$G:$G,$B61)-$B$2&gt;N$4),SUMIFS(Investors!$Q:$Q,Investors!$A:$A,$A61,Investors!$G:$G,$B61),0)</f>
        <v/>
      </c>
      <c r="P61" s="14">
        <f>IF(AND(SUMIFS(Investors!$P:$P,Investors!$A:$A,$A61,Investors!$G:$G,$B61)-$B$2&lt;=P$4,SUMIFS(Investors!$P:$P,Investors!$A:$A,$A61,Investors!$G:$G,$B61)-$B$2&gt;O$4),SUMIFS(Investors!$Q:$Q,Investors!$A:$A,$A61,Investors!$G:$G,$B61),0)</f>
        <v/>
      </c>
      <c r="Q61" s="14">
        <f>IF(AND(SUMIFS(Investors!$P:$P,Investors!$A:$A,$A61,Investors!$G:$G,$B61)-$B$2&lt;=Q$4,SUMIFS(Investors!$P:$P,Investors!$A:$A,$A61,Investors!$G:$G,$B61)-$B$2&gt;P$4),SUMIFS(Investors!$Q:$Q,Investors!$A:$A,$A61,Investors!$G:$G,$B61),0)</f>
        <v/>
      </c>
      <c r="R61" s="14">
        <f>IF(AND(SUMIFS(Investors!$P:$P,Investors!$A:$A,$A61,Investors!$G:$G,$B61)-$B$2&lt;=R$4,SUMIFS(Investors!$P:$P,Investors!$A:$A,$A61,Investors!$G:$G,$B61)-$B$2&gt;Q$4),SUMIFS(Investors!$Q:$Q,Investors!$A:$A,$A61,Investors!$G:$G,$B61),0)</f>
        <v/>
      </c>
      <c r="S61" s="14">
        <f>IF(AND(SUMIFS(Investors!$P:$P,Investors!$A:$A,$A61,Investors!$G:$G,$B61)-$B$2&lt;=S$4,SUMIFS(Investors!$P:$P,Investors!$A:$A,$A61,Investors!$G:$G,$B61)-$B$2&gt;R$4),SUMIFS(Investors!$Q:$Q,Investors!$A:$A,$A61,Investors!$G:$G,$B61),0)</f>
        <v/>
      </c>
      <c r="T61" s="14">
        <f>IF(AND(SUMIFS(Investors!$P:$P,Investors!$A:$A,$A61,Investors!$G:$G,$B61)-$B$2&lt;=T$4,SUMIFS(Investors!$P:$P,Investors!$A:$A,$A61,Investors!$G:$G,$B61)-$B$2&gt;S$4),SUMIFS(Investors!$Q:$Q,Investors!$A:$A,$A61,Investors!$G:$G,$B61),0)</f>
        <v/>
      </c>
      <c r="U61" s="14">
        <f>IF(AND(SUMIFS(Investors!$P:$P,Investors!$A:$A,$A61,Investors!$G:$G,$B61)-$B$2&lt;=U$4,SUMIFS(Investors!$P:$P,Investors!$A:$A,$A61,Investors!$G:$G,$B61)-$B$2&gt;T$4),SUMIFS(Investors!$Q:$Q,Investors!$A:$A,$A61,Investors!$G:$G,$B61),0)</f>
        <v/>
      </c>
      <c r="V61" s="14">
        <f>IF(AND(SUMIFS(Investors!$P:$P,Investors!$A:$A,$A61,Investors!$G:$G,$B61)-$B$2&lt;=V$4,SUMIFS(Investors!$P:$P,Investors!$A:$A,$A61,Investors!$G:$G,$B61)-$B$2&gt;U$4),SUMIFS(Investors!$Q:$Q,Investors!$A:$A,$A61,Investors!$G:$G,$B61),0)</f>
        <v/>
      </c>
      <c r="W61" s="14">
        <f>IF(AND(SUMIFS(Investors!$P:$P,Investors!$A:$A,$A61,Investors!$G:$G,$B61)-$B$2&lt;=W$4,SUMIFS(Investors!$P:$P,Investors!$A:$A,$A61,Investors!$G:$G,$B61)-$B$2&gt;V$4),SUMIFS(Investors!$Q:$Q,Investors!$A:$A,$A61,Investors!$G:$G,$B61),0)</f>
        <v/>
      </c>
      <c r="X61" s="14">
        <f>IF(AND(SUMIFS(Investors!$P:$P,Investors!$A:$A,$A61,Investors!$G:$G,$B61)-$B$2&lt;=X$4,SUMIFS(Investors!$P:$P,Investors!$A:$A,$A61,Investors!$G:$G,$B61)-$B$2&gt;W$4),SUMIFS(Investors!$Q:$Q,Investors!$A:$A,$A61,Investors!$G:$G,$B61),0)</f>
        <v/>
      </c>
      <c r="Y61" s="14">
        <f>IF(AND(SUMIFS(Investors!$P:$P,Investors!$A:$A,$A61,Investors!$G:$G,$B61)-$B$2&lt;=Y$4,SUMIFS(Investors!$P:$P,Investors!$A:$A,$A61,Investors!$G:$G,$B61)-$B$2&gt;X$4),SUMIFS(Investors!$Q:$Q,Investors!$A:$A,$A61,Investors!$G:$G,$B61),0)</f>
        <v/>
      </c>
      <c r="Z61" s="14">
        <f>IF(AND(SUMIFS(Investors!$P:$P,Investors!$A:$A,$A61,Investors!$G:$G,$B61)-$B$2&lt;=Z$4,SUMIFS(Investors!$P:$P,Investors!$A:$A,$A61,Investors!$G:$G,$B61)-$B$2&gt;Y$4),SUMIFS(Investors!$Q:$Q,Investors!$A:$A,$A61,Investors!$G:$G,$B61),0)</f>
        <v/>
      </c>
      <c r="AA61" s="14">
        <f>IF(AND(SUMIFS(Investors!$P:$P,Investors!$A:$A,$A61,Investors!$G:$G,$B61)-$B$2&lt;=AA$4,SUMIFS(Investors!$P:$P,Investors!$A:$A,$A61,Investors!$G:$G,$B61)-$B$2&gt;Z$4),SUMIFS(Investors!$Q:$Q,Investors!$A:$A,$A61,Investors!$G:$G,$B61),0)</f>
        <v/>
      </c>
      <c r="AB61" s="14">
        <f>IF(AND(SUMIFS(Investors!$P:$P,Investors!$A:$A,$A61,Investors!$G:$G,$B61)-$B$2&lt;=AB$4,SUMIFS(Investors!$P:$P,Investors!$A:$A,$A61,Investors!$G:$G,$B61)-$B$2&gt;AA$4),SUMIFS(Investors!$Q:$Q,Investors!$A:$A,$A61,Investors!$G:$G,$B61),0)</f>
        <v/>
      </c>
      <c r="AC61" s="14">
        <f>IF(AND(SUMIFS(Investors!$P:$P,Investors!$A:$A,$A61,Investors!$G:$G,$B61)-$B$2&lt;=AC$4,SUMIFS(Investors!$P:$P,Investors!$A:$A,$A61,Investors!$G:$G,$B61)-$B$2&gt;AB$4),SUMIFS(Investors!$Q:$Q,Investors!$A:$A,$A61,Investors!$G:$G,$B61),0)</f>
        <v/>
      </c>
    </row>
    <row r="62">
      <c r="A62" s="13" t="inlineStr">
        <is>
          <t>ZNUN01</t>
        </is>
      </c>
      <c r="B62" s="13" t="inlineStr">
        <is>
          <t>GW4267</t>
        </is>
      </c>
      <c r="C62" s="14">
        <f>SUM(E62:AC62)</f>
        <v/>
      </c>
      <c r="D62" s="13" t="n"/>
      <c r="E62" s="14">
        <f>IF(AND(SUMIFS(Investors!$P:$P,Investors!$A:$A,$A62,Investors!$G:$G,$B62)-$B$2&lt;=E$4,SUMIFS(Investors!$P:$P,Investors!$A:$A,$A62,Investors!$G:$G,$B62)-$B$2&gt;D$4),SUMIFS(Investors!$Q:$Q,Investors!$A:$A,$A62,Investors!$G:$G,$B62),0)</f>
        <v/>
      </c>
      <c r="F62" s="14">
        <f>IF(AND(SUMIFS(Investors!$P:$P,Investors!$A:$A,$A62,Investors!$G:$G,$B62)-$B$2&lt;=F$4,SUMIFS(Investors!$P:$P,Investors!$A:$A,$A62,Investors!$G:$G,$B62)-$B$2&gt;E$4),SUMIFS(Investors!$Q:$Q,Investors!$A:$A,$A62,Investors!$G:$G,$B62),0)</f>
        <v/>
      </c>
      <c r="G62" s="14">
        <f>IF(AND(SUMIFS(Investors!$P:$P,Investors!$A:$A,$A62,Investors!$G:$G,$B62)-$B$2&lt;=G$4,SUMIFS(Investors!$P:$P,Investors!$A:$A,$A62,Investors!$G:$G,$B62)-$B$2&gt;F$4),SUMIFS(Investors!$Q:$Q,Investors!$A:$A,$A62,Investors!$G:$G,$B62),0)</f>
        <v/>
      </c>
      <c r="H62" s="14">
        <f>IF(AND(SUMIFS(Investors!$P:$P,Investors!$A:$A,$A62,Investors!$G:$G,$B62)-$B$2&lt;=H$4,SUMIFS(Investors!$P:$P,Investors!$A:$A,$A62,Investors!$G:$G,$B62)-$B$2&gt;G$4),SUMIFS(Investors!$Q:$Q,Investors!$A:$A,$A62,Investors!$G:$G,$B62),0)</f>
        <v/>
      </c>
      <c r="I62" s="14">
        <f>IF(AND(SUMIFS(Investors!$P:$P,Investors!$A:$A,$A62,Investors!$G:$G,$B62)-$B$2&lt;=I$4,SUMIFS(Investors!$P:$P,Investors!$A:$A,$A62,Investors!$G:$G,$B62)-$B$2&gt;H$4),SUMIFS(Investors!$Q:$Q,Investors!$A:$A,$A62,Investors!$G:$G,$B62),0)</f>
        <v/>
      </c>
      <c r="J62" s="14">
        <f>IF(AND(SUMIFS(Investors!$P:$P,Investors!$A:$A,$A62,Investors!$G:$G,$B62)-$B$2&lt;=J$4,SUMIFS(Investors!$P:$P,Investors!$A:$A,$A62,Investors!$G:$G,$B62)-$B$2&gt;I$4),SUMIFS(Investors!$Q:$Q,Investors!$A:$A,$A62,Investors!$G:$G,$B62),0)</f>
        <v/>
      </c>
      <c r="K62" s="14">
        <f>IF(AND(SUMIFS(Investors!$P:$P,Investors!$A:$A,$A62,Investors!$G:$G,$B62)-$B$2&lt;=K$4,SUMIFS(Investors!$P:$P,Investors!$A:$A,$A62,Investors!$G:$G,$B62)-$B$2&gt;J$4),SUMIFS(Investors!$Q:$Q,Investors!$A:$A,$A62,Investors!$G:$G,$B62),0)</f>
        <v/>
      </c>
      <c r="L62" s="14">
        <f>IF(AND(SUMIFS(Investors!$P:$P,Investors!$A:$A,$A62,Investors!$G:$G,$B62)-$B$2&lt;=L$4,SUMIFS(Investors!$P:$P,Investors!$A:$A,$A62,Investors!$G:$G,$B62)-$B$2&gt;K$4),SUMIFS(Investors!$Q:$Q,Investors!$A:$A,$A62,Investors!$G:$G,$B62),0)</f>
        <v/>
      </c>
      <c r="M62" s="14">
        <f>IF(AND(SUMIFS(Investors!$P:$P,Investors!$A:$A,$A62,Investors!$G:$G,$B62)-$B$2&lt;=M$4,SUMIFS(Investors!$P:$P,Investors!$A:$A,$A62,Investors!$G:$G,$B62)-$B$2&gt;L$4),SUMIFS(Investors!$Q:$Q,Investors!$A:$A,$A62,Investors!$G:$G,$B62),0)</f>
        <v/>
      </c>
      <c r="N62" s="14">
        <f>IF(AND(SUMIFS(Investors!$P:$P,Investors!$A:$A,$A62,Investors!$G:$G,$B62)-$B$2&lt;=N$4,SUMIFS(Investors!$P:$P,Investors!$A:$A,$A62,Investors!$G:$G,$B62)-$B$2&gt;M$4),SUMIFS(Investors!$Q:$Q,Investors!$A:$A,$A62,Investors!$G:$G,$B62),0)</f>
        <v/>
      </c>
      <c r="O62" s="14">
        <f>IF(AND(SUMIFS(Investors!$P:$P,Investors!$A:$A,$A62,Investors!$G:$G,$B62)-$B$2&lt;=O$4,SUMIFS(Investors!$P:$P,Investors!$A:$A,$A62,Investors!$G:$G,$B62)-$B$2&gt;N$4),SUMIFS(Investors!$Q:$Q,Investors!$A:$A,$A62,Investors!$G:$G,$B62),0)</f>
        <v/>
      </c>
      <c r="P62" s="14">
        <f>IF(AND(SUMIFS(Investors!$P:$P,Investors!$A:$A,$A62,Investors!$G:$G,$B62)-$B$2&lt;=P$4,SUMIFS(Investors!$P:$P,Investors!$A:$A,$A62,Investors!$G:$G,$B62)-$B$2&gt;O$4),SUMIFS(Investors!$Q:$Q,Investors!$A:$A,$A62,Investors!$G:$G,$B62),0)</f>
        <v/>
      </c>
      <c r="Q62" s="14">
        <f>IF(AND(SUMIFS(Investors!$P:$P,Investors!$A:$A,$A62,Investors!$G:$G,$B62)-$B$2&lt;=Q$4,SUMIFS(Investors!$P:$P,Investors!$A:$A,$A62,Investors!$G:$G,$B62)-$B$2&gt;P$4),SUMIFS(Investors!$Q:$Q,Investors!$A:$A,$A62,Investors!$G:$G,$B62),0)</f>
        <v/>
      </c>
      <c r="R62" s="14">
        <f>IF(AND(SUMIFS(Investors!$P:$P,Investors!$A:$A,$A62,Investors!$G:$G,$B62)-$B$2&lt;=R$4,SUMIFS(Investors!$P:$P,Investors!$A:$A,$A62,Investors!$G:$G,$B62)-$B$2&gt;Q$4),SUMIFS(Investors!$Q:$Q,Investors!$A:$A,$A62,Investors!$G:$G,$B62),0)</f>
        <v/>
      </c>
      <c r="S62" s="14">
        <f>IF(AND(SUMIFS(Investors!$P:$P,Investors!$A:$A,$A62,Investors!$G:$G,$B62)-$B$2&lt;=S$4,SUMIFS(Investors!$P:$P,Investors!$A:$A,$A62,Investors!$G:$G,$B62)-$B$2&gt;R$4),SUMIFS(Investors!$Q:$Q,Investors!$A:$A,$A62,Investors!$G:$G,$B62),0)</f>
        <v/>
      </c>
      <c r="T62" s="14">
        <f>IF(AND(SUMIFS(Investors!$P:$P,Investors!$A:$A,$A62,Investors!$G:$G,$B62)-$B$2&lt;=T$4,SUMIFS(Investors!$P:$P,Investors!$A:$A,$A62,Investors!$G:$G,$B62)-$B$2&gt;S$4),SUMIFS(Investors!$Q:$Q,Investors!$A:$A,$A62,Investors!$G:$G,$B62),0)</f>
        <v/>
      </c>
      <c r="U62" s="14">
        <f>IF(AND(SUMIFS(Investors!$P:$P,Investors!$A:$A,$A62,Investors!$G:$G,$B62)-$B$2&lt;=U$4,SUMIFS(Investors!$P:$P,Investors!$A:$A,$A62,Investors!$G:$G,$B62)-$B$2&gt;T$4),SUMIFS(Investors!$Q:$Q,Investors!$A:$A,$A62,Investors!$G:$G,$B62),0)</f>
        <v/>
      </c>
      <c r="V62" s="14">
        <f>IF(AND(SUMIFS(Investors!$P:$P,Investors!$A:$A,$A62,Investors!$G:$G,$B62)-$B$2&lt;=V$4,SUMIFS(Investors!$P:$P,Investors!$A:$A,$A62,Investors!$G:$G,$B62)-$B$2&gt;U$4),SUMIFS(Investors!$Q:$Q,Investors!$A:$A,$A62,Investors!$G:$G,$B62),0)</f>
        <v/>
      </c>
      <c r="W62" s="14">
        <f>IF(AND(SUMIFS(Investors!$P:$P,Investors!$A:$A,$A62,Investors!$G:$G,$B62)-$B$2&lt;=W$4,SUMIFS(Investors!$P:$P,Investors!$A:$A,$A62,Investors!$G:$G,$B62)-$B$2&gt;V$4),SUMIFS(Investors!$Q:$Q,Investors!$A:$A,$A62,Investors!$G:$G,$B62),0)</f>
        <v/>
      </c>
      <c r="X62" s="14">
        <f>IF(AND(SUMIFS(Investors!$P:$P,Investors!$A:$A,$A62,Investors!$G:$G,$B62)-$B$2&lt;=X$4,SUMIFS(Investors!$P:$P,Investors!$A:$A,$A62,Investors!$G:$G,$B62)-$B$2&gt;W$4),SUMIFS(Investors!$Q:$Q,Investors!$A:$A,$A62,Investors!$G:$G,$B62),0)</f>
        <v/>
      </c>
      <c r="Y62" s="14">
        <f>IF(AND(SUMIFS(Investors!$P:$P,Investors!$A:$A,$A62,Investors!$G:$G,$B62)-$B$2&lt;=Y$4,SUMIFS(Investors!$P:$P,Investors!$A:$A,$A62,Investors!$G:$G,$B62)-$B$2&gt;X$4),SUMIFS(Investors!$Q:$Q,Investors!$A:$A,$A62,Investors!$G:$G,$B62),0)</f>
        <v/>
      </c>
      <c r="Z62" s="14">
        <f>IF(AND(SUMIFS(Investors!$P:$P,Investors!$A:$A,$A62,Investors!$G:$G,$B62)-$B$2&lt;=Z$4,SUMIFS(Investors!$P:$P,Investors!$A:$A,$A62,Investors!$G:$G,$B62)-$B$2&gt;Y$4),SUMIFS(Investors!$Q:$Q,Investors!$A:$A,$A62,Investors!$G:$G,$B62),0)</f>
        <v/>
      </c>
      <c r="AA62" s="14">
        <f>IF(AND(SUMIFS(Investors!$P:$P,Investors!$A:$A,$A62,Investors!$G:$G,$B62)-$B$2&lt;=AA$4,SUMIFS(Investors!$P:$P,Investors!$A:$A,$A62,Investors!$G:$G,$B62)-$B$2&gt;Z$4),SUMIFS(Investors!$Q:$Q,Investors!$A:$A,$A62,Investors!$G:$G,$B62),0)</f>
        <v/>
      </c>
      <c r="AB62" s="14">
        <f>IF(AND(SUMIFS(Investors!$P:$P,Investors!$A:$A,$A62,Investors!$G:$G,$B62)-$B$2&lt;=AB$4,SUMIFS(Investors!$P:$P,Investors!$A:$A,$A62,Investors!$G:$G,$B62)-$B$2&gt;AA$4),SUMIFS(Investors!$Q:$Q,Investors!$A:$A,$A62,Investors!$G:$G,$B62),0)</f>
        <v/>
      </c>
      <c r="AC62" s="14">
        <f>IF(AND(SUMIFS(Investors!$P:$P,Investors!$A:$A,$A62,Investors!$G:$G,$B62)-$B$2&lt;=AC$4,SUMIFS(Investors!$P:$P,Investors!$A:$A,$A62,Investors!$G:$G,$B62)-$B$2&gt;AB$4),SUMIFS(Investors!$Q:$Q,Investors!$A:$A,$A62,Investors!$G:$G,$B62),0)</f>
        <v/>
      </c>
    </row>
    <row r="63">
      <c r="A63" s="13" t="inlineStr">
        <is>
          <t>ZJOU01</t>
        </is>
      </c>
      <c r="B63" s="13" t="inlineStr">
        <is>
          <t>GW3960</t>
        </is>
      </c>
      <c r="C63" s="14">
        <f>SUM(E63:AC63)</f>
        <v/>
      </c>
      <c r="D63" s="13" t="n"/>
      <c r="E63" s="14">
        <f>IF(AND(SUMIFS(Investors!$P:$P,Investors!$A:$A,$A63,Investors!$G:$G,$B63)-$B$2&lt;=E$4,SUMIFS(Investors!$P:$P,Investors!$A:$A,$A63,Investors!$G:$G,$B63)-$B$2&gt;D$4),SUMIFS(Investors!$Q:$Q,Investors!$A:$A,$A63,Investors!$G:$G,$B63),0)</f>
        <v/>
      </c>
      <c r="F63" s="14">
        <f>IF(AND(SUMIFS(Investors!$P:$P,Investors!$A:$A,$A63,Investors!$G:$G,$B63)-$B$2&lt;=F$4,SUMIFS(Investors!$P:$P,Investors!$A:$A,$A63,Investors!$G:$G,$B63)-$B$2&gt;E$4),SUMIFS(Investors!$Q:$Q,Investors!$A:$A,$A63,Investors!$G:$G,$B63),0)</f>
        <v/>
      </c>
      <c r="G63" s="14">
        <f>IF(AND(SUMIFS(Investors!$P:$P,Investors!$A:$A,$A63,Investors!$G:$G,$B63)-$B$2&lt;=G$4,SUMIFS(Investors!$P:$P,Investors!$A:$A,$A63,Investors!$G:$G,$B63)-$B$2&gt;F$4),SUMIFS(Investors!$Q:$Q,Investors!$A:$A,$A63,Investors!$G:$G,$B63),0)</f>
        <v/>
      </c>
      <c r="H63" s="14">
        <f>IF(AND(SUMIFS(Investors!$P:$P,Investors!$A:$A,$A63,Investors!$G:$G,$B63)-$B$2&lt;=H$4,SUMIFS(Investors!$P:$P,Investors!$A:$A,$A63,Investors!$G:$G,$B63)-$B$2&gt;G$4),SUMIFS(Investors!$Q:$Q,Investors!$A:$A,$A63,Investors!$G:$G,$B63),0)</f>
        <v/>
      </c>
      <c r="I63" s="14">
        <f>IF(AND(SUMIFS(Investors!$P:$P,Investors!$A:$A,$A63,Investors!$G:$G,$B63)-$B$2&lt;=I$4,SUMIFS(Investors!$P:$P,Investors!$A:$A,$A63,Investors!$G:$G,$B63)-$B$2&gt;H$4),SUMIFS(Investors!$Q:$Q,Investors!$A:$A,$A63,Investors!$G:$G,$B63),0)</f>
        <v/>
      </c>
      <c r="J63" s="14">
        <f>IF(AND(SUMIFS(Investors!$P:$P,Investors!$A:$A,$A63,Investors!$G:$G,$B63)-$B$2&lt;=J$4,SUMIFS(Investors!$P:$P,Investors!$A:$A,$A63,Investors!$G:$G,$B63)-$B$2&gt;I$4),SUMIFS(Investors!$Q:$Q,Investors!$A:$A,$A63,Investors!$G:$G,$B63),0)</f>
        <v/>
      </c>
      <c r="K63" s="14">
        <f>IF(AND(SUMIFS(Investors!$P:$P,Investors!$A:$A,$A63,Investors!$G:$G,$B63)-$B$2&lt;=K$4,SUMIFS(Investors!$P:$P,Investors!$A:$A,$A63,Investors!$G:$G,$B63)-$B$2&gt;J$4),SUMIFS(Investors!$Q:$Q,Investors!$A:$A,$A63,Investors!$G:$G,$B63),0)</f>
        <v/>
      </c>
      <c r="L63" s="14">
        <f>IF(AND(SUMIFS(Investors!$P:$P,Investors!$A:$A,$A63,Investors!$G:$G,$B63)-$B$2&lt;=L$4,SUMIFS(Investors!$P:$P,Investors!$A:$A,$A63,Investors!$G:$G,$B63)-$B$2&gt;K$4),SUMIFS(Investors!$Q:$Q,Investors!$A:$A,$A63,Investors!$G:$G,$B63),0)</f>
        <v/>
      </c>
      <c r="M63" s="14">
        <f>IF(AND(SUMIFS(Investors!$P:$P,Investors!$A:$A,$A63,Investors!$G:$G,$B63)-$B$2&lt;=M$4,SUMIFS(Investors!$P:$P,Investors!$A:$A,$A63,Investors!$G:$G,$B63)-$B$2&gt;L$4),SUMIFS(Investors!$Q:$Q,Investors!$A:$A,$A63,Investors!$G:$G,$B63),0)</f>
        <v/>
      </c>
      <c r="N63" s="14">
        <f>IF(AND(SUMIFS(Investors!$P:$P,Investors!$A:$A,$A63,Investors!$G:$G,$B63)-$B$2&lt;=N$4,SUMIFS(Investors!$P:$P,Investors!$A:$A,$A63,Investors!$G:$G,$B63)-$B$2&gt;M$4),SUMIFS(Investors!$Q:$Q,Investors!$A:$A,$A63,Investors!$G:$G,$B63),0)</f>
        <v/>
      </c>
      <c r="O63" s="14">
        <f>IF(AND(SUMIFS(Investors!$P:$P,Investors!$A:$A,$A63,Investors!$G:$G,$B63)-$B$2&lt;=O$4,SUMIFS(Investors!$P:$P,Investors!$A:$A,$A63,Investors!$G:$G,$B63)-$B$2&gt;N$4),SUMIFS(Investors!$Q:$Q,Investors!$A:$A,$A63,Investors!$G:$G,$B63),0)</f>
        <v/>
      </c>
      <c r="P63" s="14">
        <f>IF(AND(SUMIFS(Investors!$P:$P,Investors!$A:$A,$A63,Investors!$G:$G,$B63)-$B$2&lt;=P$4,SUMIFS(Investors!$P:$P,Investors!$A:$A,$A63,Investors!$G:$G,$B63)-$B$2&gt;O$4),SUMIFS(Investors!$Q:$Q,Investors!$A:$A,$A63,Investors!$G:$G,$B63),0)</f>
        <v/>
      </c>
      <c r="Q63" s="14">
        <f>IF(AND(SUMIFS(Investors!$P:$P,Investors!$A:$A,$A63,Investors!$G:$G,$B63)-$B$2&lt;=Q$4,SUMIFS(Investors!$P:$P,Investors!$A:$A,$A63,Investors!$G:$G,$B63)-$B$2&gt;P$4),SUMIFS(Investors!$Q:$Q,Investors!$A:$A,$A63,Investors!$G:$G,$B63),0)</f>
        <v/>
      </c>
      <c r="R63" s="14">
        <f>IF(AND(SUMIFS(Investors!$P:$P,Investors!$A:$A,$A63,Investors!$G:$G,$B63)-$B$2&lt;=R$4,SUMIFS(Investors!$P:$P,Investors!$A:$A,$A63,Investors!$G:$G,$B63)-$B$2&gt;Q$4),SUMIFS(Investors!$Q:$Q,Investors!$A:$A,$A63,Investors!$G:$G,$B63),0)</f>
        <v/>
      </c>
      <c r="S63" s="14">
        <f>IF(AND(SUMIFS(Investors!$P:$P,Investors!$A:$A,$A63,Investors!$G:$G,$B63)-$B$2&lt;=S$4,SUMIFS(Investors!$P:$P,Investors!$A:$A,$A63,Investors!$G:$G,$B63)-$B$2&gt;R$4),SUMIFS(Investors!$Q:$Q,Investors!$A:$A,$A63,Investors!$G:$G,$B63),0)</f>
        <v/>
      </c>
      <c r="T63" s="14">
        <f>IF(AND(SUMIFS(Investors!$P:$P,Investors!$A:$A,$A63,Investors!$G:$G,$B63)-$B$2&lt;=T$4,SUMIFS(Investors!$P:$P,Investors!$A:$A,$A63,Investors!$G:$G,$B63)-$B$2&gt;S$4),SUMIFS(Investors!$Q:$Q,Investors!$A:$A,$A63,Investors!$G:$G,$B63),0)</f>
        <v/>
      </c>
      <c r="U63" s="14">
        <f>IF(AND(SUMIFS(Investors!$P:$P,Investors!$A:$A,$A63,Investors!$G:$G,$B63)-$B$2&lt;=U$4,SUMIFS(Investors!$P:$P,Investors!$A:$A,$A63,Investors!$G:$G,$B63)-$B$2&gt;T$4),SUMIFS(Investors!$Q:$Q,Investors!$A:$A,$A63,Investors!$G:$G,$B63),0)</f>
        <v/>
      </c>
      <c r="V63" s="14">
        <f>IF(AND(SUMIFS(Investors!$P:$P,Investors!$A:$A,$A63,Investors!$G:$G,$B63)-$B$2&lt;=V$4,SUMIFS(Investors!$P:$P,Investors!$A:$A,$A63,Investors!$G:$G,$B63)-$B$2&gt;U$4),SUMIFS(Investors!$Q:$Q,Investors!$A:$A,$A63,Investors!$G:$G,$B63),0)</f>
        <v/>
      </c>
      <c r="W63" s="14">
        <f>IF(AND(SUMIFS(Investors!$P:$P,Investors!$A:$A,$A63,Investors!$G:$G,$B63)-$B$2&lt;=W$4,SUMIFS(Investors!$P:$P,Investors!$A:$A,$A63,Investors!$G:$G,$B63)-$B$2&gt;V$4),SUMIFS(Investors!$Q:$Q,Investors!$A:$A,$A63,Investors!$G:$G,$B63),0)</f>
        <v/>
      </c>
      <c r="X63" s="14">
        <f>IF(AND(SUMIFS(Investors!$P:$P,Investors!$A:$A,$A63,Investors!$G:$G,$B63)-$B$2&lt;=X$4,SUMIFS(Investors!$P:$P,Investors!$A:$A,$A63,Investors!$G:$G,$B63)-$B$2&gt;W$4),SUMIFS(Investors!$Q:$Q,Investors!$A:$A,$A63,Investors!$G:$G,$B63),0)</f>
        <v/>
      </c>
      <c r="Y63" s="14">
        <f>IF(AND(SUMIFS(Investors!$P:$P,Investors!$A:$A,$A63,Investors!$G:$G,$B63)-$B$2&lt;=Y$4,SUMIFS(Investors!$P:$P,Investors!$A:$A,$A63,Investors!$G:$G,$B63)-$B$2&gt;X$4),SUMIFS(Investors!$Q:$Q,Investors!$A:$A,$A63,Investors!$G:$G,$B63),0)</f>
        <v/>
      </c>
      <c r="Z63" s="14">
        <f>IF(AND(SUMIFS(Investors!$P:$P,Investors!$A:$A,$A63,Investors!$G:$G,$B63)-$B$2&lt;=Z$4,SUMIFS(Investors!$P:$P,Investors!$A:$A,$A63,Investors!$G:$G,$B63)-$B$2&gt;Y$4),SUMIFS(Investors!$Q:$Q,Investors!$A:$A,$A63,Investors!$G:$G,$B63),0)</f>
        <v/>
      </c>
      <c r="AA63" s="14">
        <f>IF(AND(SUMIFS(Investors!$P:$P,Investors!$A:$A,$A63,Investors!$G:$G,$B63)-$B$2&lt;=AA$4,SUMIFS(Investors!$P:$P,Investors!$A:$A,$A63,Investors!$G:$G,$B63)-$B$2&gt;Z$4),SUMIFS(Investors!$Q:$Q,Investors!$A:$A,$A63,Investors!$G:$G,$B63),0)</f>
        <v/>
      </c>
      <c r="AB63" s="14">
        <f>IF(AND(SUMIFS(Investors!$P:$P,Investors!$A:$A,$A63,Investors!$G:$G,$B63)-$B$2&lt;=AB$4,SUMIFS(Investors!$P:$P,Investors!$A:$A,$A63,Investors!$G:$G,$B63)-$B$2&gt;AA$4),SUMIFS(Investors!$Q:$Q,Investors!$A:$A,$A63,Investors!$G:$G,$B63),0)</f>
        <v/>
      </c>
      <c r="AC63" s="14">
        <f>IF(AND(SUMIFS(Investors!$P:$P,Investors!$A:$A,$A63,Investors!$G:$G,$B63)-$B$2&lt;=AC$4,SUMIFS(Investors!$P:$P,Investors!$A:$A,$A63,Investors!$G:$G,$B63)-$B$2&gt;AB$4),SUMIFS(Investors!$Q:$Q,Investors!$A:$A,$A63,Investors!$G:$G,$B63),0)</f>
        <v/>
      </c>
    </row>
    <row r="64">
      <c r="A64" s="13" t="inlineStr">
        <is>
          <t>ZNOR01</t>
        </is>
      </c>
      <c r="B64" s="13" t="inlineStr">
        <is>
          <t>GW4550</t>
        </is>
      </c>
      <c r="C64" s="14">
        <f>SUM(E64:AC64)</f>
        <v/>
      </c>
      <c r="D64" s="13" t="n"/>
      <c r="E64" s="14">
        <f>IF(AND(SUMIFS(Investors!$P:$P,Investors!$A:$A,$A64,Investors!$G:$G,$B64)-$B$2&lt;=E$4,SUMIFS(Investors!$P:$P,Investors!$A:$A,$A64,Investors!$G:$G,$B64)-$B$2&gt;D$4),SUMIFS(Investors!$Q:$Q,Investors!$A:$A,$A64,Investors!$G:$G,$B64),0)</f>
        <v/>
      </c>
      <c r="F64" s="14">
        <f>IF(AND(SUMIFS(Investors!$P:$P,Investors!$A:$A,$A64,Investors!$G:$G,$B64)-$B$2&lt;=F$4,SUMIFS(Investors!$P:$P,Investors!$A:$A,$A64,Investors!$G:$G,$B64)-$B$2&gt;E$4),SUMIFS(Investors!$Q:$Q,Investors!$A:$A,$A64,Investors!$G:$G,$B64),0)</f>
        <v/>
      </c>
      <c r="G64" s="14">
        <f>IF(AND(SUMIFS(Investors!$P:$P,Investors!$A:$A,$A64,Investors!$G:$G,$B64)-$B$2&lt;=G$4,SUMIFS(Investors!$P:$P,Investors!$A:$A,$A64,Investors!$G:$G,$B64)-$B$2&gt;F$4),SUMIFS(Investors!$Q:$Q,Investors!$A:$A,$A64,Investors!$G:$G,$B64),0)</f>
        <v/>
      </c>
      <c r="H64" s="14">
        <f>IF(AND(SUMIFS(Investors!$P:$P,Investors!$A:$A,$A64,Investors!$G:$G,$B64)-$B$2&lt;=H$4,SUMIFS(Investors!$P:$P,Investors!$A:$A,$A64,Investors!$G:$G,$B64)-$B$2&gt;G$4),SUMIFS(Investors!$Q:$Q,Investors!$A:$A,$A64,Investors!$G:$G,$B64),0)</f>
        <v/>
      </c>
      <c r="I64" s="14">
        <f>IF(AND(SUMIFS(Investors!$P:$P,Investors!$A:$A,$A64,Investors!$G:$G,$B64)-$B$2&lt;=I$4,SUMIFS(Investors!$P:$P,Investors!$A:$A,$A64,Investors!$G:$G,$B64)-$B$2&gt;H$4),SUMIFS(Investors!$Q:$Q,Investors!$A:$A,$A64,Investors!$G:$G,$B64),0)</f>
        <v/>
      </c>
      <c r="J64" s="14">
        <f>IF(AND(SUMIFS(Investors!$P:$P,Investors!$A:$A,$A64,Investors!$G:$G,$B64)-$B$2&lt;=J$4,SUMIFS(Investors!$P:$P,Investors!$A:$A,$A64,Investors!$G:$G,$B64)-$B$2&gt;I$4),SUMIFS(Investors!$Q:$Q,Investors!$A:$A,$A64,Investors!$G:$G,$B64),0)</f>
        <v/>
      </c>
      <c r="K64" s="14">
        <f>IF(AND(SUMIFS(Investors!$P:$P,Investors!$A:$A,$A64,Investors!$G:$G,$B64)-$B$2&lt;=K$4,SUMIFS(Investors!$P:$P,Investors!$A:$A,$A64,Investors!$G:$G,$B64)-$B$2&gt;J$4),SUMIFS(Investors!$Q:$Q,Investors!$A:$A,$A64,Investors!$G:$G,$B64),0)</f>
        <v/>
      </c>
      <c r="L64" s="14">
        <f>IF(AND(SUMIFS(Investors!$P:$P,Investors!$A:$A,$A64,Investors!$G:$G,$B64)-$B$2&lt;=L$4,SUMIFS(Investors!$P:$P,Investors!$A:$A,$A64,Investors!$G:$G,$B64)-$B$2&gt;K$4),SUMIFS(Investors!$Q:$Q,Investors!$A:$A,$A64,Investors!$G:$G,$B64),0)</f>
        <v/>
      </c>
      <c r="M64" s="14">
        <f>IF(AND(SUMIFS(Investors!$P:$P,Investors!$A:$A,$A64,Investors!$G:$G,$B64)-$B$2&lt;=M$4,SUMIFS(Investors!$P:$P,Investors!$A:$A,$A64,Investors!$G:$G,$B64)-$B$2&gt;L$4),SUMIFS(Investors!$Q:$Q,Investors!$A:$A,$A64,Investors!$G:$G,$B64),0)</f>
        <v/>
      </c>
      <c r="N64" s="14">
        <f>IF(AND(SUMIFS(Investors!$P:$P,Investors!$A:$A,$A64,Investors!$G:$G,$B64)-$B$2&lt;=N$4,SUMIFS(Investors!$P:$P,Investors!$A:$A,$A64,Investors!$G:$G,$B64)-$B$2&gt;M$4),SUMIFS(Investors!$Q:$Q,Investors!$A:$A,$A64,Investors!$G:$G,$B64),0)</f>
        <v/>
      </c>
      <c r="O64" s="14">
        <f>IF(AND(SUMIFS(Investors!$P:$P,Investors!$A:$A,$A64,Investors!$G:$G,$B64)-$B$2&lt;=O$4,SUMIFS(Investors!$P:$P,Investors!$A:$A,$A64,Investors!$G:$G,$B64)-$B$2&gt;N$4),SUMIFS(Investors!$Q:$Q,Investors!$A:$A,$A64,Investors!$G:$G,$B64),0)</f>
        <v/>
      </c>
      <c r="P64" s="14">
        <f>IF(AND(SUMIFS(Investors!$P:$P,Investors!$A:$A,$A64,Investors!$G:$G,$B64)-$B$2&lt;=P$4,SUMIFS(Investors!$P:$P,Investors!$A:$A,$A64,Investors!$G:$G,$B64)-$B$2&gt;O$4),SUMIFS(Investors!$Q:$Q,Investors!$A:$A,$A64,Investors!$G:$G,$B64),0)</f>
        <v/>
      </c>
      <c r="Q64" s="14">
        <f>IF(AND(SUMIFS(Investors!$P:$P,Investors!$A:$A,$A64,Investors!$G:$G,$B64)-$B$2&lt;=Q$4,SUMIFS(Investors!$P:$P,Investors!$A:$A,$A64,Investors!$G:$G,$B64)-$B$2&gt;P$4),SUMIFS(Investors!$Q:$Q,Investors!$A:$A,$A64,Investors!$G:$G,$B64),0)</f>
        <v/>
      </c>
      <c r="R64" s="14">
        <f>IF(AND(SUMIFS(Investors!$P:$P,Investors!$A:$A,$A64,Investors!$G:$G,$B64)-$B$2&lt;=R$4,SUMIFS(Investors!$P:$P,Investors!$A:$A,$A64,Investors!$G:$G,$B64)-$B$2&gt;Q$4),SUMIFS(Investors!$Q:$Q,Investors!$A:$A,$A64,Investors!$G:$G,$B64),0)</f>
        <v/>
      </c>
      <c r="S64" s="14">
        <f>IF(AND(SUMIFS(Investors!$P:$P,Investors!$A:$A,$A64,Investors!$G:$G,$B64)-$B$2&lt;=S$4,SUMIFS(Investors!$P:$P,Investors!$A:$A,$A64,Investors!$G:$G,$B64)-$B$2&gt;R$4),SUMIFS(Investors!$Q:$Q,Investors!$A:$A,$A64,Investors!$G:$G,$B64),0)</f>
        <v/>
      </c>
      <c r="T64" s="14">
        <f>IF(AND(SUMIFS(Investors!$P:$P,Investors!$A:$A,$A64,Investors!$G:$G,$B64)-$B$2&lt;=T$4,SUMIFS(Investors!$P:$P,Investors!$A:$A,$A64,Investors!$G:$G,$B64)-$B$2&gt;S$4),SUMIFS(Investors!$Q:$Q,Investors!$A:$A,$A64,Investors!$G:$G,$B64),0)</f>
        <v/>
      </c>
      <c r="U64" s="14">
        <f>IF(AND(SUMIFS(Investors!$P:$P,Investors!$A:$A,$A64,Investors!$G:$G,$B64)-$B$2&lt;=U$4,SUMIFS(Investors!$P:$P,Investors!$A:$A,$A64,Investors!$G:$G,$B64)-$B$2&gt;T$4),SUMIFS(Investors!$Q:$Q,Investors!$A:$A,$A64,Investors!$G:$G,$B64),0)</f>
        <v/>
      </c>
      <c r="V64" s="14">
        <f>IF(AND(SUMIFS(Investors!$P:$P,Investors!$A:$A,$A64,Investors!$G:$G,$B64)-$B$2&lt;=V$4,SUMIFS(Investors!$P:$P,Investors!$A:$A,$A64,Investors!$G:$G,$B64)-$B$2&gt;U$4),SUMIFS(Investors!$Q:$Q,Investors!$A:$A,$A64,Investors!$G:$G,$B64),0)</f>
        <v/>
      </c>
      <c r="W64" s="14">
        <f>IF(AND(SUMIFS(Investors!$P:$P,Investors!$A:$A,$A64,Investors!$G:$G,$B64)-$B$2&lt;=W$4,SUMIFS(Investors!$P:$P,Investors!$A:$A,$A64,Investors!$G:$G,$B64)-$B$2&gt;V$4),SUMIFS(Investors!$Q:$Q,Investors!$A:$A,$A64,Investors!$G:$G,$B64),0)</f>
        <v/>
      </c>
      <c r="X64" s="14">
        <f>IF(AND(SUMIFS(Investors!$P:$P,Investors!$A:$A,$A64,Investors!$G:$G,$B64)-$B$2&lt;=X$4,SUMIFS(Investors!$P:$P,Investors!$A:$A,$A64,Investors!$G:$G,$B64)-$B$2&gt;W$4),SUMIFS(Investors!$Q:$Q,Investors!$A:$A,$A64,Investors!$G:$G,$B64),0)</f>
        <v/>
      </c>
      <c r="Y64" s="14">
        <f>IF(AND(SUMIFS(Investors!$P:$P,Investors!$A:$A,$A64,Investors!$G:$G,$B64)-$B$2&lt;=Y$4,SUMIFS(Investors!$P:$P,Investors!$A:$A,$A64,Investors!$G:$G,$B64)-$B$2&gt;X$4),SUMIFS(Investors!$Q:$Q,Investors!$A:$A,$A64,Investors!$G:$G,$B64),0)</f>
        <v/>
      </c>
      <c r="Z64" s="14">
        <f>IF(AND(SUMIFS(Investors!$P:$P,Investors!$A:$A,$A64,Investors!$G:$G,$B64)-$B$2&lt;=Z$4,SUMIFS(Investors!$P:$P,Investors!$A:$A,$A64,Investors!$G:$G,$B64)-$B$2&gt;Y$4),SUMIFS(Investors!$Q:$Q,Investors!$A:$A,$A64,Investors!$G:$G,$B64),0)</f>
        <v/>
      </c>
      <c r="AA64" s="14">
        <f>IF(AND(SUMIFS(Investors!$P:$P,Investors!$A:$A,$A64,Investors!$G:$G,$B64)-$B$2&lt;=AA$4,SUMIFS(Investors!$P:$P,Investors!$A:$A,$A64,Investors!$G:$G,$B64)-$B$2&gt;Z$4),SUMIFS(Investors!$Q:$Q,Investors!$A:$A,$A64,Investors!$G:$G,$B64),0)</f>
        <v/>
      </c>
      <c r="AB64" s="14">
        <f>IF(AND(SUMIFS(Investors!$P:$P,Investors!$A:$A,$A64,Investors!$G:$G,$B64)-$B$2&lt;=AB$4,SUMIFS(Investors!$P:$P,Investors!$A:$A,$A64,Investors!$G:$G,$B64)-$B$2&gt;AA$4),SUMIFS(Investors!$Q:$Q,Investors!$A:$A,$A64,Investors!$G:$G,$B64),0)</f>
        <v/>
      </c>
      <c r="AC64" s="14">
        <f>IF(AND(SUMIFS(Investors!$P:$P,Investors!$A:$A,$A64,Investors!$G:$G,$B64)-$B$2&lt;=AC$4,SUMIFS(Investors!$P:$P,Investors!$A:$A,$A64,Investors!$G:$G,$B64)-$B$2&gt;AB$4),SUMIFS(Investors!$Q:$Q,Investors!$A:$A,$A64,Investors!$G:$G,$B64),0)</f>
        <v/>
      </c>
    </row>
    <row r="65">
      <c r="A65" s="13" t="inlineStr">
        <is>
          <t>ZARB01</t>
        </is>
      </c>
      <c r="B65" s="13" t="inlineStr">
        <is>
          <t>GW3412</t>
        </is>
      </c>
      <c r="C65" s="14">
        <f>SUM(E65:AC65)</f>
        <v/>
      </c>
      <c r="D65" s="13" t="n"/>
      <c r="E65" s="14">
        <f>IF(AND(SUMIFS(Investors!$P:$P,Investors!$A:$A,$A65,Investors!$G:$G,$B65)-$B$2&lt;=E$4,SUMIFS(Investors!$P:$P,Investors!$A:$A,$A65,Investors!$G:$G,$B65)-$B$2&gt;D$4),SUMIFS(Investors!$Q:$Q,Investors!$A:$A,$A65,Investors!$G:$G,$B65),0)</f>
        <v/>
      </c>
      <c r="F65" s="14">
        <f>IF(AND(SUMIFS(Investors!$P:$P,Investors!$A:$A,$A65,Investors!$G:$G,$B65)-$B$2&lt;=F$4,SUMIFS(Investors!$P:$P,Investors!$A:$A,$A65,Investors!$G:$G,$B65)-$B$2&gt;E$4),SUMIFS(Investors!$Q:$Q,Investors!$A:$A,$A65,Investors!$G:$G,$B65),0)</f>
        <v/>
      </c>
      <c r="G65" s="14">
        <f>IF(AND(SUMIFS(Investors!$P:$P,Investors!$A:$A,$A65,Investors!$G:$G,$B65)-$B$2&lt;=G$4,SUMIFS(Investors!$P:$P,Investors!$A:$A,$A65,Investors!$G:$G,$B65)-$B$2&gt;F$4),SUMIFS(Investors!$Q:$Q,Investors!$A:$A,$A65,Investors!$G:$G,$B65),0)</f>
        <v/>
      </c>
      <c r="H65" s="14">
        <f>IF(AND(SUMIFS(Investors!$P:$P,Investors!$A:$A,$A65,Investors!$G:$G,$B65)-$B$2&lt;=H$4,SUMIFS(Investors!$P:$P,Investors!$A:$A,$A65,Investors!$G:$G,$B65)-$B$2&gt;G$4),SUMIFS(Investors!$Q:$Q,Investors!$A:$A,$A65,Investors!$G:$G,$B65),0)</f>
        <v/>
      </c>
      <c r="I65" s="14">
        <f>IF(AND(SUMIFS(Investors!$P:$P,Investors!$A:$A,$A65,Investors!$G:$G,$B65)-$B$2&lt;=I$4,SUMIFS(Investors!$P:$P,Investors!$A:$A,$A65,Investors!$G:$G,$B65)-$B$2&gt;H$4),SUMIFS(Investors!$Q:$Q,Investors!$A:$A,$A65,Investors!$G:$G,$B65),0)</f>
        <v/>
      </c>
      <c r="J65" s="14">
        <f>IF(AND(SUMIFS(Investors!$P:$P,Investors!$A:$A,$A65,Investors!$G:$G,$B65)-$B$2&lt;=J$4,SUMIFS(Investors!$P:$P,Investors!$A:$A,$A65,Investors!$G:$G,$B65)-$B$2&gt;I$4),SUMIFS(Investors!$Q:$Q,Investors!$A:$A,$A65,Investors!$G:$G,$B65),0)</f>
        <v/>
      </c>
      <c r="K65" s="14">
        <f>IF(AND(SUMIFS(Investors!$P:$P,Investors!$A:$A,$A65,Investors!$G:$G,$B65)-$B$2&lt;=K$4,SUMIFS(Investors!$P:$P,Investors!$A:$A,$A65,Investors!$G:$G,$B65)-$B$2&gt;J$4),SUMIFS(Investors!$Q:$Q,Investors!$A:$A,$A65,Investors!$G:$G,$B65),0)</f>
        <v/>
      </c>
      <c r="L65" s="14">
        <f>IF(AND(SUMIFS(Investors!$P:$P,Investors!$A:$A,$A65,Investors!$G:$G,$B65)-$B$2&lt;=L$4,SUMIFS(Investors!$P:$P,Investors!$A:$A,$A65,Investors!$G:$G,$B65)-$B$2&gt;K$4),SUMIFS(Investors!$Q:$Q,Investors!$A:$A,$A65,Investors!$G:$G,$B65),0)</f>
        <v/>
      </c>
      <c r="M65" s="14">
        <f>IF(AND(SUMIFS(Investors!$P:$P,Investors!$A:$A,$A65,Investors!$G:$G,$B65)-$B$2&lt;=M$4,SUMIFS(Investors!$P:$P,Investors!$A:$A,$A65,Investors!$G:$G,$B65)-$B$2&gt;L$4),SUMIFS(Investors!$Q:$Q,Investors!$A:$A,$A65,Investors!$G:$G,$B65),0)</f>
        <v/>
      </c>
      <c r="N65" s="14">
        <f>IF(AND(SUMIFS(Investors!$P:$P,Investors!$A:$A,$A65,Investors!$G:$G,$B65)-$B$2&lt;=N$4,SUMIFS(Investors!$P:$P,Investors!$A:$A,$A65,Investors!$G:$G,$B65)-$B$2&gt;M$4),SUMIFS(Investors!$Q:$Q,Investors!$A:$A,$A65,Investors!$G:$G,$B65),0)</f>
        <v/>
      </c>
      <c r="O65" s="14">
        <f>IF(AND(SUMIFS(Investors!$P:$P,Investors!$A:$A,$A65,Investors!$G:$G,$B65)-$B$2&lt;=O$4,SUMIFS(Investors!$P:$P,Investors!$A:$A,$A65,Investors!$G:$G,$B65)-$B$2&gt;N$4),SUMIFS(Investors!$Q:$Q,Investors!$A:$A,$A65,Investors!$G:$G,$B65),0)</f>
        <v/>
      </c>
      <c r="P65" s="14">
        <f>IF(AND(SUMIFS(Investors!$P:$P,Investors!$A:$A,$A65,Investors!$G:$G,$B65)-$B$2&lt;=P$4,SUMIFS(Investors!$P:$P,Investors!$A:$A,$A65,Investors!$G:$G,$B65)-$B$2&gt;O$4),SUMIFS(Investors!$Q:$Q,Investors!$A:$A,$A65,Investors!$G:$G,$B65),0)</f>
        <v/>
      </c>
      <c r="Q65" s="14">
        <f>IF(AND(SUMIFS(Investors!$P:$P,Investors!$A:$A,$A65,Investors!$G:$G,$B65)-$B$2&lt;=Q$4,SUMIFS(Investors!$P:$P,Investors!$A:$A,$A65,Investors!$G:$G,$B65)-$B$2&gt;P$4),SUMIFS(Investors!$Q:$Q,Investors!$A:$A,$A65,Investors!$G:$G,$B65),0)</f>
        <v/>
      </c>
      <c r="R65" s="14">
        <f>IF(AND(SUMIFS(Investors!$P:$P,Investors!$A:$A,$A65,Investors!$G:$G,$B65)-$B$2&lt;=R$4,SUMIFS(Investors!$P:$P,Investors!$A:$A,$A65,Investors!$G:$G,$B65)-$B$2&gt;Q$4),SUMIFS(Investors!$Q:$Q,Investors!$A:$A,$A65,Investors!$G:$G,$B65),0)</f>
        <v/>
      </c>
      <c r="S65" s="14">
        <f>IF(AND(SUMIFS(Investors!$P:$P,Investors!$A:$A,$A65,Investors!$G:$G,$B65)-$B$2&lt;=S$4,SUMIFS(Investors!$P:$P,Investors!$A:$A,$A65,Investors!$G:$G,$B65)-$B$2&gt;R$4),SUMIFS(Investors!$Q:$Q,Investors!$A:$A,$A65,Investors!$G:$G,$B65),0)</f>
        <v/>
      </c>
      <c r="T65" s="14">
        <f>IF(AND(SUMIFS(Investors!$P:$P,Investors!$A:$A,$A65,Investors!$G:$G,$B65)-$B$2&lt;=T$4,SUMIFS(Investors!$P:$P,Investors!$A:$A,$A65,Investors!$G:$G,$B65)-$B$2&gt;S$4),SUMIFS(Investors!$Q:$Q,Investors!$A:$A,$A65,Investors!$G:$G,$B65),0)</f>
        <v/>
      </c>
      <c r="U65" s="14">
        <f>IF(AND(SUMIFS(Investors!$P:$P,Investors!$A:$A,$A65,Investors!$G:$G,$B65)-$B$2&lt;=U$4,SUMIFS(Investors!$P:$P,Investors!$A:$A,$A65,Investors!$G:$G,$B65)-$B$2&gt;T$4),SUMIFS(Investors!$Q:$Q,Investors!$A:$A,$A65,Investors!$G:$G,$B65),0)</f>
        <v/>
      </c>
      <c r="V65" s="14">
        <f>IF(AND(SUMIFS(Investors!$P:$P,Investors!$A:$A,$A65,Investors!$G:$G,$B65)-$B$2&lt;=V$4,SUMIFS(Investors!$P:$P,Investors!$A:$A,$A65,Investors!$G:$G,$B65)-$B$2&gt;U$4),SUMIFS(Investors!$Q:$Q,Investors!$A:$A,$A65,Investors!$G:$G,$B65),0)</f>
        <v/>
      </c>
      <c r="W65" s="14">
        <f>IF(AND(SUMIFS(Investors!$P:$P,Investors!$A:$A,$A65,Investors!$G:$G,$B65)-$B$2&lt;=W$4,SUMIFS(Investors!$P:$P,Investors!$A:$A,$A65,Investors!$G:$G,$B65)-$B$2&gt;V$4),SUMIFS(Investors!$Q:$Q,Investors!$A:$A,$A65,Investors!$G:$G,$B65),0)</f>
        <v/>
      </c>
      <c r="X65" s="14">
        <f>IF(AND(SUMIFS(Investors!$P:$P,Investors!$A:$A,$A65,Investors!$G:$G,$B65)-$B$2&lt;=X$4,SUMIFS(Investors!$P:$P,Investors!$A:$A,$A65,Investors!$G:$G,$B65)-$B$2&gt;W$4),SUMIFS(Investors!$Q:$Q,Investors!$A:$A,$A65,Investors!$G:$G,$B65),0)</f>
        <v/>
      </c>
      <c r="Y65" s="14">
        <f>IF(AND(SUMIFS(Investors!$P:$P,Investors!$A:$A,$A65,Investors!$G:$G,$B65)-$B$2&lt;=Y$4,SUMIFS(Investors!$P:$P,Investors!$A:$A,$A65,Investors!$G:$G,$B65)-$B$2&gt;X$4),SUMIFS(Investors!$Q:$Q,Investors!$A:$A,$A65,Investors!$G:$G,$B65),0)</f>
        <v/>
      </c>
      <c r="Z65" s="14">
        <f>IF(AND(SUMIFS(Investors!$P:$P,Investors!$A:$A,$A65,Investors!$G:$G,$B65)-$B$2&lt;=Z$4,SUMIFS(Investors!$P:$P,Investors!$A:$A,$A65,Investors!$G:$G,$B65)-$B$2&gt;Y$4),SUMIFS(Investors!$Q:$Q,Investors!$A:$A,$A65,Investors!$G:$G,$B65),0)</f>
        <v/>
      </c>
      <c r="AA65" s="14">
        <f>IF(AND(SUMIFS(Investors!$P:$P,Investors!$A:$A,$A65,Investors!$G:$G,$B65)-$B$2&lt;=AA$4,SUMIFS(Investors!$P:$P,Investors!$A:$A,$A65,Investors!$G:$G,$B65)-$B$2&gt;Z$4),SUMIFS(Investors!$Q:$Q,Investors!$A:$A,$A65,Investors!$G:$G,$B65),0)</f>
        <v/>
      </c>
      <c r="AB65" s="14">
        <f>IF(AND(SUMIFS(Investors!$P:$P,Investors!$A:$A,$A65,Investors!$G:$G,$B65)-$B$2&lt;=AB$4,SUMIFS(Investors!$P:$P,Investors!$A:$A,$A65,Investors!$G:$G,$B65)-$B$2&gt;AA$4),SUMIFS(Investors!$Q:$Q,Investors!$A:$A,$A65,Investors!$G:$G,$B65),0)</f>
        <v/>
      </c>
      <c r="AC65" s="14">
        <f>IF(AND(SUMIFS(Investors!$P:$P,Investors!$A:$A,$A65,Investors!$G:$G,$B65)-$B$2&lt;=AC$4,SUMIFS(Investors!$P:$P,Investors!$A:$A,$A65,Investors!$G:$G,$B65)-$B$2&gt;AB$4),SUMIFS(Investors!$Q:$Q,Investors!$A:$A,$A65,Investors!$G:$G,$B65),0)</f>
        <v/>
      </c>
    </row>
    <row r="66">
      <c r="A66" s="13" t="inlineStr">
        <is>
          <t>ZARB01</t>
        </is>
      </c>
      <c r="B66" s="13" t="inlineStr">
        <is>
          <t>GW3624</t>
        </is>
      </c>
      <c r="C66" s="14">
        <f>SUM(E66:AC66)</f>
        <v/>
      </c>
      <c r="D66" s="13" t="n"/>
      <c r="E66" s="14">
        <f>IF(AND(SUMIFS(Investors!$P:$P,Investors!$A:$A,$A66,Investors!$G:$G,$B66)-$B$2&lt;=E$4,SUMIFS(Investors!$P:$P,Investors!$A:$A,$A66,Investors!$G:$G,$B66)-$B$2&gt;D$4),SUMIFS(Investors!$Q:$Q,Investors!$A:$A,$A66,Investors!$G:$G,$B66),0)</f>
        <v/>
      </c>
      <c r="F66" s="14">
        <f>IF(AND(SUMIFS(Investors!$P:$P,Investors!$A:$A,$A66,Investors!$G:$G,$B66)-$B$2&lt;=F$4,SUMIFS(Investors!$P:$P,Investors!$A:$A,$A66,Investors!$G:$G,$B66)-$B$2&gt;E$4),SUMIFS(Investors!$Q:$Q,Investors!$A:$A,$A66,Investors!$G:$G,$B66),0)</f>
        <v/>
      </c>
      <c r="G66" s="14">
        <f>IF(AND(SUMIFS(Investors!$P:$P,Investors!$A:$A,$A66,Investors!$G:$G,$B66)-$B$2&lt;=G$4,SUMIFS(Investors!$P:$P,Investors!$A:$A,$A66,Investors!$G:$G,$B66)-$B$2&gt;F$4),SUMIFS(Investors!$Q:$Q,Investors!$A:$A,$A66,Investors!$G:$G,$B66),0)</f>
        <v/>
      </c>
      <c r="H66" s="14">
        <f>IF(AND(SUMIFS(Investors!$P:$P,Investors!$A:$A,$A66,Investors!$G:$G,$B66)-$B$2&lt;=H$4,SUMIFS(Investors!$P:$P,Investors!$A:$A,$A66,Investors!$G:$G,$B66)-$B$2&gt;G$4),SUMIFS(Investors!$Q:$Q,Investors!$A:$A,$A66,Investors!$G:$G,$B66),0)</f>
        <v/>
      </c>
      <c r="I66" s="14">
        <f>IF(AND(SUMIFS(Investors!$P:$P,Investors!$A:$A,$A66,Investors!$G:$G,$B66)-$B$2&lt;=I$4,SUMIFS(Investors!$P:$P,Investors!$A:$A,$A66,Investors!$G:$G,$B66)-$B$2&gt;H$4),SUMIFS(Investors!$Q:$Q,Investors!$A:$A,$A66,Investors!$G:$G,$B66),0)</f>
        <v/>
      </c>
      <c r="J66" s="14">
        <f>IF(AND(SUMIFS(Investors!$P:$P,Investors!$A:$A,$A66,Investors!$G:$G,$B66)-$B$2&lt;=J$4,SUMIFS(Investors!$P:$P,Investors!$A:$A,$A66,Investors!$G:$G,$B66)-$B$2&gt;I$4),SUMIFS(Investors!$Q:$Q,Investors!$A:$A,$A66,Investors!$G:$G,$B66),0)</f>
        <v/>
      </c>
      <c r="K66" s="14">
        <f>IF(AND(SUMIFS(Investors!$P:$P,Investors!$A:$A,$A66,Investors!$G:$G,$B66)-$B$2&lt;=K$4,SUMIFS(Investors!$P:$P,Investors!$A:$A,$A66,Investors!$G:$G,$B66)-$B$2&gt;J$4),SUMIFS(Investors!$Q:$Q,Investors!$A:$A,$A66,Investors!$G:$G,$B66),0)</f>
        <v/>
      </c>
      <c r="L66" s="14">
        <f>IF(AND(SUMIFS(Investors!$P:$P,Investors!$A:$A,$A66,Investors!$G:$G,$B66)-$B$2&lt;=L$4,SUMIFS(Investors!$P:$P,Investors!$A:$A,$A66,Investors!$G:$G,$B66)-$B$2&gt;K$4),SUMIFS(Investors!$Q:$Q,Investors!$A:$A,$A66,Investors!$G:$G,$B66),0)</f>
        <v/>
      </c>
      <c r="M66" s="14">
        <f>IF(AND(SUMIFS(Investors!$P:$P,Investors!$A:$A,$A66,Investors!$G:$G,$B66)-$B$2&lt;=M$4,SUMIFS(Investors!$P:$P,Investors!$A:$A,$A66,Investors!$G:$G,$B66)-$B$2&gt;L$4),SUMIFS(Investors!$Q:$Q,Investors!$A:$A,$A66,Investors!$G:$G,$B66),0)</f>
        <v/>
      </c>
      <c r="N66" s="14">
        <f>IF(AND(SUMIFS(Investors!$P:$P,Investors!$A:$A,$A66,Investors!$G:$G,$B66)-$B$2&lt;=N$4,SUMIFS(Investors!$P:$P,Investors!$A:$A,$A66,Investors!$G:$G,$B66)-$B$2&gt;M$4),SUMIFS(Investors!$Q:$Q,Investors!$A:$A,$A66,Investors!$G:$G,$B66),0)</f>
        <v/>
      </c>
      <c r="O66" s="14">
        <f>IF(AND(SUMIFS(Investors!$P:$P,Investors!$A:$A,$A66,Investors!$G:$G,$B66)-$B$2&lt;=O$4,SUMIFS(Investors!$P:$P,Investors!$A:$A,$A66,Investors!$G:$G,$B66)-$B$2&gt;N$4),SUMIFS(Investors!$Q:$Q,Investors!$A:$A,$A66,Investors!$G:$G,$B66),0)</f>
        <v/>
      </c>
      <c r="P66" s="14">
        <f>IF(AND(SUMIFS(Investors!$P:$P,Investors!$A:$A,$A66,Investors!$G:$G,$B66)-$B$2&lt;=P$4,SUMIFS(Investors!$P:$P,Investors!$A:$A,$A66,Investors!$G:$G,$B66)-$B$2&gt;O$4),SUMIFS(Investors!$Q:$Q,Investors!$A:$A,$A66,Investors!$G:$G,$B66),0)</f>
        <v/>
      </c>
      <c r="Q66" s="14">
        <f>IF(AND(SUMIFS(Investors!$P:$P,Investors!$A:$A,$A66,Investors!$G:$G,$B66)-$B$2&lt;=Q$4,SUMIFS(Investors!$P:$P,Investors!$A:$A,$A66,Investors!$G:$G,$B66)-$B$2&gt;P$4),SUMIFS(Investors!$Q:$Q,Investors!$A:$A,$A66,Investors!$G:$G,$B66),0)</f>
        <v/>
      </c>
      <c r="R66" s="14">
        <f>IF(AND(SUMIFS(Investors!$P:$P,Investors!$A:$A,$A66,Investors!$G:$G,$B66)-$B$2&lt;=R$4,SUMIFS(Investors!$P:$P,Investors!$A:$A,$A66,Investors!$G:$G,$B66)-$B$2&gt;Q$4),SUMIFS(Investors!$Q:$Q,Investors!$A:$A,$A66,Investors!$G:$G,$B66),0)</f>
        <v/>
      </c>
      <c r="S66" s="14">
        <f>IF(AND(SUMIFS(Investors!$P:$P,Investors!$A:$A,$A66,Investors!$G:$G,$B66)-$B$2&lt;=S$4,SUMIFS(Investors!$P:$P,Investors!$A:$A,$A66,Investors!$G:$G,$B66)-$B$2&gt;R$4),SUMIFS(Investors!$Q:$Q,Investors!$A:$A,$A66,Investors!$G:$G,$B66),0)</f>
        <v/>
      </c>
      <c r="T66" s="14">
        <f>IF(AND(SUMIFS(Investors!$P:$P,Investors!$A:$A,$A66,Investors!$G:$G,$B66)-$B$2&lt;=T$4,SUMIFS(Investors!$P:$P,Investors!$A:$A,$A66,Investors!$G:$G,$B66)-$B$2&gt;S$4),SUMIFS(Investors!$Q:$Q,Investors!$A:$A,$A66,Investors!$G:$G,$B66),0)</f>
        <v/>
      </c>
      <c r="U66" s="14">
        <f>IF(AND(SUMIFS(Investors!$P:$P,Investors!$A:$A,$A66,Investors!$G:$G,$B66)-$B$2&lt;=U$4,SUMIFS(Investors!$P:$P,Investors!$A:$A,$A66,Investors!$G:$G,$B66)-$B$2&gt;T$4),SUMIFS(Investors!$Q:$Q,Investors!$A:$A,$A66,Investors!$G:$G,$B66),0)</f>
        <v/>
      </c>
      <c r="V66" s="14">
        <f>IF(AND(SUMIFS(Investors!$P:$P,Investors!$A:$A,$A66,Investors!$G:$G,$B66)-$B$2&lt;=V$4,SUMIFS(Investors!$P:$P,Investors!$A:$A,$A66,Investors!$G:$G,$B66)-$B$2&gt;U$4),SUMIFS(Investors!$Q:$Q,Investors!$A:$A,$A66,Investors!$G:$G,$B66),0)</f>
        <v/>
      </c>
      <c r="W66" s="14">
        <f>IF(AND(SUMIFS(Investors!$P:$P,Investors!$A:$A,$A66,Investors!$G:$G,$B66)-$B$2&lt;=W$4,SUMIFS(Investors!$P:$P,Investors!$A:$A,$A66,Investors!$G:$G,$B66)-$B$2&gt;V$4),SUMIFS(Investors!$Q:$Q,Investors!$A:$A,$A66,Investors!$G:$G,$B66),0)</f>
        <v/>
      </c>
      <c r="X66" s="14">
        <f>IF(AND(SUMIFS(Investors!$P:$P,Investors!$A:$A,$A66,Investors!$G:$G,$B66)-$B$2&lt;=X$4,SUMIFS(Investors!$P:$P,Investors!$A:$A,$A66,Investors!$G:$G,$B66)-$B$2&gt;W$4),SUMIFS(Investors!$Q:$Q,Investors!$A:$A,$A66,Investors!$G:$G,$B66),0)</f>
        <v/>
      </c>
      <c r="Y66" s="14">
        <f>IF(AND(SUMIFS(Investors!$P:$P,Investors!$A:$A,$A66,Investors!$G:$G,$B66)-$B$2&lt;=Y$4,SUMIFS(Investors!$P:$P,Investors!$A:$A,$A66,Investors!$G:$G,$B66)-$B$2&gt;X$4),SUMIFS(Investors!$Q:$Q,Investors!$A:$A,$A66,Investors!$G:$G,$B66),0)</f>
        <v/>
      </c>
      <c r="Z66" s="14">
        <f>IF(AND(SUMIFS(Investors!$P:$P,Investors!$A:$A,$A66,Investors!$G:$G,$B66)-$B$2&lt;=Z$4,SUMIFS(Investors!$P:$P,Investors!$A:$A,$A66,Investors!$G:$G,$B66)-$B$2&gt;Y$4),SUMIFS(Investors!$Q:$Q,Investors!$A:$A,$A66,Investors!$G:$G,$B66),0)</f>
        <v/>
      </c>
      <c r="AA66" s="14">
        <f>IF(AND(SUMIFS(Investors!$P:$P,Investors!$A:$A,$A66,Investors!$G:$G,$B66)-$B$2&lt;=AA$4,SUMIFS(Investors!$P:$P,Investors!$A:$A,$A66,Investors!$G:$G,$B66)-$B$2&gt;Z$4),SUMIFS(Investors!$Q:$Q,Investors!$A:$A,$A66,Investors!$G:$G,$B66),0)</f>
        <v/>
      </c>
      <c r="AB66" s="14">
        <f>IF(AND(SUMIFS(Investors!$P:$P,Investors!$A:$A,$A66,Investors!$G:$G,$B66)-$B$2&lt;=AB$4,SUMIFS(Investors!$P:$P,Investors!$A:$A,$A66,Investors!$G:$G,$B66)-$B$2&gt;AA$4),SUMIFS(Investors!$Q:$Q,Investors!$A:$A,$A66,Investors!$G:$G,$B66),0)</f>
        <v/>
      </c>
      <c r="AC66" s="14">
        <f>IF(AND(SUMIFS(Investors!$P:$P,Investors!$A:$A,$A66,Investors!$G:$G,$B66)-$B$2&lt;=AC$4,SUMIFS(Investors!$P:$P,Investors!$A:$A,$A66,Investors!$G:$G,$B66)-$B$2&gt;AB$4),SUMIFS(Investors!$Q:$Q,Investors!$A:$A,$A66,Investors!$G:$G,$B66),0)</f>
        <v/>
      </c>
    </row>
    <row r="67">
      <c r="A67" s="13" t="inlineStr">
        <is>
          <t>ZARB01</t>
        </is>
      </c>
      <c r="B67" s="13" t="inlineStr">
        <is>
          <t>GW4632</t>
        </is>
      </c>
      <c r="C67" s="14">
        <f>SUM(E67:AC67)</f>
        <v/>
      </c>
      <c r="D67" s="13" t="n"/>
      <c r="E67" s="14">
        <f>IF(AND(SUMIFS(Investors!$P:$P,Investors!$A:$A,$A67,Investors!$G:$G,$B67)-$B$2&lt;=E$4,SUMIFS(Investors!$P:$P,Investors!$A:$A,$A67,Investors!$G:$G,$B67)-$B$2&gt;D$4),SUMIFS(Investors!$Q:$Q,Investors!$A:$A,$A67,Investors!$G:$G,$B67),0)</f>
        <v/>
      </c>
      <c r="F67" s="14">
        <f>IF(AND(SUMIFS(Investors!$P:$P,Investors!$A:$A,$A67,Investors!$G:$G,$B67)-$B$2&lt;=F$4,SUMIFS(Investors!$P:$P,Investors!$A:$A,$A67,Investors!$G:$G,$B67)-$B$2&gt;E$4),SUMIFS(Investors!$Q:$Q,Investors!$A:$A,$A67,Investors!$G:$G,$B67),0)</f>
        <v/>
      </c>
      <c r="G67" s="14">
        <f>IF(AND(SUMIFS(Investors!$P:$P,Investors!$A:$A,$A67,Investors!$G:$G,$B67)-$B$2&lt;=G$4,SUMIFS(Investors!$P:$P,Investors!$A:$A,$A67,Investors!$G:$G,$B67)-$B$2&gt;F$4),SUMIFS(Investors!$Q:$Q,Investors!$A:$A,$A67,Investors!$G:$G,$B67),0)</f>
        <v/>
      </c>
      <c r="H67" s="14">
        <f>IF(AND(SUMIFS(Investors!$P:$P,Investors!$A:$A,$A67,Investors!$G:$G,$B67)-$B$2&lt;=H$4,SUMIFS(Investors!$P:$P,Investors!$A:$A,$A67,Investors!$G:$G,$B67)-$B$2&gt;G$4),SUMIFS(Investors!$Q:$Q,Investors!$A:$A,$A67,Investors!$G:$G,$B67),0)</f>
        <v/>
      </c>
      <c r="I67" s="14">
        <f>IF(AND(SUMIFS(Investors!$P:$P,Investors!$A:$A,$A67,Investors!$G:$G,$B67)-$B$2&lt;=I$4,SUMIFS(Investors!$P:$P,Investors!$A:$A,$A67,Investors!$G:$G,$B67)-$B$2&gt;H$4),SUMIFS(Investors!$Q:$Q,Investors!$A:$A,$A67,Investors!$G:$G,$B67),0)</f>
        <v/>
      </c>
      <c r="J67" s="14">
        <f>IF(AND(SUMIFS(Investors!$P:$P,Investors!$A:$A,$A67,Investors!$G:$G,$B67)-$B$2&lt;=J$4,SUMIFS(Investors!$P:$P,Investors!$A:$A,$A67,Investors!$G:$G,$B67)-$B$2&gt;I$4),SUMIFS(Investors!$Q:$Q,Investors!$A:$A,$A67,Investors!$G:$G,$B67),0)</f>
        <v/>
      </c>
      <c r="K67" s="14">
        <f>IF(AND(SUMIFS(Investors!$P:$P,Investors!$A:$A,$A67,Investors!$G:$G,$B67)-$B$2&lt;=K$4,SUMIFS(Investors!$P:$P,Investors!$A:$A,$A67,Investors!$G:$G,$B67)-$B$2&gt;J$4),SUMIFS(Investors!$Q:$Q,Investors!$A:$A,$A67,Investors!$G:$G,$B67),0)</f>
        <v/>
      </c>
      <c r="L67" s="14">
        <f>IF(AND(SUMIFS(Investors!$P:$P,Investors!$A:$A,$A67,Investors!$G:$G,$B67)-$B$2&lt;=L$4,SUMIFS(Investors!$P:$P,Investors!$A:$A,$A67,Investors!$G:$G,$B67)-$B$2&gt;K$4),SUMIFS(Investors!$Q:$Q,Investors!$A:$A,$A67,Investors!$G:$G,$B67),0)</f>
        <v/>
      </c>
      <c r="M67" s="14">
        <f>IF(AND(SUMIFS(Investors!$P:$P,Investors!$A:$A,$A67,Investors!$G:$G,$B67)-$B$2&lt;=M$4,SUMIFS(Investors!$P:$P,Investors!$A:$A,$A67,Investors!$G:$G,$B67)-$B$2&gt;L$4),SUMIFS(Investors!$Q:$Q,Investors!$A:$A,$A67,Investors!$G:$G,$B67),0)</f>
        <v/>
      </c>
      <c r="N67" s="14">
        <f>IF(AND(SUMIFS(Investors!$P:$P,Investors!$A:$A,$A67,Investors!$G:$G,$B67)-$B$2&lt;=N$4,SUMIFS(Investors!$P:$P,Investors!$A:$A,$A67,Investors!$G:$G,$B67)-$B$2&gt;M$4),SUMIFS(Investors!$Q:$Q,Investors!$A:$A,$A67,Investors!$G:$G,$B67),0)</f>
        <v/>
      </c>
      <c r="O67" s="14">
        <f>IF(AND(SUMIFS(Investors!$P:$P,Investors!$A:$A,$A67,Investors!$G:$G,$B67)-$B$2&lt;=O$4,SUMIFS(Investors!$P:$P,Investors!$A:$A,$A67,Investors!$G:$G,$B67)-$B$2&gt;N$4),SUMIFS(Investors!$Q:$Q,Investors!$A:$A,$A67,Investors!$G:$G,$B67),0)</f>
        <v/>
      </c>
      <c r="P67" s="14">
        <f>IF(AND(SUMIFS(Investors!$P:$P,Investors!$A:$A,$A67,Investors!$G:$G,$B67)-$B$2&lt;=P$4,SUMIFS(Investors!$P:$P,Investors!$A:$A,$A67,Investors!$G:$G,$B67)-$B$2&gt;O$4),SUMIFS(Investors!$Q:$Q,Investors!$A:$A,$A67,Investors!$G:$G,$B67),0)</f>
        <v/>
      </c>
      <c r="Q67" s="14">
        <f>IF(AND(SUMIFS(Investors!$P:$P,Investors!$A:$A,$A67,Investors!$G:$G,$B67)-$B$2&lt;=Q$4,SUMIFS(Investors!$P:$P,Investors!$A:$A,$A67,Investors!$G:$G,$B67)-$B$2&gt;P$4),SUMIFS(Investors!$Q:$Q,Investors!$A:$A,$A67,Investors!$G:$G,$B67),0)</f>
        <v/>
      </c>
      <c r="R67" s="14">
        <f>IF(AND(SUMIFS(Investors!$P:$P,Investors!$A:$A,$A67,Investors!$G:$G,$B67)-$B$2&lt;=R$4,SUMIFS(Investors!$P:$P,Investors!$A:$A,$A67,Investors!$G:$G,$B67)-$B$2&gt;Q$4),SUMIFS(Investors!$Q:$Q,Investors!$A:$A,$A67,Investors!$G:$G,$B67),0)</f>
        <v/>
      </c>
      <c r="S67" s="14">
        <f>IF(AND(SUMIFS(Investors!$P:$P,Investors!$A:$A,$A67,Investors!$G:$G,$B67)-$B$2&lt;=S$4,SUMIFS(Investors!$P:$P,Investors!$A:$A,$A67,Investors!$G:$G,$B67)-$B$2&gt;R$4),SUMIFS(Investors!$Q:$Q,Investors!$A:$A,$A67,Investors!$G:$G,$B67),0)</f>
        <v/>
      </c>
      <c r="T67" s="14">
        <f>IF(AND(SUMIFS(Investors!$P:$P,Investors!$A:$A,$A67,Investors!$G:$G,$B67)-$B$2&lt;=T$4,SUMIFS(Investors!$P:$P,Investors!$A:$A,$A67,Investors!$G:$G,$B67)-$B$2&gt;S$4),SUMIFS(Investors!$Q:$Q,Investors!$A:$A,$A67,Investors!$G:$G,$B67),0)</f>
        <v/>
      </c>
      <c r="U67" s="14">
        <f>IF(AND(SUMIFS(Investors!$P:$P,Investors!$A:$A,$A67,Investors!$G:$G,$B67)-$B$2&lt;=U$4,SUMIFS(Investors!$P:$P,Investors!$A:$A,$A67,Investors!$G:$G,$B67)-$B$2&gt;T$4),SUMIFS(Investors!$Q:$Q,Investors!$A:$A,$A67,Investors!$G:$G,$B67),0)</f>
        <v/>
      </c>
      <c r="V67" s="14">
        <f>IF(AND(SUMIFS(Investors!$P:$P,Investors!$A:$A,$A67,Investors!$G:$G,$B67)-$B$2&lt;=V$4,SUMIFS(Investors!$P:$P,Investors!$A:$A,$A67,Investors!$G:$G,$B67)-$B$2&gt;U$4),SUMIFS(Investors!$Q:$Q,Investors!$A:$A,$A67,Investors!$G:$G,$B67),0)</f>
        <v/>
      </c>
      <c r="W67" s="14">
        <f>IF(AND(SUMIFS(Investors!$P:$P,Investors!$A:$A,$A67,Investors!$G:$G,$B67)-$B$2&lt;=W$4,SUMIFS(Investors!$P:$P,Investors!$A:$A,$A67,Investors!$G:$G,$B67)-$B$2&gt;V$4),SUMIFS(Investors!$Q:$Q,Investors!$A:$A,$A67,Investors!$G:$G,$B67),0)</f>
        <v/>
      </c>
      <c r="X67" s="14">
        <f>IF(AND(SUMIFS(Investors!$P:$P,Investors!$A:$A,$A67,Investors!$G:$G,$B67)-$B$2&lt;=X$4,SUMIFS(Investors!$P:$P,Investors!$A:$A,$A67,Investors!$G:$G,$B67)-$B$2&gt;W$4),SUMIFS(Investors!$Q:$Q,Investors!$A:$A,$A67,Investors!$G:$G,$B67),0)</f>
        <v/>
      </c>
      <c r="Y67" s="14">
        <f>IF(AND(SUMIFS(Investors!$P:$P,Investors!$A:$A,$A67,Investors!$G:$G,$B67)-$B$2&lt;=Y$4,SUMIFS(Investors!$P:$P,Investors!$A:$A,$A67,Investors!$G:$G,$B67)-$B$2&gt;X$4),SUMIFS(Investors!$Q:$Q,Investors!$A:$A,$A67,Investors!$G:$G,$B67),0)</f>
        <v/>
      </c>
      <c r="Z67" s="14">
        <f>IF(AND(SUMIFS(Investors!$P:$P,Investors!$A:$A,$A67,Investors!$G:$G,$B67)-$B$2&lt;=Z$4,SUMIFS(Investors!$P:$P,Investors!$A:$A,$A67,Investors!$G:$G,$B67)-$B$2&gt;Y$4),SUMIFS(Investors!$Q:$Q,Investors!$A:$A,$A67,Investors!$G:$G,$B67),0)</f>
        <v/>
      </c>
      <c r="AA67" s="14">
        <f>IF(AND(SUMIFS(Investors!$P:$P,Investors!$A:$A,$A67,Investors!$G:$G,$B67)-$B$2&lt;=AA$4,SUMIFS(Investors!$P:$P,Investors!$A:$A,$A67,Investors!$G:$G,$B67)-$B$2&gt;Z$4),SUMIFS(Investors!$Q:$Q,Investors!$A:$A,$A67,Investors!$G:$G,$B67),0)</f>
        <v/>
      </c>
      <c r="AB67" s="14">
        <f>IF(AND(SUMIFS(Investors!$P:$P,Investors!$A:$A,$A67,Investors!$G:$G,$B67)-$B$2&lt;=AB$4,SUMIFS(Investors!$P:$P,Investors!$A:$A,$A67,Investors!$G:$G,$B67)-$B$2&gt;AA$4),SUMIFS(Investors!$Q:$Q,Investors!$A:$A,$A67,Investors!$G:$G,$B67),0)</f>
        <v/>
      </c>
      <c r="AC67" s="14">
        <f>IF(AND(SUMIFS(Investors!$P:$P,Investors!$A:$A,$A67,Investors!$G:$G,$B67)-$B$2&lt;=AC$4,SUMIFS(Investors!$P:$P,Investors!$A:$A,$A67,Investors!$G:$G,$B67)-$B$2&gt;AB$4),SUMIFS(Investors!$Q:$Q,Investors!$A:$A,$A67,Investors!$G:$G,$B67),0)</f>
        <v/>
      </c>
    </row>
    <row r="68">
      <c r="A68" s="13" t="inlineStr">
        <is>
          <t>ZTRU01</t>
        </is>
      </c>
      <c r="B68" s="13" t="inlineStr">
        <is>
          <t>GW4604</t>
        </is>
      </c>
      <c r="C68" s="14">
        <f>SUM(E68:AC68)</f>
        <v/>
      </c>
      <c r="D68" s="13" t="n"/>
      <c r="E68" s="14">
        <f>IF(AND(SUMIFS(Investors!$P:$P,Investors!$A:$A,$A68,Investors!$G:$G,$B68)-$B$2&lt;=E$4,SUMIFS(Investors!$P:$P,Investors!$A:$A,$A68,Investors!$G:$G,$B68)-$B$2&gt;D$4),SUMIFS(Investors!$Q:$Q,Investors!$A:$A,$A68,Investors!$G:$G,$B68),0)</f>
        <v/>
      </c>
      <c r="F68" s="14">
        <f>IF(AND(SUMIFS(Investors!$P:$P,Investors!$A:$A,$A68,Investors!$G:$G,$B68)-$B$2&lt;=F$4,SUMIFS(Investors!$P:$P,Investors!$A:$A,$A68,Investors!$G:$G,$B68)-$B$2&gt;E$4),SUMIFS(Investors!$Q:$Q,Investors!$A:$A,$A68,Investors!$G:$G,$B68),0)</f>
        <v/>
      </c>
      <c r="G68" s="14">
        <f>IF(AND(SUMIFS(Investors!$P:$P,Investors!$A:$A,$A68,Investors!$G:$G,$B68)-$B$2&lt;=G$4,SUMIFS(Investors!$P:$P,Investors!$A:$A,$A68,Investors!$G:$G,$B68)-$B$2&gt;F$4),SUMIFS(Investors!$Q:$Q,Investors!$A:$A,$A68,Investors!$G:$G,$B68),0)</f>
        <v/>
      </c>
      <c r="H68" s="14">
        <f>IF(AND(SUMIFS(Investors!$P:$P,Investors!$A:$A,$A68,Investors!$G:$G,$B68)-$B$2&lt;=H$4,SUMIFS(Investors!$P:$P,Investors!$A:$A,$A68,Investors!$G:$G,$B68)-$B$2&gt;G$4),SUMIFS(Investors!$Q:$Q,Investors!$A:$A,$A68,Investors!$G:$G,$B68),0)</f>
        <v/>
      </c>
      <c r="I68" s="14">
        <f>IF(AND(SUMIFS(Investors!$P:$P,Investors!$A:$A,$A68,Investors!$G:$G,$B68)-$B$2&lt;=I$4,SUMIFS(Investors!$P:$P,Investors!$A:$A,$A68,Investors!$G:$G,$B68)-$B$2&gt;H$4),SUMIFS(Investors!$Q:$Q,Investors!$A:$A,$A68,Investors!$G:$G,$B68),0)</f>
        <v/>
      </c>
      <c r="J68" s="14">
        <f>IF(AND(SUMIFS(Investors!$P:$P,Investors!$A:$A,$A68,Investors!$G:$G,$B68)-$B$2&lt;=J$4,SUMIFS(Investors!$P:$P,Investors!$A:$A,$A68,Investors!$G:$G,$B68)-$B$2&gt;I$4),SUMIFS(Investors!$Q:$Q,Investors!$A:$A,$A68,Investors!$G:$G,$B68),0)</f>
        <v/>
      </c>
      <c r="K68" s="14">
        <f>IF(AND(SUMIFS(Investors!$P:$P,Investors!$A:$A,$A68,Investors!$G:$G,$B68)-$B$2&lt;=K$4,SUMIFS(Investors!$P:$P,Investors!$A:$A,$A68,Investors!$G:$G,$B68)-$B$2&gt;J$4),SUMIFS(Investors!$Q:$Q,Investors!$A:$A,$A68,Investors!$G:$G,$B68),0)</f>
        <v/>
      </c>
      <c r="L68" s="14">
        <f>IF(AND(SUMIFS(Investors!$P:$P,Investors!$A:$A,$A68,Investors!$G:$G,$B68)-$B$2&lt;=L$4,SUMIFS(Investors!$P:$P,Investors!$A:$A,$A68,Investors!$G:$G,$B68)-$B$2&gt;K$4),SUMIFS(Investors!$Q:$Q,Investors!$A:$A,$A68,Investors!$G:$G,$B68),0)</f>
        <v/>
      </c>
      <c r="M68" s="14">
        <f>IF(AND(SUMIFS(Investors!$P:$P,Investors!$A:$A,$A68,Investors!$G:$G,$B68)-$B$2&lt;=M$4,SUMIFS(Investors!$P:$P,Investors!$A:$A,$A68,Investors!$G:$G,$B68)-$B$2&gt;L$4),SUMIFS(Investors!$Q:$Q,Investors!$A:$A,$A68,Investors!$G:$G,$B68),0)</f>
        <v/>
      </c>
      <c r="N68" s="14">
        <f>IF(AND(SUMIFS(Investors!$P:$P,Investors!$A:$A,$A68,Investors!$G:$G,$B68)-$B$2&lt;=N$4,SUMIFS(Investors!$P:$P,Investors!$A:$A,$A68,Investors!$G:$G,$B68)-$B$2&gt;M$4),SUMIFS(Investors!$Q:$Q,Investors!$A:$A,$A68,Investors!$G:$G,$B68),0)</f>
        <v/>
      </c>
      <c r="O68" s="14">
        <f>IF(AND(SUMIFS(Investors!$P:$P,Investors!$A:$A,$A68,Investors!$G:$G,$B68)-$B$2&lt;=O$4,SUMIFS(Investors!$P:$P,Investors!$A:$A,$A68,Investors!$G:$G,$B68)-$B$2&gt;N$4),SUMIFS(Investors!$Q:$Q,Investors!$A:$A,$A68,Investors!$G:$G,$B68),0)</f>
        <v/>
      </c>
      <c r="P68" s="14">
        <f>IF(AND(SUMIFS(Investors!$P:$P,Investors!$A:$A,$A68,Investors!$G:$G,$B68)-$B$2&lt;=P$4,SUMIFS(Investors!$P:$P,Investors!$A:$A,$A68,Investors!$G:$G,$B68)-$B$2&gt;O$4),SUMIFS(Investors!$Q:$Q,Investors!$A:$A,$A68,Investors!$G:$G,$B68),0)</f>
        <v/>
      </c>
      <c r="Q68" s="14">
        <f>IF(AND(SUMIFS(Investors!$P:$P,Investors!$A:$A,$A68,Investors!$G:$G,$B68)-$B$2&lt;=Q$4,SUMIFS(Investors!$P:$P,Investors!$A:$A,$A68,Investors!$G:$G,$B68)-$B$2&gt;P$4),SUMIFS(Investors!$Q:$Q,Investors!$A:$A,$A68,Investors!$G:$G,$B68),0)</f>
        <v/>
      </c>
      <c r="R68" s="14">
        <f>IF(AND(SUMIFS(Investors!$P:$P,Investors!$A:$A,$A68,Investors!$G:$G,$B68)-$B$2&lt;=R$4,SUMIFS(Investors!$P:$P,Investors!$A:$A,$A68,Investors!$G:$G,$B68)-$B$2&gt;Q$4),SUMIFS(Investors!$Q:$Q,Investors!$A:$A,$A68,Investors!$G:$G,$B68),0)</f>
        <v/>
      </c>
      <c r="S68" s="14">
        <f>IF(AND(SUMIFS(Investors!$P:$P,Investors!$A:$A,$A68,Investors!$G:$G,$B68)-$B$2&lt;=S$4,SUMIFS(Investors!$P:$P,Investors!$A:$A,$A68,Investors!$G:$G,$B68)-$B$2&gt;R$4),SUMIFS(Investors!$Q:$Q,Investors!$A:$A,$A68,Investors!$G:$G,$B68),0)</f>
        <v/>
      </c>
      <c r="T68" s="14">
        <f>IF(AND(SUMIFS(Investors!$P:$P,Investors!$A:$A,$A68,Investors!$G:$G,$B68)-$B$2&lt;=T$4,SUMIFS(Investors!$P:$P,Investors!$A:$A,$A68,Investors!$G:$G,$B68)-$B$2&gt;S$4),SUMIFS(Investors!$Q:$Q,Investors!$A:$A,$A68,Investors!$G:$G,$B68),0)</f>
        <v/>
      </c>
      <c r="U68" s="14">
        <f>IF(AND(SUMIFS(Investors!$P:$P,Investors!$A:$A,$A68,Investors!$G:$G,$B68)-$B$2&lt;=U$4,SUMIFS(Investors!$P:$P,Investors!$A:$A,$A68,Investors!$G:$G,$B68)-$B$2&gt;T$4),SUMIFS(Investors!$Q:$Q,Investors!$A:$A,$A68,Investors!$G:$G,$B68),0)</f>
        <v/>
      </c>
      <c r="V68" s="14">
        <f>IF(AND(SUMIFS(Investors!$P:$P,Investors!$A:$A,$A68,Investors!$G:$G,$B68)-$B$2&lt;=V$4,SUMIFS(Investors!$P:$P,Investors!$A:$A,$A68,Investors!$G:$G,$B68)-$B$2&gt;U$4),SUMIFS(Investors!$Q:$Q,Investors!$A:$A,$A68,Investors!$G:$G,$B68),0)</f>
        <v/>
      </c>
      <c r="W68" s="14">
        <f>IF(AND(SUMIFS(Investors!$P:$P,Investors!$A:$A,$A68,Investors!$G:$G,$B68)-$B$2&lt;=W$4,SUMIFS(Investors!$P:$P,Investors!$A:$A,$A68,Investors!$G:$G,$B68)-$B$2&gt;V$4),SUMIFS(Investors!$Q:$Q,Investors!$A:$A,$A68,Investors!$G:$G,$B68),0)</f>
        <v/>
      </c>
      <c r="X68" s="14">
        <f>IF(AND(SUMIFS(Investors!$P:$P,Investors!$A:$A,$A68,Investors!$G:$G,$B68)-$B$2&lt;=X$4,SUMIFS(Investors!$P:$P,Investors!$A:$A,$A68,Investors!$G:$G,$B68)-$B$2&gt;W$4),SUMIFS(Investors!$Q:$Q,Investors!$A:$A,$A68,Investors!$G:$G,$B68),0)</f>
        <v/>
      </c>
      <c r="Y68" s="14">
        <f>IF(AND(SUMIFS(Investors!$P:$P,Investors!$A:$A,$A68,Investors!$G:$G,$B68)-$B$2&lt;=Y$4,SUMIFS(Investors!$P:$P,Investors!$A:$A,$A68,Investors!$G:$G,$B68)-$B$2&gt;X$4),SUMIFS(Investors!$Q:$Q,Investors!$A:$A,$A68,Investors!$G:$G,$B68),0)</f>
        <v/>
      </c>
      <c r="Z68" s="14">
        <f>IF(AND(SUMIFS(Investors!$P:$P,Investors!$A:$A,$A68,Investors!$G:$G,$B68)-$B$2&lt;=Z$4,SUMIFS(Investors!$P:$P,Investors!$A:$A,$A68,Investors!$G:$G,$B68)-$B$2&gt;Y$4),SUMIFS(Investors!$Q:$Q,Investors!$A:$A,$A68,Investors!$G:$G,$B68),0)</f>
        <v/>
      </c>
      <c r="AA68" s="14">
        <f>IF(AND(SUMIFS(Investors!$P:$P,Investors!$A:$A,$A68,Investors!$G:$G,$B68)-$B$2&lt;=AA$4,SUMIFS(Investors!$P:$P,Investors!$A:$A,$A68,Investors!$G:$G,$B68)-$B$2&gt;Z$4),SUMIFS(Investors!$Q:$Q,Investors!$A:$A,$A68,Investors!$G:$G,$B68),0)</f>
        <v/>
      </c>
      <c r="AB68" s="14">
        <f>IF(AND(SUMIFS(Investors!$P:$P,Investors!$A:$A,$A68,Investors!$G:$G,$B68)-$B$2&lt;=AB$4,SUMIFS(Investors!$P:$P,Investors!$A:$A,$A68,Investors!$G:$G,$B68)-$B$2&gt;AA$4),SUMIFS(Investors!$Q:$Q,Investors!$A:$A,$A68,Investors!$G:$G,$B68),0)</f>
        <v/>
      </c>
      <c r="AC68" s="14">
        <f>IF(AND(SUMIFS(Investors!$P:$P,Investors!$A:$A,$A68,Investors!$G:$G,$B68)-$B$2&lt;=AC$4,SUMIFS(Investors!$P:$P,Investors!$A:$A,$A68,Investors!$G:$G,$B68)-$B$2&gt;AB$4),SUMIFS(Investors!$Q:$Q,Investors!$A:$A,$A68,Investors!$G:$G,$B68),0)</f>
        <v/>
      </c>
    </row>
    <row r="69">
      <c r="A69" s="13" t="inlineStr">
        <is>
          <t>ZGER01</t>
        </is>
      </c>
      <c r="B69" s="13" t="inlineStr">
        <is>
          <t>GW4063</t>
        </is>
      </c>
      <c r="C69" s="14">
        <f>SUM(E69:AC69)</f>
        <v/>
      </c>
      <c r="D69" s="13" t="n"/>
      <c r="E69" s="14">
        <f>IF(AND(SUMIFS(Investors!$P:$P,Investors!$A:$A,$A69,Investors!$G:$G,$B69)-$B$2&lt;=E$4,SUMIFS(Investors!$P:$P,Investors!$A:$A,$A69,Investors!$G:$G,$B69)-$B$2&gt;D$4),SUMIFS(Investors!$Q:$Q,Investors!$A:$A,$A69,Investors!$G:$G,$B69),0)</f>
        <v/>
      </c>
      <c r="F69" s="14">
        <f>IF(AND(SUMIFS(Investors!$P:$P,Investors!$A:$A,$A69,Investors!$G:$G,$B69)-$B$2&lt;=F$4,SUMIFS(Investors!$P:$P,Investors!$A:$A,$A69,Investors!$G:$G,$B69)-$B$2&gt;E$4),SUMIFS(Investors!$Q:$Q,Investors!$A:$A,$A69,Investors!$G:$G,$B69),0)</f>
        <v/>
      </c>
      <c r="G69" s="14">
        <f>IF(AND(SUMIFS(Investors!$P:$P,Investors!$A:$A,$A69,Investors!$G:$G,$B69)-$B$2&lt;=G$4,SUMIFS(Investors!$P:$P,Investors!$A:$A,$A69,Investors!$G:$G,$B69)-$B$2&gt;F$4),SUMIFS(Investors!$Q:$Q,Investors!$A:$A,$A69,Investors!$G:$G,$B69),0)</f>
        <v/>
      </c>
      <c r="H69" s="14">
        <f>IF(AND(SUMIFS(Investors!$P:$P,Investors!$A:$A,$A69,Investors!$G:$G,$B69)-$B$2&lt;=H$4,SUMIFS(Investors!$P:$P,Investors!$A:$A,$A69,Investors!$G:$G,$B69)-$B$2&gt;G$4),SUMIFS(Investors!$Q:$Q,Investors!$A:$A,$A69,Investors!$G:$G,$B69),0)</f>
        <v/>
      </c>
      <c r="I69" s="14">
        <f>IF(AND(SUMIFS(Investors!$P:$P,Investors!$A:$A,$A69,Investors!$G:$G,$B69)-$B$2&lt;=I$4,SUMIFS(Investors!$P:$P,Investors!$A:$A,$A69,Investors!$G:$G,$B69)-$B$2&gt;H$4),SUMIFS(Investors!$Q:$Q,Investors!$A:$A,$A69,Investors!$G:$G,$B69),0)</f>
        <v/>
      </c>
      <c r="J69" s="14">
        <f>IF(AND(SUMIFS(Investors!$P:$P,Investors!$A:$A,$A69,Investors!$G:$G,$B69)-$B$2&lt;=J$4,SUMIFS(Investors!$P:$P,Investors!$A:$A,$A69,Investors!$G:$G,$B69)-$B$2&gt;I$4),SUMIFS(Investors!$Q:$Q,Investors!$A:$A,$A69,Investors!$G:$G,$B69),0)</f>
        <v/>
      </c>
      <c r="K69" s="14">
        <f>IF(AND(SUMIFS(Investors!$P:$P,Investors!$A:$A,$A69,Investors!$G:$G,$B69)-$B$2&lt;=K$4,SUMIFS(Investors!$P:$P,Investors!$A:$A,$A69,Investors!$G:$G,$B69)-$B$2&gt;J$4),SUMIFS(Investors!$Q:$Q,Investors!$A:$A,$A69,Investors!$G:$G,$B69),0)</f>
        <v/>
      </c>
      <c r="L69" s="14">
        <f>IF(AND(SUMIFS(Investors!$P:$P,Investors!$A:$A,$A69,Investors!$G:$G,$B69)-$B$2&lt;=L$4,SUMIFS(Investors!$P:$P,Investors!$A:$A,$A69,Investors!$G:$G,$B69)-$B$2&gt;K$4),SUMIFS(Investors!$Q:$Q,Investors!$A:$A,$A69,Investors!$G:$G,$B69),0)</f>
        <v/>
      </c>
      <c r="M69" s="14">
        <f>IF(AND(SUMIFS(Investors!$P:$P,Investors!$A:$A,$A69,Investors!$G:$G,$B69)-$B$2&lt;=M$4,SUMIFS(Investors!$P:$P,Investors!$A:$A,$A69,Investors!$G:$G,$B69)-$B$2&gt;L$4),SUMIFS(Investors!$Q:$Q,Investors!$A:$A,$A69,Investors!$G:$G,$B69),0)</f>
        <v/>
      </c>
      <c r="N69" s="14">
        <f>IF(AND(SUMIFS(Investors!$P:$P,Investors!$A:$A,$A69,Investors!$G:$G,$B69)-$B$2&lt;=N$4,SUMIFS(Investors!$P:$P,Investors!$A:$A,$A69,Investors!$G:$G,$B69)-$B$2&gt;M$4),SUMIFS(Investors!$Q:$Q,Investors!$A:$A,$A69,Investors!$G:$G,$B69),0)</f>
        <v/>
      </c>
      <c r="O69" s="14">
        <f>IF(AND(SUMIFS(Investors!$P:$P,Investors!$A:$A,$A69,Investors!$G:$G,$B69)-$B$2&lt;=O$4,SUMIFS(Investors!$P:$P,Investors!$A:$A,$A69,Investors!$G:$G,$B69)-$B$2&gt;N$4),SUMIFS(Investors!$Q:$Q,Investors!$A:$A,$A69,Investors!$G:$G,$B69),0)</f>
        <v/>
      </c>
      <c r="P69" s="14">
        <f>IF(AND(SUMIFS(Investors!$P:$P,Investors!$A:$A,$A69,Investors!$G:$G,$B69)-$B$2&lt;=P$4,SUMIFS(Investors!$P:$P,Investors!$A:$A,$A69,Investors!$G:$G,$B69)-$B$2&gt;O$4),SUMIFS(Investors!$Q:$Q,Investors!$A:$A,$A69,Investors!$G:$G,$B69),0)</f>
        <v/>
      </c>
      <c r="Q69" s="14">
        <f>IF(AND(SUMIFS(Investors!$P:$P,Investors!$A:$A,$A69,Investors!$G:$G,$B69)-$B$2&lt;=Q$4,SUMIFS(Investors!$P:$P,Investors!$A:$A,$A69,Investors!$G:$G,$B69)-$B$2&gt;P$4),SUMIFS(Investors!$Q:$Q,Investors!$A:$A,$A69,Investors!$G:$G,$B69),0)</f>
        <v/>
      </c>
      <c r="R69" s="14">
        <f>IF(AND(SUMIFS(Investors!$P:$P,Investors!$A:$A,$A69,Investors!$G:$G,$B69)-$B$2&lt;=R$4,SUMIFS(Investors!$P:$P,Investors!$A:$A,$A69,Investors!$G:$G,$B69)-$B$2&gt;Q$4),SUMIFS(Investors!$Q:$Q,Investors!$A:$A,$A69,Investors!$G:$G,$B69),0)</f>
        <v/>
      </c>
      <c r="S69" s="14">
        <f>IF(AND(SUMIFS(Investors!$P:$P,Investors!$A:$A,$A69,Investors!$G:$G,$B69)-$B$2&lt;=S$4,SUMIFS(Investors!$P:$P,Investors!$A:$A,$A69,Investors!$G:$G,$B69)-$B$2&gt;R$4),SUMIFS(Investors!$Q:$Q,Investors!$A:$A,$A69,Investors!$G:$G,$B69),0)</f>
        <v/>
      </c>
      <c r="T69" s="14">
        <f>IF(AND(SUMIFS(Investors!$P:$P,Investors!$A:$A,$A69,Investors!$G:$G,$B69)-$B$2&lt;=T$4,SUMIFS(Investors!$P:$P,Investors!$A:$A,$A69,Investors!$G:$G,$B69)-$B$2&gt;S$4),SUMIFS(Investors!$Q:$Q,Investors!$A:$A,$A69,Investors!$G:$G,$B69),0)</f>
        <v/>
      </c>
      <c r="U69" s="14">
        <f>IF(AND(SUMIFS(Investors!$P:$P,Investors!$A:$A,$A69,Investors!$G:$G,$B69)-$B$2&lt;=U$4,SUMIFS(Investors!$P:$P,Investors!$A:$A,$A69,Investors!$G:$G,$B69)-$B$2&gt;T$4),SUMIFS(Investors!$Q:$Q,Investors!$A:$A,$A69,Investors!$G:$G,$B69),0)</f>
        <v/>
      </c>
      <c r="V69" s="14">
        <f>IF(AND(SUMIFS(Investors!$P:$P,Investors!$A:$A,$A69,Investors!$G:$G,$B69)-$B$2&lt;=V$4,SUMIFS(Investors!$P:$P,Investors!$A:$A,$A69,Investors!$G:$G,$B69)-$B$2&gt;U$4),SUMIFS(Investors!$Q:$Q,Investors!$A:$A,$A69,Investors!$G:$G,$B69),0)</f>
        <v/>
      </c>
      <c r="W69" s="14">
        <f>IF(AND(SUMIFS(Investors!$P:$P,Investors!$A:$A,$A69,Investors!$G:$G,$B69)-$B$2&lt;=W$4,SUMIFS(Investors!$P:$P,Investors!$A:$A,$A69,Investors!$G:$G,$B69)-$B$2&gt;V$4),SUMIFS(Investors!$Q:$Q,Investors!$A:$A,$A69,Investors!$G:$G,$B69),0)</f>
        <v/>
      </c>
      <c r="X69" s="14">
        <f>IF(AND(SUMIFS(Investors!$P:$P,Investors!$A:$A,$A69,Investors!$G:$G,$B69)-$B$2&lt;=X$4,SUMIFS(Investors!$P:$P,Investors!$A:$A,$A69,Investors!$G:$G,$B69)-$B$2&gt;W$4),SUMIFS(Investors!$Q:$Q,Investors!$A:$A,$A69,Investors!$G:$G,$B69),0)</f>
        <v/>
      </c>
      <c r="Y69" s="14">
        <f>IF(AND(SUMIFS(Investors!$P:$P,Investors!$A:$A,$A69,Investors!$G:$G,$B69)-$B$2&lt;=Y$4,SUMIFS(Investors!$P:$P,Investors!$A:$A,$A69,Investors!$G:$G,$B69)-$B$2&gt;X$4),SUMIFS(Investors!$Q:$Q,Investors!$A:$A,$A69,Investors!$G:$G,$B69),0)</f>
        <v/>
      </c>
      <c r="Z69" s="14">
        <f>IF(AND(SUMIFS(Investors!$P:$P,Investors!$A:$A,$A69,Investors!$G:$G,$B69)-$B$2&lt;=Z$4,SUMIFS(Investors!$P:$P,Investors!$A:$A,$A69,Investors!$G:$G,$B69)-$B$2&gt;Y$4),SUMIFS(Investors!$Q:$Q,Investors!$A:$A,$A69,Investors!$G:$G,$B69),0)</f>
        <v/>
      </c>
      <c r="AA69" s="14">
        <f>IF(AND(SUMIFS(Investors!$P:$P,Investors!$A:$A,$A69,Investors!$G:$G,$B69)-$B$2&lt;=AA$4,SUMIFS(Investors!$P:$P,Investors!$A:$A,$A69,Investors!$G:$G,$B69)-$B$2&gt;Z$4),SUMIFS(Investors!$Q:$Q,Investors!$A:$A,$A69,Investors!$G:$G,$B69),0)</f>
        <v/>
      </c>
      <c r="AB69" s="14">
        <f>IF(AND(SUMIFS(Investors!$P:$P,Investors!$A:$A,$A69,Investors!$G:$G,$B69)-$B$2&lt;=AB$4,SUMIFS(Investors!$P:$P,Investors!$A:$A,$A69,Investors!$G:$G,$B69)-$B$2&gt;AA$4),SUMIFS(Investors!$Q:$Q,Investors!$A:$A,$A69,Investors!$G:$G,$B69),0)</f>
        <v/>
      </c>
      <c r="AC69" s="14">
        <f>IF(AND(SUMIFS(Investors!$P:$P,Investors!$A:$A,$A69,Investors!$G:$G,$B69)-$B$2&lt;=AC$4,SUMIFS(Investors!$P:$P,Investors!$A:$A,$A69,Investors!$G:$G,$B69)-$B$2&gt;AB$4),SUMIFS(Investors!$Q:$Q,Investors!$A:$A,$A69,Investors!$G:$G,$B69),0)</f>
        <v/>
      </c>
    </row>
    <row r="70">
      <c r="A70" s="13" t="inlineStr">
        <is>
          <t>ZGER01</t>
        </is>
      </c>
      <c r="B70" s="13" t="inlineStr">
        <is>
          <t>GW4097</t>
        </is>
      </c>
      <c r="C70" s="14">
        <f>SUM(E70:AC70)</f>
        <v/>
      </c>
      <c r="D70" s="13" t="n"/>
      <c r="E70" s="14">
        <f>IF(AND(SUMIFS(Investors!$P:$P,Investors!$A:$A,$A70,Investors!$G:$G,$B70)-$B$2&lt;=E$4,SUMIFS(Investors!$P:$P,Investors!$A:$A,$A70,Investors!$G:$G,$B70)-$B$2&gt;D$4),SUMIFS(Investors!$Q:$Q,Investors!$A:$A,$A70,Investors!$G:$G,$B70),0)</f>
        <v/>
      </c>
      <c r="F70" s="14">
        <f>IF(AND(SUMIFS(Investors!$P:$P,Investors!$A:$A,$A70,Investors!$G:$G,$B70)-$B$2&lt;=F$4,SUMIFS(Investors!$P:$P,Investors!$A:$A,$A70,Investors!$G:$G,$B70)-$B$2&gt;E$4),SUMIFS(Investors!$Q:$Q,Investors!$A:$A,$A70,Investors!$G:$G,$B70),0)</f>
        <v/>
      </c>
      <c r="G70" s="14">
        <f>IF(AND(SUMIFS(Investors!$P:$P,Investors!$A:$A,$A70,Investors!$G:$G,$B70)-$B$2&lt;=G$4,SUMIFS(Investors!$P:$P,Investors!$A:$A,$A70,Investors!$G:$G,$B70)-$B$2&gt;F$4),SUMIFS(Investors!$Q:$Q,Investors!$A:$A,$A70,Investors!$G:$G,$B70),0)</f>
        <v/>
      </c>
      <c r="H70" s="14">
        <f>IF(AND(SUMIFS(Investors!$P:$P,Investors!$A:$A,$A70,Investors!$G:$G,$B70)-$B$2&lt;=H$4,SUMIFS(Investors!$P:$P,Investors!$A:$A,$A70,Investors!$G:$G,$B70)-$B$2&gt;G$4),SUMIFS(Investors!$Q:$Q,Investors!$A:$A,$A70,Investors!$G:$G,$B70),0)</f>
        <v/>
      </c>
      <c r="I70" s="14">
        <f>IF(AND(SUMIFS(Investors!$P:$P,Investors!$A:$A,$A70,Investors!$G:$G,$B70)-$B$2&lt;=I$4,SUMIFS(Investors!$P:$P,Investors!$A:$A,$A70,Investors!$G:$G,$B70)-$B$2&gt;H$4),SUMIFS(Investors!$Q:$Q,Investors!$A:$A,$A70,Investors!$G:$G,$B70),0)</f>
        <v/>
      </c>
      <c r="J70" s="14">
        <f>IF(AND(SUMIFS(Investors!$P:$P,Investors!$A:$A,$A70,Investors!$G:$G,$B70)-$B$2&lt;=J$4,SUMIFS(Investors!$P:$P,Investors!$A:$A,$A70,Investors!$G:$G,$B70)-$B$2&gt;I$4),SUMIFS(Investors!$Q:$Q,Investors!$A:$A,$A70,Investors!$G:$G,$B70),0)</f>
        <v/>
      </c>
      <c r="K70" s="14">
        <f>IF(AND(SUMIFS(Investors!$P:$P,Investors!$A:$A,$A70,Investors!$G:$G,$B70)-$B$2&lt;=K$4,SUMIFS(Investors!$P:$P,Investors!$A:$A,$A70,Investors!$G:$G,$B70)-$B$2&gt;J$4),SUMIFS(Investors!$Q:$Q,Investors!$A:$A,$A70,Investors!$G:$G,$B70),0)</f>
        <v/>
      </c>
      <c r="L70" s="14">
        <f>IF(AND(SUMIFS(Investors!$P:$P,Investors!$A:$A,$A70,Investors!$G:$G,$B70)-$B$2&lt;=L$4,SUMIFS(Investors!$P:$P,Investors!$A:$A,$A70,Investors!$G:$G,$B70)-$B$2&gt;K$4),SUMIFS(Investors!$Q:$Q,Investors!$A:$A,$A70,Investors!$G:$G,$B70),0)</f>
        <v/>
      </c>
      <c r="M70" s="14">
        <f>IF(AND(SUMIFS(Investors!$P:$P,Investors!$A:$A,$A70,Investors!$G:$G,$B70)-$B$2&lt;=M$4,SUMIFS(Investors!$P:$P,Investors!$A:$A,$A70,Investors!$G:$G,$B70)-$B$2&gt;L$4),SUMIFS(Investors!$Q:$Q,Investors!$A:$A,$A70,Investors!$G:$G,$B70),0)</f>
        <v/>
      </c>
      <c r="N70" s="14">
        <f>IF(AND(SUMIFS(Investors!$P:$P,Investors!$A:$A,$A70,Investors!$G:$G,$B70)-$B$2&lt;=N$4,SUMIFS(Investors!$P:$P,Investors!$A:$A,$A70,Investors!$G:$G,$B70)-$B$2&gt;M$4),SUMIFS(Investors!$Q:$Q,Investors!$A:$A,$A70,Investors!$G:$G,$B70),0)</f>
        <v/>
      </c>
      <c r="O70" s="14">
        <f>IF(AND(SUMIFS(Investors!$P:$P,Investors!$A:$A,$A70,Investors!$G:$G,$B70)-$B$2&lt;=O$4,SUMIFS(Investors!$P:$P,Investors!$A:$A,$A70,Investors!$G:$G,$B70)-$B$2&gt;N$4),SUMIFS(Investors!$Q:$Q,Investors!$A:$A,$A70,Investors!$G:$G,$B70),0)</f>
        <v/>
      </c>
      <c r="P70" s="14">
        <f>IF(AND(SUMIFS(Investors!$P:$P,Investors!$A:$A,$A70,Investors!$G:$G,$B70)-$B$2&lt;=P$4,SUMIFS(Investors!$P:$P,Investors!$A:$A,$A70,Investors!$G:$G,$B70)-$B$2&gt;O$4),SUMIFS(Investors!$Q:$Q,Investors!$A:$A,$A70,Investors!$G:$G,$B70),0)</f>
        <v/>
      </c>
      <c r="Q70" s="14">
        <f>IF(AND(SUMIFS(Investors!$P:$P,Investors!$A:$A,$A70,Investors!$G:$G,$B70)-$B$2&lt;=Q$4,SUMIFS(Investors!$P:$P,Investors!$A:$A,$A70,Investors!$G:$G,$B70)-$B$2&gt;P$4),SUMIFS(Investors!$Q:$Q,Investors!$A:$A,$A70,Investors!$G:$G,$B70),0)</f>
        <v/>
      </c>
      <c r="R70" s="14">
        <f>IF(AND(SUMIFS(Investors!$P:$P,Investors!$A:$A,$A70,Investors!$G:$G,$B70)-$B$2&lt;=R$4,SUMIFS(Investors!$P:$P,Investors!$A:$A,$A70,Investors!$G:$G,$B70)-$B$2&gt;Q$4),SUMIFS(Investors!$Q:$Q,Investors!$A:$A,$A70,Investors!$G:$G,$B70),0)</f>
        <v/>
      </c>
      <c r="S70" s="14">
        <f>IF(AND(SUMIFS(Investors!$P:$P,Investors!$A:$A,$A70,Investors!$G:$G,$B70)-$B$2&lt;=S$4,SUMIFS(Investors!$P:$P,Investors!$A:$A,$A70,Investors!$G:$G,$B70)-$B$2&gt;R$4),SUMIFS(Investors!$Q:$Q,Investors!$A:$A,$A70,Investors!$G:$G,$B70),0)</f>
        <v/>
      </c>
      <c r="T70" s="14">
        <f>IF(AND(SUMIFS(Investors!$P:$P,Investors!$A:$A,$A70,Investors!$G:$G,$B70)-$B$2&lt;=T$4,SUMIFS(Investors!$P:$P,Investors!$A:$A,$A70,Investors!$G:$G,$B70)-$B$2&gt;S$4),SUMIFS(Investors!$Q:$Q,Investors!$A:$A,$A70,Investors!$G:$G,$B70),0)</f>
        <v/>
      </c>
      <c r="U70" s="14">
        <f>IF(AND(SUMIFS(Investors!$P:$P,Investors!$A:$A,$A70,Investors!$G:$G,$B70)-$B$2&lt;=U$4,SUMIFS(Investors!$P:$P,Investors!$A:$A,$A70,Investors!$G:$G,$B70)-$B$2&gt;T$4),SUMIFS(Investors!$Q:$Q,Investors!$A:$A,$A70,Investors!$G:$G,$B70),0)</f>
        <v/>
      </c>
      <c r="V70" s="14">
        <f>IF(AND(SUMIFS(Investors!$P:$P,Investors!$A:$A,$A70,Investors!$G:$G,$B70)-$B$2&lt;=V$4,SUMIFS(Investors!$P:$P,Investors!$A:$A,$A70,Investors!$G:$G,$B70)-$B$2&gt;U$4),SUMIFS(Investors!$Q:$Q,Investors!$A:$A,$A70,Investors!$G:$G,$B70),0)</f>
        <v/>
      </c>
      <c r="W70" s="14">
        <f>IF(AND(SUMIFS(Investors!$P:$P,Investors!$A:$A,$A70,Investors!$G:$G,$B70)-$B$2&lt;=W$4,SUMIFS(Investors!$P:$P,Investors!$A:$A,$A70,Investors!$G:$G,$B70)-$B$2&gt;V$4),SUMIFS(Investors!$Q:$Q,Investors!$A:$A,$A70,Investors!$G:$G,$B70),0)</f>
        <v/>
      </c>
      <c r="X70" s="14">
        <f>IF(AND(SUMIFS(Investors!$P:$P,Investors!$A:$A,$A70,Investors!$G:$G,$B70)-$B$2&lt;=X$4,SUMIFS(Investors!$P:$P,Investors!$A:$A,$A70,Investors!$G:$G,$B70)-$B$2&gt;W$4),SUMIFS(Investors!$Q:$Q,Investors!$A:$A,$A70,Investors!$G:$G,$B70),0)</f>
        <v/>
      </c>
      <c r="Y70" s="14">
        <f>IF(AND(SUMIFS(Investors!$P:$P,Investors!$A:$A,$A70,Investors!$G:$G,$B70)-$B$2&lt;=Y$4,SUMIFS(Investors!$P:$P,Investors!$A:$A,$A70,Investors!$G:$G,$B70)-$B$2&gt;X$4),SUMIFS(Investors!$Q:$Q,Investors!$A:$A,$A70,Investors!$G:$G,$B70),0)</f>
        <v/>
      </c>
      <c r="Z70" s="14">
        <f>IF(AND(SUMIFS(Investors!$P:$P,Investors!$A:$A,$A70,Investors!$G:$G,$B70)-$B$2&lt;=Z$4,SUMIFS(Investors!$P:$P,Investors!$A:$A,$A70,Investors!$G:$G,$B70)-$B$2&gt;Y$4),SUMIFS(Investors!$Q:$Q,Investors!$A:$A,$A70,Investors!$G:$G,$B70),0)</f>
        <v/>
      </c>
      <c r="AA70" s="14">
        <f>IF(AND(SUMIFS(Investors!$P:$P,Investors!$A:$A,$A70,Investors!$G:$G,$B70)-$B$2&lt;=AA$4,SUMIFS(Investors!$P:$P,Investors!$A:$A,$A70,Investors!$G:$G,$B70)-$B$2&gt;Z$4),SUMIFS(Investors!$Q:$Q,Investors!$A:$A,$A70,Investors!$G:$G,$B70),0)</f>
        <v/>
      </c>
      <c r="AB70" s="14">
        <f>IF(AND(SUMIFS(Investors!$P:$P,Investors!$A:$A,$A70,Investors!$G:$G,$B70)-$B$2&lt;=AB$4,SUMIFS(Investors!$P:$P,Investors!$A:$A,$A70,Investors!$G:$G,$B70)-$B$2&gt;AA$4),SUMIFS(Investors!$Q:$Q,Investors!$A:$A,$A70,Investors!$G:$G,$B70),0)</f>
        <v/>
      </c>
      <c r="AC70" s="14">
        <f>IF(AND(SUMIFS(Investors!$P:$P,Investors!$A:$A,$A70,Investors!$G:$G,$B70)-$B$2&lt;=AC$4,SUMIFS(Investors!$P:$P,Investors!$A:$A,$A70,Investors!$G:$G,$B70)-$B$2&gt;AB$4),SUMIFS(Investors!$Q:$Q,Investors!$A:$A,$A70,Investors!$G:$G,$B70),0)</f>
        <v/>
      </c>
    </row>
    <row r="71">
      <c r="A71" s="13" t="inlineStr">
        <is>
          <t>ZGER01</t>
        </is>
      </c>
      <c r="B71" s="13" t="inlineStr">
        <is>
          <t>GW3587</t>
        </is>
      </c>
      <c r="C71" s="14">
        <f>SUM(E71:AC71)</f>
        <v/>
      </c>
      <c r="D71" s="13" t="n"/>
      <c r="E71" s="14">
        <f>IF(AND(SUMIFS(Investors!$P:$P,Investors!$A:$A,$A71,Investors!$G:$G,$B71)-$B$2&lt;=E$4,SUMIFS(Investors!$P:$P,Investors!$A:$A,$A71,Investors!$G:$G,$B71)-$B$2&gt;D$4),SUMIFS(Investors!$Q:$Q,Investors!$A:$A,$A71,Investors!$G:$G,$B71),0)</f>
        <v/>
      </c>
      <c r="F71" s="14">
        <f>IF(AND(SUMIFS(Investors!$P:$P,Investors!$A:$A,$A71,Investors!$G:$G,$B71)-$B$2&lt;=F$4,SUMIFS(Investors!$P:$P,Investors!$A:$A,$A71,Investors!$G:$G,$B71)-$B$2&gt;E$4),SUMIFS(Investors!$Q:$Q,Investors!$A:$A,$A71,Investors!$G:$G,$B71),0)</f>
        <v/>
      </c>
      <c r="G71" s="14">
        <f>IF(AND(SUMIFS(Investors!$P:$P,Investors!$A:$A,$A71,Investors!$G:$G,$B71)-$B$2&lt;=G$4,SUMIFS(Investors!$P:$P,Investors!$A:$A,$A71,Investors!$G:$G,$B71)-$B$2&gt;F$4),SUMIFS(Investors!$Q:$Q,Investors!$A:$A,$A71,Investors!$G:$G,$B71),0)</f>
        <v/>
      </c>
      <c r="H71" s="14">
        <f>IF(AND(SUMIFS(Investors!$P:$P,Investors!$A:$A,$A71,Investors!$G:$G,$B71)-$B$2&lt;=H$4,SUMIFS(Investors!$P:$P,Investors!$A:$A,$A71,Investors!$G:$G,$B71)-$B$2&gt;G$4),SUMIFS(Investors!$Q:$Q,Investors!$A:$A,$A71,Investors!$G:$G,$B71),0)</f>
        <v/>
      </c>
      <c r="I71" s="14">
        <f>IF(AND(SUMIFS(Investors!$P:$P,Investors!$A:$A,$A71,Investors!$G:$G,$B71)-$B$2&lt;=I$4,SUMIFS(Investors!$P:$P,Investors!$A:$A,$A71,Investors!$G:$G,$B71)-$B$2&gt;H$4),SUMIFS(Investors!$Q:$Q,Investors!$A:$A,$A71,Investors!$G:$G,$B71),0)</f>
        <v/>
      </c>
      <c r="J71" s="14">
        <f>IF(AND(SUMIFS(Investors!$P:$P,Investors!$A:$A,$A71,Investors!$G:$G,$B71)-$B$2&lt;=J$4,SUMIFS(Investors!$P:$P,Investors!$A:$A,$A71,Investors!$G:$G,$B71)-$B$2&gt;I$4),SUMIFS(Investors!$Q:$Q,Investors!$A:$A,$A71,Investors!$G:$G,$B71),0)</f>
        <v/>
      </c>
      <c r="K71" s="14">
        <f>IF(AND(SUMIFS(Investors!$P:$P,Investors!$A:$A,$A71,Investors!$G:$G,$B71)-$B$2&lt;=K$4,SUMIFS(Investors!$P:$P,Investors!$A:$A,$A71,Investors!$G:$G,$B71)-$B$2&gt;J$4),SUMIFS(Investors!$Q:$Q,Investors!$A:$A,$A71,Investors!$G:$G,$B71),0)</f>
        <v/>
      </c>
      <c r="L71" s="14">
        <f>IF(AND(SUMIFS(Investors!$P:$P,Investors!$A:$A,$A71,Investors!$G:$G,$B71)-$B$2&lt;=L$4,SUMIFS(Investors!$P:$P,Investors!$A:$A,$A71,Investors!$G:$G,$B71)-$B$2&gt;K$4),SUMIFS(Investors!$Q:$Q,Investors!$A:$A,$A71,Investors!$G:$G,$B71),0)</f>
        <v/>
      </c>
      <c r="M71" s="14">
        <f>IF(AND(SUMIFS(Investors!$P:$P,Investors!$A:$A,$A71,Investors!$G:$G,$B71)-$B$2&lt;=M$4,SUMIFS(Investors!$P:$P,Investors!$A:$A,$A71,Investors!$G:$G,$B71)-$B$2&gt;L$4),SUMIFS(Investors!$Q:$Q,Investors!$A:$A,$A71,Investors!$G:$G,$B71),0)</f>
        <v/>
      </c>
      <c r="N71" s="14">
        <f>IF(AND(SUMIFS(Investors!$P:$P,Investors!$A:$A,$A71,Investors!$G:$G,$B71)-$B$2&lt;=N$4,SUMIFS(Investors!$P:$P,Investors!$A:$A,$A71,Investors!$G:$G,$B71)-$B$2&gt;M$4),SUMIFS(Investors!$Q:$Q,Investors!$A:$A,$A71,Investors!$G:$G,$B71),0)</f>
        <v/>
      </c>
      <c r="O71" s="14">
        <f>IF(AND(SUMIFS(Investors!$P:$P,Investors!$A:$A,$A71,Investors!$G:$G,$B71)-$B$2&lt;=O$4,SUMIFS(Investors!$P:$P,Investors!$A:$A,$A71,Investors!$G:$G,$B71)-$B$2&gt;N$4),SUMIFS(Investors!$Q:$Q,Investors!$A:$A,$A71,Investors!$G:$G,$B71),0)</f>
        <v/>
      </c>
      <c r="P71" s="14">
        <f>IF(AND(SUMIFS(Investors!$P:$P,Investors!$A:$A,$A71,Investors!$G:$G,$B71)-$B$2&lt;=P$4,SUMIFS(Investors!$P:$P,Investors!$A:$A,$A71,Investors!$G:$G,$B71)-$B$2&gt;O$4),SUMIFS(Investors!$Q:$Q,Investors!$A:$A,$A71,Investors!$G:$G,$B71),0)</f>
        <v/>
      </c>
      <c r="Q71" s="14">
        <f>IF(AND(SUMIFS(Investors!$P:$P,Investors!$A:$A,$A71,Investors!$G:$G,$B71)-$B$2&lt;=Q$4,SUMIFS(Investors!$P:$P,Investors!$A:$A,$A71,Investors!$G:$G,$B71)-$B$2&gt;P$4),SUMIFS(Investors!$Q:$Q,Investors!$A:$A,$A71,Investors!$G:$G,$B71),0)</f>
        <v/>
      </c>
      <c r="R71" s="14">
        <f>IF(AND(SUMIFS(Investors!$P:$P,Investors!$A:$A,$A71,Investors!$G:$G,$B71)-$B$2&lt;=R$4,SUMIFS(Investors!$P:$P,Investors!$A:$A,$A71,Investors!$G:$G,$B71)-$B$2&gt;Q$4),SUMIFS(Investors!$Q:$Q,Investors!$A:$A,$A71,Investors!$G:$G,$B71),0)</f>
        <v/>
      </c>
      <c r="S71" s="14">
        <f>IF(AND(SUMIFS(Investors!$P:$P,Investors!$A:$A,$A71,Investors!$G:$G,$B71)-$B$2&lt;=S$4,SUMIFS(Investors!$P:$P,Investors!$A:$A,$A71,Investors!$G:$G,$B71)-$B$2&gt;R$4),SUMIFS(Investors!$Q:$Q,Investors!$A:$A,$A71,Investors!$G:$G,$B71),0)</f>
        <v/>
      </c>
      <c r="T71" s="14">
        <f>IF(AND(SUMIFS(Investors!$P:$P,Investors!$A:$A,$A71,Investors!$G:$G,$B71)-$B$2&lt;=T$4,SUMIFS(Investors!$P:$P,Investors!$A:$A,$A71,Investors!$G:$G,$B71)-$B$2&gt;S$4),SUMIFS(Investors!$Q:$Q,Investors!$A:$A,$A71,Investors!$G:$G,$B71),0)</f>
        <v/>
      </c>
      <c r="U71" s="14">
        <f>IF(AND(SUMIFS(Investors!$P:$P,Investors!$A:$A,$A71,Investors!$G:$G,$B71)-$B$2&lt;=U$4,SUMIFS(Investors!$P:$P,Investors!$A:$A,$A71,Investors!$G:$G,$B71)-$B$2&gt;T$4),SUMIFS(Investors!$Q:$Q,Investors!$A:$A,$A71,Investors!$G:$G,$B71),0)</f>
        <v/>
      </c>
      <c r="V71" s="14">
        <f>IF(AND(SUMIFS(Investors!$P:$P,Investors!$A:$A,$A71,Investors!$G:$G,$B71)-$B$2&lt;=V$4,SUMIFS(Investors!$P:$P,Investors!$A:$A,$A71,Investors!$G:$G,$B71)-$B$2&gt;U$4),SUMIFS(Investors!$Q:$Q,Investors!$A:$A,$A71,Investors!$G:$G,$B71),0)</f>
        <v/>
      </c>
      <c r="W71" s="14">
        <f>IF(AND(SUMIFS(Investors!$P:$P,Investors!$A:$A,$A71,Investors!$G:$G,$B71)-$B$2&lt;=W$4,SUMIFS(Investors!$P:$P,Investors!$A:$A,$A71,Investors!$G:$G,$B71)-$B$2&gt;V$4),SUMIFS(Investors!$Q:$Q,Investors!$A:$A,$A71,Investors!$G:$G,$B71),0)</f>
        <v/>
      </c>
      <c r="X71" s="14">
        <f>IF(AND(SUMIFS(Investors!$P:$P,Investors!$A:$A,$A71,Investors!$G:$G,$B71)-$B$2&lt;=X$4,SUMIFS(Investors!$P:$P,Investors!$A:$A,$A71,Investors!$G:$G,$B71)-$B$2&gt;W$4),SUMIFS(Investors!$Q:$Q,Investors!$A:$A,$A71,Investors!$G:$G,$B71),0)</f>
        <v/>
      </c>
      <c r="Y71" s="14">
        <f>IF(AND(SUMIFS(Investors!$P:$P,Investors!$A:$A,$A71,Investors!$G:$G,$B71)-$B$2&lt;=Y$4,SUMIFS(Investors!$P:$P,Investors!$A:$A,$A71,Investors!$G:$G,$B71)-$B$2&gt;X$4),SUMIFS(Investors!$Q:$Q,Investors!$A:$A,$A71,Investors!$G:$G,$B71),0)</f>
        <v/>
      </c>
      <c r="Z71" s="14">
        <f>IF(AND(SUMIFS(Investors!$P:$P,Investors!$A:$A,$A71,Investors!$G:$G,$B71)-$B$2&lt;=Z$4,SUMIFS(Investors!$P:$P,Investors!$A:$A,$A71,Investors!$G:$G,$B71)-$B$2&gt;Y$4),SUMIFS(Investors!$Q:$Q,Investors!$A:$A,$A71,Investors!$G:$G,$B71),0)</f>
        <v/>
      </c>
      <c r="AA71" s="14">
        <f>IF(AND(SUMIFS(Investors!$P:$P,Investors!$A:$A,$A71,Investors!$G:$G,$B71)-$B$2&lt;=AA$4,SUMIFS(Investors!$P:$P,Investors!$A:$A,$A71,Investors!$G:$G,$B71)-$B$2&gt;Z$4),SUMIFS(Investors!$Q:$Q,Investors!$A:$A,$A71,Investors!$G:$G,$B71),0)</f>
        <v/>
      </c>
      <c r="AB71" s="14">
        <f>IF(AND(SUMIFS(Investors!$P:$P,Investors!$A:$A,$A71,Investors!$G:$G,$B71)-$B$2&lt;=AB$4,SUMIFS(Investors!$P:$P,Investors!$A:$A,$A71,Investors!$G:$G,$B71)-$B$2&gt;AA$4),SUMIFS(Investors!$Q:$Q,Investors!$A:$A,$A71,Investors!$G:$G,$B71),0)</f>
        <v/>
      </c>
      <c r="AC71" s="14">
        <f>IF(AND(SUMIFS(Investors!$P:$P,Investors!$A:$A,$A71,Investors!$G:$G,$B71)-$B$2&lt;=AC$4,SUMIFS(Investors!$P:$P,Investors!$A:$A,$A71,Investors!$G:$G,$B71)-$B$2&gt;AB$4),SUMIFS(Investors!$Q:$Q,Investors!$A:$A,$A71,Investors!$G:$G,$B71),0)</f>
        <v/>
      </c>
    </row>
    <row r="72">
      <c r="A72" s="13" t="inlineStr">
        <is>
          <t>ZGER01</t>
        </is>
      </c>
      <c r="B72" s="13" t="inlineStr">
        <is>
          <t>GW4550</t>
        </is>
      </c>
      <c r="C72" s="14">
        <f>SUM(E72:AC72)</f>
        <v/>
      </c>
      <c r="D72" s="13" t="n"/>
      <c r="E72" s="14">
        <f>IF(AND(SUMIFS(Investors!$P:$P,Investors!$A:$A,$A72,Investors!$G:$G,$B72)-$B$2&lt;=E$4,SUMIFS(Investors!$P:$P,Investors!$A:$A,$A72,Investors!$G:$G,$B72)-$B$2&gt;D$4),SUMIFS(Investors!$Q:$Q,Investors!$A:$A,$A72,Investors!$G:$G,$B72),0)</f>
        <v/>
      </c>
      <c r="F72" s="14">
        <f>IF(AND(SUMIFS(Investors!$P:$P,Investors!$A:$A,$A72,Investors!$G:$G,$B72)-$B$2&lt;=F$4,SUMIFS(Investors!$P:$P,Investors!$A:$A,$A72,Investors!$G:$G,$B72)-$B$2&gt;E$4),SUMIFS(Investors!$Q:$Q,Investors!$A:$A,$A72,Investors!$G:$G,$B72),0)</f>
        <v/>
      </c>
      <c r="G72" s="14">
        <f>IF(AND(SUMIFS(Investors!$P:$P,Investors!$A:$A,$A72,Investors!$G:$G,$B72)-$B$2&lt;=G$4,SUMIFS(Investors!$P:$P,Investors!$A:$A,$A72,Investors!$G:$G,$B72)-$B$2&gt;F$4),SUMIFS(Investors!$Q:$Q,Investors!$A:$A,$A72,Investors!$G:$G,$B72),0)</f>
        <v/>
      </c>
      <c r="H72" s="14">
        <f>IF(AND(SUMIFS(Investors!$P:$P,Investors!$A:$A,$A72,Investors!$G:$G,$B72)-$B$2&lt;=H$4,SUMIFS(Investors!$P:$P,Investors!$A:$A,$A72,Investors!$G:$G,$B72)-$B$2&gt;G$4),SUMIFS(Investors!$Q:$Q,Investors!$A:$A,$A72,Investors!$G:$G,$B72),0)</f>
        <v/>
      </c>
      <c r="I72" s="14">
        <f>IF(AND(SUMIFS(Investors!$P:$P,Investors!$A:$A,$A72,Investors!$G:$G,$B72)-$B$2&lt;=I$4,SUMIFS(Investors!$P:$P,Investors!$A:$A,$A72,Investors!$G:$G,$B72)-$B$2&gt;H$4),SUMIFS(Investors!$Q:$Q,Investors!$A:$A,$A72,Investors!$G:$G,$B72),0)</f>
        <v/>
      </c>
      <c r="J72" s="14">
        <f>IF(AND(SUMIFS(Investors!$P:$P,Investors!$A:$A,$A72,Investors!$G:$G,$B72)-$B$2&lt;=J$4,SUMIFS(Investors!$P:$P,Investors!$A:$A,$A72,Investors!$G:$G,$B72)-$B$2&gt;I$4),SUMIFS(Investors!$Q:$Q,Investors!$A:$A,$A72,Investors!$G:$G,$B72),0)</f>
        <v/>
      </c>
      <c r="K72" s="14">
        <f>IF(AND(SUMIFS(Investors!$P:$P,Investors!$A:$A,$A72,Investors!$G:$G,$B72)-$B$2&lt;=K$4,SUMIFS(Investors!$P:$P,Investors!$A:$A,$A72,Investors!$G:$G,$B72)-$B$2&gt;J$4),SUMIFS(Investors!$Q:$Q,Investors!$A:$A,$A72,Investors!$G:$G,$B72),0)</f>
        <v/>
      </c>
      <c r="L72" s="14">
        <f>IF(AND(SUMIFS(Investors!$P:$P,Investors!$A:$A,$A72,Investors!$G:$G,$B72)-$B$2&lt;=L$4,SUMIFS(Investors!$P:$P,Investors!$A:$A,$A72,Investors!$G:$G,$B72)-$B$2&gt;K$4),SUMIFS(Investors!$Q:$Q,Investors!$A:$A,$A72,Investors!$G:$G,$B72),0)</f>
        <v/>
      </c>
      <c r="M72" s="14">
        <f>IF(AND(SUMIFS(Investors!$P:$P,Investors!$A:$A,$A72,Investors!$G:$G,$B72)-$B$2&lt;=M$4,SUMIFS(Investors!$P:$P,Investors!$A:$A,$A72,Investors!$G:$G,$B72)-$B$2&gt;L$4),SUMIFS(Investors!$Q:$Q,Investors!$A:$A,$A72,Investors!$G:$G,$B72),0)</f>
        <v/>
      </c>
      <c r="N72" s="14">
        <f>IF(AND(SUMIFS(Investors!$P:$P,Investors!$A:$A,$A72,Investors!$G:$G,$B72)-$B$2&lt;=N$4,SUMIFS(Investors!$P:$P,Investors!$A:$A,$A72,Investors!$G:$G,$B72)-$B$2&gt;M$4),SUMIFS(Investors!$Q:$Q,Investors!$A:$A,$A72,Investors!$G:$G,$B72),0)</f>
        <v/>
      </c>
      <c r="O72" s="14">
        <f>IF(AND(SUMIFS(Investors!$P:$P,Investors!$A:$A,$A72,Investors!$G:$G,$B72)-$B$2&lt;=O$4,SUMIFS(Investors!$P:$P,Investors!$A:$A,$A72,Investors!$G:$G,$B72)-$B$2&gt;N$4),SUMIFS(Investors!$Q:$Q,Investors!$A:$A,$A72,Investors!$G:$G,$B72),0)</f>
        <v/>
      </c>
      <c r="P72" s="14">
        <f>IF(AND(SUMIFS(Investors!$P:$P,Investors!$A:$A,$A72,Investors!$G:$G,$B72)-$B$2&lt;=P$4,SUMIFS(Investors!$P:$P,Investors!$A:$A,$A72,Investors!$G:$G,$B72)-$B$2&gt;O$4),SUMIFS(Investors!$Q:$Q,Investors!$A:$A,$A72,Investors!$G:$G,$B72),0)</f>
        <v/>
      </c>
      <c r="Q72" s="14">
        <f>IF(AND(SUMIFS(Investors!$P:$P,Investors!$A:$A,$A72,Investors!$G:$G,$B72)-$B$2&lt;=Q$4,SUMIFS(Investors!$P:$P,Investors!$A:$A,$A72,Investors!$G:$G,$B72)-$B$2&gt;P$4),SUMIFS(Investors!$Q:$Q,Investors!$A:$A,$A72,Investors!$G:$G,$B72),0)</f>
        <v/>
      </c>
      <c r="R72" s="14">
        <f>IF(AND(SUMIFS(Investors!$P:$P,Investors!$A:$A,$A72,Investors!$G:$G,$B72)-$B$2&lt;=R$4,SUMIFS(Investors!$P:$P,Investors!$A:$A,$A72,Investors!$G:$G,$B72)-$B$2&gt;Q$4),SUMIFS(Investors!$Q:$Q,Investors!$A:$A,$A72,Investors!$G:$G,$B72),0)</f>
        <v/>
      </c>
      <c r="S72" s="14">
        <f>IF(AND(SUMIFS(Investors!$P:$P,Investors!$A:$A,$A72,Investors!$G:$G,$B72)-$B$2&lt;=S$4,SUMIFS(Investors!$P:$P,Investors!$A:$A,$A72,Investors!$G:$G,$B72)-$B$2&gt;R$4),SUMIFS(Investors!$Q:$Q,Investors!$A:$A,$A72,Investors!$G:$G,$B72),0)</f>
        <v/>
      </c>
      <c r="T72" s="14">
        <f>IF(AND(SUMIFS(Investors!$P:$P,Investors!$A:$A,$A72,Investors!$G:$G,$B72)-$B$2&lt;=T$4,SUMIFS(Investors!$P:$P,Investors!$A:$A,$A72,Investors!$G:$G,$B72)-$B$2&gt;S$4),SUMIFS(Investors!$Q:$Q,Investors!$A:$A,$A72,Investors!$G:$G,$B72),0)</f>
        <v/>
      </c>
      <c r="U72" s="14">
        <f>IF(AND(SUMIFS(Investors!$P:$P,Investors!$A:$A,$A72,Investors!$G:$G,$B72)-$B$2&lt;=U$4,SUMIFS(Investors!$P:$P,Investors!$A:$A,$A72,Investors!$G:$G,$B72)-$B$2&gt;T$4),SUMIFS(Investors!$Q:$Q,Investors!$A:$A,$A72,Investors!$G:$G,$B72),0)</f>
        <v/>
      </c>
      <c r="V72" s="14">
        <f>IF(AND(SUMIFS(Investors!$P:$P,Investors!$A:$A,$A72,Investors!$G:$G,$B72)-$B$2&lt;=V$4,SUMIFS(Investors!$P:$P,Investors!$A:$A,$A72,Investors!$G:$G,$B72)-$B$2&gt;U$4),SUMIFS(Investors!$Q:$Q,Investors!$A:$A,$A72,Investors!$G:$G,$B72),0)</f>
        <v/>
      </c>
      <c r="W72" s="14">
        <f>IF(AND(SUMIFS(Investors!$P:$P,Investors!$A:$A,$A72,Investors!$G:$G,$B72)-$B$2&lt;=W$4,SUMIFS(Investors!$P:$P,Investors!$A:$A,$A72,Investors!$G:$G,$B72)-$B$2&gt;V$4),SUMIFS(Investors!$Q:$Q,Investors!$A:$A,$A72,Investors!$G:$G,$B72),0)</f>
        <v/>
      </c>
      <c r="X72" s="14">
        <f>IF(AND(SUMIFS(Investors!$P:$P,Investors!$A:$A,$A72,Investors!$G:$G,$B72)-$B$2&lt;=X$4,SUMIFS(Investors!$P:$P,Investors!$A:$A,$A72,Investors!$G:$G,$B72)-$B$2&gt;W$4),SUMIFS(Investors!$Q:$Q,Investors!$A:$A,$A72,Investors!$G:$G,$B72),0)</f>
        <v/>
      </c>
      <c r="Y72" s="14">
        <f>IF(AND(SUMIFS(Investors!$P:$P,Investors!$A:$A,$A72,Investors!$G:$G,$B72)-$B$2&lt;=Y$4,SUMIFS(Investors!$P:$P,Investors!$A:$A,$A72,Investors!$G:$G,$B72)-$B$2&gt;X$4),SUMIFS(Investors!$Q:$Q,Investors!$A:$A,$A72,Investors!$G:$G,$B72),0)</f>
        <v/>
      </c>
      <c r="Z72" s="14">
        <f>IF(AND(SUMIFS(Investors!$P:$P,Investors!$A:$A,$A72,Investors!$G:$G,$B72)-$B$2&lt;=Z$4,SUMIFS(Investors!$P:$P,Investors!$A:$A,$A72,Investors!$G:$G,$B72)-$B$2&gt;Y$4),SUMIFS(Investors!$Q:$Q,Investors!$A:$A,$A72,Investors!$G:$G,$B72),0)</f>
        <v/>
      </c>
      <c r="AA72" s="14">
        <f>IF(AND(SUMIFS(Investors!$P:$P,Investors!$A:$A,$A72,Investors!$G:$G,$B72)-$B$2&lt;=AA$4,SUMIFS(Investors!$P:$P,Investors!$A:$A,$A72,Investors!$G:$G,$B72)-$B$2&gt;Z$4),SUMIFS(Investors!$Q:$Q,Investors!$A:$A,$A72,Investors!$G:$G,$B72),0)</f>
        <v/>
      </c>
      <c r="AB72" s="14">
        <f>IF(AND(SUMIFS(Investors!$P:$P,Investors!$A:$A,$A72,Investors!$G:$G,$B72)-$B$2&lt;=AB$4,SUMIFS(Investors!$P:$P,Investors!$A:$A,$A72,Investors!$G:$G,$B72)-$B$2&gt;AA$4),SUMIFS(Investors!$Q:$Q,Investors!$A:$A,$A72,Investors!$G:$G,$B72),0)</f>
        <v/>
      </c>
      <c r="AC72" s="14">
        <f>IF(AND(SUMIFS(Investors!$P:$P,Investors!$A:$A,$A72,Investors!$G:$G,$B72)-$B$2&lt;=AC$4,SUMIFS(Investors!$P:$P,Investors!$A:$A,$A72,Investors!$G:$G,$B72)-$B$2&gt;AB$4),SUMIFS(Investors!$Q:$Q,Investors!$A:$A,$A72,Investors!$G:$G,$B72),0)</f>
        <v/>
      </c>
    </row>
    <row r="73">
      <c r="A73" s="13" t="inlineStr">
        <is>
          <t>ZGER01</t>
        </is>
      </c>
      <c r="B73" s="13" t="inlineStr">
        <is>
          <t>GW4356</t>
        </is>
      </c>
      <c r="C73" s="14">
        <f>SUM(E73:AC73)</f>
        <v/>
      </c>
      <c r="D73" s="13" t="n"/>
      <c r="E73" s="14">
        <f>IF(AND(SUMIFS(Investors!$P:$P,Investors!$A:$A,$A73,Investors!$G:$G,$B73)-$B$2&lt;=E$4,SUMIFS(Investors!$P:$P,Investors!$A:$A,$A73,Investors!$G:$G,$B73)-$B$2&gt;D$4),SUMIFS(Investors!$Q:$Q,Investors!$A:$A,$A73,Investors!$G:$G,$B73),0)</f>
        <v/>
      </c>
      <c r="F73" s="14">
        <f>IF(AND(SUMIFS(Investors!$P:$P,Investors!$A:$A,$A73,Investors!$G:$G,$B73)-$B$2&lt;=F$4,SUMIFS(Investors!$P:$P,Investors!$A:$A,$A73,Investors!$G:$G,$B73)-$B$2&gt;E$4),SUMIFS(Investors!$Q:$Q,Investors!$A:$A,$A73,Investors!$G:$G,$B73),0)</f>
        <v/>
      </c>
      <c r="G73" s="14">
        <f>IF(AND(SUMIFS(Investors!$P:$P,Investors!$A:$A,$A73,Investors!$G:$G,$B73)-$B$2&lt;=G$4,SUMIFS(Investors!$P:$P,Investors!$A:$A,$A73,Investors!$G:$G,$B73)-$B$2&gt;F$4),SUMIFS(Investors!$Q:$Q,Investors!$A:$A,$A73,Investors!$G:$G,$B73),0)</f>
        <v/>
      </c>
      <c r="H73" s="14">
        <f>IF(AND(SUMIFS(Investors!$P:$P,Investors!$A:$A,$A73,Investors!$G:$G,$B73)-$B$2&lt;=H$4,SUMIFS(Investors!$P:$P,Investors!$A:$A,$A73,Investors!$G:$G,$B73)-$B$2&gt;G$4),SUMIFS(Investors!$Q:$Q,Investors!$A:$A,$A73,Investors!$G:$G,$B73),0)</f>
        <v/>
      </c>
      <c r="I73" s="14">
        <f>IF(AND(SUMIFS(Investors!$P:$P,Investors!$A:$A,$A73,Investors!$G:$G,$B73)-$B$2&lt;=I$4,SUMIFS(Investors!$P:$P,Investors!$A:$A,$A73,Investors!$G:$G,$B73)-$B$2&gt;H$4),SUMIFS(Investors!$Q:$Q,Investors!$A:$A,$A73,Investors!$G:$G,$B73),0)</f>
        <v/>
      </c>
      <c r="J73" s="14">
        <f>IF(AND(SUMIFS(Investors!$P:$P,Investors!$A:$A,$A73,Investors!$G:$G,$B73)-$B$2&lt;=J$4,SUMIFS(Investors!$P:$P,Investors!$A:$A,$A73,Investors!$G:$G,$B73)-$B$2&gt;I$4),SUMIFS(Investors!$Q:$Q,Investors!$A:$A,$A73,Investors!$G:$G,$B73),0)</f>
        <v/>
      </c>
      <c r="K73" s="14">
        <f>IF(AND(SUMIFS(Investors!$P:$P,Investors!$A:$A,$A73,Investors!$G:$G,$B73)-$B$2&lt;=K$4,SUMIFS(Investors!$P:$P,Investors!$A:$A,$A73,Investors!$G:$G,$B73)-$B$2&gt;J$4),SUMIFS(Investors!$Q:$Q,Investors!$A:$A,$A73,Investors!$G:$G,$B73),0)</f>
        <v/>
      </c>
      <c r="L73" s="14">
        <f>IF(AND(SUMIFS(Investors!$P:$P,Investors!$A:$A,$A73,Investors!$G:$G,$B73)-$B$2&lt;=L$4,SUMIFS(Investors!$P:$P,Investors!$A:$A,$A73,Investors!$G:$G,$B73)-$B$2&gt;K$4),SUMIFS(Investors!$Q:$Q,Investors!$A:$A,$A73,Investors!$G:$G,$B73),0)</f>
        <v/>
      </c>
      <c r="M73" s="14">
        <f>IF(AND(SUMIFS(Investors!$P:$P,Investors!$A:$A,$A73,Investors!$G:$G,$B73)-$B$2&lt;=M$4,SUMIFS(Investors!$P:$P,Investors!$A:$A,$A73,Investors!$G:$G,$B73)-$B$2&gt;L$4),SUMIFS(Investors!$Q:$Q,Investors!$A:$A,$A73,Investors!$G:$G,$B73),0)</f>
        <v/>
      </c>
      <c r="N73" s="14">
        <f>IF(AND(SUMIFS(Investors!$P:$P,Investors!$A:$A,$A73,Investors!$G:$G,$B73)-$B$2&lt;=N$4,SUMIFS(Investors!$P:$P,Investors!$A:$A,$A73,Investors!$G:$G,$B73)-$B$2&gt;M$4),SUMIFS(Investors!$Q:$Q,Investors!$A:$A,$A73,Investors!$G:$G,$B73),0)</f>
        <v/>
      </c>
      <c r="O73" s="14">
        <f>IF(AND(SUMIFS(Investors!$P:$P,Investors!$A:$A,$A73,Investors!$G:$G,$B73)-$B$2&lt;=O$4,SUMIFS(Investors!$P:$P,Investors!$A:$A,$A73,Investors!$G:$G,$B73)-$B$2&gt;N$4),SUMIFS(Investors!$Q:$Q,Investors!$A:$A,$A73,Investors!$G:$G,$B73),0)</f>
        <v/>
      </c>
      <c r="P73" s="14">
        <f>IF(AND(SUMIFS(Investors!$P:$P,Investors!$A:$A,$A73,Investors!$G:$G,$B73)-$B$2&lt;=P$4,SUMIFS(Investors!$P:$P,Investors!$A:$A,$A73,Investors!$G:$G,$B73)-$B$2&gt;O$4),SUMIFS(Investors!$Q:$Q,Investors!$A:$A,$A73,Investors!$G:$G,$B73),0)</f>
        <v/>
      </c>
      <c r="Q73" s="14">
        <f>IF(AND(SUMIFS(Investors!$P:$P,Investors!$A:$A,$A73,Investors!$G:$G,$B73)-$B$2&lt;=Q$4,SUMIFS(Investors!$P:$P,Investors!$A:$A,$A73,Investors!$G:$G,$B73)-$B$2&gt;P$4),SUMIFS(Investors!$Q:$Q,Investors!$A:$A,$A73,Investors!$G:$G,$B73),0)</f>
        <v/>
      </c>
      <c r="R73" s="14">
        <f>IF(AND(SUMIFS(Investors!$P:$P,Investors!$A:$A,$A73,Investors!$G:$G,$B73)-$B$2&lt;=R$4,SUMIFS(Investors!$P:$P,Investors!$A:$A,$A73,Investors!$G:$G,$B73)-$B$2&gt;Q$4),SUMIFS(Investors!$Q:$Q,Investors!$A:$A,$A73,Investors!$G:$G,$B73),0)</f>
        <v/>
      </c>
      <c r="S73" s="14">
        <f>IF(AND(SUMIFS(Investors!$P:$P,Investors!$A:$A,$A73,Investors!$G:$G,$B73)-$B$2&lt;=S$4,SUMIFS(Investors!$P:$P,Investors!$A:$A,$A73,Investors!$G:$G,$B73)-$B$2&gt;R$4),SUMIFS(Investors!$Q:$Q,Investors!$A:$A,$A73,Investors!$G:$G,$B73),0)</f>
        <v/>
      </c>
      <c r="T73" s="14">
        <f>IF(AND(SUMIFS(Investors!$P:$P,Investors!$A:$A,$A73,Investors!$G:$G,$B73)-$B$2&lt;=T$4,SUMIFS(Investors!$P:$P,Investors!$A:$A,$A73,Investors!$G:$G,$B73)-$B$2&gt;S$4),SUMIFS(Investors!$Q:$Q,Investors!$A:$A,$A73,Investors!$G:$G,$B73),0)</f>
        <v/>
      </c>
      <c r="U73" s="14">
        <f>IF(AND(SUMIFS(Investors!$P:$P,Investors!$A:$A,$A73,Investors!$G:$G,$B73)-$B$2&lt;=U$4,SUMIFS(Investors!$P:$P,Investors!$A:$A,$A73,Investors!$G:$G,$B73)-$B$2&gt;T$4),SUMIFS(Investors!$Q:$Q,Investors!$A:$A,$A73,Investors!$G:$G,$B73),0)</f>
        <v/>
      </c>
      <c r="V73" s="14">
        <f>IF(AND(SUMIFS(Investors!$P:$P,Investors!$A:$A,$A73,Investors!$G:$G,$B73)-$B$2&lt;=V$4,SUMIFS(Investors!$P:$P,Investors!$A:$A,$A73,Investors!$G:$G,$B73)-$B$2&gt;U$4),SUMIFS(Investors!$Q:$Q,Investors!$A:$A,$A73,Investors!$G:$G,$B73),0)</f>
        <v/>
      </c>
      <c r="W73" s="14">
        <f>IF(AND(SUMIFS(Investors!$P:$P,Investors!$A:$A,$A73,Investors!$G:$G,$B73)-$B$2&lt;=W$4,SUMIFS(Investors!$P:$P,Investors!$A:$A,$A73,Investors!$G:$G,$B73)-$B$2&gt;V$4),SUMIFS(Investors!$Q:$Q,Investors!$A:$A,$A73,Investors!$G:$G,$B73),0)</f>
        <v/>
      </c>
      <c r="X73" s="14">
        <f>IF(AND(SUMIFS(Investors!$P:$P,Investors!$A:$A,$A73,Investors!$G:$G,$B73)-$B$2&lt;=X$4,SUMIFS(Investors!$P:$P,Investors!$A:$A,$A73,Investors!$G:$G,$B73)-$B$2&gt;W$4),SUMIFS(Investors!$Q:$Q,Investors!$A:$A,$A73,Investors!$G:$G,$B73),0)</f>
        <v/>
      </c>
      <c r="Y73" s="14">
        <f>IF(AND(SUMIFS(Investors!$P:$P,Investors!$A:$A,$A73,Investors!$G:$G,$B73)-$B$2&lt;=Y$4,SUMIFS(Investors!$P:$P,Investors!$A:$A,$A73,Investors!$G:$G,$B73)-$B$2&gt;X$4),SUMIFS(Investors!$Q:$Q,Investors!$A:$A,$A73,Investors!$G:$G,$B73),0)</f>
        <v/>
      </c>
      <c r="Z73" s="14">
        <f>IF(AND(SUMIFS(Investors!$P:$P,Investors!$A:$A,$A73,Investors!$G:$G,$B73)-$B$2&lt;=Z$4,SUMIFS(Investors!$P:$P,Investors!$A:$A,$A73,Investors!$G:$G,$B73)-$B$2&gt;Y$4),SUMIFS(Investors!$Q:$Q,Investors!$A:$A,$A73,Investors!$G:$G,$B73),0)</f>
        <v/>
      </c>
      <c r="AA73" s="14">
        <f>IF(AND(SUMIFS(Investors!$P:$P,Investors!$A:$A,$A73,Investors!$G:$G,$B73)-$B$2&lt;=AA$4,SUMIFS(Investors!$P:$P,Investors!$A:$A,$A73,Investors!$G:$G,$B73)-$B$2&gt;Z$4),SUMIFS(Investors!$Q:$Q,Investors!$A:$A,$A73,Investors!$G:$G,$B73),0)</f>
        <v/>
      </c>
      <c r="AB73" s="14">
        <f>IF(AND(SUMIFS(Investors!$P:$P,Investors!$A:$A,$A73,Investors!$G:$G,$B73)-$B$2&lt;=AB$4,SUMIFS(Investors!$P:$P,Investors!$A:$A,$A73,Investors!$G:$G,$B73)-$B$2&gt;AA$4),SUMIFS(Investors!$Q:$Q,Investors!$A:$A,$A73,Investors!$G:$G,$B73),0)</f>
        <v/>
      </c>
      <c r="AC73" s="14">
        <f>IF(AND(SUMIFS(Investors!$P:$P,Investors!$A:$A,$A73,Investors!$G:$G,$B73)-$B$2&lt;=AC$4,SUMIFS(Investors!$P:$P,Investors!$A:$A,$A73,Investors!$G:$G,$B73)-$B$2&gt;AB$4),SUMIFS(Investors!$Q:$Q,Investors!$A:$A,$A73,Investors!$G:$G,$B73),0)</f>
        <v/>
      </c>
    </row>
    <row r="74">
      <c r="A74" s="13" t="inlineStr">
        <is>
          <t>ZGER01</t>
        </is>
      </c>
      <c r="B74" s="13" t="inlineStr">
        <is>
          <t>GW4838</t>
        </is>
      </c>
      <c r="C74" s="14">
        <f>SUM(E74:AC74)</f>
        <v/>
      </c>
      <c r="D74" s="13" t="n"/>
      <c r="E74" s="14">
        <f>IF(AND(SUMIFS(Investors!$P:$P,Investors!$A:$A,$A74,Investors!$G:$G,$B74)-$B$2&lt;=E$4,SUMIFS(Investors!$P:$P,Investors!$A:$A,$A74,Investors!$G:$G,$B74)-$B$2&gt;D$4),SUMIFS(Investors!$Q:$Q,Investors!$A:$A,$A74,Investors!$G:$G,$B74),0)</f>
        <v/>
      </c>
      <c r="F74" s="14">
        <f>IF(AND(SUMIFS(Investors!$P:$P,Investors!$A:$A,$A74,Investors!$G:$G,$B74)-$B$2&lt;=F$4,SUMIFS(Investors!$P:$P,Investors!$A:$A,$A74,Investors!$G:$G,$B74)-$B$2&gt;E$4),SUMIFS(Investors!$Q:$Q,Investors!$A:$A,$A74,Investors!$G:$G,$B74),0)</f>
        <v/>
      </c>
      <c r="G74" s="14">
        <f>IF(AND(SUMIFS(Investors!$P:$P,Investors!$A:$A,$A74,Investors!$G:$G,$B74)-$B$2&lt;=G$4,SUMIFS(Investors!$P:$P,Investors!$A:$A,$A74,Investors!$G:$G,$B74)-$B$2&gt;F$4),SUMIFS(Investors!$Q:$Q,Investors!$A:$A,$A74,Investors!$G:$G,$B74),0)</f>
        <v/>
      </c>
      <c r="H74" s="14">
        <f>IF(AND(SUMIFS(Investors!$P:$P,Investors!$A:$A,$A74,Investors!$G:$G,$B74)-$B$2&lt;=H$4,SUMIFS(Investors!$P:$P,Investors!$A:$A,$A74,Investors!$G:$G,$B74)-$B$2&gt;G$4),SUMIFS(Investors!$Q:$Q,Investors!$A:$A,$A74,Investors!$G:$G,$B74),0)</f>
        <v/>
      </c>
      <c r="I74" s="14">
        <f>IF(AND(SUMIFS(Investors!$P:$P,Investors!$A:$A,$A74,Investors!$G:$G,$B74)-$B$2&lt;=I$4,SUMIFS(Investors!$P:$P,Investors!$A:$A,$A74,Investors!$G:$G,$B74)-$B$2&gt;H$4),SUMIFS(Investors!$Q:$Q,Investors!$A:$A,$A74,Investors!$G:$G,$B74),0)</f>
        <v/>
      </c>
      <c r="J74" s="14">
        <f>IF(AND(SUMIFS(Investors!$P:$P,Investors!$A:$A,$A74,Investors!$G:$G,$B74)-$B$2&lt;=J$4,SUMIFS(Investors!$P:$P,Investors!$A:$A,$A74,Investors!$G:$G,$B74)-$B$2&gt;I$4),SUMIFS(Investors!$Q:$Q,Investors!$A:$A,$A74,Investors!$G:$G,$B74),0)</f>
        <v/>
      </c>
      <c r="K74" s="14">
        <f>IF(AND(SUMIFS(Investors!$P:$P,Investors!$A:$A,$A74,Investors!$G:$G,$B74)-$B$2&lt;=K$4,SUMIFS(Investors!$P:$P,Investors!$A:$A,$A74,Investors!$G:$G,$B74)-$B$2&gt;J$4),SUMIFS(Investors!$Q:$Q,Investors!$A:$A,$A74,Investors!$G:$G,$B74),0)</f>
        <v/>
      </c>
      <c r="L74" s="14">
        <f>IF(AND(SUMIFS(Investors!$P:$P,Investors!$A:$A,$A74,Investors!$G:$G,$B74)-$B$2&lt;=L$4,SUMIFS(Investors!$P:$P,Investors!$A:$A,$A74,Investors!$G:$G,$B74)-$B$2&gt;K$4),SUMIFS(Investors!$Q:$Q,Investors!$A:$A,$A74,Investors!$G:$G,$B74),0)</f>
        <v/>
      </c>
      <c r="M74" s="14">
        <f>IF(AND(SUMIFS(Investors!$P:$P,Investors!$A:$A,$A74,Investors!$G:$G,$B74)-$B$2&lt;=M$4,SUMIFS(Investors!$P:$P,Investors!$A:$A,$A74,Investors!$G:$G,$B74)-$B$2&gt;L$4),SUMIFS(Investors!$Q:$Q,Investors!$A:$A,$A74,Investors!$G:$G,$B74),0)</f>
        <v/>
      </c>
      <c r="N74" s="14">
        <f>IF(AND(SUMIFS(Investors!$P:$P,Investors!$A:$A,$A74,Investors!$G:$G,$B74)-$B$2&lt;=N$4,SUMIFS(Investors!$P:$P,Investors!$A:$A,$A74,Investors!$G:$G,$B74)-$B$2&gt;M$4),SUMIFS(Investors!$Q:$Q,Investors!$A:$A,$A74,Investors!$G:$G,$B74),0)</f>
        <v/>
      </c>
      <c r="O74" s="14">
        <f>IF(AND(SUMIFS(Investors!$P:$P,Investors!$A:$A,$A74,Investors!$G:$G,$B74)-$B$2&lt;=O$4,SUMIFS(Investors!$P:$P,Investors!$A:$A,$A74,Investors!$G:$G,$B74)-$B$2&gt;N$4),SUMIFS(Investors!$Q:$Q,Investors!$A:$A,$A74,Investors!$G:$G,$B74),0)</f>
        <v/>
      </c>
      <c r="P74" s="14">
        <f>IF(AND(SUMIFS(Investors!$P:$P,Investors!$A:$A,$A74,Investors!$G:$G,$B74)-$B$2&lt;=P$4,SUMIFS(Investors!$P:$P,Investors!$A:$A,$A74,Investors!$G:$G,$B74)-$B$2&gt;O$4),SUMIFS(Investors!$Q:$Q,Investors!$A:$A,$A74,Investors!$G:$G,$B74),0)</f>
        <v/>
      </c>
      <c r="Q74" s="14">
        <f>IF(AND(SUMIFS(Investors!$P:$P,Investors!$A:$A,$A74,Investors!$G:$G,$B74)-$B$2&lt;=Q$4,SUMIFS(Investors!$P:$P,Investors!$A:$A,$A74,Investors!$G:$G,$B74)-$B$2&gt;P$4),SUMIFS(Investors!$Q:$Q,Investors!$A:$A,$A74,Investors!$G:$G,$B74),0)</f>
        <v/>
      </c>
      <c r="R74" s="14">
        <f>IF(AND(SUMIFS(Investors!$P:$P,Investors!$A:$A,$A74,Investors!$G:$G,$B74)-$B$2&lt;=R$4,SUMIFS(Investors!$P:$P,Investors!$A:$A,$A74,Investors!$G:$G,$B74)-$B$2&gt;Q$4),SUMIFS(Investors!$Q:$Q,Investors!$A:$A,$A74,Investors!$G:$G,$B74),0)</f>
        <v/>
      </c>
      <c r="S74" s="14">
        <f>IF(AND(SUMIFS(Investors!$P:$P,Investors!$A:$A,$A74,Investors!$G:$G,$B74)-$B$2&lt;=S$4,SUMIFS(Investors!$P:$P,Investors!$A:$A,$A74,Investors!$G:$G,$B74)-$B$2&gt;R$4),SUMIFS(Investors!$Q:$Q,Investors!$A:$A,$A74,Investors!$G:$G,$B74),0)</f>
        <v/>
      </c>
      <c r="T74" s="14">
        <f>IF(AND(SUMIFS(Investors!$P:$P,Investors!$A:$A,$A74,Investors!$G:$G,$B74)-$B$2&lt;=T$4,SUMIFS(Investors!$P:$P,Investors!$A:$A,$A74,Investors!$G:$G,$B74)-$B$2&gt;S$4),SUMIFS(Investors!$Q:$Q,Investors!$A:$A,$A74,Investors!$G:$G,$B74),0)</f>
        <v/>
      </c>
      <c r="U74" s="14">
        <f>IF(AND(SUMIFS(Investors!$P:$P,Investors!$A:$A,$A74,Investors!$G:$G,$B74)-$B$2&lt;=U$4,SUMIFS(Investors!$P:$P,Investors!$A:$A,$A74,Investors!$G:$G,$B74)-$B$2&gt;T$4),SUMIFS(Investors!$Q:$Q,Investors!$A:$A,$A74,Investors!$G:$G,$B74),0)</f>
        <v/>
      </c>
      <c r="V74" s="14">
        <f>IF(AND(SUMIFS(Investors!$P:$P,Investors!$A:$A,$A74,Investors!$G:$G,$B74)-$B$2&lt;=V$4,SUMIFS(Investors!$P:$P,Investors!$A:$A,$A74,Investors!$G:$G,$B74)-$B$2&gt;U$4),SUMIFS(Investors!$Q:$Q,Investors!$A:$A,$A74,Investors!$G:$G,$B74),0)</f>
        <v/>
      </c>
      <c r="W74" s="14">
        <f>IF(AND(SUMIFS(Investors!$P:$P,Investors!$A:$A,$A74,Investors!$G:$G,$B74)-$B$2&lt;=W$4,SUMIFS(Investors!$P:$P,Investors!$A:$A,$A74,Investors!$G:$G,$B74)-$B$2&gt;V$4),SUMIFS(Investors!$Q:$Q,Investors!$A:$A,$A74,Investors!$G:$G,$B74),0)</f>
        <v/>
      </c>
      <c r="X74" s="14">
        <f>IF(AND(SUMIFS(Investors!$P:$P,Investors!$A:$A,$A74,Investors!$G:$G,$B74)-$B$2&lt;=X$4,SUMIFS(Investors!$P:$P,Investors!$A:$A,$A74,Investors!$G:$G,$B74)-$B$2&gt;W$4),SUMIFS(Investors!$Q:$Q,Investors!$A:$A,$A74,Investors!$G:$G,$B74),0)</f>
        <v/>
      </c>
      <c r="Y74" s="14">
        <f>IF(AND(SUMIFS(Investors!$P:$P,Investors!$A:$A,$A74,Investors!$G:$G,$B74)-$B$2&lt;=Y$4,SUMIFS(Investors!$P:$P,Investors!$A:$A,$A74,Investors!$G:$G,$B74)-$B$2&gt;X$4),SUMIFS(Investors!$Q:$Q,Investors!$A:$A,$A74,Investors!$G:$G,$B74),0)</f>
        <v/>
      </c>
      <c r="Z74" s="14">
        <f>IF(AND(SUMIFS(Investors!$P:$P,Investors!$A:$A,$A74,Investors!$G:$G,$B74)-$B$2&lt;=Z$4,SUMIFS(Investors!$P:$P,Investors!$A:$A,$A74,Investors!$G:$G,$B74)-$B$2&gt;Y$4),SUMIFS(Investors!$Q:$Q,Investors!$A:$A,$A74,Investors!$G:$G,$B74),0)</f>
        <v/>
      </c>
      <c r="AA74" s="14">
        <f>IF(AND(SUMIFS(Investors!$P:$P,Investors!$A:$A,$A74,Investors!$G:$G,$B74)-$B$2&lt;=AA$4,SUMIFS(Investors!$P:$P,Investors!$A:$A,$A74,Investors!$G:$G,$B74)-$B$2&gt;Z$4),SUMIFS(Investors!$Q:$Q,Investors!$A:$A,$A74,Investors!$G:$G,$B74),0)</f>
        <v/>
      </c>
      <c r="AB74" s="14">
        <f>IF(AND(SUMIFS(Investors!$P:$P,Investors!$A:$A,$A74,Investors!$G:$G,$B74)-$B$2&lt;=AB$4,SUMIFS(Investors!$P:$P,Investors!$A:$A,$A74,Investors!$G:$G,$B74)-$B$2&gt;AA$4),SUMIFS(Investors!$Q:$Q,Investors!$A:$A,$A74,Investors!$G:$G,$B74),0)</f>
        <v/>
      </c>
      <c r="AC74" s="14">
        <f>IF(AND(SUMIFS(Investors!$P:$P,Investors!$A:$A,$A74,Investors!$G:$G,$B74)-$B$2&lt;=AC$4,SUMIFS(Investors!$P:$P,Investors!$A:$A,$A74,Investors!$G:$G,$B74)-$B$2&gt;AB$4),SUMIFS(Investors!$Q:$Q,Investors!$A:$A,$A74,Investors!$G:$G,$B74),0)</f>
        <v/>
      </c>
    </row>
    <row r="75">
      <c r="A75" s="13" t="inlineStr">
        <is>
          <t>ZZYL04</t>
        </is>
      </c>
      <c r="B75" s="13" t="inlineStr">
        <is>
          <t>GW4097</t>
        </is>
      </c>
      <c r="C75" s="14">
        <f>SUM(E75:AC75)</f>
        <v/>
      </c>
      <c r="D75" s="13" t="n"/>
      <c r="E75" s="14">
        <f>IF(AND(SUMIFS(Investors!$P:$P,Investors!$A:$A,$A75,Investors!$G:$G,$B75)-$B$2&lt;=E$4,SUMIFS(Investors!$P:$P,Investors!$A:$A,$A75,Investors!$G:$G,$B75)-$B$2&gt;D$4),SUMIFS(Investors!$Q:$Q,Investors!$A:$A,$A75,Investors!$G:$G,$B75),0)</f>
        <v/>
      </c>
      <c r="F75" s="14">
        <f>IF(AND(SUMIFS(Investors!$P:$P,Investors!$A:$A,$A75,Investors!$G:$G,$B75)-$B$2&lt;=F$4,SUMIFS(Investors!$P:$P,Investors!$A:$A,$A75,Investors!$G:$G,$B75)-$B$2&gt;E$4),SUMIFS(Investors!$Q:$Q,Investors!$A:$A,$A75,Investors!$G:$G,$B75),0)</f>
        <v/>
      </c>
      <c r="G75" s="14">
        <f>IF(AND(SUMIFS(Investors!$P:$P,Investors!$A:$A,$A75,Investors!$G:$G,$B75)-$B$2&lt;=G$4,SUMIFS(Investors!$P:$P,Investors!$A:$A,$A75,Investors!$G:$G,$B75)-$B$2&gt;F$4),SUMIFS(Investors!$Q:$Q,Investors!$A:$A,$A75,Investors!$G:$G,$B75),0)</f>
        <v/>
      </c>
      <c r="H75" s="14">
        <f>IF(AND(SUMIFS(Investors!$P:$P,Investors!$A:$A,$A75,Investors!$G:$G,$B75)-$B$2&lt;=H$4,SUMIFS(Investors!$P:$P,Investors!$A:$A,$A75,Investors!$G:$G,$B75)-$B$2&gt;G$4),SUMIFS(Investors!$Q:$Q,Investors!$A:$A,$A75,Investors!$G:$G,$B75),0)</f>
        <v/>
      </c>
      <c r="I75" s="14">
        <f>IF(AND(SUMIFS(Investors!$P:$P,Investors!$A:$A,$A75,Investors!$G:$G,$B75)-$B$2&lt;=I$4,SUMIFS(Investors!$P:$P,Investors!$A:$A,$A75,Investors!$G:$G,$B75)-$B$2&gt;H$4),SUMIFS(Investors!$Q:$Q,Investors!$A:$A,$A75,Investors!$G:$G,$B75),0)</f>
        <v/>
      </c>
      <c r="J75" s="14">
        <f>IF(AND(SUMIFS(Investors!$P:$P,Investors!$A:$A,$A75,Investors!$G:$G,$B75)-$B$2&lt;=J$4,SUMIFS(Investors!$P:$P,Investors!$A:$A,$A75,Investors!$G:$G,$B75)-$B$2&gt;I$4),SUMIFS(Investors!$Q:$Q,Investors!$A:$A,$A75,Investors!$G:$G,$B75),0)</f>
        <v/>
      </c>
      <c r="K75" s="14">
        <f>IF(AND(SUMIFS(Investors!$P:$P,Investors!$A:$A,$A75,Investors!$G:$G,$B75)-$B$2&lt;=K$4,SUMIFS(Investors!$P:$P,Investors!$A:$A,$A75,Investors!$G:$G,$B75)-$B$2&gt;J$4),SUMIFS(Investors!$Q:$Q,Investors!$A:$A,$A75,Investors!$G:$G,$B75),0)</f>
        <v/>
      </c>
      <c r="L75" s="14">
        <f>IF(AND(SUMIFS(Investors!$P:$P,Investors!$A:$A,$A75,Investors!$G:$G,$B75)-$B$2&lt;=L$4,SUMIFS(Investors!$P:$P,Investors!$A:$A,$A75,Investors!$G:$G,$B75)-$B$2&gt;K$4),SUMIFS(Investors!$Q:$Q,Investors!$A:$A,$A75,Investors!$G:$G,$B75),0)</f>
        <v/>
      </c>
      <c r="M75" s="14">
        <f>IF(AND(SUMIFS(Investors!$P:$P,Investors!$A:$A,$A75,Investors!$G:$G,$B75)-$B$2&lt;=M$4,SUMIFS(Investors!$P:$P,Investors!$A:$A,$A75,Investors!$G:$G,$B75)-$B$2&gt;L$4),SUMIFS(Investors!$Q:$Q,Investors!$A:$A,$A75,Investors!$G:$G,$B75),0)</f>
        <v/>
      </c>
      <c r="N75" s="14">
        <f>IF(AND(SUMIFS(Investors!$P:$P,Investors!$A:$A,$A75,Investors!$G:$G,$B75)-$B$2&lt;=N$4,SUMIFS(Investors!$P:$P,Investors!$A:$A,$A75,Investors!$G:$G,$B75)-$B$2&gt;M$4),SUMIFS(Investors!$Q:$Q,Investors!$A:$A,$A75,Investors!$G:$G,$B75),0)</f>
        <v/>
      </c>
      <c r="O75" s="14">
        <f>IF(AND(SUMIFS(Investors!$P:$P,Investors!$A:$A,$A75,Investors!$G:$G,$B75)-$B$2&lt;=O$4,SUMIFS(Investors!$P:$P,Investors!$A:$A,$A75,Investors!$G:$G,$B75)-$B$2&gt;N$4),SUMIFS(Investors!$Q:$Q,Investors!$A:$A,$A75,Investors!$G:$G,$B75),0)</f>
        <v/>
      </c>
      <c r="P75" s="14">
        <f>IF(AND(SUMIFS(Investors!$P:$P,Investors!$A:$A,$A75,Investors!$G:$G,$B75)-$B$2&lt;=P$4,SUMIFS(Investors!$P:$P,Investors!$A:$A,$A75,Investors!$G:$G,$B75)-$B$2&gt;O$4),SUMIFS(Investors!$Q:$Q,Investors!$A:$A,$A75,Investors!$G:$G,$B75),0)</f>
        <v/>
      </c>
      <c r="Q75" s="14">
        <f>IF(AND(SUMIFS(Investors!$P:$P,Investors!$A:$A,$A75,Investors!$G:$G,$B75)-$B$2&lt;=Q$4,SUMIFS(Investors!$P:$P,Investors!$A:$A,$A75,Investors!$G:$G,$B75)-$B$2&gt;P$4),SUMIFS(Investors!$Q:$Q,Investors!$A:$A,$A75,Investors!$G:$G,$B75),0)</f>
        <v/>
      </c>
      <c r="R75" s="14">
        <f>IF(AND(SUMIFS(Investors!$P:$P,Investors!$A:$A,$A75,Investors!$G:$G,$B75)-$B$2&lt;=R$4,SUMIFS(Investors!$P:$P,Investors!$A:$A,$A75,Investors!$G:$G,$B75)-$B$2&gt;Q$4),SUMIFS(Investors!$Q:$Q,Investors!$A:$A,$A75,Investors!$G:$G,$B75),0)</f>
        <v/>
      </c>
      <c r="S75" s="14">
        <f>IF(AND(SUMIFS(Investors!$P:$P,Investors!$A:$A,$A75,Investors!$G:$G,$B75)-$B$2&lt;=S$4,SUMIFS(Investors!$P:$P,Investors!$A:$A,$A75,Investors!$G:$G,$B75)-$B$2&gt;R$4),SUMIFS(Investors!$Q:$Q,Investors!$A:$A,$A75,Investors!$G:$G,$B75),0)</f>
        <v/>
      </c>
      <c r="T75" s="14">
        <f>IF(AND(SUMIFS(Investors!$P:$P,Investors!$A:$A,$A75,Investors!$G:$G,$B75)-$B$2&lt;=T$4,SUMIFS(Investors!$P:$P,Investors!$A:$A,$A75,Investors!$G:$G,$B75)-$B$2&gt;S$4),SUMIFS(Investors!$Q:$Q,Investors!$A:$A,$A75,Investors!$G:$G,$B75),0)</f>
        <v/>
      </c>
      <c r="U75" s="14">
        <f>IF(AND(SUMIFS(Investors!$P:$P,Investors!$A:$A,$A75,Investors!$G:$G,$B75)-$B$2&lt;=U$4,SUMIFS(Investors!$P:$P,Investors!$A:$A,$A75,Investors!$G:$G,$B75)-$B$2&gt;T$4),SUMIFS(Investors!$Q:$Q,Investors!$A:$A,$A75,Investors!$G:$G,$B75),0)</f>
        <v/>
      </c>
      <c r="V75" s="14">
        <f>IF(AND(SUMIFS(Investors!$P:$P,Investors!$A:$A,$A75,Investors!$G:$G,$B75)-$B$2&lt;=V$4,SUMIFS(Investors!$P:$P,Investors!$A:$A,$A75,Investors!$G:$G,$B75)-$B$2&gt;U$4),SUMIFS(Investors!$Q:$Q,Investors!$A:$A,$A75,Investors!$G:$G,$B75),0)</f>
        <v/>
      </c>
      <c r="W75" s="14">
        <f>IF(AND(SUMIFS(Investors!$P:$P,Investors!$A:$A,$A75,Investors!$G:$G,$B75)-$B$2&lt;=W$4,SUMIFS(Investors!$P:$P,Investors!$A:$A,$A75,Investors!$G:$G,$B75)-$B$2&gt;V$4),SUMIFS(Investors!$Q:$Q,Investors!$A:$A,$A75,Investors!$G:$G,$B75),0)</f>
        <v/>
      </c>
      <c r="X75" s="14">
        <f>IF(AND(SUMIFS(Investors!$P:$P,Investors!$A:$A,$A75,Investors!$G:$G,$B75)-$B$2&lt;=X$4,SUMIFS(Investors!$P:$P,Investors!$A:$A,$A75,Investors!$G:$G,$B75)-$B$2&gt;W$4),SUMIFS(Investors!$Q:$Q,Investors!$A:$A,$A75,Investors!$G:$G,$B75),0)</f>
        <v/>
      </c>
      <c r="Y75" s="14">
        <f>IF(AND(SUMIFS(Investors!$P:$P,Investors!$A:$A,$A75,Investors!$G:$G,$B75)-$B$2&lt;=Y$4,SUMIFS(Investors!$P:$P,Investors!$A:$A,$A75,Investors!$G:$G,$B75)-$B$2&gt;X$4),SUMIFS(Investors!$Q:$Q,Investors!$A:$A,$A75,Investors!$G:$G,$B75),0)</f>
        <v/>
      </c>
      <c r="Z75" s="14">
        <f>IF(AND(SUMIFS(Investors!$P:$P,Investors!$A:$A,$A75,Investors!$G:$G,$B75)-$B$2&lt;=Z$4,SUMIFS(Investors!$P:$P,Investors!$A:$A,$A75,Investors!$G:$G,$B75)-$B$2&gt;Y$4),SUMIFS(Investors!$Q:$Q,Investors!$A:$A,$A75,Investors!$G:$G,$B75),0)</f>
        <v/>
      </c>
      <c r="AA75" s="14">
        <f>IF(AND(SUMIFS(Investors!$P:$P,Investors!$A:$A,$A75,Investors!$G:$G,$B75)-$B$2&lt;=AA$4,SUMIFS(Investors!$P:$P,Investors!$A:$A,$A75,Investors!$G:$G,$B75)-$B$2&gt;Z$4),SUMIFS(Investors!$Q:$Q,Investors!$A:$A,$A75,Investors!$G:$G,$B75),0)</f>
        <v/>
      </c>
      <c r="AB75" s="14">
        <f>IF(AND(SUMIFS(Investors!$P:$P,Investors!$A:$A,$A75,Investors!$G:$G,$B75)-$B$2&lt;=AB$4,SUMIFS(Investors!$P:$P,Investors!$A:$A,$A75,Investors!$G:$G,$B75)-$B$2&gt;AA$4),SUMIFS(Investors!$Q:$Q,Investors!$A:$A,$A75,Investors!$G:$G,$B75),0)</f>
        <v/>
      </c>
      <c r="AC75" s="14">
        <f>IF(AND(SUMIFS(Investors!$P:$P,Investors!$A:$A,$A75,Investors!$G:$G,$B75)-$B$2&lt;=AC$4,SUMIFS(Investors!$P:$P,Investors!$A:$A,$A75,Investors!$G:$G,$B75)-$B$2&gt;AB$4),SUMIFS(Investors!$Q:$Q,Investors!$A:$A,$A75,Investors!$G:$G,$B75),0)</f>
        <v/>
      </c>
    </row>
    <row r="76">
      <c r="A76" s="13" t="inlineStr">
        <is>
          <t>ZERF01</t>
        </is>
      </c>
      <c r="B76" s="13" t="inlineStr">
        <is>
          <t>GW4008</t>
        </is>
      </c>
      <c r="C76" s="14">
        <f>SUM(E76:AC76)</f>
        <v/>
      </c>
      <c r="D76" s="13" t="n"/>
      <c r="E76" s="14">
        <f>IF(AND(SUMIFS(Investors!$P:$P,Investors!$A:$A,$A76,Investors!$G:$G,$B76)-$B$2&lt;=E$4,SUMIFS(Investors!$P:$P,Investors!$A:$A,$A76,Investors!$G:$G,$B76)-$B$2&gt;D$4),SUMIFS(Investors!$Q:$Q,Investors!$A:$A,$A76,Investors!$G:$G,$B76),0)</f>
        <v/>
      </c>
      <c r="F76" s="14">
        <f>IF(AND(SUMIFS(Investors!$P:$P,Investors!$A:$A,$A76,Investors!$G:$G,$B76)-$B$2&lt;=F$4,SUMIFS(Investors!$P:$P,Investors!$A:$A,$A76,Investors!$G:$G,$B76)-$B$2&gt;E$4),SUMIFS(Investors!$Q:$Q,Investors!$A:$A,$A76,Investors!$G:$G,$B76),0)</f>
        <v/>
      </c>
      <c r="G76" s="14">
        <f>IF(AND(SUMIFS(Investors!$P:$P,Investors!$A:$A,$A76,Investors!$G:$G,$B76)-$B$2&lt;=G$4,SUMIFS(Investors!$P:$P,Investors!$A:$A,$A76,Investors!$G:$G,$B76)-$B$2&gt;F$4),SUMIFS(Investors!$Q:$Q,Investors!$A:$A,$A76,Investors!$G:$G,$B76),0)</f>
        <v/>
      </c>
      <c r="H76" s="14">
        <f>IF(AND(SUMIFS(Investors!$P:$P,Investors!$A:$A,$A76,Investors!$G:$G,$B76)-$B$2&lt;=H$4,SUMIFS(Investors!$P:$P,Investors!$A:$A,$A76,Investors!$G:$G,$B76)-$B$2&gt;G$4),SUMIFS(Investors!$Q:$Q,Investors!$A:$A,$A76,Investors!$G:$G,$B76),0)</f>
        <v/>
      </c>
      <c r="I76" s="14">
        <f>IF(AND(SUMIFS(Investors!$P:$P,Investors!$A:$A,$A76,Investors!$G:$G,$B76)-$B$2&lt;=I$4,SUMIFS(Investors!$P:$P,Investors!$A:$A,$A76,Investors!$G:$G,$B76)-$B$2&gt;H$4),SUMIFS(Investors!$Q:$Q,Investors!$A:$A,$A76,Investors!$G:$G,$B76),0)</f>
        <v/>
      </c>
      <c r="J76" s="14">
        <f>IF(AND(SUMIFS(Investors!$P:$P,Investors!$A:$A,$A76,Investors!$G:$G,$B76)-$B$2&lt;=J$4,SUMIFS(Investors!$P:$P,Investors!$A:$A,$A76,Investors!$G:$G,$B76)-$B$2&gt;I$4),SUMIFS(Investors!$Q:$Q,Investors!$A:$A,$A76,Investors!$G:$G,$B76),0)</f>
        <v/>
      </c>
      <c r="K76" s="14">
        <f>IF(AND(SUMIFS(Investors!$P:$P,Investors!$A:$A,$A76,Investors!$G:$G,$B76)-$B$2&lt;=K$4,SUMIFS(Investors!$P:$P,Investors!$A:$A,$A76,Investors!$G:$G,$B76)-$B$2&gt;J$4),SUMIFS(Investors!$Q:$Q,Investors!$A:$A,$A76,Investors!$G:$G,$B76),0)</f>
        <v/>
      </c>
      <c r="L76" s="14">
        <f>IF(AND(SUMIFS(Investors!$P:$P,Investors!$A:$A,$A76,Investors!$G:$G,$B76)-$B$2&lt;=L$4,SUMIFS(Investors!$P:$P,Investors!$A:$A,$A76,Investors!$G:$G,$B76)-$B$2&gt;K$4),SUMIFS(Investors!$Q:$Q,Investors!$A:$A,$A76,Investors!$G:$G,$B76),0)</f>
        <v/>
      </c>
      <c r="M76" s="14">
        <f>IF(AND(SUMIFS(Investors!$P:$P,Investors!$A:$A,$A76,Investors!$G:$G,$B76)-$B$2&lt;=M$4,SUMIFS(Investors!$P:$P,Investors!$A:$A,$A76,Investors!$G:$G,$B76)-$B$2&gt;L$4),SUMIFS(Investors!$Q:$Q,Investors!$A:$A,$A76,Investors!$G:$G,$B76),0)</f>
        <v/>
      </c>
      <c r="N76" s="14">
        <f>IF(AND(SUMIFS(Investors!$P:$P,Investors!$A:$A,$A76,Investors!$G:$G,$B76)-$B$2&lt;=N$4,SUMIFS(Investors!$P:$P,Investors!$A:$A,$A76,Investors!$G:$G,$B76)-$B$2&gt;M$4),SUMIFS(Investors!$Q:$Q,Investors!$A:$A,$A76,Investors!$G:$G,$B76),0)</f>
        <v/>
      </c>
      <c r="O76" s="14">
        <f>IF(AND(SUMIFS(Investors!$P:$P,Investors!$A:$A,$A76,Investors!$G:$G,$B76)-$B$2&lt;=O$4,SUMIFS(Investors!$P:$P,Investors!$A:$A,$A76,Investors!$G:$G,$B76)-$B$2&gt;N$4),SUMIFS(Investors!$Q:$Q,Investors!$A:$A,$A76,Investors!$G:$G,$B76),0)</f>
        <v/>
      </c>
      <c r="P76" s="14">
        <f>IF(AND(SUMIFS(Investors!$P:$P,Investors!$A:$A,$A76,Investors!$G:$G,$B76)-$B$2&lt;=P$4,SUMIFS(Investors!$P:$P,Investors!$A:$A,$A76,Investors!$G:$G,$B76)-$B$2&gt;O$4),SUMIFS(Investors!$Q:$Q,Investors!$A:$A,$A76,Investors!$G:$G,$B76),0)</f>
        <v/>
      </c>
      <c r="Q76" s="14">
        <f>IF(AND(SUMIFS(Investors!$P:$P,Investors!$A:$A,$A76,Investors!$G:$G,$B76)-$B$2&lt;=Q$4,SUMIFS(Investors!$P:$P,Investors!$A:$A,$A76,Investors!$G:$G,$B76)-$B$2&gt;P$4),SUMIFS(Investors!$Q:$Q,Investors!$A:$A,$A76,Investors!$G:$G,$B76),0)</f>
        <v/>
      </c>
      <c r="R76" s="14">
        <f>IF(AND(SUMIFS(Investors!$P:$P,Investors!$A:$A,$A76,Investors!$G:$G,$B76)-$B$2&lt;=R$4,SUMIFS(Investors!$P:$P,Investors!$A:$A,$A76,Investors!$G:$G,$B76)-$B$2&gt;Q$4),SUMIFS(Investors!$Q:$Q,Investors!$A:$A,$A76,Investors!$G:$G,$B76),0)</f>
        <v/>
      </c>
      <c r="S76" s="14">
        <f>IF(AND(SUMIFS(Investors!$P:$P,Investors!$A:$A,$A76,Investors!$G:$G,$B76)-$B$2&lt;=S$4,SUMIFS(Investors!$P:$P,Investors!$A:$A,$A76,Investors!$G:$G,$B76)-$B$2&gt;R$4),SUMIFS(Investors!$Q:$Q,Investors!$A:$A,$A76,Investors!$G:$G,$B76),0)</f>
        <v/>
      </c>
      <c r="T76" s="14">
        <f>IF(AND(SUMIFS(Investors!$P:$P,Investors!$A:$A,$A76,Investors!$G:$G,$B76)-$B$2&lt;=T$4,SUMIFS(Investors!$P:$P,Investors!$A:$A,$A76,Investors!$G:$G,$B76)-$B$2&gt;S$4),SUMIFS(Investors!$Q:$Q,Investors!$A:$A,$A76,Investors!$G:$G,$B76),0)</f>
        <v/>
      </c>
      <c r="U76" s="14">
        <f>IF(AND(SUMIFS(Investors!$P:$P,Investors!$A:$A,$A76,Investors!$G:$G,$B76)-$B$2&lt;=U$4,SUMIFS(Investors!$P:$P,Investors!$A:$A,$A76,Investors!$G:$G,$B76)-$B$2&gt;T$4),SUMIFS(Investors!$Q:$Q,Investors!$A:$A,$A76,Investors!$G:$G,$B76),0)</f>
        <v/>
      </c>
      <c r="V76" s="14">
        <f>IF(AND(SUMIFS(Investors!$P:$P,Investors!$A:$A,$A76,Investors!$G:$G,$B76)-$B$2&lt;=V$4,SUMIFS(Investors!$P:$P,Investors!$A:$A,$A76,Investors!$G:$G,$B76)-$B$2&gt;U$4),SUMIFS(Investors!$Q:$Q,Investors!$A:$A,$A76,Investors!$G:$G,$B76),0)</f>
        <v/>
      </c>
      <c r="W76" s="14">
        <f>IF(AND(SUMIFS(Investors!$P:$P,Investors!$A:$A,$A76,Investors!$G:$G,$B76)-$B$2&lt;=W$4,SUMIFS(Investors!$P:$P,Investors!$A:$A,$A76,Investors!$G:$G,$B76)-$B$2&gt;V$4),SUMIFS(Investors!$Q:$Q,Investors!$A:$A,$A76,Investors!$G:$G,$B76),0)</f>
        <v/>
      </c>
      <c r="X76" s="14">
        <f>IF(AND(SUMIFS(Investors!$P:$P,Investors!$A:$A,$A76,Investors!$G:$G,$B76)-$B$2&lt;=X$4,SUMIFS(Investors!$P:$P,Investors!$A:$A,$A76,Investors!$G:$G,$B76)-$B$2&gt;W$4),SUMIFS(Investors!$Q:$Q,Investors!$A:$A,$A76,Investors!$G:$G,$B76),0)</f>
        <v/>
      </c>
      <c r="Y76" s="14">
        <f>IF(AND(SUMIFS(Investors!$P:$P,Investors!$A:$A,$A76,Investors!$G:$G,$B76)-$B$2&lt;=Y$4,SUMIFS(Investors!$P:$P,Investors!$A:$A,$A76,Investors!$G:$G,$B76)-$B$2&gt;X$4),SUMIFS(Investors!$Q:$Q,Investors!$A:$A,$A76,Investors!$G:$G,$B76),0)</f>
        <v/>
      </c>
      <c r="Z76" s="14">
        <f>IF(AND(SUMIFS(Investors!$P:$P,Investors!$A:$A,$A76,Investors!$G:$G,$B76)-$B$2&lt;=Z$4,SUMIFS(Investors!$P:$P,Investors!$A:$A,$A76,Investors!$G:$G,$B76)-$B$2&gt;Y$4),SUMIFS(Investors!$Q:$Q,Investors!$A:$A,$A76,Investors!$G:$G,$B76),0)</f>
        <v/>
      </c>
      <c r="AA76" s="14">
        <f>IF(AND(SUMIFS(Investors!$P:$P,Investors!$A:$A,$A76,Investors!$G:$G,$B76)-$B$2&lt;=AA$4,SUMIFS(Investors!$P:$P,Investors!$A:$A,$A76,Investors!$G:$G,$B76)-$B$2&gt;Z$4),SUMIFS(Investors!$Q:$Q,Investors!$A:$A,$A76,Investors!$G:$G,$B76),0)</f>
        <v/>
      </c>
      <c r="AB76" s="14">
        <f>IF(AND(SUMIFS(Investors!$P:$P,Investors!$A:$A,$A76,Investors!$G:$G,$B76)-$B$2&lt;=AB$4,SUMIFS(Investors!$P:$P,Investors!$A:$A,$A76,Investors!$G:$G,$B76)-$B$2&gt;AA$4),SUMIFS(Investors!$Q:$Q,Investors!$A:$A,$A76,Investors!$G:$G,$B76),0)</f>
        <v/>
      </c>
      <c r="AC76" s="14">
        <f>IF(AND(SUMIFS(Investors!$P:$P,Investors!$A:$A,$A76,Investors!$G:$G,$B76)-$B$2&lt;=AC$4,SUMIFS(Investors!$P:$P,Investors!$A:$A,$A76,Investors!$G:$G,$B76)-$B$2&gt;AB$4),SUMIFS(Investors!$Q:$Q,Investors!$A:$A,$A76,Investors!$G:$G,$B76),0)</f>
        <v/>
      </c>
    </row>
    <row r="77">
      <c r="A77" s="13" t="inlineStr">
        <is>
          <t>ZERF01</t>
        </is>
      </c>
      <c r="B77" s="13" t="inlineStr">
        <is>
          <t>GW4830</t>
        </is>
      </c>
      <c r="C77" s="14">
        <f>SUM(E77:AC77)</f>
        <v/>
      </c>
      <c r="D77" s="13" t="n"/>
      <c r="E77" s="14">
        <f>IF(AND(SUMIFS(Investors!$P:$P,Investors!$A:$A,$A77,Investors!$G:$G,$B77)-$B$2&lt;=E$4,SUMIFS(Investors!$P:$P,Investors!$A:$A,$A77,Investors!$G:$G,$B77)-$B$2&gt;D$4),SUMIFS(Investors!$Q:$Q,Investors!$A:$A,$A77,Investors!$G:$G,$B77),0)</f>
        <v/>
      </c>
      <c r="F77" s="14">
        <f>IF(AND(SUMIFS(Investors!$P:$P,Investors!$A:$A,$A77,Investors!$G:$G,$B77)-$B$2&lt;=F$4,SUMIFS(Investors!$P:$P,Investors!$A:$A,$A77,Investors!$G:$G,$B77)-$B$2&gt;E$4),SUMIFS(Investors!$Q:$Q,Investors!$A:$A,$A77,Investors!$G:$G,$B77),0)</f>
        <v/>
      </c>
      <c r="G77" s="14">
        <f>IF(AND(SUMIFS(Investors!$P:$P,Investors!$A:$A,$A77,Investors!$G:$G,$B77)-$B$2&lt;=G$4,SUMIFS(Investors!$P:$P,Investors!$A:$A,$A77,Investors!$G:$G,$B77)-$B$2&gt;F$4),SUMIFS(Investors!$Q:$Q,Investors!$A:$A,$A77,Investors!$G:$G,$B77),0)</f>
        <v/>
      </c>
      <c r="H77" s="14">
        <f>IF(AND(SUMIFS(Investors!$P:$P,Investors!$A:$A,$A77,Investors!$G:$G,$B77)-$B$2&lt;=H$4,SUMIFS(Investors!$P:$P,Investors!$A:$A,$A77,Investors!$G:$G,$B77)-$B$2&gt;G$4),SUMIFS(Investors!$Q:$Q,Investors!$A:$A,$A77,Investors!$G:$G,$B77),0)</f>
        <v/>
      </c>
      <c r="I77" s="14">
        <f>IF(AND(SUMIFS(Investors!$P:$P,Investors!$A:$A,$A77,Investors!$G:$G,$B77)-$B$2&lt;=I$4,SUMIFS(Investors!$P:$P,Investors!$A:$A,$A77,Investors!$G:$G,$B77)-$B$2&gt;H$4),SUMIFS(Investors!$Q:$Q,Investors!$A:$A,$A77,Investors!$G:$G,$B77),0)</f>
        <v/>
      </c>
      <c r="J77" s="14">
        <f>IF(AND(SUMIFS(Investors!$P:$P,Investors!$A:$A,$A77,Investors!$G:$G,$B77)-$B$2&lt;=J$4,SUMIFS(Investors!$P:$P,Investors!$A:$A,$A77,Investors!$G:$G,$B77)-$B$2&gt;I$4),SUMIFS(Investors!$Q:$Q,Investors!$A:$A,$A77,Investors!$G:$G,$B77),0)</f>
        <v/>
      </c>
      <c r="K77" s="14">
        <f>IF(AND(SUMIFS(Investors!$P:$P,Investors!$A:$A,$A77,Investors!$G:$G,$B77)-$B$2&lt;=K$4,SUMIFS(Investors!$P:$P,Investors!$A:$A,$A77,Investors!$G:$G,$B77)-$B$2&gt;J$4),SUMIFS(Investors!$Q:$Q,Investors!$A:$A,$A77,Investors!$G:$G,$B77),0)</f>
        <v/>
      </c>
      <c r="L77" s="14">
        <f>IF(AND(SUMIFS(Investors!$P:$P,Investors!$A:$A,$A77,Investors!$G:$G,$B77)-$B$2&lt;=L$4,SUMIFS(Investors!$P:$P,Investors!$A:$A,$A77,Investors!$G:$G,$B77)-$B$2&gt;K$4),SUMIFS(Investors!$Q:$Q,Investors!$A:$A,$A77,Investors!$G:$G,$B77),0)</f>
        <v/>
      </c>
      <c r="M77" s="14">
        <f>IF(AND(SUMIFS(Investors!$P:$P,Investors!$A:$A,$A77,Investors!$G:$G,$B77)-$B$2&lt;=M$4,SUMIFS(Investors!$P:$P,Investors!$A:$A,$A77,Investors!$G:$G,$B77)-$B$2&gt;L$4),SUMIFS(Investors!$Q:$Q,Investors!$A:$A,$A77,Investors!$G:$G,$B77),0)</f>
        <v/>
      </c>
      <c r="N77" s="14">
        <f>IF(AND(SUMIFS(Investors!$P:$P,Investors!$A:$A,$A77,Investors!$G:$G,$B77)-$B$2&lt;=N$4,SUMIFS(Investors!$P:$P,Investors!$A:$A,$A77,Investors!$G:$G,$B77)-$B$2&gt;M$4),SUMIFS(Investors!$Q:$Q,Investors!$A:$A,$A77,Investors!$G:$G,$B77),0)</f>
        <v/>
      </c>
      <c r="O77" s="14">
        <f>IF(AND(SUMIFS(Investors!$P:$P,Investors!$A:$A,$A77,Investors!$G:$G,$B77)-$B$2&lt;=O$4,SUMIFS(Investors!$P:$P,Investors!$A:$A,$A77,Investors!$G:$G,$B77)-$B$2&gt;N$4),SUMIFS(Investors!$Q:$Q,Investors!$A:$A,$A77,Investors!$G:$G,$B77),0)</f>
        <v/>
      </c>
      <c r="P77" s="14">
        <f>IF(AND(SUMIFS(Investors!$P:$P,Investors!$A:$A,$A77,Investors!$G:$G,$B77)-$B$2&lt;=P$4,SUMIFS(Investors!$P:$P,Investors!$A:$A,$A77,Investors!$G:$G,$B77)-$B$2&gt;O$4),SUMIFS(Investors!$Q:$Q,Investors!$A:$A,$A77,Investors!$G:$G,$B77),0)</f>
        <v/>
      </c>
      <c r="Q77" s="14">
        <f>IF(AND(SUMIFS(Investors!$P:$P,Investors!$A:$A,$A77,Investors!$G:$G,$B77)-$B$2&lt;=Q$4,SUMIFS(Investors!$P:$P,Investors!$A:$A,$A77,Investors!$G:$G,$B77)-$B$2&gt;P$4),SUMIFS(Investors!$Q:$Q,Investors!$A:$A,$A77,Investors!$G:$G,$B77),0)</f>
        <v/>
      </c>
      <c r="R77" s="14">
        <f>IF(AND(SUMIFS(Investors!$P:$P,Investors!$A:$A,$A77,Investors!$G:$G,$B77)-$B$2&lt;=R$4,SUMIFS(Investors!$P:$P,Investors!$A:$A,$A77,Investors!$G:$G,$B77)-$B$2&gt;Q$4),SUMIFS(Investors!$Q:$Q,Investors!$A:$A,$A77,Investors!$G:$G,$B77),0)</f>
        <v/>
      </c>
      <c r="S77" s="14">
        <f>IF(AND(SUMIFS(Investors!$P:$P,Investors!$A:$A,$A77,Investors!$G:$G,$B77)-$B$2&lt;=S$4,SUMIFS(Investors!$P:$P,Investors!$A:$A,$A77,Investors!$G:$G,$B77)-$B$2&gt;R$4),SUMIFS(Investors!$Q:$Q,Investors!$A:$A,$A77,Investors!$G:$G,$B77),0)</f>
        <v/>
      </c>
      <c r="T77" s="14">
        <f>IF(AND(SUMIFS(Investors!$P:$P,Investors!$A:$A,$A77,Investors!$G:$G,$B77)-$B$2&lt;=T$4,SUMIFS(Investors!$P:$P,Investors!$A:$A,$A77,Investors!$G:$G,$B77)-$B$2&gt;S$4),SUMIFS(Investors!$Q:$Q,Investors!$A:$A,$A77,Investors!$G:$G,$B77),0)</f>
        <v/>
      </c>
      <c r="U77" s="14">
        <f>IF(AND(SUMIFS(Investors!$P:$P,Investors!$A:$A,$A77,Investors!$G:$G,$B77)-$B$2&lt;=U$4,SUMIFS(Investors!$P:$P,Investors!$A:$A,$A77,Investors!$G:$G,$B77)-$B$2&gt;T$4),SUMIFS(Investors!$Q:$Q,Investors!$A:$A,$A77,Investors!$G:$G,$B77),0)</f>
        <v/>
      </c>
      <c r="V77" s="14">
        <f>IF(AND(SUMIFS(Investors!$P:$P,Investors!$A:$A,$A77,Investors!$G:$G,$B77)-$B$2&lt;=V$4,SUMIFS(Investors!$P:$P,Investors!$A:$A,$A77,Investors!$G:$G,$B77)-$B$2&gt;U$4),SUMIFS(Investors!$Q:$Q,Investors!$A:$A,$A77,Investors!$G:$G,$B77),0)</f>
        <v/>
      </c>
      <c r="W77" s="14">
        <f>IF(AND(SUMIFS(Investors!$P:$P,Investors!$A:$A,$A77,Investors!$G:$G,$B77)-$B$2&lt;=W$4,SUMIFS(Investors!$P:$P,Investors!$A:$A,$A77,Investors!$G:$G,$B77)-$B$2&gt;V$4),SUMIFS(Investors!$Q:$Q,Investors!$A:$A,$A77,Investors!$G:$G,$B77),0)</f>
        <v/>
      </c>
      <c r="X77" s="14">
        <f>IF(AND(SUMIFS(Investors!$P:$P,Investors!$A:$A,$A77,Investors!$G:$G,$B77)-$B$2&lt;=X$4,SUMIFS(Investors!$P:$P,Investors!$A:$A,$A77,Investors!$G:$G,$B77)-$B$2&gt;W$4),SUMIFS(Investors!$Q:$Q,Investors!$A:$A,$A77,Investors!$G:$G,$B77),0)</f>
        <v/>
      </c>
      <c r="Y77" s="14">
        <f>IF(AND(SUMIFS(Investors!$P:$P,Investors!$A:$A,$A77,Investors!$G:$G,$B77)-$B$2&lt;=Y$4,SUMIFS(Investors!$P:$P,Investors!$A:$A,$A77,Investors!$G:$G,$B77)-$B$2&gt;X$4),SUMIFS(Investors!$Q:$Q,Investors!$A:$A,$A77,Investors!$G:$G,$B77),0)</f>
        <v/>
      </c>
      <c r="Z77" s="14">
        <f>IF(AND(SUMIFS(Investors!$P:$P,Investors!$A:$A,$A77,Investors!$G:$G,$B77)-$B$2&lt;=Z$4,SUMIFS(Investors!$P:$P,Investors!$A:$A,$A77,Investors!$G:$G,$B77)-$B$2&gt;Y$4),SUMIFS(Investors!$Q:$Q,Investors!$A:$A,$A77,Investors!$G:$G,$B77),0)</f>
        <v/>
      </c>
      <c r="AA77" s="14">
        <f>IF(AND(SUMIFS(Investors!$P:$P,Investors!$A:$A,$A77,Investors!$G:$G,$B77)-$B$2&lt;=AA$4,SUMIFS(Investors!$P:$P,Investors!$A:$A,$A77,Investors!$G:$G,$B77)-$B$2&gt;Z$4),SUMIFS(Investors!$Q:$Q,Investors!$A:$A,$A77,Investors!$G:$G,$B77),0)</f>
        <v/>
      </c>
      <c r="AB77" s="14">
        <f>IF(AND(SUMIFS(Investors!$P:$P,Investors!$A:$A,$A77,Investors!$G:$G,$B77)-$B$2&lt;=AB$4,SUMIFS(Investors!$P:$P,Investors!$A:$A,$A77,Investors!$G:$G,$B77)-$B$2&gt;AA$4),SUMIFS(Investors!$Q:$Q,Investors!$A:$A,$A77,Investors!$G:$G,$B77),0)</f>
        <v/>
      </c>
      <c r="AC77" s="14">
        <f>IF(AND(SUMIFS(Investors!$P:$P,Investors!$A:$A,$A77,Investors!$G:$G,$B77)-$B$2&lt;=AC$4,SUMIFS(Investors!$P:$P,Investors!$A:$A,$A77,Investors!$G:$G,$B77)-$B$2&gt;AB$4),SUMIFS(Investors!$Q:$Q,Investors!$A:$A,$A77,Investors!$G:$G,$B77),0)</f>
        <v/>
      </c>
    </row>
    <row r="78">
      <c r="A78" s="13" t="inlineStr">
        <is>
          <t>ZERF01</t>
        </is>
      </c>
      <c r="B78" s="13" t="inlineStr">
        <is>
          <t>GW4850</t>
        </is>
      </c>
      <c r="C78" s="14">
        <f>SUM(E78:AC78)</f>
        <v/>
      </c>
      <c r="D78" s="13" t="n"/>
      <c r="E78" s="14">
        <f>IF(AND(SUMIFS(Investors!$P:$P,Investors!$A:$A,$A78,Investors!$G:$G,$B78)-$B$2&lt;=E$4,SUMIFS(Investors!$P:$P,Investors!$A:$A,$A78,Investors!$G:$G,$B78)-$B$2&gt;D$4),SUMIFS(Investors!$Q:$Q,Investors!$A:$A,$A78,Investors!$G:$G,$B78),0)</f>
        <v/>
      </c>
      <c r="F78" s="14">
        <f>IF(AND(SUMIFS(Investors!$P:$P,Investors!$A:$A,$A78,Investors!$G:$G,$B78)-$B$2&lt;=F$4,SUMIFS(Investors!$P:$P,Investors!$A:$A,$A78,Investors!$G:$G,$B78)-$B$2&gt;E$4),SUMIFS(Investors!$Q:$Q,Investors!$A:$A,$A78,Investors!$G:$G,$B78),0)</f>
        <v/>
      </c>
      <c r="G78" s="14">
        <f>IF(AND(SUMIFS(Investors!$P:$P,Investors!$A:$A,$A78,Investors!$G:$G,$B78)-$B$2&lt;=G$4,SUMIFS(Investors!$P:$P,Investors!$A:$A,$A78,Investors!$G:$G,$B78)-$B$2&gt;F$4),SUMIFS(Investors!$Q:$Q,Investors!$A:$A,$A78,Investors!$G:$G,$B78),0)</f>
        <v/>
      </c>
      <c r="H78" s="14">
        <f>IF(AND(SUMIFS(Investors!$P:$P,Investors!$A:$A,$A78,Investors!$G:$G,$B78)-$B$2&lt;=H$4,SUMIFS(Investors!$P:$P,Investors!$A:$A,$A78,Investors!$G:$G,$B78)-$B$2&gt;G$4),SUMIFS(Investors!$Q:$Q,Investors!$A:$A,$A78,Investors!$G:$G,$B78),0)</f>
        <v/>
      </c>
      <c r="I78" s="14">
        <f>IF(AND(SUMIFS(Investors!$P:$P,Investors!$A:$A,$A78,Investors!$G:$G,$B78)-$B$2&lt;=I$4,SUMIFS(Investors!$P:$P,Investors!$A:$A,$A78,Investors!$G:$G,$B78)-$B$2&gt;H$4),SUMIFS(Investors!$Q:$Q,Investors!$A:$A,$A78,Investors!$G:$G,$B78),0)</f>
        <v/>
      </c>
      <c r="J78" s="14">
        <f>IF(AND(SUMIFS(Investors!$P:$P,Investors!$A:$A,$A78,Investors!$G:$G,$B78)-$B$2&lt;=J$4,SUMIFS(Investors!$P:$P,Investors!$A:$A,$A78,Investors!$G:$G,$B78)-$B$2&gt;I$4),SUMIFS(Investors!$Q:$Q,Investors!$A:$A,$A78,Investors!$G:$G,$B78),0)</f>
        <v/>
      </c>
      <c r="K78" s="14">
        <f>IF(AND(SUMIFS(Investors!$P:$P,Investors!$A:$A,$A78,Investors!$G:$G,$B78)-$B$2&lt;=K$4,SUMIFS(Investors!$P:$P,Investors!$A:$A,$A78,Investors!$G:$G,$B78)-$B$2&gt;J$4),SUMIFS(Investors!$Q:$Q,Investors!$A:$A,$A78,Investors!$G:$G,$B78),0)</f>
        <v/>
      </c>
      <c r="L78" s="14">
        <f>IF(AND(SUMIFS(Investors!$P:$P,Investors!$A:$A,$A78,Investors!$G:$G,$B78)-$B$2&lt;=L$4,SUMIFS(Investors!$P:$P,Investors!$A:$A,$A78,Investors!$G:$G,$B78)-$B$2&gt;K$4),SUMIFS(Investors!$Q:$Q,Investors!$A:$A,$A78,Investors!$G:$G,$B78),0)</f>
        <v/>
      </c>
      <c r="M78" s="14">
        <f>IF(AND(SUMIFS(Investors!$P:$P,Investors!$A:$A,$A78,Investors!$G:$G,$B78)-$B$2&lt;=M$4,SUMIFS(Investors!$P:$P,Investors!$A:$A,$A78,Investors!$G:$G,$B78)-$B$2&gt;L$4),SUMIFS(Investors!$Q:$Q,Investors!$A:$A,$A78,Investors!$G:$G,$B78),0)</f>
        <v/>
      </c>
      <c r="N78" s="14">
        <f>IF(AND(SUMIFS(Investors!$P:$P,Investors!$A:$A,$A78,Investors!$G:$G,$B78)-$B$2&lt;=N$4,SUMIFS(Investors!$P:$P,Investors!$A:$A,$A78,Investors!$G:$G,$B78)-$B$2&gt;M$4),SUMIFS(Investors!$Q:$Q,Investors!$A:$A,$A78,Investors!$G:$G,$B78),0)</f>
        <v/>
      </c>
      <c r="O78" s="14">
        <f>IF(AND(SUMIFS(Investors!$P:$P,Investors!$A:$A,$A78,Investors!$G:$G,$B78)-$B$2&lt;=O$4,SUMIFS(Investors!$P:$P,Investors!$A:$A,$A78,Investors!$G:$G,$B78)-$B$2&gt;N$4),SUMIFS(Investors!$Q:$Q,Investors!$A:$A,$A78,Investors!$G:$G,$B78),0)</f>
        <v/>
      </c>
      <c r="P78" s="14">
        <f>IF(AND(SUMIFS(Investors!$P:$P,Investors!$A:$A,$A78,Investors!$G:$G,$B78)-$B$2&lt;=P$4,SUMIFS(Investors!$P:$P,Investors!$A:$A,$A78,Investors!$G:$G,$B78)-$B$2&gt;O$4),SUMIFS(Investors!$Q:$Q,Investors!$A:$A,$A78,Investors!$G:$G,$B78),0)</f>
        <v/>
      </c>
      <c r="Q78" s="14">
        <f>IF(AND(SUMIFS(Investors!$P:$P,Investors!$A:$A,$A78,Investors!$G:$G,$B78)-$B$2&lt;=Q$4,SUMIFS(Investors!$P:$P,Investors!$A:$A,$A78,Investors!$G:$G,$B78)-$B$2&gt;P$4),SUMIFS(Investors!$Q:$Q,Investors!$A:$A,$A78,Investors!$G:$G,$B78),0)</f>
        <v/>
      </c>
      <c r="R78" s="14">
        <f>IF(AND(SUMIFS(Investors!$P:$P,Investors!$A:$A,$A78,Investors!$G:$G,$B78)-$B$2&lt;=R$4,SUMIFS(Investors!$P:$P,Investors!$A:$A,$A78,Investors!$G:$G,$B78)-$B$2&gt;Q$4),SUMIFS(Investors!$Q:$Q,Investors!$A:$A,$A78,Investors!$G:$G,$B78),0)</f>
        <v/>
      </c>
      <c r="S78" s="14">
        <f>IF(AND(SUMIFS(Investors!$P:$P,Investors!$A:$A,$A78,Investors!$G:$G,$B78)-$B$2&lt;=S$4,SUMIFS(Investors!$P:$P,Investors!$A:$A,$A78,Investors!$G:$G,$B78)-$B$2&gt;R$4),SUMIFS(Investors!$Q:$Q,Investors!$A:$A,$A78,Investors!$G:$G,$B78),0)</f>
        <v/>
      </c>
      <c r="T78" s="14">
        <f>IF(AND(SUMIFS(Investors!$P:$P,Investors!$A:$A,$A78,Investors!$G:$G,$B78)-$B$2&lt;=T$4,SUMIFS(Investors!$P:$P,Investors!$A:$A,$A78,Investors!$G:$G,$B78)-$B$2&gt;S$4),SUMIFS(Investors!$Q:$Q,Investors!$A:$A,$A78,Investors!$G:$G,$B78),0)</f>
        <v/>
      </c>
      <c r="U78" s="14">
        <f>IF(AND(SUMIFS(Investors!$P:$P,Investors!$A:$A,$A78,Investors!$G:$G,$B78)-$B$2&lt;=U$4,SUMIFS(Investors!$P:$P,Investors!$A:$A,$A78,Investors!$G:$G,$B78)-$B$2&gt;T$4),SUMIFS(Investors!$Q:$Q,Investors!$A:$A,$A78,Investors!$G:$G,$B78),0)</f>
        <v/>
      </c>
      <c r="V78" s="14">
        <f>IF(AND(SUMIFS(Investors!$P:$P,Investors!$A:$A,$A78,Investors!$G:$G,$B78)-$B$2&lt;=V$4,SUMIFS(Investors!$P:$P,Investors!$A:$A,$A78,Investors!$G:$G,$B78)-$B$2&gt;U$4),SUMIFS(Investors!$Q:$Q,Investors!$A:$A,$A78,Investors!$G:$G,$B78),0)</f>
        <v/>
      </c>
      <c r="W78" s="14">
        <f>IF(AND(SUMIFS(Investors!$P:$P,Investors!$A:$A,$A78,Investors!$G:$G,$B78)-$B$2&lt;=W$4,SUMIFS(Investors!$P:$P,Investors!$A:$A,$A78,Investors!$G:$G,$B78)-$B$2&gt;V$4),SUMIFS(Investors!$Q:$Q,Investors!$A:$A,$A78,Investors!$G:$G,$B78),0)</f>
        <v/>
      </c>
      <c r="X78" s="14">
        <f>IF(AND(SUMIFS(Investors!$P:$P,Investors!$A:$A,$A78,Investors!$G:$G,$B78)-$B$2&lt;=X$4,SUMIFS(Investors!$P:$P,Investors!$A:$A,$A78,Investors!$G:$G,$B78)-$B$2&gt;W$4),SUMIFS(Investors!$Q:$Q,Investors!$A:$A,$A78,Investors!$G:$G,$B78),0)</f>
        <v/>
      </c>
      <c r="Y78" s="14">
        <f>IF(AND(SUMIFS(Investors!$P:$P,Investors!$A:$A,$A78,Investors!$G:$G,$B78)-$B$2&lt;=Y$4,SUMIFS(Investors!$P:$P,Investors!$A:$A,$A78,Investors!$G:$G,$B78)-$B$2&gt;X$4),SUMIFS(Investors!$Q:$Q,Investors!$A:$A,$A78,Investors!$G:$G,$B78),0)</f>
        <v/>
      </c>
      <c r="Z78" s="14">
        <f>IF(AND(SUMIFS(Investors!$P:$P,Investors!$A:$A,$A78,Investors!$G:$G,$B78)-$B$2&lt;=Z$4,SUMIFS(Investors!$P:$P,Investors!$A:$A,$A78,Investors!$G:$G,$B78)-$B$2&gt;Y$4),SUMIFS(Investors!$Q:$Q,Investors!$A:$A,$A78,Investors!$G:$G,$B78),0)</f>
        <v/>
      </c>
      <c r="AA78" s="14">
        <f>IF(AND(SUMIFS(Investors!$P:$P,Investors!$A:$A,$A78,Investors!$G:$G,$B78)-$B$2&lt;=AA$4,SUMIFS(Investors!$P:$P,Investors!$A:$A,$A78,Investors!$G:$G,$B78)-$B$2&gt;Z$4),SUMIFS(Investors!$Q:$Q,Investors!$A:$A,$A78,Investors!$G:$G,$B78),0)</f>
        <v/>
      </c>
      <c r="AB78" s="14">
        <f>IF(AND(SUMIFS(Investors!$P:$P,Investors!$A:$A,$A78,Investors!$G:$G,$B78)-$B$2&lt;=AB$4,SUMIFS(Investors!$P:$P,Investors!$A:$A,$A78,Investors!$G:$G,$B78)-$B$2&gt;AA$4),SUMIFS(Investors!$Q:$Q,Investors!$A:$A,$A78,Investors!$G:$G,$B78),0)</f>
        <v/>
      </c>
      <c r="AC78" s="14">
        <f>IF(AND(SUMIFS(Investors!$P:$P,Investors!$A:$A,$A78,Investors!$G:$G,$B78)-$B$2&lt;=AC$4,SUMIFS(Investors!$P:$P,Investors!$A:$A,$A78,Investors!$G:$G,$B78)-$B$2&gt;AB$4),SUMIFS(Investors!$Q:$Q,Investors!$A:$A,$A78,Investors!$G:$G,$B78),0)</f>
        <v/>
      </c>
    </row>
    <row r="79">
      <c r="A79" s="13" t="inlineStr">
        <is>
          <t>ZVAL03</t>
        </is>
      </c>
      <c r="B79" s="13" t="inlineStr">
        <is>
          <t>GW3197</t>
        </is>
      </c>
      <c r="C79" s="14">
        <f>SUM(E79:AC79)</f>
        <v/>
      </c>
      <c r="D79" s="13" t="n"/>
      <c r="E79" s="14">
        <f>IF(AND(SUMIFS(Investors!$P:$P,Investors!$A:$A,$A79,Investors!$G:$G,$B79)-$B$2&lt;=E$4,SUMIFS(Investors!$P:$P,Investors!$A:$A,$A79,Investors!$G:$G,$B79)-$B$2&gt;D$4),SUMIFS(Investors!$Q:$Q,Investors!$A:$A,$A79,Investors!$G:$G,$B79),0)</f>
        <v/>
      </c>
      <c r="F79" s="14">
        <f>IF(AND(SUMIFS(Investors!$P:$P,Investors!$A:$A,$A79,Investors!$G:$G,$B79)-$B$2&lt;=F$4,SUMIFS(Investors!$P:$P,Investors!$A:$A,$A79,Investors!$G:$G,$B79)-$B$2&gt;E$4),SUMIFS(Investors!$Q:$Q,Investors!$A:$A,$A79,Investors!$G:$G,$B79),0)</f>
        <v/>
      </c>
      <c r="G79" s="14">
        <f>IF(AND(SUMIFS(Investors!$P:$P,Investors!$A:$A,$A79,Investors!$G:$G,$B79)-$B$2&lt;=G$4,SUMIFS(Investors!$P:$P,Investors!$A:$A,$A79,Investors!$G:$G,$B79)-$B$2&gt;F$4),SUMIFS(Investors!$Q:$Q,Investors!$A:$A,$A79,Investors!$G:$G,$B79),0)</f>
        <v/>
      </c>
      <c r="H79" s="14">
        <f>IF(AND(SUMIFS(Investors!$P:$P,Investors!$A:$A,$A79,Investors!$G:$G,$B79)-$B$2&lt;=H$4,SUMIFS(Investors!$P:$P,Investors!$A:$A,$A79,Investors!$G:$G,$B79)-$B$2&gt;G$4),SUMIFS(Investors!$Q:$Q,Investors!$A:$A,$A79,Investors!$G:$G,$B79),0)</f>
        <v/>
      </c>
      <c r="I79" s="14">
        <f>IF(AND(SUMIFS(Investors!$P:$P,Investors!$A:$A,$A79,Investors!$G:$G,$B79)-$B$2&lt;=I$4,SUMIFS(Investors!$P:$P,Investors!$A:$A,$A79,Investors!$G:$G,$B79)-$B$2&gt;H$4),SUMIFS(Investors!$Q:$Q,Investors!$A:$A,$A79,Investors!$G:$G,$B79),0)</f>
        <v/>
      </c>
      <c r="J79" s="14">
        <f>IF(AND(SUMIFS(Investors!$P:$P,Investors!$A:$A,$A79,Investors!$G:$G,$B79)-$B$2&lt;=J$4,SUMIFS(Investors!$P:$P,Investors!$A:$A,$A79,Investors!$G:$G,$B79)-$B$2&gt;I$4),SUMIFS(Investors!$Q:$Q,Investors!$A:$A,$A79,Investors!$G:$G,$B79),0)</f>
        <v/>
      </c>
      <c r="K79" s="14">
        <f>IF(AND(SUMIFS(Investors!$P:$P,Investors!$A:$A,$A79,Investors!$G:$G,$B79)-$B$2&lt;=K$4,SUMIFS(Investors!$P:$P,Investors!$A:$A,$A79,Investors!$G:$G,$B79)-$B$2&gt;J$4),SUMIFS(Investors!$Q:$Q,Investors!$A:$A,$A79,Investors!$G:$G,$B79),0)</f>
        <v/>
      </c>
      <c r="L79" s="14">
        <f>IF(AND(SUMIFS(Investors!$P:$P,Investors!$A:$A,$A79,Investors!$G:$G,$B79)-$B$2&lt;=L$4,SUMIFS(Investors!$P:$P,Investors!$A:$A,$A79,Investors!$G:$G,$B79)-$B$2&gt;K$4),SUMIFS(Investors!$Q:$Q,Investors!$A:$A,$A79,Investors!$G:$G,$B79),0)</f>
        <v/>
      </c>
      <c r="M79" s="14">
        <f>IF(AND(SUMIFS(Investors!$P:$P,Investors!$A:$A,$A79,Investors!$G:$G,$B79)-$B$2&lt;=M$4,SUMIFS(Investors!$P:$P,Investors!$A:$A,$A79,Investors!$G:$G,$B79)-$B$2&gt;L$4),SUMIFS(Investors!$Q:$Q,Investors!$A:$A,$A79,Investors!$G:$G,$B79),0)</f>
        <v/>
      </c>
      <c r="N79" s="14">
        <f>IF(AND(SUMIFS(Investors!$P:$P,Investors!$A:$A,$A79,Investors!$G:$G,$B79)-$B$2&lt;=N$4,SUMIFS(Investors!$P:$P,Investors!$A:$A,$A79,Investors!$G:$G,$B79)-$B$2&gt;M$4),SUMIFS(Investors!$Q:$Q,Investors!$A:$A,$A79,Investors!$G:$G,$B79),0)</f>
        <v/>
      </c>
      <c r="O79" s="14">
        <f>IF(AND(SUMIFS(Investors!$P:$P,Investors!$A:$A,$A79,Investors!$G:$G,$B79)-$B$2&lt;=O$4,SUMIFS(Investors!$P:$P,Investors!$A:$A,$A79,Investors!$G:$G,$B79)-$B$2&gt;N$4),SUMIFS(Investors!$Q:$Q,Investors!$A:$A,$A79,Investors!$G:$G,$B79),0)</f>
        <v/>
      </c>
      <c r="P79" s="14">
        <f>IF(AND(SUMIFS(Investors!$P:$P,Investors!$A:$A,$A79,Investors!$G:$G,$B79)-$B$2&lt;=P$4,SUMIFS(Investors!$P:$P,Investors!$A:$A,$A79,Investors!$G:$G,$B79)-$B$2&gt;O$4),SUMIFS(Investors!$Q:$Q,Investors!$A:$A,$A79,Investors!$G:$G,$B79),0)</f>
        <v/>
      </c>
      <c r="Q79" s="14">
        <f>IF(AND(SUMIFS(Investors!$P:$P,Investors!$A:$A,$A79,Investors!$G:$G,$B79)-$B$2&lt;=Q$4,SUMIFS(Investors!$P:$P,Investors!$A:$A,$A79,Investors!$G:$G,$B79)-$B$2&gt;P$4),SUMIFS(Investors!$Q:$Q,Investors!$A:$A,$A79,Investors!$G:$G,$B79),0)</f>
        <v/>
      </c>
      <c r="R79" s="14">
        <f>IF(AND(SUMIFS(Investors!$P:$P,Investors!$A:$A,$A79,Investors!$G:$G,$B79)-$B$2&lt;=R$4,SUMIFS(Investors!$P:$P,Investors!$A:$A,$A79,Investors!$G:$G,$B79)-$B$2&gt;Q$4),SUMIFS(Investors!$Q:$Q,Investors!$A:$A,$A79,Investors!$G:$G,$B79),0)</f>
        <v/>
      </c>
      <c r="S79" s="14">
        <f>IF(AND(SUMIFS(Investors!$P:$P,Investors!$A:$A,$A79,Investors!$G:$G,$B79)-$B$2&lt;=S$4,SUMIFS(Investors!$P:$P,Investors!$A:$A,$A79,Investors!$G:$G,$B79)-$B$2&gt;R$4),SUMIFS(Investors!$Q:$Q,Investors!$A:$A,$A79,Investors!$G:$G,$B79),0)</f>
        <v/>
      </c>
      <c r="T79" s="14">
        <f>IF(AND(SUMIFS(Investors!$P:$P,Investors!$A:$A,$A79,Investors!$G:$G,$B79)-$B$2&lt;=T$4,SUMIFS(Investors!$P:$P,Investors!$A:$A,$A79,Investors!$G:$G,$B79)-$B$2&gt;S$4),SUMIFS(Investors!$Q:$Q,Investors!$A:$A,$A79,Investors!$G:$G,$B79),0)</f>
        <v/>
      </c>
      <c r="U79" s="14">
        <f>IF(AND(SUMIFS(Investors!$P:$P,Investors!$A:$A,$A79,Investors!$G:$G,$B79)-$B$2&lt;=U$4,SUMIFS(Investors!$P:$P,Investors!$A:$A,$A79,Investors!$G:$G,$B79)-$B$2&gt;T$4),SUMIFS(Investors!$Q:$Q,Investors!$A:$A,$A79,Investors!$G:$G,$B79),0)</f>
        <v/>
      </c>
      <c r="V79" s="14">
        <f>IF(AND(SUMIFS(Investors!$P:$P,Investors!$A:$A,$A79,Investors!$G:$G,$B79)-$B$2&lt;=V$4,SUMIFS(Investors!$P:$P,Investors!$A:$A,$A79,Investors!$G:$G,$B79)-$B$2&gt;U$4),SUMIFS(Investors!$Q:$Q,Investors!$A:$A,$A79,Investors!$G:$G,$B79),0)</f>
        <v/>
      </c>
      <c r="W79" s="14">
        <f>IF(AND(SUMIFS(Investors!$P:$P,Investors!$A:$A,$A79,Investors!$G:$G,$B79)-$B$2&lt;=W$4,SUMIFS(Investors!$P:$P,Investors!$A:$A,$A79,Investors!$G:$G,$B79)-$B$2&gt;V$4),SUMIFS(Investors!$Q:$Q,Investors!$A:$A,$A79,Investors!$G:$G,$B79),0)</f>
        <v/>
      </c>
      <c r="X79" s="14">
        <f>IF(AND(SUMIFS(Investors!$P:$P,Investors!$A:$A,$A79,Investors!$G:$G,$B79)-$B$2&lt;=X$4,SUMIFS(Investors!$P:$P,Investors!$A:$A,$A79,Investors!$G:$G,$B79)-$B$2&gt;W$4),SUMIFS(Investors!$Q:$Q,Investors!$A:$A,$A79,Investors!$G:$G,$B79),0)</f>
        <v/>
      </c>
      <c r="Y79" s="14">
        <f>IF(AND(SUMIFS(Investors!$P:$P,Investors!$A:$A,$A79,Investors!$G:$G,$B79)-$B$2&lt;=Y$4,SUMIFS(Investors!$P:$P,Investors!$A:$A,$A79,Investors!$G:$G,$B79)-$B$2&gt;X$4),SUMIFS(Investors!$Q:$Q,Investors!$A:$A,$A79,Investors!$G:$G,$B79),0)</f>
        <v/>
      </c>
      <c r="Z79" s="14">
        <f>IF(AND(SUMIFS(Investors!$P:$P,Investors!$A:$A,$A79,Investors!$G:$G,$B79)-$B$2&lt;=Z$4,SUMIFS(Investors!$P:$P,Investors!$A:$A,$A79,Investors!$G:$G,$B79)-$B$2&gt;Y$4),SUMIFS(Investors!$Q:$Q,Investors!$A:$A,$A79,Investors!$G:$G,$B79),0)</f>
        <v/>
      </c>
      <c r="AA79" s="14">
        <f>IF(AND(SUMIFS(Investors!$P:$P,Investors!$A:$A,$A79,Investors!$G:$G,$B79)-$B$2&lt;=AA$4,SUMIFS(Investors!$P:$P,Investors!$A:$A,$A79,Investors!$G:$G,$B79)-$B$2&gt;Z$4),SUMIFS(Investors!$Q:$Q,Investors!$A:$A,$A79,Investors!$G:$G,$B79),0)</f>
        <v/>
      </c>
      <c r="AB79" s="14">
        <f>IF(AND(SUMIFS(Investors!$P:$P,Investors!$A:$A,$A79,Investors!$G:$G,$B79)-$B$2&lt;=AB$4,SUMIFS(Investors!$P:$P,Investors!$A:$A,$A79,Investors!$G:$G,$B79)-$B$2&gt;AA$4),SUMIFS(Investors!$Q:$Q,Investors!$A:$A,$A79,Investors!$G:$G,$B79),0)</f>
        <v/>
      </c>
      <c r="AC79" s="14">
        <f>IF(AND(SUMIFS(Investors!$P:$P,Investors!$A:$A,$A79,Investors!$G:$G,$B79)-$B$2&lt;=AC$4,SUMIFS(Investors!$P:$P,Investors!$A:$A,$A79,Investors!$G:$G,$B79)-$B$2&gt;AB$4),SUMIFS(Investors!$Q:$Q,Investors!$A:$A,$A79,Investors!$G:$G,$B79),0)</f>
        <v/>
      </c>
    </row>
    <row r="80">
      <c r="A80" s="13" t="inlineStr">
        <is>
          <t>ZVAL03</t>
        </is>
      </c>
      <c r="B80" s="13" t="inlineStr">
        <is>
          <t>GW4019</t>
        </is>
      </c>
      <c r="C80" s="14">
        <f>SUM(E80:AC80)</f>
        <v/>
      </c>
      <c r="D80" s="13" t="n"/>
      <c r="E80" s="14">
        <f>IF(AND(SUMIFS(Investors!$P:$P,Investors!$A:$A,$A80,Investors!$G:$G,$B80)-$B$2&lt;=E$4,SUMIFS(Investors!$P:$P,Investors!$A:$A,$A80,Investors!$G:$G,$B80)-$B$2&gt;D$4),SUMIFS(Investors!$Q:$Q,Investors!$A:$A,$A80,Investors!$G:$G,$B80),0)</f>
        <v/>
      </c>
      <c r="F80" s="14">
        <f>IF(AND(SUMIFS(Investors!$P:$P,Investors!$A:$A,$A80,Investors!$G:$G,$B80)-$B$2&lt;=F$4,SUMIFS(Investors!$P:$P,Investors!$A:$A,$A80,Investors!$G:$G,$B80)-$B$2&gt;E$4),SUMIFS(Investors!$Q:$Q,Investors!$A:$A,$A80,Investors!$G:$G,$B80),0)</f>
        <v/>
      </c>
      <c r="G80" s="14">
        <f>IF(AND(SUMIFS(Investors!$P:$P,Investors!$A:$A,$A80,Investors!$G:$G,$B80)-$B$2&lt;=G$4,SUMIFS(Investors!$P:$P,Investors!$A:$A,$A80,Investors!$G:$G,$B80)-$B$2&gt;F$4),SUMIFS(Investors!$Q:$Q,Investors!$A:$A,$A80,Investors!$G:$G,$B80),0)</f>
        <v/>
      </c>
      <c r="H80" s="14">
        <f>IF(AND(SUMIFS(Investors!$P:$P,Investors!$A:$A,$A80,Investors!$G:$G,$B80)-$B$2&lt;=H$4,SUMIFS(Investors!$P:$P,Investors!$A:$A,$A80,Investors!$G:$G,$B80)-$B$2&gt;G$4),SUMIFS(Investors!$Q:$Q,Investors!$A:$A,$A80,Investors!$G:$G,$B80),0)</f>
        <v/>
      </c>
      <c r="I80" s="14">
        <f>IF(AND(SUMIFS(Investors!$P:$P,Investors!$A:$A,$A80,Investors!$G:$G,$B80)-$B$2&lt;=I$4,SUMIFS(Investors!$P:$P,Investors!$A:$A,$A80,Investors!$G:$G,$B80)-$B$2&gt;H$4),SUMIFS(Investors!$Q:$Q,Investors!$A:$A,$A80,Investors!$G:$G,$B80),0)</f>
        <v/>
      </c>
      <c r="J80" s="14">
        <f>IF(AND(SUMIFS(Investors!$P:$P,Investors!$A:$A,$A80,Investors!$G:$G,$B80)-$B$2&lt;=J$4,SUMIFS(Investors!$P:$P,Investors!$A:$A,$A80,Investors!$G:$G,$B80)-$B$2&gt;I$4),SUMIFS(Investors!$Q:$Q,Investors!$A:$A,$A80,Investors!$G:$G,$B80),0)</f>
        <v/>
      </c>
      <c r="K80" s="14">
        <f>IF(AND(SUMIFS(Investors!$P:$P,Investors!$A:$A,$A80,Investors!$G:$G,$B80)-$B$2&lt;=K$4,SUMIFS(Investors!$P:$P,Investors!$A:$A,$A80,Investors!$G:$G,$B80)-$B$2&gt;J$4),SUMIFS(Investors!$Q:$Q,Investors!$A:$A,$A80,Investors!$G:$G,$B80),0)</f>
        <v/>
      </c>
      <c r="L80" s="14">
        <f>IF(AND(SUMIFS(Investors!$P:$P,Investors!$A:$A,$A80,Investors!$G:$G,$B80)-$B$2&lt;=L$4,SUMIFS(Investors!$P:$P,Investors!$A:$A,$A80,Investors!$G:$G,$B80)-$B$2&gt;K$4),SUMIFS(Investors!$Q:$Q,Investors!$A:$A,$A80,Investors!$G:$G,$B80),0)</f>
        <v/>
      </c>
      <c r="M80" s="14">
        <f>IF(AND(SUMIFS(Investors!$P:$P,Investors!$A:$A,$A80,Investors!$G:$G,$B80)-$B$2&lt;=M$4,SUMIFS(Investors!$P:$P,Investors!$A:$A,$A80,Investors!$G:$G,$B80)-$B$2&gt;L$4),SUMIFS(Investors!$Q:$Q,Investors!$A:$A,$A80,Investors!$G:$G,$B80),0)</f>
        <v/>
      </c>
      <c r="N80" s="14">
        <f>IF(AND(SUMIFS(Investors!$P:$P,Investors!$A:$A,$A80,Investors!$G:$G,$B80)-$B$2&lt;=N$4,SUMIFS(Investors!$P:$P,Investors!$A:$A,$A80,Investors!$G:$G,$B80)-$B$2&gt;M$4),SUMIFS(Investors!$Q:$Q,Investors!$A:$A,$A80,Investors!$G:$G,$B80),0)</f>
        <v/>
      </c>
      <c r="O80" s="14">
        <f>IF(AND(SUMIFS(Investors!$P:$P,Investors!$A:$A,$A80,Investors!$G:$G,$B80)-$B$2&lt;=O$4,SUMIFS(Investors!$P:$P,Investors!$A:$A,$A80,Investors!$G:$G,$B80)-$B$2&gt;N$4),SUMIFS(Investors!$Q:$Q,Investors!$A:$A,$A80,Investors!$G:$G,$B80),0)</f>
        <v/>
      </c>
      <c r="P80" s="14">
        <f>IF(AND(SUMIFS(Investors!$P:$P,Investors!$A:$A,$A80,Investors!$G:$G,$B80)-$B$2&lt;=P$4,SUMIFS(Investors!$P:$P,Investors!$A:$A,$A80,Investors!$G:$G,$B80)-$B$2&gt;O$4),SUMIFS(Investors!$Q:$Q,Investors!$A:$A,$A80,Investors!$G:$G,$B80),0)</f>
        <v/>
      </c>
      <c r="Q80" s="14">
        <f>IF(AND(SUMIFS(Investors!$P:$P,Investors!$A:$A,$A80,Investors!$G:$G,$B80)-$B$2&lt;=Q$4,SUMIFS(Investors!$P:$P,Investors!$A:$A,$A80,Investors!$G:$G,$B80)-$B$2&gt;P$4),SUMIFS(Investors!$Q:$Q,Investors!$A:$A,$A80,Investors!$G:$G,$B80),0)</f>
        <v/>
      </c>
      <c r="R80" s="14">
        <f>IF(AND(SUMIFS(Investors!$P:$P,Investors!$A:$A,$A80,Investors!$G:$G,$B80)-$B$2&lt;=R$4,SUMIFS(Investors!$P:$P,Investors!$A:$A,$A80,Investors!$G:$G,$B80)-$B$2&gt;Q$4),SUMIFS(Investors!$Q:$Q,Investors!$A:$A,$A80,Investors!$G:$G,$B80),0)</f>
        <v/>
      </c>
      <c r="S80" s="14">
        <f>IF(AND(SUMIFS(Investors!$P:$P,Investors!$A:$A,$A80,Investors!$G:$G,$B80)-$B$2&lt;=S$4,SUMIFS(Investors!$P:$P,Investors!$A:$A,$A80,Investors!$G:$G,$B80)-$B$2&gt;R$4),SUMIFS(Investors!$Q:$Q,Investors!$A:$A,$A80,Investors!$G:$G,$B80),0)</f>
        <v/>
      </c>
      <c r="T80" s="14">
        <f>IF(AND(SUMIFS(Investors!$P:$P,Investors!$A:$A,$A80,Investors!$G:$G,$B80)-$B$2&lt;=T$4,SUMIFS(Investors!$P:$P,Investors!$A:$A,$A80,Investors!$G:$G,$B80)-$B$2&gt;S$4),SUMIFS(Investors!$Q:$Q,Investors!$A:$A,$A80,Investors!$G:$G,$B80),0)</f>
        <v/>
      </c>
      <c r="U80" s="14">
        <f>IF(AND(SUMIFS(Investors!$P:$P,Investors!$A:$A,$A80,Investors!$G:$G,$B80)-$B$2&lt;=U$4,SUMIFS(Investors!$P:$P,Investors!$A:$A,$A80,Investors!$G:$G,$B80)-$B$2&gt;T$4),SUMIFS(Investors!$Q:$Q,Investors!$A:$A,$A80,Investors!$G:$G,$B80),0)</f>
        <v/>
      </c>
      <c r="V80" s="14">
        <f>IF(AND(SUMIFS(Investors!$P:$P,Investors!$A:$A,$A80,Investors!$G:$G,$B80)-$B$2&lt;=V$4,SUMIFS(Investors!$P:$P,Investors!$A:$A,$A80,Investors!$G:$G,$B80)-$B$2&gt;U$4),SUMIFS(Investors!$Q:$Q,Investors!$A:$A,$A80,Investors!$G:$G,$B80),0)</f>
        <v/>
      </c>
      <c r="W80" s="14">
        <f>IF(AND(SUMIFS(Investors!$P:$P,Investors!$A:$A,$A80,Investors!$G:$G,$B80)-$B$2&lt;=W$4,SUMIFS(Investors!$P:$P,Investors!$A:$A,$A80,Investors!$G:$G,$B80)-$B$2&gt;V$4),SUMIFS(Investors!$Q:$Q,Investors!$A:$A,$A80,Investors!$G:$G,$B80),0)</f>
        <v/>
      </c>
      <c r="X80" s="14">
        <f>IF(AND(SUMIFS(Investors!$P:$P,Investors!$A:$A,$A80,Investors!$G:$G,$B80)-$B$2&lt;=X$4,SUMIFS(Investors!$P:$P,Investors!$A:$A,$A80,Investors!$G:$G,$B80)-$B$2&gt;W$4),SUMIFS(Investors!$Q:$Q,Investors!$A:$A,$A80,Investors!$G:$G,$B80),0)</f>
        <v/>
      </c>
      <c r="Y80" s="14">
        <f>IF(AND(SUMIFS(Investors!$P:$P,Investors!$A:$A,$A80,Investors!$G:$G,$B80)-$B$2&lt;=Y$4,SUMIFS(Investors!$P:$P,Investors!$A:$A,$A80,Investors!$G:$G,$B80)-$B$2&gt;X$4),SUMIFS(Investors!$Q:$Q,Investors!$A:$A,$A80,Investors!$G:$G,$B80),0)</f>
        <v/>
      </c>
      <c r="Z80" s="14">
        <f>IF(AND(SUMIFS(Investors!$P:$P,Investors!$A:$A,$A80,Investors!$G:$G,$B80)-$B$2&lt;=Z$4,SUMIFS(Investors!$P:$P,Investors!$A:$A,$A80,Investors!$G:$G,$B80)-$B$2&gt;Y$4),SUMIFS(Investors!$Q:$Q,Investors!$A:$A,$A80,Investors!$G:$G,$B80),0)</f>
        <v/>
      </c>
      <c r="AA80" s="14">
        <f>IF(AND(SUMIFS(Investors!$P:$P,Investors!$A:$A,$A80,Investors!$G:$G,$B80)-$B$2&lt;=AA$4,SUMIFS(Investors!$P:$P,Investors!$A:$A,$A80,Investors!$G:$G,$B80)-$B$2&gt;Z$4),SUMIFS(Investors!$Q:$Q,Investors!$A:$A,$A80,Investors!$G:$G,$B80),0)</f>
        <v/>
      </c>
      <c r="AB80" s="14">
        <f>IF(AND(SUMIFS(Investors!$P:$P,Investors!$A:$A,$A80,Investors!$G:$G,$B80)-$B$2&lt;=AB$4,SUMIFS(Investors!$P:$P,Investors!$A:$A,$A80,Investors!$G:$G,$B80)-$B$2&gt;AA$4),SUMIFS(Investors!$Q:$Q,Investors!$A:$A,$A80,Investors!$G:$G,$B80),0)</f>
        <v/>
      </c>
      <c r="AC80" s="14">
        <f>IF(AND(SUMIFS(Investors!$P:$P,Investors!$A:$A,$A80,Investors!$G:$G,$B80)-$B$2&lt;=AC$4,SUMIFS(Investors!$P:$P,Investors!$A:$A,$A80,Investors!$G:$G,$B80)-$B$2&gt;AB$4),SUMIFS(Investors!$Q:$Q,Investors!$A:$A,$A80,Investors!$G:$G,$B80),0)</f>
        <v/>
      </c>
    </row>
    <row r="81">
      <c r="A81" s="13" t="inlineStr">
        <is>
          <t>ZVAL03</t>
        </is>
      </c>
      <c r="B81" s="13" t="inlineStr">
        <is>
          <t>GW4593</t>
        </is>
      </c>
      <c r="C81" s="14">
        <f>SUM(E81:AC81)</f>
        <v/>
      </c>
      <c r="D81" s="13" t="n"/>
      <c r="E81" s="14">
        <f>IF(AND(SUMIFS(Investors!$P:$P,Investors!$A:$A,$A81,Investors!$G:$G,$B81)-$B$2&lt;=E$4,SUMIFS(Investors!$P:$P,Investors!$A:$A,$A81,Investors!$G:$G,$B81)-$B$2&gt;D$4),SUMIFS(Investors!$Q:$Q,Investors!$A:$A,$A81,Investors!$G:$G,$B81),0)</f>
        <v/>
      </c>
      <c r="F81" s="14">
        <f>IF(AND(SUMIFS(Investors!$P:$P,Investors!$A:$A,$A81,Investors!$G:$G,$B81)-$B$2&lt;=F$4,SUMIFS(Investors!$P:$P,Investors!$A:$A,$A81,Investors!$G:$G,$B81)-$B$2&gt;E$4),SUMIFS(Investors!$Q:$Q,Investors!$A:$A,$A81,Investors!$G:$G,$B81),0)</f>
        <v/>
      </c>
      <c r="G81" s="14">
        <f>IF(AND(SUMIFS(Investors!$P:$P,Investors!$A:$A,$A81,Investors!$G:$G,$B81)-$B$2&lt;=G$4,SUMIFS(Investors!$P:$P,Investors!$A:$A,$A81,Investors!$G:$G,$B81)-$B$2&gt;F$4),SUMIFS(Investors!$Q:$Q,Investors!$A:$A,$A81,Investors!$G:$G,$B81),0)</f>
        <v/>
      </c>
      <c r="H81" s="14">
        <f>IF(AND(SUMIFS(Investors!$P:$P,Investors!$A:$A,$A81,Investors!$G:$G,$B81)-$B$2&lt;=H$4,SUMIFS(Investors!$P:$P,Investors!$A:$A,$A81,Investors!$G:$G,$B81)-$B$2&gt;G$4),SUMIFS(Investors!$Q:$Q,Investors!$A:$A,$A81,Investors!$G:$G,$B81),0)</f>
        <v/>
      </c>
      <c r="I81" s="14">
        <f>IF(AND(SUMIFS(Investors!$P:$P,Investors!$A:$A,$A81,Investors!$G:$G,$B81)-$B$2&lt;=I$4,SUMIFS(Investors!$P:$P,Investors!$A:$A,$A81,Investors!$G:$G,$B81)-$B$2&gt;H$4),SUMIFS(Investors!$Q:$Q,Investors!$A:$A,$A81,Investors!$G:$G,$B81),0)</f>
        <v/>
      </c>
      <c r="J81" s="14">
        <f>IF(AND(SUMIFS(Investors!$P:$P,Investors!$A:$A,$A81,Investors!$G:$G,$B81)-$B$2&lt;=J$4,SUMIFS(Investors!$P:$P,Investors!$A:$A,$A81,Investors!$G:$G,$B81)-$B$2&gt;I$4),SUMIFS(Investors!$Q:$Q,Investors!$A:$A,$A81,Investors!$G:$G,$B81),0)</f>
        <v/>
      </c>
      <c r="K81" s="14">
        <f>IF(AND(SUMIFS(Investors!$P:$P,Investors!$A:$A,$A81,Investors!$G:$G,$B81)-$B$2&lt;=K$4,SUMIFS(Investors!$P:$P,Investors!$A:$A,$A81,Investors!$G:$G,$B81)-$B$2&gt;J$4),SUMIFS(Investors!$Q:$Q,Investors!$A:$A,$A81,Investors!$G:$G,$B81),0)</f>
        <v/>
      </c>
      <c r="L81" s="14">
        <f>IF(AND(SUMIFS(Investors!$P:$P,Investors!$A:$A,$A81,Investors!$G:$G,$B81)-$B$2&lt;=L$4,SUMIFS(Investors!$P:$P,Investors!$A:$A,$A81,Investors!$G:$G,$B81)-$B$2&gt;K$4),SUMIFS(Investors!$Q:$Q,Investors!$A:$A,$A81,Investors!$G:$G,$B81),0)</f>
        <v/>
      </c>
      <c r="M81" s="14">
        <f>IF(AND(SUMIFS(Investors!$P:$P,Investors!$A:$A,$A81,Investors!$G:$G,$B81)-$B$2&lt;=M$4,SUMIFS(Investors!$P:$P,Investors!$A:$A,$A81,Investors!$G:$G,$B81)-$B$2&gt;L$4),SUMIFS(Investors!$Q:$Q,Investors!$A:$A,$A81,Investors!$G:$G,$B81),0)</f>
        <v/>
      </c>
      <c r="N81" s="14">
        <f>IF(AND(SUMIFS(Investors!$P:$P,Investors!$A:$A,$A81,Investors!$G:$G,$B81)-$B$2&lt;=N$4,SUMIFS(Investors!$P:$P,Investors!$A:$A,$A81,Investors!$G:$G,$B81)-$B$2&gt;M$4),SUMIFS(Investors!$Q:$Q,Investors!$A:$A,$A81,Investors!$G:$G,$B81),0)</f>
        <v/>
      </c>
      <c r="O81" s="14">
        <f>IF(AND(SUMIFS(Investors!$P:$P,Investors!$A:$A,$A81,Investors!$G:$G,$B81)-$B$2&lt;=O$4,SUMIFS(Investors!$P:$P,Investors!$A:$A,$A81,Investors!$G:$G,$B81)-$B$2&gt;N$4),SUMIFS(Investors!$Q:$Q,Investors!$A:$A,$A81,Investors!$G:$G,$B81),0)</f>
        <v/>
      </c>
      <c r="P81" s="14">
        <f>IF(AND(SUMIFS(Investors!$P:$P,Investors!$A:$A,$A81,Investors!$G:$G,$B81)-$B$2&lt;=P$4,SUMIFS(Investors!$P:$P,Investors!$A:$A,$A81,Investors!$G:$G,$B81)-$B$2&gt;O$4),SUMIFS(Investors!$Q:$Q,Investors!$A:$A,$A81,Investors!$G:$G,$B81),0)</f>
        <v/>
      </c>
      <c r="Q81" s="14">
        <f>IF(AND(SUMIFS(Investors!$P:$P,Investors!$A:$A,$A81,Investors!$G:$G,$B81)-$B$2&lt;=Q$4,SUMIFS(Investors!$P:$P,Investors!$A:$A,$A81,Investors!$G:$G,$B81)-$B$2&gt;P$4),SUMIFS(Investors!$Q:$Q,Investors!$A:$A,$A81,Investors!$G:$G,$B81),0)</f>
        <v/>
      </c>
      <c r="R81" s="14">
        <f>IF(AND(SUMIFS(Investors!$P:$P,Investors!$A:$A,$A81,Investors!$G:$G,$B81)-$B$2&lt;=R$4,SUMIFS(Investors!$P:$P,Investors!$A:$A,$A81,Investors!$G:$G,$B81)-$B$2&gt;Q$4),SUMIFS(Investors!$Q:$Q,Investors!$A:$A,$A81,Investors!$G:$G,$B81),0)</f>
        <v/>
      </c>
      <c r="S81" s="14">
        <f>IF(AND(SUMIFS(Investors!$P:$P,Investors!$A:$A,$A81,Investors!$G:$G,$B81)-$B$2&lt;=S$4,SUMIFS(Investors!$P:$P,Investors!$A:$A,$A81,Investors!$G:$G,$B81)-$B$2&gt;R$4),SUMIFS(Investors!$Q:$Q,Investors!$A:$A,$A81,Investors!$G:$G,$B81),0)</f>
        <v/>
      </c>
      <c r="T81" s="14">
        <f>IF(AND(SUMIFS(Investors!$P:$P,Investors!$A:$A,$A81,Investors!$G:$G,$B81)-$B$2&lt;=T$4,SUMIFS(Investors!$P:$P,Investors!$A:$A,$A81,Investors!$G:$G,$B81)-$B$2&gt;S$4),SUMIFS(Investors!$Q:$Q,Investors!$A:$A,$A81,Investors!$G:$G,$B81),0)</f>
        <v/>
      </c>
      <c r="U81" s="14">
        <f>IF(AND(SUMIFS(Investors!$P:$P,Investors!$A:$A,$A81,Investors!$G:$G,$B81)-$B$2&lt;=U$4,SUMIFS(Investors!$P:$P,Investors!$A:$A,$A81,Investors!$G:$G,$B81)-$B$2&gt;T$4),SUMIFS(Investors!$Q:$Q,Investors!$A:$A,$A81,Investors!$G:$G,$B81),0)</f>
        <v/>
      </c>
      <c r="V81" s="14">
        <f>IF(AND(SUMIFS(Investors!$P:$P,Investors!$A:$A,$A81,Investors!$G:$G,$B81)-$B$2&lt;=V$4,SUMIFS(Investors!$P:$P,Investors!$A:$A,$A81,Investors!$G:$G,$B81)-$B$2&gt;U$4),SUMIFS(Investors!$Q:$Q,Investors!$A:$A,$A81,Investors!$G:$G,$B81),0)</f>
        <v/>
      </c>
      <c r="W81" s="14">
        <f>IF(AND(SUMIFS(Investors!$P:$P,Investors!$A:$A,$A81,Investors!$G:$G,$B81)-$B$2&lt;=W$4,SUMIFS(Investors!$P:$P,Investors!$A:$A,$A81,Investors!$G:$G,$B81)-$B$2&gt;V$4),SUMIFS(Investors!$Q:$Q,Investors!$A:$A,$A81,Investors!$G:$G,$B81),0)</f>
        <v/>
      </c>
      <c r="X81" s="14">
        <f>IF(AND(SUMIFS(Investors!$P:$P,Investors!$A:$A,$A81,Investors!$G:$G,$B81)-$B$2&lt;=X$4,SUMIFS(Investors!$P:$P,Investors!$A:$A,$A81,Investors!$G:$G,$B81)-$B$2&gt;W$4),SUMIFS(Investors!$Q:$Q,Investors!$A:$A,$A81,Investors!$G:$G,$B81),0)</f>
        <v/>
      </c>
      <c r="Y81" s="14">
        <f>IF(AND(SUMIFS(Investors!$P:$P,Investors!$A:$A,$A81,Investors!$G:$G,$B81)-$B$2&lt;=Y$4,SUMIFS(Investors!$P:$P,Investors!$A:$A,$A81,Investors!$G:$G,$B81)-$B$2&gt;X$4),SUMIFS(Investors!$Q:$Q,Investors!$A:$A,$A81,Investors!$G:$G,$B81),0)</f>
        <v/>
      </c>
      <c r="Z81" s="14">
        <f>IF(AND(SUMIFS(Investors!$P:$P,Investors!$A:$A,$A81,Investors!$G:$G,$B81)-$B$2&lt;=Z$4,SUMIFS(Investors!$P:$P,Investors!$A:$A,$A81,Investors!$G:$G,$B81)-$B$2&gt;Y$4),SUMIFS(Investors!$Q:$Q,Investors!$A:$A,$A81,Investors!$G:$G,$B81),0)</f>
        <v/>
      </c>
      <c r="AA81" s="14">
        <f>IF(AND(SUMIFS(Investors!$P:$P,Investors!$A:$A,$A81,Investors!$G:$G,$B81)-$B$2&lt;=AA$4,SUMIFS(Investors!$P:$P,Investors!$A:$A,$A81,Investors!$G:$G,$B81)-$B$2&gt;Z$4),SUMIFS(Investors!$Q:$Q,Investors!$A:$A,$A81,Investors!$G:$G,$B81),0)</f>
        <v/>
      </c>
      <c r="AB81" s="14">
        <f>IF(AND(SUMIFS(Investors!$P:$P,Investors!$A:$A,$A81,Investors!$G:$G,$B81)-$B$2&lt;=AB$4,SUMIFS(Investors!$P:$P,Investors!$A:$A,$A81,Investors!$G:$G,$B81)-$B$2&gt;AA$4),SUMIFS(Investors!$Q:$Q,Investors!$A:$A,$A81,Investors!$G:$G,$B81),0)</f>
        <v/>
      </c>
      <c r="AC81" s="14">
        <f>IF(AND(SUMIFS(Investors!$P:$P,Investors!$A:$A,$A81,Investors!$G:$G,$B81)-$B$2&lt;=AC$4,SUMIFS(Investors!$P:$P,Investors!$A:$A,$A81,Investors!$G:$G,$B81)-$B$2&gt;AB$4),SUMIFS(Investors!$Q:$Q,Investors!$A:$A,$A81,Investors!$G:$G,$B81),0)</f>
        <v/>
      </c>
    </row>
    <row r="82">
      <c r="A82" s="13" t="inlineStr">
        <is>
          <t>ZMAQ01</t>
        </is>
      </c>
      <c r="B82" s="13" t="inlineStr">
        <is>
          <t>GW4551</t>
        </is>
      </c>
      <c r="C82" s="14">
        <f>SUM(E82:AC82)</f>
        <v/>
      </c>
      <c r="D82" s="13" t="n"/>
      <c r="E82" s="14">
        <f>IF(AND(SUMIFS(Investors!$P:$P,Investors!$A:$A,$A82,Investors!$G:$G,$B82)-$B$2&lt;=E$4,SUMIFS(Investors!$P:$P,Investors!$A:$A,$A82,Investors!$G:$G,$B82)-$B$2&gt;D$4),SUMIFS(Investors!$Q:$Q,Investors!$A:$A,$A82,Investors!$G:$G,$B82),0)</f>
        <v/>
      </c>
      <c r="F82" s="14">
        <f>IF(AND(SUMIFS(Investors!$P:$P,Investors!$A:$A,$A82,Investors!$G:$G,$B82)-$B$2&lt;=F$4,SUMIFS(Investors!$P:$P,Investors!$A:$A,$A82,Investors!$G:$G,$B82)-$B$2&gt;E$4),SUMIFS(Investors!$Q:$Q,Investors!$A:$A,$A82,Investors!$G:$G,$B82),0)</f>
        <v/>
      </c>
      <c r="G82" s="14">
        <f>IF(AND(SUMIFS(Investors!$P:$P,Investors!$A:$A,$A82,Investors!$G:$G,$B82)-$B$2&lt;=G$4,SUMIFS(Investors!$P:$P,Investors!$A:$A,$A82,Investors!$G:$G,$B82)-$B$2&gt;F$4),SUMIFS(Investors!$Q:$Q,Investors!$A:$A,$A82,Investors!$G:$G,$B82),0)</f>
        <v/>
      </c>
      <c r="H82" s="14">
        <f>IF(AND(SUMIFS(Investors!$P:$P,Investors!$A:$A,$A82,Investors!$G:$G,$B82)-$B$2&lt;=H$4,SUMIFS(Investors!$P:$P,Investors!$A:$A,$A82,Investors!$G:$G,$B82)-$B$2&gt;G$4),SUMIFS(Investors!$Q:$Q,Investors!$A:$A,$A82,Investors!$G:$G,$B82),0)</f>
        <v/>
      </c>
      <c r="I82" s="14">
        <f>IF(AND(SUMIFS(Investors!$P:$P,Investors!$A:$A,$A82,Investors!$G:$G,$B82)-$B$2&lt;=I$4,SUMIFS(Investors!$P:$P,Investors!$A:$A,$A82,Investors!$G:$G,$B82)-$B$2&gt;H$4),SUMIFS(Investors!$Q:$Q,Investors!$A:$A,$A82,Investors!$G:$G,$B82),0)</f>
        <v/>
      </c>
      <c r="J82" s="14">
        <f>IF(AND(SUMIFS(Investors!$P:$P,Investors!$A:$A,$A82,Investors!$G:$G,$B82)-$B$2&lt;=J$4,SUMIFS(Investors!$P:$P,Investors!$A:$A,$A82,Investors!$G:$G,$B82)-$B$2&gt;I$4),SUMIFS(Investors!$Q:$Q,Investors!$A:$A,$A82,Investors!$G:$G,$B82),0)</f>
        <v/>
      </c>
      <c r="K82" s="14">
        <f>IF(AND(SUMIFS(Investors!$P:$P,Investors!$A:$A,$A82,Investors!$G:$G,$B82)-$B$2&lt;=K$4,SUMIFS(Investors!$P:$P,Investors!$A:$A,$A82,Investors!$G:$G,$B82)-$B$2&gt;J$4),SUMIFS(Investors!$Q:$Q,Investors!$A:$A,$A82,Investors!$G:$G,$B82),0)</f>
        <v/>
      </c>
      <c r="L82" s="14">
        <f>IF(AND(SUMIFS(Investors!$P:$P,Investors!$A:$A,$A82,Investors!$G:$G,$B82)-$B$2&lt;=L$4,SUMIFS(Investors!$P:$P,Investors!$A:$A,$A82,Investors!$G:$G,$B82)-$B$2&gt;K$4),SUMIFS(Investors!$Q:$Q,Investors!$A:$A,$A82,Investors!$G:$G,$B82),0)</f>
        <v/>
      </c>
      <c r="M82" s="14">
        <f>IF(AND(SUMIFS(Investors!$P:$P,Investors!$A:$A,$A82,Investors!$G:$G,$B82)-$B$2&lt;=M$4,SUMIFS(Investors!$P:$P,Investors!$A:$A,$A82,Investors!$G:$G,$B82)-$B$2&gt;L$4),SUMIFS(Investors!$Q:$Q,Investors!$A:$A,$A82,Investors!$G:$G,$B82),0)</f>
        <v/>
      </c>
      <c r="N82" s="14">
        <f>IF(AND(SUMIFS(Investors!$P:$P,Investors!$A:$A,$A82,Investors!$G:$G,$B82)-$B$2&lt;=N$4,SUMIFS(Investors!$P:$P,Investors!$A:$A,$A82,Investors!$G:$G,$B82)-$B$2&gt;M$4),SUMIFS(Investors!$Q:$Q,Investors!$A:$A,$A82,Investors!$G:$G,$B82),0)</f>
        <v/>
      </c>
      <c r="O82" s="14">
        <f>IF(AND(SUMIFS(Investors!$P:$P,Investors!$A:$A,$A82,Investors!$G:$G,$B82)-$B$2&lt;=O$4,SUMIFS(Investors!$P:$P,Investors!$A:$A,$A82,Investors!$G:$G,$B82)-$B$2&gt;N$4),SUMIFS(Investors!$Q:$Q,Investors!$A:$A,$A82,Investors!$G:$G,$B82),0)</f>
        <v/>
      </c>
      <c r="P82" s="14">
        <f>IF(AND(SUMIFS(Investors!$P:$P,Investors!$A:$A,$A82,Investors!$G:$G,$B82)-$B$2&lt;=P$4,SUMIFS(Investors!$P:$P,Investors!$A:$A,$A82,Investors!$G:$G,$B82)-$B$2&gt;O$4),SUMIFS(Investors!$Q:$Q,Investors!$A:$A,$A82,Investors!$G:$G,$B82),0)</f>
        <v/>
      </c>
      <c r="Q82" s="14">
        <f>IF(AND(SUMIFS(Investors!$P:$P,Investors!$A:$A,$A82,Investors!$G:$G,$B82)-$B$2&lt;=Q$4,SUMIFS(Investors!$P:$P,Investors!$A:$A,$A82,Investors!$G:$G,$B82)-$B$2&gt;P$4),SUMIFS(Investors!$Q:$Q,Investors!$A:$A,$A82,Investors!$G:$G,$B82),0)</f>
        <v/>
      </c>
      <c r="R82" s="14">
        <f>IF(AND(SUMIFS(Investors!$P:$P,Investors!$A:$A,$A82,Investors!$G:$G,$B82)-$B$2&lt;=R$4,SUMIFS(Investors!$P:$P,Investors!$A:$A,$A82,Investors!$G:$G,$B82)-$B$2&gt;Q$4),SUMIFS(Investors!$Q:$Q,Investors!$A:$A,$A82,Investors!$G:$G,$B82),0)</f>
        <v/>
      </c>
      <c r="S82" s="14">
        <f>IF(AND(SUMIFS(Investors!$P:$P,Investors!$A:$A,$A82,Investors!$G:$G,$B82)-$B$2&lt;=S$4,SUMIFS(Investors!$P:$P,Investors!$A:$A,$A82,Investors!$G:$G,$B82)-$B$2&gt;R$4),SUMIFS(Investors!$Q:$Q,Investors!$A:$A,$A82,Investors!$G:$G,$B82),0)</f>
        <v/>
      </c>
      <c r="T82" s="14">
        <f>IF(AND(SUMIFS(Investors!$P:$P,Investors!$A:$A,$A82,Investors!$G:$G,$B82)-$B$2&lt;=T$4,SUMIFS(Investors!$P:$P,Investors!$A:$A,$A82,Investors!$G:$G,$B82)-$B$2&gt;S$4),SUMIFS(Investors!$Q:$Q,Investors!$A:$A,$A82,Investors!$G:$G,$B82),0)</f>
        <v/>
      </c>
      <c r="U82" s="14">
        <f>IF(AND(SUMIFS(Investors!$P:$P,Investors!$A:$A,$A82,Investors!$G:$G,$B82)-$B$2&lt;=U$4,SUMIFS(Investors!$P:$P,Investors!$A:$A,$A82,Investors!$G:$G,$B82)-$B$2&gt;T$4),SUMIFS(Investors!$Q:$Q,Investors!$A:$A,$A82,Investors!$G:$G,$B82),0)</f>
        <v/>
      </c>
      <c r="V82" s="14">
        <f>IF(AND(SUMIFS(Investors!$P:$P,Investors!$A:$A,$A82,Investors!$G:$G,$B82)-$B$2&lt;=V$4,SUMIFS(Investors!$P:$P,Investors!$A:$A,$A82,Investors!$G:$G,$B82)-$B$2&gt;U$4),SUMIFS(Investors!$Q:$Q,Investors!$A:$A,$A82,Investors!$G:$G,$B82),0)</f>
        <v/>
      </c>
      <c r="W82" s="14">
        <f>IF(AND(SUMIFS(Investors!$P:$P,Investors!$A:$A,$A82,Investors!$G:$G,$B82)-$B$2&lt;=W$4,SUMIFS(Investors!$P:$P,Investors!$A:$A,$A82,Investors!$G:$G,$B82)-$B$2&gt;V$4),SUMIFS(Investors!$Q:$Q,Investors!$A:$A,$A82,Investors!$G:$G,$B82),0)</f>
        <v/>
      </c>
      <c r="X82" s="14">
        <f>IF(AND(SUMIFS(Investors!$P:$P,Investors!$A:$A,$A82,Investors!$G:$G,$B82)-$B$2&lt;=X$4,SUMIFS(Investors!$P:$P,Investors!$A:$A,$A82,Investors!$G:$G,$B82)-$B$2&gt;W$4),SUMIFS(Investors!$Q:$Q,Investors!$A:$A,$A82,Investors!$G:$G,$B82),0)</f>
        <v/>
      </c>
      <c r="Y82" s="14">
        <f>IF(AND(SUMIFS(Investors!$P:$P,Investors!$A:$A,$A82,Investors!$G:$G,$B82)-$B$2&lt;=Y$4,SUMIFS(Investors!$P:$P,Investors!$A:$A,$A82,Investors!$G:$G,$B82)-$B$2&gt;X$4),SUMIFS(Investors!$Q:$Q,Investors!$A:$A,$A82,Investors!$G:$G,$B82),0)</f>
        <v/>
      </c>
      <c r="Z82" s="14">
        <f>IF(AND(SUMIFS(Investors!$P:$P,Investors!$A:$A,$A82,Investors!$G:$G,$B82)-$B$2&lt;=Z$4,SUMIFS(Investors!$P:$P,Investors!$A:$A,$A82,Investors!$G:$G,$B82)-$B$2&gt;Y$4),SUMIFS(Investors!$Q:$Q,Investors!$A:$A,$A82,Investors!$G:$G,$B82),0)</f>
        <v/>
      </c>
      <c r="AA82" s="14">
        <f>IF(AND(SUMIFS(Investors!$P:$P,Investors!$A:$A,$A82,Investors!$G:$G,$B82)-$B$2&lt;=AA$4,SUMIFS(Investors!$P:$P,Investors!$A:$A,$A82,Investors!$G:$G,$B82)-$B$2&gt;Z$4),SUMIFS(Investors!$Q:$Q,Investors!$A:$A,$A82,Investors!$G:$G,$B82),0)</f>
        <v/>
      </c>
      <c r="AB82" s="14">
        <f>IF(AND(SUMIFS(Investors!$P:$P,Investors!$A:$A,$A82,Investors!$G:$G,$B82)-$B$2&lt;=AB$4,SUMIFS(Investors!$P:$P,Investors!$A:$A,$A82,Investors!$G:$G,$B82)-$B$2&gt;AA$4),SUMIFS(Investors!$Q:$Q,Investors!$A:$A,$A82,Investors!$G:$G,$B82),0)</f>
        <v/>
      </c>
      <c r="AC82" s="14">
        <f>IF(AND(SUMIFS(Investors!$P:$P,Investors!$A:$A,$A82,Investors!$G:$G,$B82)-$B$2&lt;=AC$4,SUMIFS(Investors!$P:$P,Investors!$A:$A,$A82,Investors!$G:$G,$B82)-$B$2&gt;AB$4),SUMIFS(Investors!$Q:$Q,Investors!$A:$A,$A82,Investors!$G:$G,$B82),0)</f>
        <v/>
      </c>
    </row>
    <row r="83">
      <c r="A83" s="13" t="inlineStr">
        <is>
          <t>ZJEN02</t>
        </is>
      </c>
      <c r="B83" s="13" t="inlineStr">
        <is>
          <t>GW4368</t>
        </is>
      </c>
      <c r="C83" s="14">
        <f>SUM(E83:AC83)</f>
        <v/>
      </c>
      <c r="D83" s="13" t="n"/>
      <c r="E83" s="14">
        <f>IF(AND(SUMIFS(Investors!$P:$P,Investors!$A:$A,$A83,Investors!$G:$G,$B83)-$B$2&lt;=E$4,SUMIFS(Investors!$P:$P,Investors!$A:$A,$A83,Investors!$G:$G,$B83)-$B$2&gt;D$4),SUMIFS(Investors!$Q:$Q,Investors!$A:$A,$A83,Investors!$G:$G,$B83),0)</f>
        <v/>
      </c>
      <c r="F83" s="14">
        <f>IF(AND(SUMIFS(Investors!$P:$P,Investors!$A:$A,$A83,Investors!$G:$G,$B83)-$B$2&lt;=F$4,SUMIFS(Investors!$P:$P,Investors!$A:$A,$A83,Investors!$G:$G,$B83)-$B$2&gt;E$4),SUMIFS(Investors!$Q:$Q,Investors!$A:$A,$A83,Investors!$G:$G,$B83),0)</f>
        <v/>
      </c>
      <c r="G83" s="14">
        <f>IF(AND(SUMIFS(Investors!$P:$P,Investors!$A:$A,$A83,Investors!$G:$G,$B83)-$B$2&lt;=G$4,SUMIFS(Investors!$P:$P,Investors!$A:$A,$A83,Investors!$G:$G,$B83)-$B$2&gt;F$4),SUMIFS(Investors!$Q:$Q,Investors!$A:$A,$A83,Investors!$G:$G,$B83),0)</f>
        <v/>
      </c>
      <c r="H83" s="14">
        <f>IF(AND(SUMIFS(Investors!$P:$P,Investors!$A:$A,$A83,Investors!$G:$G,$B83)-$B$2&lt;=H$4,SUMIFS(Investors!$P:$P,Investors!$A:$A,$A83,Investors!$G:$G,$B83)-$B$2&gt;G$4),SUMIFS(Investors!$Q:$Q,Investors!$A:$A,$A83,Investors!$G:$G,$B83),0)</f>
        <v/>
      </c>
      <c r="I83" s="14">
        <f>IF(AND(SUMIFS(Investors!$P:$P,Investors!$A:$A,$A83,Investors!$G:$G,$B83)-$B$2&lt;=I$4,SUMIFS(Investors!$P:$P,Investors!$A:$A,$A83,Investors!$G:$G,$B83)-$B$2&gt;H$4),SUMIFS(Investors!$Q:$Q,Investors!$A:$A,$A83,Investors!$G:$G,$B83),0)</f>
        <v/>
      </c>
      <c r="J83" s="14">
        <f>IF(AND(SUMIFS(Investors!$P:$P,Investors!$A:$A,$A83,Investors!$G:$G,$B83)-$B$2&lt;=J$4,SUMIFS(Investors!$P:$P,Investors!$A:$A,$A83,Investors!$G:$G,$B83)-$B$2&gt;I$4),SUMIFS(Investors!$Q:$Q,Investors!$A:$A,$A83,Investors!$G:$G,$B83),0)</f>
        <v/>
      </c>
      <c r="K83" s="14">
        <f>IF(AND(SUMIFS(Investors!$P:$P,Investors!$A:$A,$A83,Investors!$G:$G,$B83)-$B$2&lt;=K$4,SUMIFS(Investors!$P:$P,Investors!$A:$A,$A83,Investors!$G:$G,$B83)-$B$2&gt;J$4),SUMIFS(Investors!$Q:$Q,Investors!$A:$A,$A83,Investors!$G:$G,$B83),0)</f>
        <v/>
      </c>
      <c r="L83" s="14">
        <f>IF(AND(SUMIFS(Investors!$P:$P,Investors!$A:$A,$A83,Investors!$G:$G,$B83)-$B$2&lt;=L$4,SUMIFS(Investors!$P:$P,Investors!$A:$A,$A83,Investors!$G:$G,$B83)-$B$2&gt;K$4),SUMIFS(Investors!$Q:$Q,Investors!$A:$A,$A83,Investors!$G:$G,$B83),0)</f>
        <v/>
      </c>
      <c r="M83" s="14">
        <f>IF(AND(SUMIFS(Investors!$P:$P,Investors!$A:$A,$A83,Investors!$G:$G,$B83)-$B$2&lt;=M$4,SUMIFS(Investors!$P:$P,Investors!$A:$A,$A83,Investors!$G:$G,$B83)-$B$2&gt;L$4),SUMIFS(Investors!$Q:$Q,Investors!$A:$A,$A83,Investors!$G:$G,$B83),0)</f>
        <v/>
      </c>
      <c r="N83" s="14">
        <f>IF(AND(SUMIFS(Investors!$P:$P,Investors!$A:$A,$A83,Investors!$G:$G,$B83)-$B$2&lt;=N$4,SUMIFS(Investors!$P:$P,Investors!$A:$A,$A83,Investors!$G:$G,$B83)-$B$2&gt;M$4),SUMIFS(Investors!$Q:$Q,Investors!$A:$A,$A83,Investors!$G:$G,$B83),0)</f>
        <v/>
      </c>
      <c r="O83" s="14">
        <f>IF(AND(SUMIFS(Investors!$P:$P,Investors!$A:$A,$A83,Investors!$G:$G,$B83)-$B$2&lt;=O$4,SUMIFS(Investors!$P:$P,Investors!$A:$A,$A83,Investors!$G:$G,$B83)-$B$2&gt;N$4),SUMIFS(Investors!$Q:$Q,Investors!$A:$A,$A83,Investors!$G:$G,$B83),0)</f>
        <v/>
      </c>
      <c r="P83" s="14">
        <f>IF(AND(SUMIFS(Investors!$P:$P,Investors!$A:$A,$A83,Investors!$G:$G,$B83)-$B$2&lt;=P$4,SUMIFS(Investors!$P:$P,Investors!$A:$A,$A83,Investors!$G:$G,$B83)-$B$2&gt;O$4),SUMIFS(Investors!$Q:$Q,Investors!$A:$A,$A83,Investors!$G:$G,$B83),0)</f>
        <v/>
      </c>
      <c r="Q83" s="14">
        <f>IF(AND(SUMIFS(Investors!$P:$P,Investors!$A:$A,$A83,Investors!$G:$G,$B83)-$B$2&lt;=Q$4,SUMIFS(Investors!$P:$P,Investors!$A:$A,$A83,Investors!$G:$G,$B83)-$B$2&gt;P$4),SUMIFS(Investors!$Q:$Q,Investors!$A:$A,$A83,Investors!$G:$G,$B83),0)</f>
        <v/>
      </c>
      <c r="R83" s="14">
        <f>IF(AND(SUMIFS(Investors!$P:$P,Investors!$A:$A,$A83,Investors!$G:$G,$B83)-$B$2&lt;=R$4,SUMIFS(Investors!$P:$P,Investors!$A:$A,$A83,Investors!$G:$G,$B83)-$B$2&gt;Q$4),SUMIFS(Investors!$Q:$Q,Investors!$A:$A,$A83,Investors!$G:$G,$B83),0)</f>
        <v/>
      </c>
      <c r="S83" s="14">
        <f>IF(AND(SUMIFS(Investors!$P:$P,Investors!$A:$A,$A83,Investors!$G:$G,$B83)-$B$2&lt;=S$4,SUMIFS(Investors!$P:$P,Investors!$A:$A,$A83,Investors!$G:$G,$B83)-$B$2&gt;R$4),SUMIFS(Investors!$Q:$Q,Investors!$A:$A,$A83,Investors!$G:$G,$B83),0)</f>
        <v/>
      </c>
      <c r="T83" s="14">
        <f>IF(AND(SUMIFS(Investors!$P:$P,Investors!$A:$A,$A83,Investors!$G:$G,$B83)-$B$2&lt;=T$4,SUMIFS(Investors!$P:$P,Investors!$A:$A,$A83,Investors!$G:$G,$B83)-$B$2&gt;S$4),SUMIFS(Investors!$Q:$Q,Investors!$A:$A,$A83,Investors!$G:$G,$B83),0)</f>
        <v/>
      </c>
      <c r="U83" s="14">
        <f>IF(AND(SUMIFS(Investors!$P:$P,Investors!$A:$A,$A83,Investors!$G:$G,$B83)-$B$2&lt;=U$4,SUMIFS(Investors!$P:$P,Investors!$A:$A,$A83,Investors!$G:$G,$B83)-$B$2&gt;T$4),SUMIFS(Investors!$Q:$Q,Investors!$A:$A,$A83,Investors!$G:$G,$B83),0)</f>
        <v/>
      </c>
      <c r="V83" s="14">
        <f>IF(AND(SUMIFS(Investors!$P:$P,Investors!$A:$A,$A83,Investors!$G:$G,$B83)-$B$2&lt;=V$4,SUMIFS(Investors!$P:$P,Investors!$A:$A,$A83,Investors!$G:$G,$B83)-$B$2&gt;U$4),SUMIFS(Investors!$Q:$Q,Investors!$A:$A,$A83,Investors!$G:$G,$B83),0)</f>
        <v/>
      </c>
      <c r="W83" s="14">
        <f>IF(AND(SUMIFS(Investors!$P:$P,Investors!$A:$A,$A83,Investors!$G:$G,$B83)-$B$2&lt;=W$4,SUMIFS(Investors!$P:$P,Investors!$A:$A,$A83,Investors!$G:$G,$B83)-$B$2&gt;V$4),SUMIFS(Investors!$Q:$Q,Investors!$A:$A,$A83,Investors!$G:$G,$B83),0)</f>
        <v/>
      </c>
      <c r="X83" s="14">
        <f>IF(AND(SUMIFS(Investors!$P:$P,Investors!$A:$A,$A83,Investors!$G:$G,$B83)-$B$2&lt;=X$4,SUMIFS(Investors!$P:$P,Investors!$A:$A,$A83,Investors!$G:$G,$B83)-$B$2&gt;W$4),SUMIFS(Investors!$Q:$Q,Investors!$A:$A,$A83,Investors!$G:$G,$B83),0)</f>
        <v/>
      </c>
      <c r="Y83" s="14">
        <f>IF(AND(SUMIFS(Investors!$P:$P,Investors!$A:$A,$A83,Investors!$G:$G,$B83)-$B$2&lt;=Y$4,SUMIFS(Investors!$P:$P,Investors!$A:$A,$A83,Investors!$G:$G,$B83)-$B$2&gt;X$4),SUMIFS(Investors!$Q:$Q,Investors!$A:$A,$A83,Investors!$G:$G,$B83),0)</f>
        <v/>
      </c>
      <c r="Z83" s="14">
        <f>IF(AND(SUMIFS(Investors!$P:$P,Investors!$A:$A,$A83,Investors!$G:$G,$B83)-$B$2&lt;=Z$4,SUMIFS(Investors!$P:$P,Investors!$A:$A,$A83,Investors!$G:$G,$B83)-$B$2&gt;Y$4),SUMIFS(Investors!$Q:$Q,Investors!$A:$A,$A83,Investors!$G:$G,$B83),0)</f>
        <v/>
      </c>
      <c r="AA83" s="14">
        <f>IF(AND(SUMIFS(Investors!$P:$P,Investors!$A:$A,$A83,Investors!$G:$G,$B83)-$B$2&lt;=AA$4,SUMIFS(Investors!$P:$P,Investors!$A:$A,$A83,Investors!$G:$G,$B83)-$B$2&gt;Z$4),SUMIFS(Investors!$Q:$Q,Investors!$A:$A,$A83,Investors!$G:$G,$B83),0)</f>
        <v/>
      </c>
      <c r="AB83" s="14">
        <f>IF(AND(SUMIFS(Investors!$P:$P,Investors!$A:$A,$A83,Investors!$G:$G,$B83)-$B$2&lt;=AB$4,SUMIFS(Investors!$P:$P,Investors!$A:$A,$A83,Investors!$G:$G,$B83)-$B$2&gt;AA$4),SUMIFS(Investors!$Q:$Q,Investors!$A:$A,$A83,Investors!$G:$G,$B83),0)</f>
        <v/>
      </c>
      <c r="AC83" s="14">
        <f>IF(AND(SUMIFS(Investors!$P:$P,Investors!$A:$A,$A83,Investors!$G:$G,$B83)-$B$2&lt;=AC$4,SUMIFS(Investors!$P:$P,Investors!$A:$A,$A83,Investors!$G:$G,$B83)-$B$2&gt;AB$4),SUMIFS(Investors!$Q:$Q,Investors!$A:$A,$A83,Investors!$G:$G,$B83),0)</f>
        <v/>
      </c>
    </row>
    <row r="84">
      <c r="A84" s="13" t="inlineStr">
        <is>
          <t>ZJEN02</t>
        </is>
      </c>
      <c r="B84" s="13" t="inlineStr">
        <is>
          <t>GW4381</t>
        </is>
      </c>
      <c r="C84" s="14">
        <f>SUM(E84:AC84)</f>
        <v/>
      </c>
      <c r="D84" s="13" t="n"/>
      <c r="E84" s="14">
        <f>IF(AND(SUMIFS(Investors!$P:$P,Investors!$A:$A,$A84,Investors!$G:$G,$B84)-$B$2&lt;=E$4,SUMIFS(Investors!$P:$P,Investors!$A:$A,$A84,Investors!$G:$G,$B84)-$B$2&gt;D$4),SUMIFS(Investors!$Q:$Q,Investors!$A:$A,$A84,Investors!$G:$G,$B84),0)</f>
        <v/>
      </c>
      <c r="F84" s="14">
        <f>IF(AND(SUMIFS(Investors!$P:$P,Investors!$A:$A,$A84,Investors!$G:$G,$B84)-$B$2&lt;=F$4,SUMIFS(Investors!$P:$P,Investors!$A:$A,$A84,Investors!$G:$G,$B84)-$B$2&gt;E$4),SUMIFS(Investors!$Q:$Q,Investors!$A:$A,$A84,Investors!$G:$G,$B84),0)</f>
        <v/>
      </c>
      <c r="G84" s="14">
        <f>IF(AND(SUMIFS(Investors!$P:$P,Investors!$A:$A,$A84,Investors!$G:$G,$B84)-$B$2&lt;=G$4,SUMIFS(Investors!$P:$P,Investors!$A:$A,$A84,Investors!$G:$G,$B84)-$B$2&gt;F$4),SUMIFS(Investors!$Q:$Q,Investors!$A:$A,$A84,Investors!$G:$G,$B84),0)</f>
        <v/>
      </c>
      <c r="H84" s="14">
        <f>IF(AND(SUMIFS(Investors!$P:$P,Investors!$A:$A,$A84,Investors!$G:$G,$B84)-$B$2&lt;=H$4,SUMIFS(Investors!$P:$P,Investors!$A:$A,$A84,Investors!$G:$G,$B84)-$B$2&gt;G$4),SUMIFS(Investors!$Q:$Q,Investors!$A:$A,$A84,Investors!$G:$G,$B84),0)</f>
        <v/>
      </c>
      <c r="I84" s="14">
        <f>IF(AND(SUMIFS(Investors!$P:$P,Investors!$A:$A,$A84,Investors!$G:$G,$B84)-$B$2&lt;=I$4,SUMIFS(Investors!$P:$P,Investors!$A:$A,$A84,Investors!$G:$G,$B84)-$B$2&gt;H$4),SUMIFS(Investors!$Q:$Q,Investors!$A:$A,$A84,Investors!$G:$G,$B84),0)</f>
        <v/>
      </c>
      <c r="J84" s="14">
        <f>IF(AND(SUMIFS(Investors!$P:$P,Investors!$A:$A,$A84,Investors!$G:$G,$B84)-$B$2&lt;=J$4,SUMIFS(Investors!$P:$P,Investors!$A:$A,$A84,Investors!$G:$G,$B84)-$B$2&gt;I$4),SUMIFS(Investors!$Q:$Q,Investors!$A:$A,$A84,Investors!$G:$G,$B84),0)</f>
        <v/>
      </c>
      <c r="K84" s="14">
        <f>IF(AND(SUMIFS(Investors!$P:$P,Investors!$A:$A,$A84,Investors!$G:$G,$B84)-$B$2&lt;=K$4,SUMIFS(Investors!$P:$P,Investors!$A:$A,$A84,Investors!$G:$G,$B84)-$B$2&gt;J$4),SUMIFS(Investors!$Q:$Q,Investors!$A:$A,$A84,Investors!$G:$G,$B84),0)</f>
        <v/>
      </c>
      <c r="L84" s="14">
        <f>IF(AND(SUMIFS(Investors!$P:$P,Investors!$A:$A,$A84,Investors!$G:$G,$B84)-$B$2&lt;=L$4,SUMIFS(Investors!$P:$P,Investors!$A:$A,$A84,Investors!$G:$G,$B84)-$B$2&gt;K$4),SUMIFS(Investors!$Q:$Q,Investors!$A:$A,$A84,Investors!$G:$G,$B84),0)</f>
        <v/>
      </c>
      <c r="M84" s="14">
        <f>IF(AND(SUMIFS(Investors!$P:$P,Investors!$A:$A,$A84,Investors!$G:$G,$B84)-$B$2&lt;=M$4,SUMIFS(Investors!$P:$P,Investors!$A:$A,$A84,Investors!$G:$G,$B84)-$B$2&gt;L$4),SUMIFS(Investors!$Q:$Q,Investors!$A:$A,$A84,Investors!$G:$G,$B84),0)</f>
        <v/>
      </c>
      <c r="N84" s="14">
        <f>IF(AND(SUMIFS(Investors!$P:$P,Investors!$A:$A,$A84,Investors!$G:$G,$B84)-$B$2&lt;=N$4,SUMIFS(Investors!$P:$P,Investors!$A:$A,$A84,Investors!$G:$G,$B84)-$B$2&gt;M$4),SUMIFS(Investors!$Q:$Q,Investors!$A:$A,$A84,Investors!$G:$G,$B84),0)</f>
        <v/>
      </c>
      <c r="O84" s="14">
        <f>IF(AND(SUMIFS(Investors!$P:$P,Investors!$A:$A,$A84,Investors!$G:$G,$B84)-$B$2&lt;=O$4,SUMIFS(Investors!$P:$P,Investors!$A:$A,$A84,Investors!$G:$G,$B84)-$B$2&gt;N$4),SUMIFS(Investors!$Q:$Q,Investors!$A:$A,$A84,Investors!$G:$G,$B84),0)</f>
        <v/>
      </c>
      <c r="P84" s="14">
        <f>IF(AND(SUMIFS(Investors!$P:$P,Investors!$A:$A,$A84,Investors!$G:$G,$B84)-$B$2&lt;=P$4,SUMIFS(Investors!$P:$P,Investors!$A:$A,$A84,Investors!$G:$G,$B84)-$B$2&gt;O$4),SUMIFS(Investors!$Q:$Q,Investors!$A:$A,$A84,Investors!$G:$G,$B84),0)</f>
        <v/>
      </c>
      <c r="Q84" s="14">
        <f>IF(AND(SUMIFS(Investors!$P:$P,Investors!$A:$A,$A84,Investors!$G:$G,$B84)-$B$2&lt;=Q$4,SUMIFS(Investors!$P:$P,Investors!$A:$A,$A84,Investors!$G:$G,$B84)-$B$2&gt;P$4),SUMIFS(Investors!$Q:$Q,Investors!$A:$A,$A84,Investors!$G:$G,$B84),0)</f>
        <v/>
      </c>
      <c r="R84" s="14">
        <f>IF(AND(SUMIFS(Investors!$P:$P,Investors!$A:$A,$A84,Investors!$G:$G,$B84)-$B$2&lt;=R$4,SUMIFS(Investors!$P:$P,Investors!$A:$A,$A84,Investors!$G:$G,$B84)-$B$2&gt;Q$4),SUMIFS(Investors!$Q:$Q,Investors!$A:$A,$A84,Investors!$G:$G,$B84),0)</f>
        <v/>
      </c>
      <c r="S84" s="14">
        <f>IF(AND(SUMIFS(Investors!$P:$P,Investors!$A:$A,$A84,Investors!$G:$G,$B84)-$B$2&lt;=S$4,SUMIFS(Investors!$P:$P,Investors!$A:$A,$A84,Investors!$G:$G,$B84)-$B$2&gt;R$4),SUMIFS(Investors!$Q:$Q,Investors!$A:$A,$A84,Investors!$G:$G,$B84),0)</f>
        <v/>
      </c>
      <c r="T84" s="14">
        <f>IF(AND(SUMIFS(Investors!$P:$P,Investors!$A:$A,$A84,Investors!$G:$G,$B84)-$B$2&lt;=T$4,SUMIFS(Investors!$P:$P,Investors!$A:$A,$A84,Investors!$G:$G,$B84)-$B$2&gt;S$4),SUMIFS(Investors!$Q:$Q,Investors!$A:$A,$A84,Investors!$G:$G,$B84),0)</f>
        <v/>
      </c>
      <c r="U84" s="14">
        <f>IF(AND(SUMIFS(Investors!$P:$P,Investors!$A:$A,$A84,Investors!$G:$G,$B84)-$B$2&lt;=U$4,SUMIFS(Investors!$P:$P,Investors!$A:$A,$A84,Investors!$G:$G,$B84)-$B$2&gt;T$4),SUMIFS(Investors!$Q:$Q,Investors!$A:$A,$A84,Investors!$G:$G,$B84),0)</f>
        <v/>
      </c>
      <c r="V84" s="14">
        <f>IF(AND(SUMIFS(Investors!$P:$P,Investors!$A:$A,$A84,Investors!$G:$G,$B84)-$B$2&lt;=V$4,SUMIFS(Investors!$P:$P,Investors!$A:$A,$A84,Investors!$G:$G,$B84)-$B$2&gt;U$4),SUMIFS(Investors!$Q:$Q,Investors!$A:$A,$A84,Investors!$G:$G,$B84),0)</f>
        <v/>
      </c>
      <c r="W84" s="14">
        <f>IF(AND(SUMIFS(Investors!$P:$P,Investors!$A:$A,$A84,Investors!$G:$G,$B84)-$B$2&lt;=W$4,SUMIFS(Investors!$P:$P,Investors!$A:$A,$A84,Investors!$G:$G,$B84)-$B$2&gt;V$4),SUMIFS(Investors!$Q:$Q,Investors!$A:$A,$A84,Investors!$G:$G,$B84),0)</f>
        <v/>
      </c>
      <c r="X84" s="14">
        <f>IF(AND(SUMIFS(Investors!$P:$P,Investors!$A:$A,$A84,Investors!$G:$G,$B84)-$B$2&lt;=X$4,SUMIFS(Investors!$P:$P,Investors!$A:$A,$A84,Investors!$G:$G,$B84)-$B$2&gt;W$4),SUMIFS(Investors!$Q:$Q,Investors!$A:$A,$A84,Investors!$G:$G,$B84),0)</f>
        <v/>
      </c>
      <c r="Y84" s="14">
        <f>IF(AND(SUMIFS(Investors!$P:$P,Investors!$A:$A,$A84,Investors!$G:$G,$B84)-$B$2&lt;=Y$4,SUMIFS(Investors!$P:$P,Investors!$A:$A,$A84,Investors!$G:$G,$B84)-$B$2&gt;X$4),SUMIFS(Investors!$Q:$Q,Investors!$A:$A,$A84,Investors!$G:$G,$B84),0)</f>
        <v/>
      </c>
      <c r="Z84" s="14">
        <f>IF(AND(SUMIFS(Investors!$P:$P,Investors!$A:$A,$A84,Investors!$G:$G,$B84)-$B$2&lt;=Z$4,SUMIFS(Investors!$P:$P,Investors!$A:$A,$A84,Investors!$G:$G,$B84)-$B$2&gt;Y$4),SUMIFS(Investors!$Q:$Q,Investors!$A:$A,$A84,Investors!$G:$G,$B84),0)</f>
        <v/>
      </c>
      <c r="AA84" s="14">
        <f>IF(AND(SUMIFS(Investors!$P:$P,Investors!$A:$A,$A84,Investors!$G:$G,$B84)-$B$2&lt;=AA$4,SUMIFS(Investors!$P:$P,Investors!$A:$A,$A84,Investors!$G:$G,$B84)-$B$2&gt;Z$4),SUMIFS(Investors!$Q:$Q,Investors!$A:$A,$A84,Investors!$G:$G,$B84),0)</f>
        <v/>
      </c>
      <c r="AB84" s="14">
        <f>IF(AND(SUMIFS(Investors!$P:$P,Investors!$A:$A,$A84,Investors!$G:$G,$B84)-$B$2&lt;=AB$4,SUMIFS(Investors!$P:$P,Investors!$A:$A,$A84,Investors!$G:$G,$B84)-$B$2&gt;AA$4),SUMIFS(Investors!$Q:$Q,Investors!$A:$A,$A84,Investors!$G:$G,$B84),0)</f>
        <v/>
      </c>
      <c r="AC84" s="14">
        <f>IF(AND(SUMIFS(Investors!$P:$P,Investors!$A:$A,$A84,Investors!$G:$G,$B84)-$B$2&lt;=AC$4,SUMIFS(Investors!$P:$P,Investors!$A:$A,$A84,Investors!$G:$G,$B84)-$B$2&gt;AB$4),SUMIFS(Investors!$Q:$Q,Investors!$A:$A,$A84,Investors!$G:$G,$B84),0)</f>
        <v/>
      </c>
    </row>
    <row r="85">
      <c r="A85" s="13" t="inlineStr">
        <is>
          <t>ZZEE01</t>
        </is>
      </c>
      <c r="B85" s="13" t="inlineStr">
        <is>
          <t>GW3633</t>
        </is>
      </c>
      <c r="C85" s="14">
        <f>SUM(E85:AC85)</f>
        <v/>
      </c>
      <c r="D85" s="13" t="n"/>
      <c r="E85" s="14">
        <f>IF(AND(SUMIFS(Investors!$P:$P,Investors!$A:$A,$A85,Investors!$G:$G,$B85)-$B$2&lt;=E$4,SUMIFS(Investors!$P:$P,Investors!$A:$A,$A85,Investors!$G:$G,$B85)-$B$2&gt;D$4),SUMIFS(Investors!$Q:$Q,Investors!$A:$A,$A85,Investors!$G:$G,$B85),0)</f>
        <v/>
      </c>
      <c r="F85" s="14">
        <f>IF(AND(SUMIFS(Investors!$P:$P,Investors!$A:$A,$A85,Investors!$G:$G,$B85)-$B$2&lt;=F$4,SUMIFS(Investors!$P:$P,Investors!$A:$A,$A85,Investors!$G:$G,$B85)-$B$2&gt;E$4),SUMIFS(Investors!$Q:$Q,Investors!$A:$A,$A85,Investors!$G:$G,$B85),0)</f>
        <v/>
      </c>
      <c r="G85" s="14">
        <f>IF(AND(SUMIFS(Investors!$P:$P,Investors!$A:$A,$A85,Investors!$G:$G,$B85)-$B$2&lt;=G$4,SUMIFS(Investors!$P:$P,Investors!$A:$A,$A85,Investors!$G:$G,$B85)-$B$2&gt;F$4),SUMIFS(Investors!$Q:$Q,Investors!$A:$A,$A85,Investors!$G:$G,$B85),0)</f>
        <v/>
      </c>
      <c r="H85" s="14">
        <f>IF(AND(SUMIFS(Investors!$P:$P,Investors!$A:$A,$A85,Investors!$G:$G,$B85)-$B$2&lt;=H$4,SUMIFS(Investors!$P:$P,Investors!$A:$A,$A85,Investors!$G:$G,$B85)-$B$2&gt;G$4),SUMIFS(Investors!$Q:$Q,Investors!$A:$A,$A85,Investors!$G:$G,$B85),0)</f>
        <v/>
      </c>
      <c r="I85" s="14">
        <f>IF(AND(SUMIFS(Investors!$P:$P,Investors!$A:$A,$A85,Investors!$G:$G,$B85)-$B$2&lt;=I$4,SUMIFS(Investors!$P:$P,Investors!$A:$A,$A85,Investors!$G:$G,$B85)-$B$2&gt;H$4),SUMIFS(Investors!$Q:$Q,Investors!$A:$A,$A85,Investors!$G:$G,$B85),0)</f>
        <v/>
      </c>
      <c r="J85" s="14">
        <f>IF(AND(SUMIFS(Investors!$P:$P,Investors!$A:$A,$A85,Investors!$G:$G,$B85)-$B$2&lt;=J$4,SUMIFS(Investors!$P:$P,Investors!$A:$A,$A85,Investors!$G:$G,$B85)-$B$2&gt;I$4),SUMIFS(Investors!$Q:$Q,Investors!$A:$A,$A85,Investors!$G:$G,$B85),0)</f>
        <v/>
      </c>
      <c r="K85" s="14">
        <f>IF(AND(SUMIFS(Investors!$P:$P,Investors!$A:$A,$A85,Investors!$G:$G,$B85)-$B$2&lt;=K$4,SUMIFS(Investors!$P:$P,Investors!$A:$A,$A85,Investors!$G:$G,$B85)-$B$2&gt;J$4),SUMIFS(Investors!$Q:$Q,Investors!$A:$A,$A85,Investors!$G:$G,$B85),0)</f>
        <v/>
      </c>
      <c r="L85" s="14">
        <f>IF(AND(SUMIFS(Investors!$P:$P,Investors!$A:$A,$A85,Investors!$G:$G,$B85)-$B$2&lt;=L$4,SUMIFS(Investors!$P:$P,Investors!$A:$A,$A85,Investors!$G:$G,$B85)-$B$2&gt;K$4),SUMIFS(Investors!$Q:$Q,Investors!$A:$A,$A85,Investors!$G:$G,$B85),0)</f>
        <v/>
      </c>
      <c r="M85" s="14">
        <f>IF(AND(SUMIFS(Investors!$P:$P,Investors!$A:$A,$A85,Investors!$G:$G,$B85)-$B$2&lt;=M$4,SUMIFS(Investors!$P:$P,Investors!$A:$A,$A85,Investors!$G:$G,$B85)-$B$2&gt;L$4),SUMIFS(Investors!$Q:$Q,Investors!$A:$A,$A85,Investors!$G:$G,$B85),0)</f>
        <v/>
      </c>
      <c r="N85" s="14">
        <f>IF(AND(SUMIFS(Investors!$P:$P,Investors!$A:$A,$A85,Investors!$G:$G,$B85)-$B$2&lt;=N$4,SUMIFS(Investors!$P:$P,Investors!$A:$A,$A85,Investors!$G:$G,$B85)-$B$2&gt;M$4),SUMIFS(Investors!$Q:$Q,Investors!$A:$A,$A85,Investors!$G:$G,$B85),0)</f>
        <v/>
      </c>
      <c r="O85" s="14">
        <f>IF(AND(SUMIFS(Investors!$P:$P,Investors!$A:$A,$A85,Investors!$G:$G,$B85)-$B$2&lt;=O$4,SUMIFS(Investors!$P:$P,Investors!$A:$A,$A85,Investors!$G:$G,$B85)-$B$2&gt;N$4),SUMIFS(Investors!$Q:$Q,Investors!$A:$A,$A85,Investors!$G:$G,$B85),0)</f>
        <v/>
      </c>
      <c r="P85" s="14">
        <f>IF(AND(SUMIFS(Investors!$P:$P,Investors!$A:$A,$A85,Investors!$G:$G,$B85)-$B$2&lt;=P$4,SUMIFS(Investors!$P:$P,Investors!$A:$A,$A85,Investors!$G:$G,$B85)-$B$2&gt;O$4),SUMIFS(Investors!$Q:$Q,Investors!$A:$A,$A85,Investors!$G:$G,$B85),0)</f>
        <v/>
      </c>
      <c r="Q85" s="14">
        <f>IF(AND(SUMIFS(Investors!$P:$P,Investors!$A:$A,$A85,Investors!$G:$G,$B85)-$B$2&lt;=Q$4,SUMIFS(Investors!$P:$P,Investors!$A:$A,$A85,Investors!$G:$G,$B85)-$B$2&gt;P$4),SUMIFS(Investors!$Q:$Q,Investors!$A:$A,$A85,Investors!$G:$G,$B85),0)</f>
        <v/>
      </c>
      <c r="R85" s="14">
        <f>IF(AND(SUMIFS(Investors!$P:$P,Investors!$A:$A,$A85,Investors!$G:$G,$B85)-$B$2&lt;=R$4,SUMIFS(Investors!$P:$P,Investors!$A:$A,$A85,Investors!$G:$G,$B85)-$B$2&gt;Q$4),SUMIFS(Investors!$Q:$Q,Investors!$A:$A,$A85,Investors!$G:$G,$B85),0)</f>
        <v/>
      </c>
      <c r="S85" s="14">
        <f>IF(AND(SUMIFS(Investors!$P:$P,Investors!$A:$A,$A85,Investors!$G:$G,$B85)-$B$2&lt;=S$4,SUMIFS(Investors!$P:$P,Investors!$A:$A,$A85,Investors!$G:$G,$B85)-$B$2&gt;R$4),SUMIFS(Investors!$Q:$Q,Investors!$A:$A,$A85,Investors!$G:$G,$B85),0)</f>
        <v/>
      </c>
      <c r="T85" s="14">
        <f>IF(AND(SUMIFS(Investors!$P:$P,Investors!$A:$A,$A85,Investors!$G:$G,$B85)-$B$2&lt;=T$4,SUMIFS(Investors!$P:$P,Investors!$A:$A,$A85,Investors!$G:$G,$B85)-$B$2&gt;S$4),SUMIFS(Investors!$Q:$Q,Investors!$A:$A,$A85,Investors!$G:$G,$B85),0)</f>
        <v/>
      </c>
      <c r="U85" s="14">
        <f>IF(AND(SUMIFS(Investors!$P:$P,Investors!$A:$A,$A85,Investors!$G:$G,$B85)-$B$2&lt;=U$4,SUMIFS(Investors!$P:$P,Investors!$A:$A,$A85,Investors!$G:$G,$B85)-$B$2&gt;T$4),SUMIFS(Investors!$Q:$Q,Investors!$A:$A,$A85,Investors!$G:$G,$B85),0)</f>
        <v/>
      </c>
      <c r="V85" s="14">
        <f>IF(AND(SUMIFS(Investors!$P:$P,Investors!$A:$A,$A85,Investors!$G:$G,$B85)-$B$2&lt;=V$4,SUMIFS(Investors!$P:$P,Investors!$A:$A,$A85,Investors!$G:$G,$B85)-$B$2&gt;U$4),SUMIFS(Investors!$Q:$Q,Investors!$A:$A,$A85,Investors!$G:$G,$B85),0)</f>
        <v/>
      </c>
      <c r="W85" s="14">
        <f>IF(AND(SUMIFS(Investors!$P:$P,Investors!$A:$A,$A85,Investors!$G:$G,$B85)-$B$2&lt;=W$4,SUMIFS(Investors!$P:$P,Investors!$A:$A,$A85,Investors!$G:$G,$B85)-$B$2&gt;V$4),SUMIFS(Investors!$Q:$Q,Investors!$A:$A,$A85,Investors!$G:$G,$B85),0)</f>
        <v/>
      </c>
      <c r="X85" s="14">
        <f>IF(AND(SUMIFS(Investors!$P:$P,Investors!$A:$A,$A85,Investors!$G:$G,$B85)-$B$2&lt;=X$4,SUMIFS(Investors!$P:$P,Investors!$A:$A,$A85,Investors!$G:$G,$B85)-$B$2&gt;W$4),SUMIFS(Investors!$Q:$Q,Investors!$A:$A,$A85,Investors!$G:$G,$B85),0)</f>
        <v/>
      </c>
      <c r="Y85" s="14">
        <f>IF(AND(SUMIFS(Investors!$P:$P,Investors!$A:$A,$A85,Investors!$G:$G,$B85)-$B$2&lt;=Y$4,SUMIFS(Investors!$P:$P,Investors!$A:$A,$A85,Investors!$G:$G,$B85)-$B$2&gt;X$4),SUMIFS(Investors!$Q:$Q,Investors!$A:$A,$A85,Investors!$G:$G,$B85),0)</f>
        <v/>
      </c>
      <c r="Z85" s="14">
        <f>IF(AND(SUMIFS(Investors!$P:$P,Investors!$A:$A,$A85,Investors!$G:$G,$B85)-$B$2&lt;=Z$4,SUMIFS(Investors!$P:$P,Investors!$A:$A,$A85,Investors!$G:$G,$B85)-$B$2&gt;Y$4),SUMIFS(Investors!$Q:$Q,Investors!$A:$A,$A85,Investors!$G:$G,$B85),0)</f>
        <v/>
      </c>
      <c r="AA85" s="14">
        <f>IF(AND(SUMIFS(Investors!$P:$P,Investors!$A:$A,$A85,Investors!$G:$G,$B85)-$B$2&lt;=AA$4,SUMIFS(Investors!$P:$P,Investors!$A:$A,$A85,Investors!$G:$G,$B85)-$B$2&gt;Z$4),SUMIFS(Investors!$Q:$Q,Investors!$A:$A,$A85,Investors!$G:$G,$B85),0)</f>
        <v/>
      </c>
      <c r="AB85" s="14">
        <f>IF(AND(SUMIFS(Investors!$P:$P,Investors!$A:$A,$A85,Investors!$G:$G,$B85)-$B$2&lt;=AB$4,SUMIFS(Investors!$P:$P,Investors!$A:$A,$A85,Investors!$G:$G,$B85)-$B$2&gt;AA$4),SUMIFS(Investors!$Q:$Q,Investors!$A:$A,$A85,Investors!$G:$G,$B85),0)</f>
        <v/>
      </c>
      <c r="AC85" s="14">
        <f>IF(AND(SUMIFS(Investors!$P:$P,Investors!$A:$A,$A85,Investors!$G:$G,$B85)-$B$2&lt;=AC$4,SUMIFS(Investors!$P:$P,Investors!$A:$A,$A85,Investors!$G:$G,$B85)-$B$2&gt;AB$4),SUMIFS(Investors!$Q:$Q,Investors!$A:$A,$A85,Investors!$G:$G,$B85),0)</f>
        <v/>
      </c>
    </row>
    <row r="86">
      <c r="A86" s="13" t="inlineStr">
        <is>
          <t>ZZEE01</t>
        </is>
      </c>
      <c r="B86" s="13" t="inlineStr">
        <is>
          <t>GW4287</t>
        </is>
      </c>
      <c r="C86" s="14">
        <f>SUM(E86:AC86)</f>
        <v/>
      </c>
      <c r="D86" s="13" t="n"/>
      <c r="E86" s="14">
        <f>IF(AND(SUMIFS(Investors!$P:$P,Investors!$A:$A,$A86,Investors!$G:$G,$B86)-$B$2&lt;=E$4,SUMIFS(Investors!$P:$P,Investors!$A:$A,$A86,Investors!$G:$G,$B86)-$B$2&gt;D$4),SUMIFS(Investors!$Q:$Q,Investors!$A:$A,$A86,Investors!$G:$G,$B86),0)</f>
        <v/>
      </c>
      <c r="F86" s="14">
        <f>IF(AND(SUMIFS(Investors!$P:$P,Investors!$A:$A,$A86,Investors!$G:$G,$B86)-$B$2&lt;=F$4,SUMIFS(Investors!$P:$P,Investors!$A:$A,$A86,Investors!$G:$G,$B86)-$B$2&gt;E$4),SUMIFS(Investors!$Q:$Q,Investors!$A:$A,$A86,Investors!$G:$G,$B86),0)</f>
        <v/>
      </c>
      <c r="G86" s="14">
        <f>IF(AND(SUMIFS(Investors!$P:$P,Investors!$A:$A,$A86,Investors!$G:$G,$B86)-$B$2&lt;=G$4,SUMIFS(Investors!$P:$P,Investors!$A:$A,$A86,Investors!$G:$G,$B86)-$B$2&gt;F$4),SUMIFS(Investors!$Q:$Q,Investors!$A:$A,$A86,Investors!$G:$G,$B86),0)</f>
        <v/>
      </c>
      <c r="H86" s="14">
        <f>IF(AND(SUMIFS(Investors!$P:$P,Investors!$A:$A,$A86,Investors!$G:$G,$B86)-$B$2&lt;=H$4,SUMIFS(Investors!$P:$P,Investors!$A:$A,$A86,Investors!$G:$G,$B86)-$B$2&gt;G$4),SUMIFS(Investors!$Q:$Q,Investors!$A:$A,$A86,Investors!$G:$G,$B86),0)</f>
        <v/>
      </c>
      <c r="I86" s="14">
        <f>IF(AND(SUMIFS(Investors!$P:$P,Investors!$A:$A,$A86,Investors!$G:$G,$B86)-$B$2&lt;=I$4,SUMIFS(Investors!$P:$P,Investors!$A:$A,$A86,Investors!$G:$G,$B86)-$B$2&gt;H$4),SUMIFS(Investors!$Q:$Q,Investors!$A:$A,$A86,Investors!$G:$G,$B86),0)</f>
        <v/>
      </c>
      <c r="J86" s="14">
        <f>IF(AND(SUMIFS(Investors!$P:$P,Investors!$A:$A,$A86,Investors!$G:$G,$B86)-$B$2&lt;=J$4,SUMIFS(Investors!$P:$P,Investors!$A:$A,$A86,Investors!$G:$G,$B86)-$B$2&gt;I$4),SUMIFS(Investors!$Q:$Q,Investors!$A:$A,$A86,Investors!$G:$G,$B86),0)</f>
        <v/>
      </c>
      <c r="K86" s="14">
        <f>IF(AND(SUMIFS(Investors!$P:$P,Investors!$A:$A,$A86,Investors!$G:$G,$B86)-$B$2&lt;=K$4,SUMIFS(Investors!$P:$P,Investors!$A:$A,$A86,Investors!$G:$G,$B86)-$B$2&gt;J$4),SUMIFS(Investors!$Q:$Q,Investors!$A:$A,$A86,Investors!$G:$G,$B86),0)</f>
        <v/>
      </c>
      <c r="L86" s="14">
        <f>IF(AND(SUMIFS(Investors!$P:$P,Investors!$A:$A,$A86,Investors!$G:$G,$B86)-$B$2&lt;=L$4,SUMIFS(Investors!$P:$P,Investors!$A:$A,$A86,Investors!$G:$G,$B86)-$B$2&gt;K$4),SUMIFS(Investors!$Q:$Q,Investors!$A:$A,$A86,Investors!$G:$G,$B86),0)</f>
        <v/>
      </c>
      <c r="M86" s="14">
        <f>IF(AND(SUMIFS(Investors!$P:$P,Investors!$A:$A,$A86,Investors!$G:$G,$B86)-$B$2&lt;=M$4,SUMIFS(Investors!$P:$P,Investors!$A:$A,$A86,Investors!$G:$G,$B86)-$B$2&gt;L$4),SUMIFS(Investors!$Q:$Q,Investors!$A:$A,$A86,Investors!$G:$G,$B86),0)</f>
        <v/>
      </c>
      <c r="N86" s="14">
        <f>IF(AND(SUMIFS(Investors!$P:$P,Investors!$A:$A,$A86,Investors!$G:$G,$B86)-$B$2&lt;=N$4,SUMIFS(Investors!$P:$P,Investors!$A:$A,$A86,Investors!$G:$G,$B86)-$B$2&gt;M$4),SUMIFS(Investors!$Q:$Q,Investors!$A:$A,$A86,Investors!$G:$G,$B86),0)</f>
        <v/>
      </c>
      <c r="O86" s="14">
        <f>IF(AND(SUMIFS(Investors!$P:$P,Investors!$A:$A,$A86,Investors!$G:$G,$B86)-$B$2&lt;=O$4,SUMIFS(Investors!$P:$P,Investors!$A:$A,$A86,Investors!$G:$G,$B86)-$B$2&gt;N$4),SUMIFS(Investors!$Q:$Q,Investors!$A:$A,$A86,Investors!$G:$G,$B86),0)</f>
        <v/>
      </c>
      <c r="P86" s="14">
        <f>IF(AND(SUMIFS(Investors!$P:$P,Investors!$A:$A,$A86,Investors!$G:$G,$B86)-$B$2&lt;=P$4,SUMIFS(Investors!$P:$P,Investors!$A:$A,$A86,Investors!$G:$G,$B86)-$B$2&gt;O$4),SUMIFS(Investors!$Q:$Q,Investors!$A:$A,$A86,Investors!$G:$G,$B86),0)</f>
        <v/>
      </c>
      <c r="Q86" s="14">
        <f>IF(AND(SUMIFS(Investors!$P:$P,Investors!$A:$A,$A86,Investors!$G:$G,$B86)-$B$2&lt;=Q$4,SUMIFS(Investors!$P:$P,Investors!$A:$A,$A86,Investors!$G:$G,$B86)-$B$2&gt;P$4),SUMIFS(Investors!$Q:$Q,Investors!$A:$A,$A86,Investors!$G:$G,$B86),0)</f>
        <v/>
      </c>
      <c r="R86" s="14">
        <f>IF(AND(SUMIFS(Investors!$P:$P,Investors!$A:$A,$A86,Investors!$G:$G,$B86)-$B$2&lt;=R$4,SUMIFS(Investors!$P:$P,Investors!$A:$A,$A86,Investors!$G:$G,$B86)-$B$2&gt;Q$4),SUMIFS(Investors!$Q:$Q,Investors!$A:$A,$A86,Investors!$G:$G,$B86),0)</f>
        <v/>
      </c>
      <c r="S86" s="14">
        <f>IF(AND(SUMIFS(Investors!$P:$P,Investors!$A:$A,$A86,Investors!$G:$G,$B86)-$B$2&lt;=S$4,SUMIFS(Investors!$P:$P,Investors!$A:$A,$A86,Investors!$G:$G,$B86)-$B$2&gt;R$4),SUMIFS(Investors!$Q:$Q,Investors!$A:$A,$A86,Investors!$G:$G,$B86),0)</f>
        <v/>
      </c>
      <c r="T86" s="14">
        <f>IF(AND(SUMIFS(Investors!$P:$P,Investors!$A:$A,$A86,Investors!$G:$G,$B86)-$B$2&lt;=T$4,SUMIFS(Investors!$P:$P,Investors!$A:$A,$A86,Investors!$G:$G,$B86)-$B$2&gt;S$4),SUMIFS(Investors!$Q:$Q,Investors!$A:$A,$A86,Investors!$G:$G,$B86),0)</f>
        <v/>
      </c>
      <c r="U86" s="14">
        <f>IF(AND(SUMIFS(Investors!$P:$P,Investors!$A:$A,$A86,Investors!$G:$G,$B86)-$B$2&lt;=U$4,SUMIFS(Investors!$P:$P,Investors!$A:$A,$A86,Investors!$G:$G,$B86)-$B$2&gt;T$4),SUMIFS(Investors!$Q:$Q,Investors!$A:$A,$A86,Investors!$G:$G,$B86),0)</f>
        <v/>
      </c>
      <c r="V86" s="14">
        <f>IF(AND(SUMIFS(Investors!$P:$P,Investors!$A:$A,$A86,Investors!$G:$G,$B86)-$B$2&lt;=V$4,SUMIFS(Investors!$P:$P,Investors!$A:$A,$A86,Investors!$G:$G,$B86)-$B$2&gt;U$4),SUMIFS(Investors!$Q:$Q,Investors!$A:$A,$A86,Investors!$G:$G,$B86),0)</f>
        <v/>
      </c>
      <c r="W86" s="14">
        <f>IF(AND(SUMIFS(Investors!$P:$P,Investors!$A:$A,$A86,Investors!$G:$G,$B86)-$B$2&lt;=W$4,SUMIFS(Investors!$P:$P,Investors!$A:$A,$A86,Investors!$G:$G,$B86)-$B$2&gt;V$4),SUMIFS(Investors!$Q:$Q,Investors!$A:$A,$A86,Investors!$G:$G,$B86),0)</f>
        <v/>
      </c>
      <c r="X86" s="14">
        <f>IF(AND(SUMIFS(Investors!$P:$P,Investors!$A:$A,$A86,Investors!$G:$G,$B86)-$B$2&lt;=X$4,SUMIFS(Investors!$P:$P,Investors!$A:$A,$A86,Investors!$G:$G,$B86)-$B$2&gt;W$4),SUMIFS(Investors!$Q:$Q,Investors!$A:$A,$A86,Investors!$G:$G,$B86),0)</f>
        <v/>
      </c>
      <c r="Y86" s="14">
        <f>IF(AND(SUMIFS(Investors!$P:$P,Investors!$A:$A,$A86,Investors!$G:$G,$B86)-$B$2&lt;=Y$4,SUMIFS(Investors!$P:$P,Investors!$A:$A,$A86,Investors!$G:$G,$B86)-$B$2&gt;X$4),SUMIFS(Investors!$Q:$Q,Investors!$A:$A,$A86,Investors!$G:$G,$B86),0)</f>
        <v/>
      </c>
      <c r="Z86" s="14">
        <f>IF(AND(SUMIFS(Investors!$P:$P,Investors!$A:$A,$A86,Investors!$G:$G,$B86)-$B$2&lt;=Z$4,SUMIFS(Investors!$P:$P,Investors!$A:$A,$A86,Investors!$G:$G,$B86)-$B$2&gt;Y$4),SUMIFS(Investors!$Q:$Q,Investors!$A:$A,$A86,Investors!$G:$G,$B86),0)</f>
        <v/>
      </c>
      <c r="AA86" s="14">
        <f>IF(AND(SUMIFS(Investors!$P:$P,Investors!$A:$A,$A86,Investors!$G:$G,$B86)-$B$2&lt;=AA$4,SUMIFS(Investors!$P:$P,Investors!$A:$A,$A86,Investors!$G:$G,$B86)-$B$2&gt;Z$4),SUMIFS(Investors!$Q:$Q,Investors!$A:$A,$A86,Investors!$G:$G,$B86),0)</f>
        <v/>
      </c>
      <c r="AB86" s="14">
        <f>IF(AND(SUMIFS(Investors!$P:$P,Investors!$A:$A,$A86,Investors!$G:$G,$B86)-$B$2&lt;=AB$4,SUMIFS(Investors!$P:$P,Investors!$A:$A,$A86,Investors!$G:$G,$B86)-$B$2&gt;AA$4),SUMIFS(Investors!$Q:$Q,Investors!$A:$A,$A86,Investors!$G:$G,$B86),0)</f>
        <v/>
      </c>
      <c r="AC86" s="14">
        <f>IF(AND(SUMIFS(Investors!$P:$P,Investors!$A:$A,$A86,Investors!$G:$G,$B86)-$B$2&lt;=AC$4,SUMIFS(Investors!$P:$P,Investors!$A:$A,$A86,Investors!$G:$G,$B86)-$B$2&gt;AB$4),SUMIFS(Investors!$Q:$Q,Investors!$A:$A,$A86,Investors!$G:$G,$B86),0)</f>
        <v/>
      </c>
    </row>
    <row r="87">
      <c r="A87" s="13" t="inlineStr">
        <is>
          <t>ZZEE01</t>
        </is>
      </c>
      <c r="B87" s="13" t="inlineStr">
        <is>
          <t>GW4708</t>
        </is>
      </c>
      <c r="C87" s="14">
        <f>SUM(E87:AC87)</f>
        <v/>
      </c>
      <c r="D87" s="13" t="n"/>
      <c r="E87" s="14">
        <f>IF(AND(SUMIFS(Investors!$P:$P,Investors!$A:$A,$A87,Investors!$G:$G,$B87)-$B$2&lt;=E$4,SUMIFS(Investors!$P:$P,Investors!$A:$A,$A87,Investors!$G:$G,$B87)-$B$2&gt;D$4),SUMIFS(Investors!$Q:$Q,Investors!$A:$A,$A87,Investors!$G:$G,$B87),0)</f>
        <v/>
      </c>
      <c r="F87" s="14">
        <f>IF(AND(SUMIFS(Investors!$P:$P,Investors!$A:$A,$A87,Investors!$G:$G,$B87)-$B$2&lt;=F$4,SUMIFS(Investors!$P:$P,Investors!$A:$A,$A87,Investors!$G:$G,$B87)-$B$2&gt;E$4),SUMIFS(Investors!$Q:$Q,Investors!$A:$A,$A87,Investors!$G:$G,$B87),0)</f>
        <v/>
      </c>
      <c r="G87" s="14">
        <f>IF(AND(SUMIFS(Investors!$P:$P,Investors!$A:$A,$A87,Investors!$G:$G,$B87)-$B$2&lt;=G$4,SUMIFS(Investors!$P:$P,Investors!$A:$A,$A87,Investors!$G:$G,$B87)-$B$2&gt;F$4),SUMIFS(Investors!$Q:$Q,Investors!$A:$A,$A87,Investors!$G:$G,$B87),0)</f>
        <v/>
      </c>
      <c r="H87" s="14">
        <f>IF(AND(SUMIFS(Investors!$P:$P,Investors!$A:$A,$A87,Investors!$G:$G,$B87)-$B$2&lt;=H$4,SUMIFS(Investors!$P:$P,Investors!$A:$A,$A87,Investors!$G:$G,$B87)-$B$2&gt;G$4),SUMIFS(Investors!$Q:$Q,Investors!$A:$A,$A87,Investors!$G:$G,$B87),0)</f>
        <v/>
      </c>
      <c r="I87" s="14">
        <f>IF(AND(SUMIFS(Investors!$P:$P,Investors!$A:$A,$A87,Investors!$G:$G,$B87)-$B$2&lt;=I$4,SUMIFS(Investors!$P:$P,Investors!$A:$A,$A87,Investors!$G:$G,$B87)-$B$2&gt;H$4),SUMIFS(Investors!$Q:$Q,Investors!$A:$A,$A87,Investors!$G:$G,$B87),0)</f>
        <v/>
      </c>
      <c r="J87" s="14">
        <f>IF(AND(SUMIFS(Investors!$P:$P,Investors!$A:$A,$A87,Investors!$G:$G,$B87)-$B$2&lt;=J$4,SUMIFS(Investors!$P:$P,Investors!$A:$A,$A87,Investors!$G:$G,$B87)-$B$2&gt;I$4),SUMIFS(Investors!$Q:$Q,Investors!$A:$A,$A87,Investors!$G:$G,$B87),0)</f>
        <v/>
      </c>
      <c r="K87" s="14">
        <f>IF(AND(SUMIFS(Investors!$P:$P,Investors!$A:$A,$A87,Investors!$G:$G,$B87)-$B$2&lt;=K$4,SUMIFS(Investors!$P:$P,Investors!$A:$A,$A87,Investors!$G:$G,$B87)-$B$2&gt;J$4),SUMIFS(Investors!$Q:$Q,Investors!$A:$A,$A87,Investors!$G:$G,$B87),0)</f>
        <v/>
      </c>
      <c r="L87" s="14">
        <f>IF(AND(SUMIFS(Investors!$P:$P,Investors!$A:$A,$A87,Investors!$G:$G,$B87)-$B$2&lt;=L$4,SUMIFS(Investors!$P:$P,Investors!$A:$A,$A87,Investors!$G:$G,$B87)-$B$2&gt;K$4),SUMIFS(Investors!$Q:$Q,Investors!$A:$A,$A87,Investors!$G:$G,$B87),0)</f>
        <v/>
      </c>
      <c r="M87" s="14">
        <f>IF(AND(SUMIFS(Investors!$P:$P,Investors!$A:$A,$A87,Investors!$G:$G,$B87)-$B$2&lt;=M$4,SUMIFS(Investors!$P:$P,Investors!$A:$A,$A87,Investors!$G:$G,$B87)-$B$2&gt;L$4),SUMIFS(Investors!$Q:$Q,Investors!$A:$A,$A87,Investors!$G:$G,$B87),0)</f>
        <v/>
      </c>
      <c r="N87" s="14">
        <f>IF(AND(SUMIFS(Investors!$P:$P,Investors!$A:$A,$A87,Investors!$G:$G,$B87)-$B$2&lt;=N$4,SUMIFS(Investors!$P:$P,Investors!$A:$A,$A87,Investors!$G:$G,$B87)-$B$2&gt;M$4),SUMIFS(Investors!$Q:$Q,Investors!$A:$A,$A87,Investors!$G:$G,$B87),0)</f>
        <v/>
      </c>
      <c r="O87" s="14">
        <f>IF(AND(SUMIFS(Investors!$P:$P,Investors!$A:$A,$A87,Investors!$G:$G,$B87)-$B$2&lt;=O$4,SUMIFS(Investors!$P:$P,Investors!$A:$A,$A87,Investors!$G:$G,$B87)-$B$2&gt;N$4),SUMIFS(Investors!$Q:$Q,Investors!$A:$A,$A87,Investors!$G:$G,$B87),0)</f>
        <v/>
      </c>
      <c r="P87" s="14">
        <f>IF(AND(SUMIFS(Investors!$P:$P,Investors!$A:$A,$A87,Investors!$G:$G,$B87)-$B$2&lt;=P$4,SUMIFS(Investors!$P:$P,Investors!$A:$A,$A87,Investors!$G:$G,$B87)-$B$2&gt;O$4),SUMIFS(Investors!$Q:$Q,Investors!$A:$A,$A87,Investors!$G:$G,$B87),0)</f>
        <v/>
      </c>
      <c r="Q87" s="14">
        <f>IF(AND(SUMIFS(Investors!$P:$P,Investors!$A:$A,$A87,Investors!$G:$G,$B87)-$B$2&lt;=Q$4,SUMIFS(Investors!$P:$P,Investors!$A:$A,$A87,Investors!$G:$G,$B87)-$B$2&gt;P$4),SUMIFS(Investors!$Q:$Q,Investors!$A:$A,$A87,Investors!$G:$G,$B87),0)</f>
        <v/>
      </c>
      <c r="R87" s="14">
        <f>IF(AND(SUMIFS(Investors!$P:$P,Investors!$A:$A,$A87,Investors!$G:$G,$B87)-$B$2&lt;=R$4,SUMIFS(Investors!$P:$P,Investors!$A:$A,$A87,Investors!$G:$G,$B87)-$B$2&gt;Q$4),SUMIFS(Investors!$Q:$Q,Investors!$A:$A,$A87,Investors!$G:$G,$B87),0)</f>
        <v/>
      </c>
      <c r="S87" s="14">
        <f>IF(AND(SUMIFS(Investors!$P:$P,Investors!$A:$A,$A87,Investors!$G:$G,$B87)-$B$2&lt;=S$4,SUMIFS(Investors!$P:$P,Investors!$A:$A,$A87,Investors!$G:$G,$B87)-$B$2&gt;R$4),SUMIFS(Investors!$Q:$Q,Investors!$A:$A,$A87,Investors!$G:$G,$B87),0)</f>
        <v/>
      </c>
      <c r="T87" s="14">
        <f>IF(AND(SUMIFS(Investors!$P:$P,Investors!$A:$A,$A87,Investors!$G:$G,$B87)-$B$2&lt;=T$4,SUMIFS(Investors!$P:$P,Investors!$A:$A,$A87,Investors!$G:$G,$B87)-$B$2&gt;S$4),SUMIFS(Investors!$Q:$Q,Investors!$A:$A,$A87,Investors!$G:$G,$B87),0)</f>
        <v/>
      </c>
      <c r="U87" s="14">
        <f>IF(AND(SUMIFS(Investors!$P:$P,Investors!$A:$A,$A87,Investors!$G:$G,$B87)-$B$2&lt;=U$4,SUMIFS(Investors!$P:$P,Investors!$A:$A,$A87,Investors!$G:$G,$B87)-$B$2&gt;T$4),SUMIFS(Investors!$Q:$Q,Investors!$A:$A,$A87,Investors!$G:$G,$B87),0)</f>
        <v/>
      </c>
      <c r="V87" s="14">
        <f>IF(AND(SUMIFS(Investors!$P:$P,Investors!$A:$A,$A87,Investors!$G:$G,$B87)-$B$2&lt;=V$4,SUMIFS(Investors!$P:$P,Investors!$A:$A,$A87,Investors!$G:$G,$B87)-$B$2&gt;U$4),SUMIFS(Investors!$Q:$Q,Investors!$A:$A,$A87,Investors!$G:$G,$B87),0)</f>
        <v/>
      </c>
      <c r="W87" s="14">
        <f>IF(AND(SUMIFS(Investors!$P:$P,Investors!$A:$A,$A87,Investors!$G:$G,$B87)-$B$2&lt;=W$4,SUMIFS(Investors!$P:$P,Investors!$A:$A,$A87,Investors!$G:$G,$B87)-$B$2&gt;V$4),SUMIFS(Investors!$Q:$Q,Investors!$A:$A,$A87,Investors!$G:$G,$B87),0)</f>
        <v/>
      </c>
      <c r="X87" s="14">
        <f>IF(AND(SUMIFS(Investors!$P:$P,Investors!$A:$A,$A87,Investors!$G:$G,$B87)-$B$2&lt;=X$4,SUMIFS(Investors!$P:$P,Investors!$A:$A,$A87,Investors!$G:$G,$B87)-$B$2&gt;W$4),SUMIFS(Investors!$Q:$Q,Investors!$A:$A,$A87,Investors!$G:$G,$B87),0)</f>
        <v/>
      </c>
      <c r="Y87" s="14">
        <f>IF(AND(SUMIFS(Investors!$P:$P,Investors!$A:$A,$A87,Investors!$G:$G,$B87)-$B$2&lt;=Y$4,SUMIFS(Investors!$P:$P,Investors!$A:$A,$A87,Investors!$G:$G,$B87)-$B$2&gt;X$4),SUMIFS(Investors!$Q:$Q,Investors!$A:$A,$A87,Investors!$G:$G,$B87),0)</f>
        <v/>
      </c>
      <c r="Z87" s="14">
        <f>IF(AND(SUMIFS(Investors!$P:$P,Investors!$A:$A,$A87,Investors!$G:$G,$B87)-$B$2&lt;=Z$4,SUMIFS(Investors!$P:$P,Investors!$A:$A,$A87,Investors!$G:$G,$B87)-$B$2&gt;Y$4),SUMIFS(Investors!$Q:$Q,Investors!$A:$A,$A87,Investors!$G:$G,$B87),0)</f>
        <v/>
      </c>
      <c r="AA87" s="14">
        <f>IF(AND(SUMIFS(Investors!$P:$P,Investors!$A:$A,$A87,Investors!$G:$G,$B87)-$B$2&lt;=AA$4,SUMIFS(Investors!$P:$P,Investors!$A:$A,$A87,Investors!$G:$G,$B87)-$B$2&gt;Z$4),SUMIFS(Investors!$Q:$Q,Investors!$A:$A,$A87,Investors!$G:$G,$B87),0)</f>
        <v/>
      </c>
      <c r="AB87" s="14">
        <f>IF(AND(SUMIFS(Investors!$P:$P,Investors!$A:$A,$A87,Investors!$G:$G,$B87)-$B$2&lt;=AB$4,SUMIFS(Investors!$P:$P,Investors!$A:$A,$A87,Investors!$G:$G,$B87)-$B$2&gt;AA$4),SUMIFS(Investors!$Q:$Q,Investors!$A:$A,$A87,Investors!$G:$G,$B87),0)</f>
        <v/>
      </c>
      <c r="AC87" s="14">
        <f>IF(AND(SUMIFS(Investors!$P:$P,Investors!$A:$A,$A87,Investors!$G:$G,$B87)-$B$2&lt;=AC$4,SUMIFS(Investors!$P:$P,Investors!$A:$A,$A87,Investors!$G:$G,$B87)-$B$2&gt;AB$4),SUMIFS(Investors!$Q:$Q,Investors!$A:$A,$A87,Investors!$G:$G,$B87),0)</f>
        <v/>
      </c>
    </row>
    <row r="88">
      <c r="A88" s="13" t="inlineStr">
        <is>
          <t>ZZEE01</t>
        </is>
      </c>
      <c r="B88" s="13" t="inlineStr">
        <is>
          <t>GW4782</t>
        </is>
      </c>
      <c r="C88" s="14">
        <f>SUM(E88:AC88)</f>
        <v/>
      </c>
      <c r="D88" s="13" t="n"/>
      <c r="E88" s="14">
        <f>IF(AND(SUMIFS(Investors!$P:$P,Investors!$A:$A,$A88,Investors!$G:$G,$B88)-$B$2&lt;=E$4,SUMIFS(Investors!$P:$P,Investors!$A:$A,$A88,Investors!$G:$G,$B88)-$B$2&gt;D$4),SUMIFS(Investors!$Q:$Q,Investors!$A:$A,$A88,Investors!$G:$G,$B88),0)</f>
        <v/>
      </c>
      <c r="F88" s="14">
        <f>IF(AND(SUMIFS(Investors!$P:$P,Investors!$A:$A,$A88,Investors!$G:$G,$B88)-$B$2&lt;=F$4,SUMIFS(Investors!$P:$P,Investors!$A:$A,$A88,Investors!$G:$G,$B88)-$B$2&gt;E$4),SUMIFS(Investors!$Q:$Q,Investors!$A:$A,$A88,Investors!$G:$G,$B88),0)</f>
        <v/>
      </c>
      <c r="G88" s="14">
        <f>IF(AND(SUMIFS(Investors!$P:$P,Investors!$A:$A,$A88,Investors!$G:$G,$B88)-$B$2&lt;=G$4,SUMIFS(Investors!$P:$P,Investors!$A:$A,$A88,Investors!$G:$G,$B88)-$B$2&gt;F$4),SUMIFS(Investors!$Q:$Q,Investors!$A:$A,$A88,Investors!$G:$G,$B88),0)</f>
        <v/>
      </c>
      <c r="H88" s="14">
        <f>IF(AND(SUMIFS(Investors!$P:$P,Investors!$A:$A,$A88,Investors!$G:$G,$B88)-$B$2&lt;=H$4,SUMIFS(Investors!$P:$P,Investors!$A:$A,$A88,Investors!$G:$G,$B88)-$B$2&gt;G$4),SUMIFS(Investors!$Q:$Q,Investors!$A:$A,$A88,Investors!$G:$G,$B88),0)</f>
        <v/>
      </c>
      <c r="I88" s="14">
        <f>IF(AND(SUMIFS(Investors!$P:$P,Investors!$A:$A,$A88,Investors!$G:$G,$B88)-$B$2&lt;=I$4,SUMIFS(Investors!$P:$P,Investors!$A:$A,$A88,Investors!$G:$G,$B88)-$B$2&gt;H$4),SUMIFS(Investors!$Q:$Q,Investors!$A:$A,$A88,Investors!$G:$G,$B88),0)</f>
        <v/>
      </c>
      <c r="J88" s="14">
        <f>IF(AND(SUMIFS(Investors!$P:$P,Investors!$A:$A,$A88,Investors!$G:$G,$B88)-$B$2&lt;=J$4,SUMIFS(Investors!$P:$P,Investors!$A:$A,$A88,Investors!$G:$G,$B88)-$B$2&gt;I$4),SUMIFS(Investors!$Q:$Q,Investors!$A:$A,$A88,Investors!$G:$G,$B88),0)</f>
        <v/>
      </c>
      <c r="K88" s="14">
        <f>IF(AND(SUMIFS(Investors!$P:$P,Investors!$A:$A,$A88,Investors!$G:$G,$B88)-$B$2&lt;=K$4,SUMIFS(Investors!$P:$P,Investors!$A:$A,$A88,Investors!$G:$G,$B88)-$B$2&gt;J$4),SUMIFS(Investors!$Q:$Q,Investors!$A:$A,$A88,Investors!$G:$G,$B88),0)</f>
        <v/>
      </c>
      <c r="L88" s="14">
        <f>IF(AND(SUMIFS(Investors!$P:$P,Investors!$A:$A,$A88,Investors!$G:$G,$B88)-$B$2&lt;=L$4,SUMIFS(Investors!$P:$P,Investors!$A:$A,$A88,Investors!$G:$G,$B88)-$B$2&gt;K$4),SUMIFS(Investors!$Q:$Q,Investors!$A:$A,$A88,Investors!$G:$G,$B88),0)</f>
        <v/>
      </c>
      <c r="M88" s="14">
        <f>IF(AND(SUMIFS(Investors!$P:$P,Investors!$A:$A,$A88,Investors!$G:$G,$B88)-$B$2&lt;=M$4,SUMIFS(Investors!$P:$P,Investors!$A:$A,$A88,Investors!$G:$G,$B88)-$B$2&gt;L$4),SUMIFS(Investors!$Q:$Q,Investors!$A:$A,$A88,Investors!$G:$G,$B88),0)</f>
        <v/>
      </c>
      <c r="N88" s="14">
        <f>IF(AND(SUMIFS(Investors!$P:$P,Investors!$A:$A,$A88,Investors!$G:$G,$B88)-$B$2&lt;=N$4,SUMIFS(Investors!$P:$P,Investors!$A:$A,$A88,Investors!$G:$G,$B88)-$B$2&gt;M$4),SUMIFS(Investors!$Q:$Q,Investors!$A:$A,$A88,Investors!$G:$G,$B88),0)</f>
        <v/>
      </c>
      <c r="O88" s="14">
        <f>IF(AND(SUMIFS(Investors!$P:$P,Investors!$A:$A,$A88,Investors!$G:$G,$B88)-$B$2&lt;=O$4,SUMIFS(Investors!$P:$P,Investors!$A:$A,$A88,Investors!$G:$G,$B88)-$B$2&gt;N$4),SUMIFS(Investors!$Q:$Q,Investors!$A:$A,$A88,Investors!$G:$G,$B88),0)</f>
        <v/>
      </c>
      <c r="P88" s="14">
        <f>IF(AND(SUMIFS(Investors!$P:$P,Investors!$A:$A,$A88,Investors!$G:$G,$B88)-$B$2&lt;=P$4,SUMIFS(Investors!$P:$P,Investors!$A:$A,$A88,Investors!$G:$G,$B88)-$B$2&gt;O$4),SUMIFS(Investors!$Q:$Q,Investors!$A:$A,$A88,Investors!$G:$G,$B88),0)</f>
        <v/>
      </c>
      <c r="Q88" s="14">
        <f>IF(AND(SUMIFS(Investors!$P:$P,Investors!$A:$A,$A88,Investors!$G:$G,$B88)-$B$2&lt;=Q$4,SUMIFS(Investors!$P:$P,Investors!$A:$A,$A88,Investors!$G:$G,$B88)-$B$2&gt;P$4),SUMIFS(Investors!$Q:$Q,Investors!$A:$A,$A88,Investors!$G:$G,$B88),0)</f>
        <v/>
      </c>
      <c r="R88" s="14">
        <f>IF(AND(SUMIFS(Investors!$P:$P,Investors!$A:$A,$A88,Investors!$G:$G,$B88)-$B$2&lt;=R$4,SUMIFS(Investors!$P:$P,Investors!$A:$A,$A88,Investors!$G:$G,$B88)-$B$2&gt;Q$4),SUMIFS(Investors!$Q:$Q,Investors!$A:$A,$A88,Investors!$G:$G,$B88),0)</f>
        <v/>
      </c>
      <c r="S88" s="14">
        <f>IF(AND(SUMIFS(Investors!$P:$P,Investors!$A:$A,$A88,Investors!$G:$G,$B88)-$B$2&lt;=S$4,SUMIFS(Investors!$P:$P,Investors!$A:$A,$A88,Investors!$G:$G,$B88)-$B$2&gt;R$4),SUMIFS(Investors!$Q:$Q,Investors!$A:$A,$A88,Investors!$G:$G,$B88),0)</f>
        <v/>
      </c>
      <c r="T88" s="14">
        <f>IF(AND(SUMIFS(Investors!$P:$P,Investors!$A:$A,$A88,Investors!$G:$G,$B88)-$B$2&lt;=T$4,SUMIFS(Investors!$P:$P,Investors!$A:$A,$A88,Investors!$G:$G,$B88)-$B$2&gt;S$4),SUMIFS(Investors!$Q:$Q,Investors!$A:$A,$A88,Investors!$G:$G,$B88),0)</f>
        <v/>
      </c>
      <c r="U88" s="14">
        <f>IF(AND(SUMIFS(Investors!$P:$P,Investors!$A:$A,$A88,Investors!$G:$G,$B88)-$B$2&lt;=U$4,SUMIFS(Investors!$P:$P,Investors!$A:$A,$A88,Investors!$G:$G,$B88)-$B$2&gt;T$4),SUMIFS(Investors!$Q:$Q,Investors!$A:$A,$A88,Investors!$G:$G,$B88),0)</f>
        <v/>
      </c>
      <c r="V88" s="14">
        <f>IF(AND(SUMIFS(Investors!$P:$P,Investors!$A:$A,$A88,Investors!$G:$G,$B88)-$B$2&lt;=V$4,SUMIFS(Investors!$P:$P,Investors!$A:$A,$A88,Investors!$G:$G,$B88)-$B$2&gt;U$4),SUMIFS(Investors!$Q:$Q,Investors!$A:$A,$A88,Investors!$G:$G,$B88),0)</f>
        <v/>
      </c>
      <c r="W88" s="14">
        <f>IF(AND(SUMIFS(Investors!$P:$P,Investors!$A:$A,$A88,Investors!$G:$G,$B88)-$B$2&lt;=W$4,SUMIFS(Investors!$P:$P,Investors!$A:$A,$A88,Investors!$G:$G,$B88)-$B$2&gt;V$4),SUMIFS(Investors!$Q:$Q,Investors!$A:$A,$A88,Investors!$G:$G,$B88),0)</f>
        <v/>
      </c>
      <c r="X88" s="14">
        <f>IF(AND(SUMIFS(Investors!$P:$P,Investors!$A:$A,$A88,Investors!$G:$G,$B88)-$B$2&lt;=X$4,SUMIFS(Investors!$P:$P,Investors!$A:$A,$A88,Investors!$G:$G,$B88)-$B$2&gt;W$4),SUMIFS(Investors!$Q:$Q,Investors!$A:$A,$A88,Investors!$G:$G,$B88),0)</f>
        <v/>
      </c>
      <c r="Y88" s="14">
        <f>IF(AND(SUMIFS(Investors!$P:$P,Investors!$A:$A,$A88,Investors!$G:$G,$B88)-$B$2&lt;=Y$4,SUMIFS(Investors!$P:$P,Investors!$A:$A,$A88,Investors!$G:$G,$B88)-$B$2&gt;X$4),SUMIFS(Investors!$Q:$Q,Investors!$A:$A,$A88,Investors!$G:$G,$B88),0)</f>
        <v/>
      </c>
      <c r="Z88" s="14">
        <f>IF(AND(SUMIFS(Investors!$P:$P,Investors!$A:$A,$A88,Investors!$G:$G,$B88)-$B$2&lt;=Z$4,SUMIFS(Investors!$P:$P,Investors!$A:$A,$A88,Investors!$G:$G,$B88)-$B$2&gt;Y$4),SUMIFS(Investors!$Q:$Q,Investors!$A:$A,$A88,Investors!$G:$G,$B88),0)</f>
        <v/>
      </c>
      <c r="AA88" s="14">
        <f>IF(AND(SUMIFS(Investors!$P:$P,Investors!$A:$A,$A88,Investors!$G:$G,$B88)-$B$2&lt;=AA$4,SUMIFS(Investors!$P:$P,Investors!$A:$A,$A88,Investors!$G:$G,$B88)-$B$2&gt;Z$4),SUMIFS(Investors!$Q:$Q,Investors!$A:$A,$A88,Investors!$G:$G,$B88),0)</f>
        <v/>
      </c>
      <c r="AB88" s="14">
        <f>IF(AND(SUMIFS(Investors!$P:$P,Investors!$A:$A,$A88,Investors!$G:$G,$B88)-$B$2&lt;=AB$4,SUMIFS(Investors!$P:$P,Investors!$A:$A,$A88,Investors!$G:$G,$B88)-$B$2&gt;AA$4),SUMIFS(Investors!$Q:$Q,Investors!$A:$A,$A88,Investors!$G:$G,$B88),0)</f>
        <v/>
      </c>
      <c r="AC88" s="14">
        <f>IF(AND(SUMIFS(Investors!$P:$P,Investors!$A:$A,$A88,Investors!$G:$G,$B88)-$B$2&lt;=AC$4,SUMIFS(Investors!$P:$P,Investors!$A:$A,$A88,Investors!$G:$G,$B88)-$B$2&gt;AB$4),SUMIFS(Investors!$Q:$Q,Investors!$A:$A,$A88,Investors!$G:$G,$B88),0)</f>
        <v/>
      </c>
    </row>
    <row r="89">
      <c r="A89" s="13" t="inlineStr">
        <is>
          <t>ZTHA01</t>
        </is>
      </c>
      <c r="B89" s="13" t="inlineStr">
        <is>
          <t>GW4708</t>
        </is>
      </c>
      <c r="C89" s="14">
        <f>SUM(E89:AC89)</f>
        <v/>
      </c>
      <c r="D89" s="13" t="n"/>
      <c r="E89" s="14">
        <f>IF(AND(SUMIFS(Investors!$P:$P,Investors!$A:$A,$A89,Investors!$G:$G,$B89)-$B$2&lt;=E$4,SUMIFS(Investors!$P:$P,Investors!$A:$A,$A89,Investors!$G:$G,$B89)-$B$2&gt;D$4),SUMIFS(Investors!$Q:$Q,Investors!$A:$A,$A89,Investors!$G:$G,$B89),0)</f>
        <v/>
      </c>
      <c r="F89" s="14">
        <f>IF(AND(SUMIFS(Investors!$P:$P,Investors!$A:$A,$A89,Investors!$G:$G,$B89)-$B$2&lt;=F$4,SUMIFS(Investors!$P:$P,Investors!$A:$A,$A89,Investors!$G:$G,$B89)-$B$2&gt;E$4),SUMIFS(Investors!$Q:$Q,Investors!$A:$A,$A89,Investors!$G:$G,$B89),0)</f>
        <v/>
      </c>
      <c r="G89" s="14">
        <f>IF(AND(SUMIFS(Investors!$P:$P,Investors!$A:$A,$A89,Investors!$G:$G,$B89)-$B$2&lt;=G$4,SUMIFS(Investors!$P:$P,Investors!$A:$A,$A89,Investors!$G:$G,$B89)-$B$2&gt;F$4),SUMIFS(Investors!$Q:$Q,Investors!$A:$A,$A89,Investors!$G:$G,$B89),0)</f>
        <v/>
      </c>
      <c r="H89" s="14">
        <f>IF(AND(SUMIFS(Investors!$P:$P,Investors!$A:$A,$A89,Investors!$G:$G,$B89)-$B$2&lt;=H$4,SUMIFS(Investors!$P:$P,Investors!$A:$A,$A89,Investors!$G:$G,$B89)-$B$2&gt;G$4),SUMIFS(Investors!$Q:$Q,Investors!$A:$A,$A89,Investors!$G:$G,$B89),0)</f>
        <v/>
      </c>
      <c r="I89" s="14">
        <f>IF(AND(SUMIFS(Investors!$P:$P,Investors!$A:$A,$A89,Investors!$G:$G,$B89)-$B$2&lt;=I$4,SUMIFS(Investors!$P:$P,Investors!$A:$A,$A89,Investors!$G:$G,$B89)-$B$2&gt;H$4),SUMIFS(Investors!$Q:$Q,Investors!$A:$A,$A89,Investors!$G:$G,$B89),0)</f>
        <v/>
      </c>
      <c r="J89" s="14">
        <f>IF(AND(SUMIFS(Investors!$P:$P,Investors!$A:$A,$A89,Investors!$G:$G,$B89)-$B$2&lt;=J$4,SUMIFS(Investors!$P:$P,Investors!$A:$A,$A89,Investors!$G:$G,$B89)-$B$2&gt;I$4),SUMIFS(Investors!$Q:$Q,Investors!$A:$A,$A89,Investors!$G:$G,$B89),0)</f>
        <v/>
      </c>
      <c r="K89" s="14">
        <f>IF(AND(SUMIFS(Investors!$P:$P,Investors!$A:$A,$A89,Investors!$G:$G,$B89)-$B$2&lt;=K$4,SUMIFS(Investors!$P:$P,Investors!$A:$A,$A89,Investors!$G:$G,$B89)-$B$2&gt;J$4),SUMIFS(Investors!$Q:$Q,Investors!$A:$A,$A89,Investors!$G:$G,$B89),0)</f>
        <v/>
      </c>
      <c r="L89" s="14">
        <f>IF(AND(SUMIFS(Investors!$P:$P,Investors!$A:$A,$A89,Investors!$G:$G,$B89)-$B$2&lt;=L$4,SUMIFS(Investors!$P:$P,Investors!$A:$A,$A89,Investors!$G:$G,$B89)-$B$2&gt;K$4),SUMIFS(Investors!$Q:$Q,Investors!$A:$A,$A89,Investors!$G:$G,$B89),0)</f>
        <v/>
      </c>
      <c r="M89" s="14">
        <f>IF(AND(SUMIFS(Investors!$P:$P,Investors!$A:$A,$A89,Investors!$G:$G,$B89)-$B$2&lt;=M$4,SUMIFS(Investors!$P:$P,Investors!$A:$A,$A89,Investors!$G:$G,$B89)-$B$2&gt;L$4),SUMIFS(Investors!$Q:$Q,Investors!$A:$A,$A89,Investors!$G:$G,$B89),0)</f>
        <v/>
      </c>
      <c r="N89" s="14">
        <f>IF(AND(SUMIFS(Investors!$P:$P,Investors!$A:$A,$A89,Investors!$G:$G,$B89)-$B$2&lt;=N$4,SUMIFS(Investors!$P:$P,Investors!$A:$A,$A89,Investors!$G:$G,$B89)-$B$2&gt;M$4),SUMIFS(Investors!$Q:$Q,Investors!$A:$A,$A89,Investors!$G:$G,$B89),0)</f>
        <v/>
      </c>
      <c r="O89" s="14">
        <f>IF(AND(SUMIFS(Investors!$P:$P,Investors!$A:$A,$A89,Investors!$G:$G,$B89)-$B$2&lt;=O$4,SUMIFS(Investors!$P:$P,Investors!$A:$A,$A89,Investors!$G:$G,$B89)-$B$2&gt;N$4),SUMIFS(Investors!$Q:$Q,Investors!$A:$A,$A89,Investors!$G:$G,$B89),0)</f>
        <v/>
      </c>
      <c r="P89" s="14">
        <f>IF(AND(SUMIFS(Investors!$P:$P,Investors!$A:$A,$A89,Investors!$G:$G,$B89)-$B$2&lt;=P$4,SUMIFS(Investors!$P:$P,Investors!$A:$A,$A89,Investors!$G:$G,$B89)-$B$2&gt;O$4),SUMIFS(Investors!$Q:$Q,Investors!$A:$A,$A89,Investors!$G:$G,$B89),0)</f>
        <v/>
      </c>
      <c r="Q89" s="14">
        <f>IF(AND(SUMIFS(Investors!$P:$P,Investors!$A:$A,$A89,Investors!$G:$G,$B89)-$B$2&lt;=Q$4,SUMIFS(Investors!$P:$P,Investors!$A:$A,$A89,Investors!$G:$G,$B89)-$B$2&gt;P$4),SUMIFS(Investors!$Q:$Q,Investors!$A:$A,$A89,Investors!$G:$G,$B89),0)</f>
        <v/>
      </c>
      <c r="R89" s="14">
        <f>IF(AND(SUMIFS(Investors!$P:$P,Investors!$A:$A,$A89,Investors!$G:$G,$B89)-$B$2&lt;=R$4,SUMIFS(Investors!$P:$P,Investors!$A:$A,$A89,Investors!$G:$G,$B89)-$B$2&gt;Q$4),SUMIFS(Investors!$Q:$Q,Investors!$A:$A,$A89,Investors!$G:$G,$B89),0)</f>
        <v/>
      </c>
      <c r="S89" s="14">
        <f>IF(AND(SUMIFS(Investors!$P:$P,Investors!$A:$A,$A89,Investors!$G:$G,$B89)-$B$2&lt;=S$4,SUMIFS(Investors!$P:$P,Investors!$A:$A,$A89,Investors!$G:$G,$B89)-$B$2&gt;R$4),SUMIFS(Investors!$Q:$Q,Investors!$A:$A,$A89,Investors!$G:$G,$B89),0)</f>
        <v/>
      </c>
      <c r="T89" s="14">
        <f>IF(AND(SUMIFS(Investors!$P:$P,Investors!$A:$A,$A89,Investors!$G:$G,$B89)-$B$2&lt;=T$4,SUMIFS(Investors!$P:$P,Investors!$A:$A,$A89,Investors!$G:$G,$B89)-$B$2&gt;S$4),SUMIFS(Investors!$Q:$Q,Investors!$A:$A,$A89,Investors!$G:$G,$B89),0)</f>
        <v/>
      </c>
      <c r="U89" s="14">
        <f>IF(AND(SUMIFS(Investors!$P:$P,Investors!$A:$A,$A89,Investors!$G:$G,$B89)-$B$2&lt;=U$4,SUMIFS(Investors!$P:$P,Investors!$A:$A,$A89,Investors!$G:$G,$B89)-$B$2&gt;T$4),SUMIFS(Investors!$Q:$Q,Investors!$A:$A,$A89,Investors!$G:$G,$B89),0)</f>
        <v/>
      </c>
      <c r="V89" s="14">
        <f>IF(AND(SUMIFS(Investors!$P:$P,Investors!$A:$A,$A89,Investors!$G:$G,$B89)-$B$2&lt;=V$4,SUMIFS(Investors!$P:$P,Investors!$A:$A,$A89,Investors!$G:$G,$B89)-$B$2&gt;U$4),SUMIFS(Investors!$Q:$Q,Investors!$A:$A,$A89,Investors!$G:$G,$B89),0)</f>
        <v/>
      </c>
      <c r="W89" s="14">
        <f>IF(AND(SUMIFS(Investors!$P:$P,Investors!$A:$A,$A89,Investors!$G:$G,$B89)-$B$2&lt;=W$4,SUMIFS(Investors!$P:$P,Investors!$A:$A,$A89,Investors!$G:$G,$B89)-$B$2&gt;V$4),SUMIFS(Investors!$Q:$Q,Investors!$A:$A,$A89,Investors!$G:$G,$B89),0)</f>
        <v/>
      </c>
      <c r="X89" s="14">
        <f>IF(AND(SUMIFS(Investors!$P:$P,Investors!$A:$A,$A89,Investors!$G:$G,$B89)-$B$2&lt;=X$4,SUMIFS(Investors!$P:$P,Investors!$A:$A,$A89,Investors!$G:$G,$B89)-$B$2&gt;W$4),SUMIFS(Investors!$Q:$Q,Investors!$A:$A,$A89,Investors!$G:$G,$B89),0)</f>
        <v/>
      </c>
      <c r="Y89" s="14">
        <f>IF(AND(SUMIFS(Investors!$P:$P,Investors!$A:$A,$A89,Investors!$G:$G,$B89)-$B$2&lt;=Y$4,SUMIFS(Investors!$P:$P,Investors!$A:$A,$A89,Investors!$G:$G,$B89)-$B$2&gt;X$4),SUMIFS(Investors!$Q:$Q,Investors!$A:$A,$A89,Investors!$G:$G,$B89),0)</f>
        <v/>
      </c>
      <c r="Z89" s="14">
        <f>IF(AND(SUMIFS(Investors!$P:$P,Investors!$A:$A,$A89,Investors!$G:$G,$B89)-$B$2&lt;=Z$4,SUMIFS(Investors!$P:$P,Investors!$A:$A,$A89,Investors!$G:$G,$B89)-$B$2&gt;Y$4),SUMIFS(Investors!$Q:$Q,Investors!$A:$A,$A89,Investors!$G:$G,$B89),0)</f>
        <v/>
      </c>
      <c r="AA89" s="14">
        <f>IF(AND(SUMIFS(Investors!$P:$P,Investors!$A:$A,$A89,Investors!$G:$G,$B89)-$B$2&lt;=AA$4,SUMIFS(Investors!$P:$P,Investors!$A:$A,$A89,Investors!$G:$G,$B89)-$B$2&gt;Z$4),SUMIFS(Investors!$Q:$Q,Investors!$A:$A,$A89,Investors!$G:$G,$B89),0)</f>
        <v/>
      </c>
      <c r="AB89" s="14">
        <f>IF(AND(SUMIFS(Investors!$P:$P,Investors!$A:$A,$A89,Investors!$G:$G,$B89)-$B$2&lt;=AB$4,SUMIFS(Investors!$P:$P,Investors!$A:$A,$A89,Investors!$G:$G,$B89)-$B$2&gt;AA$4),SUMIFS(Investors!$Q:$Q,Investors!$A:$A,$A89,Investors!$G:$G,$B89),0)</f>
        <v/>
      </c>
      <c r="AC89" s="14">
        <f>IF(AND(SUMIFS(Investors!$P:$P,Investors!$A:$A,$A89,Investors!$G:$G,$B89)-$B$2&lt;=AC$4,SUMIFS(Investors!$P:$P,Investors!$A:$A,$A89,Investors!$G:$G,$B89)-$B$2&gt;AB$4),SUMIFS(Investors!$Q:$Q,Investors!$A:$A,$A89,Investors!$G:$G,$B89),0)</f>
        <v/>
      </c>
    </row>
    <row r="90">
      <c r="A90" s="13" t="inlineStr">
        <is>
          <t>ZTHA01</t>
        </is>
      </c>
      <c r="B90" s="13" t="inlineStr">
        <is>
          <t>GW4708</t>
        </is>
      </c>
      <c r="C90" s="14">
        <f>SUM(E90:AC90)</f>
        <v/>
      </c>
      <c r="D90" s="13" t="n"/>
      <c r="E90" s="14">
        <f>IF(AND(SUMIFS(Investors!$P:$P,Investors!$A:$A,$A90,Investors!$G:$G,$B90)-$B$2&lt;=E$4,SUMIFS(Investors!$P:$P,Investors!$A:$A,$A90,Investors!$G:$G,$B90)-$B$2&gt;D$4),SUMIFS(Investors!$Q:$Q,Investors!$A:$A,$A90,Investors!$G:$G,$B90),0)</f>
        <v/>
      </c>
      <c r="F90" s="14">
        <f>IF(AND(SUMIFS(Investors!$P:$P,Investors!$A:$A,$A90,Investors!$G:$G,$B90)-$B$2&lt;=F$4,SUMIFS(Investors!$P:$P,Investors!$A:$A,$A90,Investors!$G:$G,$B90)-$B$2&gt;E$4),SUMIFS(Investors!$Q:$Q,Investors!$A:$A,$A90,Investors!$G:$G,$B90),0)</f>
        <v/>
      </c>
      <c r="G90" s="14">
        <f>IF(AND(SUMIFS(Investors!$P:$P,Investors!$A:$A,$A90,Investors!$G:$G,$B90)-$B$2&lt;=G$4,SUMIFS(Investors!$P:$P,Investors!$A:$A,$A90,Investors!$G:$G,$B90)-$B$2&gt;F$4),SUMIFS(Investors!$Q:$Q,Investors!$A:$A,$A90,Investors!$G:$G,$B90),0)</f>
        <v/>
      </c>
      <c r="H90" s="14">
        <f>IF(AND(SUMIFS(Investors!$P:$P,Investors!$A:$A,$A90,Investors!$G:$G,$B90)-$B$2&lt;=H$4,SUMIFS(Investors!$P:$P,Investors!$A:$A,$A90,Investors!$G:$G,$B90)-$B$2&gt;G$4),SUMIFS(Investors!$Q:$Q,Investors!$A:$A,$A90,Investors!$G:$G,$B90),0)</f>
        <v/>
      </c>
      <c r="I90" s="14">
        <f>IF(AND(SUMIFS(Investors!$P:$P,Investors!$A:$A,$A90,Investors!$G:$G,$B90)-$B$2&lt;=I$4,SUMIFS(Investors!$P:$P,Investors!$A:$A,$A90,Investors!$G:$G,$B90)-$B$2&gt;H$4),SUMIFS(Investors!$Q:$Q,Investors!$A:$A,$A90,Investors!$G:$G,$B90),0)</f>
        <v/>
      </c>
      <c r="J90" s="14">
        <f>IF(AND(SUMIFS(Investors!$P:$P,Investors!$A:$A,$A90,Investors!$G:$G,$B90)-$B$2&lt;=J$4,SUMIFS(Investors!$P:$P,Investors!$A:$A,$A90,Investors!$G:$G,$B90)-$B$2&gt;I$4),SUMIFS(Investors!$Q:$Q,Investors!$A:$A,$A90,Investors!$G:$G,$B90),0)</f>
        <v/>
      </c>
      <c r="K90" s="14">
        <f>IF(AND(SUMIFS(Investors!$P:$P,Investors!$A:$A,$A90,Investors!$G:$G,$B90)-$B$2&lt;=K$4,SUMIFS(Investors!$P:$P,Investors!$A:$A,$A90,Investors!$G:$G,$B90)-$B$2&gt;J$4),SUMIFS(Investors!$Q:$Q,Investors!$A:$A,$A90,Investors!$G:$G,$B90),0)</f>
        <v/>
      </c>
      <c r="L90" s="14">
        <f>IF(AND(SUMIFS(Investors!$P:$P,Investors!$A:$A,$A90,Investors!$G:$G,$B90)-$B$2&lt;=L$4,SUMIFS(Investors!$P:$P,Investors!$A:$A,$A90,Investors!$G:$G,$B90)-$B$2&gt;K$4),SUMIFS(Investors!$Q:$Q,Investors!$A:$A,$A90,Investors!$G:$G,$B90),0)</f>
        <v/>
      </c>
      <c r="M90" s="14">
        <f>IF(AND(SUMIFS(Investors!$P:$P,Investors!$A:$A,$A90,Investors!$G:$G,$B90)-$B$2&lt;=M$4,SUMIFS(Investors!$P:$P,Investors!$A:$A,$A90,Investors!$G:$G,$B90)-$B$2&gt;L$4),SUMIFS(Investors!$Q:$Q,Investors!$A:$A,$A90,Investors!$G:$G,$B90),0)</f>
        <v/>
      </c>
      <c r="N90" s="14">
        <f>IF(AND(SUMIFS(Investors!$P:$P,Investors!$A:$A,$A90,Investors!$G:$G,$B90)-$B$2&lt;=N$4,SUMIFS(Investors!$P:$P,Investors!$A:$A,$A90,Investors!$G:$G,$B90)-$B$2&gt;M$4),SUMIFS(Investors!$Q:$Q,Investors!$A:$A,$A90,Investors!$G:$G,$B90),0)</f>
        <v/>
      </c>
      <c r="O90" s="14">
        <f>IF(AND(SUMIFS(Investors!$P:$P,Investors!$A:$A,$A90,Investors!$G:$G,$B90)-$B$2&lt;=O$4,SUMIFS(Investors!$P:$P,Investors!$A:$A,$A90,Investors!$G:$G,$B90)-$B$2&gt;N$4),SUMIFS(Investors!$Q:$Q,Investors!$A:$A,$A90,Investors!$G:$G,$B90),0)</f>
        <v/>
      </c>
      <c r="P90" s="14">
        <f>IF(AND(SUMIFS(Investors!$P:$P,Investors!$A:$A,$A90,Investors!$G:$G,$B90)-$B$2&lt;=P$4,SUMIFS(Investors!$P:$P,Investors!$A:$A,$A90,Investors!$G:$G,$B90)-$B$2&gt;O$4),SUMIFS(Investors!$Q:$Q,Investors!$A:$A,$A90,Investors!$G:$G,$B90),0)</f>
        <v/>
      </c>
      <c r="Q90" s="14">
        <f>IF(AND(SUMIFS(Investors!$P:$P,Investors!$A:$A,$A90,Investors!$G:$G,$B90)-$B$2&lt;=Q$4,SUMIFS(Investors!$P:$P,Investors!$A:$A,$A90,Investors!$G:$G,$B90)-$B$2&gt;P$4),SUMIFS(Investors!$Q:$Q,Investors!$A:$A,$A90,Investors!$G:$G,$B90),0)</f>
        <v/>
      </c>
      <c r="R90" s="14">
        <f>IF(AND(SUMIFS(Investors!$P:$P,Investors!$A:$A,$A90,Investors!$G:$G,$B90)-$B$2&lt;=R$4,SUMIFS(Investors!$P:$P,Investors!$A:$A,$A90,Investors!$G:$G,$B90)-$B$2&gt;Q$4),SUMIFS(Investors!$Q:$Q,Investors!$A:$A,$A90,Investors!$G:$G,$B90),0)</f>
        <v/>
      </c>
      <c r="S90" s="14">
        <f>IF(AND(SUMIFS(Investors!$P:$P,Investors!$A:$A,$A90,Investors!$G:$G,$B90)-$B$2&lt;=S$4,SUMIFS(Investors!$P:$P,Investors!$A:$A,$A90,Investors!$G:$G,$B90)-$B$2&gt;R$4),SUMIFS(Investors!$Q:$Q,Investors!$A:$A,$A90,Investors!$G:$G,$B90),0)</f>
        <v/>
      </c>
      <c r="T90" s="14">
        <f>IF(AND(SUMIFS(Investors!$P:$P,Investors!$A:$A,$A90,Investors!$G:$G,$B90)-$B$2&lt;=T$4,SUMIFS(Investors!$P:$P,Investors!$A:$A,$A90,Investors!$G:$G,$B90)-$B$2&gt;S$4),SUMIFS(Investors!$Q:$Q,Investors!$A:$A,$A90,Investors!$G:$G,$B90),0)</f>
        <v/>
      </c>
      <c r="U90" s="14">
        <f>IF(AND(SUMIFS(Investors!$P:$P,Investors!$A:$A,$A90,Investors!$G:$G,$B90)-$B$2&lt;=U$4,SUMIFS(Investors!$P:$P,Investors!$A:$A,$A90,Investors!$G:$G,$B90)-$B$2&gt;T$4),SUMIFS(Investors!$Q:$Q,Investors!$A:$A,$A90,Investors!$G:$G,$B90),0)</f>
        <v/>
      </c>
      <c r="V90" s="14">
        <f>IF(AND(SUMIFS(Investors!$P:$P,Investors!$A:$A,$A90,Investors!$G:$G,$B90)-$B$2&lt;=V$4,SUMIFS(Investors!$P:$P,Investors!$A:$A,$A90,Investors!$G:$G,$B90)-$B$2&gt;U$4),SUMIFS(Investors!$Q:$Q,Investors!$A:$A,$A90,Investors!$G:$G,$B90),0)</f>
        <v/>
      </c>
      <c r="W90" s="14">
        <f>IF(AND(SUMIFS(Investors!$P:$P,Investors!$A:$A,$A90,Investors!$G:$G,$B90)-$B$2&lt;=W$4,SUMIFS(Investors!$P:$P,Investors!$A:$A,$A90,Investors!$G:$G,$B90)-$B$2&gt;V$4),SUMIFS(Investors!$Q:$Q,Investors!$A:$A,$A90,Investors!$G:$G,$B90),0)</f>
        <v/>
      </c>
      <c r="X90" s="14">
        <f>IF(AND(SUMIFS(Investors!$P:$P,Investors!$A:$A,$A90,Investors!$G:$G,$B90)-$B$2&lt;=X$4,SUMIFS(Investors!$P:$P,Investors!$A:$A,$A90,Investors!$G:$G,$B90)-$B$2&gt;W$4),SUMIFS(Investors!$Q:$Q,Investors!$A:$A,$A90,Investors!$G:$G,$B90),0)</f>
        <v/>
      </c>
      <c r="Y90" s="14">
        <f>IF(AND(SUMIFS(Investors!$P:$P,Investors!$A:$A,$A90,Investors!$G:$G,$B90)-$B$2&lt;=Y$4,SUMIFS(Investors!$P:$P,Investors!$A:$A,$A90,Investors!$G:$G,$B90)-$B$2&gt;X$4),SUMIFS(Investors!$Q:$Q,Investors!$A:$A,$A90,Investors!$G:$G,$B90),0)</f>
        <v/>
      </c>
      <c r="Z90" s="14">
        <f>IF(AND(SUMIFS(Investors!$P:$P,Investors!$A:$A,$A90,Investors!$G:$G,$B90)-$B$2&lt;=Z$4,SUMIFS(Investors!$P:$P,Investors!$A:$A,$A90,Investors!$G:$G,$B90)-$B$2&gt;Y$4),SUMIFS(Investors!$Q:$Q,Investors!$A:$A,$A90,Investors!$G:$G,$B90),0)</f>
        <v/>
      </c>
      <c r="AA90" s="14">
        <f>IF(AND(SUMIFS(Investors!$P:$P,Investors!$A:$A,$A90,Investors!$G:$G,$B90)-$B$2&lt;=AA$4,SUMIFS(Investors!$P:$P,Investors!$A:$A,$A90,Investors!$G:$G,$B90)-$B$2&gt;Z$4),SUMIFS(Investors!$Q:$Q,Investors!$A:$A,$A90,Investors!$G:$G,$B90),0)</f>
        <v/>
      </c>
      <c r="AB90" s="14">
        <f>IF(AND(SUMIFS(Investors!$P:$P,Investors!$A:$A,$A90,Investors!$G:$G,$B90)-$B$2&lt;=AB$4,SUMIFS(Investors!$P:$P,Investors!$A:$A,$A90,Investors!$G:$G,$B90)-$B$2&gt;AA$4),SUMIFS(Investors!$Q:$Q,Investors!$A:$A,$A90,Investors!$G:$G,$B90),0)</f>
        <v/>
      </c>
      <c r="AC90" s="14">
        <f>IF(AND(SUMIFS(Investors!$P:$P,Investors!$A:$A,$A90,Investors!$G:$G,$B90)-$B$2&lt;=AC$4,SUMIFS(Investors!$P:$P,Investors!$A:$A,$A90,Investors!$G:$G,$B90)-$B$2&gt;AB$4),SUMIFS(Investors!$Q:$Q,Investors!$A:$A,$A90,Investors!$G:$G,$B90),0)</f>
        <v/>
      </c>
    </row>
    <row r="91">
      <c r="A91" s="13" t="inlineStr">
        <is>
          <t>ZTHA01</t>
        </is>
      </c>
      <c r="B91" s="13" t="inlineStr">
        <is>
          <t>GW4708</t>
        </is>
      </c>
      <c r="C91" s="14">
        <f>SUM(E91:AC91)</f>
        <v/>
      </c>
      <c r="D91" s="13" t="n"/>
      <c r="E91" s="14">
        <f>IF(AND(SUMIFS(Investors!$P:$P,Investors!$A:$A,$A91,Investors!$G:$G,$B91)-$B$2&lt;=E$4,SUMIFS(Investors!$P:$P,Investors!$A:$A,$A91,Investors!$G:$G,$B91)-$B$2&gt;D$4),SUMIFS(Investors!$Q:$Q,Investors!$A:$A,$A91,Investors!$G:$G,$B91),0)</f>
        <v/>
      </c>
      <c r="F91" s="14">
        <f>IF(AND(SUMIFS(Investors!$P:$P,Investors!$A:$A,$A91,Investors!$G:$G,$B91)-$B$2&lt;=F$4,SUMIFS(Investors!$P:$P,Investors!$A:$A,$A91,Investors!$G:$G,$B91)-$B$2&gt;E$4),SUMIFS(Investors!$Q:$Q,Investors!$A:$A,$A91,Investors!$G:$G,$B91),0)</f>
        <v/>
      </c>
      <c r="G91" s="14">
        <f>IF(AND(SUMIFS(Investors!$P:$P,Investors!$A:$A,$A91,Investors!$G:$G,$B91)-$B$2&lt;=G$4,SUMIFS(Investors!$P:$P,Investors!$A:$A,$A91,Investors!$G:$G,$B91)-$B$2&gt;F$4),SUMIFS(Investors!$Q:$Q,Investors!$A:$A,$A91,Investors!$G:$G,$B91),0)</f>
        <v/>
      </c>
      <c r="H91" s="14">
        <f>IF(AND(SUMIFS(Investors!$P:$P,Investors!$A:$A,$A91,Investors!$G:$G,$B91)-$B$2&lt;=H$4,SUMIFS(Investors!$P:$P,Investors!$A:$A,$A91,Investors!$G:$G,$B91)-$B$2&gt;G$4),SUMIFS(Investors!$Q:$Q,Investors!$A:$A,$A91,Investors!$G:$G,$B91),0)</f>
        <v/>
      </c>
      <c r="I91" s="14">
        <f>IF(AND(SUMIFS(Investors!$P:$P,Investors!$A:$A,$A91,Investors!$G:$G,$B91)-$B$2&lt;=I$4,SUMIFS(Investors!$P:$P,Investors!$A:$A,$A91,Investors!$G:$G,$B91)-$B$2&gt;H$4),SUMIFS(Investors!$Q:$Q,Investors!$A:$A,$A91,Investors!$G:$G,$B91),0)</f>
        <v/>
      </c>
      <c r="J91" s="14">
        <f>IF(AND(SUMIFS(Investors!$P:$P,Investors!$A:$A,$A91,Investors!$G:$G,$B91)-$B$2&lt;=J$4,SUMIFS(Investors!$P:$P,Investors!$A:$A,$A91,Investors!$G:$G,$B91)-$B$2&gt;I$4),SUMIFS(Investors!$Q:$Q,Investors!$A:$A,$A91,Investors!$G:$G,$B91),0)</f>
        <v/>
      </c>
      <c r="K91" s="14">
        <f>IF(AND(SUMIFS(Investors!$P:$P,Investors!$A:$A,$A91,Investors!$G:$G,$B91)-$B$2&lt;=K$4,SUMIFS(Investors!$P:$P,Investors!$A:$A,$A91,Investors!$G:$G,$B91)-$B$2&gt;J$4),SUMIFS(Investors!$Q:$Q,Investors!$A:$A,$A91,Investors!$G:$G,$B91),0)</f>
        <v/>
      </c>
      <c r="L91" s="14">
        <f>IF(AND(SUMIFS(Investors!$P:$P,Investors!$A:$A,$A91,Investors!$G:$G,$B91)-$B$2&lt;=L$4,SUMIFS(Investors!$P:$P,Investors!$A:$A,$A91,Investors!$G:$G,$B91)-$B$2&gt;K$4),SUMIFS(Investors!$Q:$Q,Investors!$A:$A,$A91,Investors!$G:$G,$B91),0)</f>
        <v/>
      </c>
      <c r="M91" s="14">
        <f>IF(AND(SUMIFS(Investors!$P:$P,Investors!$A:$A,$A91,Investors!$G:$G,$B91)-$B$2&lt;=M$4,SUMIFS(Investors!$P:$P,Investors!$A:$A,$A91,Investors!$G:$G,$B91)-$B$2&gt;L$4),SUMIFS(Investors!$Q:$Q,Investors!$A:$A,$A91,Investors!$G:$G,$B91),0)</f>
        <v/>
      </c>
      <c r="N91" s="14">
        <f>IF(AND(SUMIFS(Investors!$P:$P,Investors!$A:$A,$A91,Investors!$G:$G,$B91)-$B$2&lt;=N$4,SUMIFS(Investors!$P:$P,Investors!$A:$A,$A91,Investors!$G:$G,$B91)-$B$2&gt;M$4),SUMIFS(Investors!$Q:$Q,Investors!$A:$A,$A91,Investors!$G:$G,$B91),0)</f>
        <v/>
      </c>
      <c r="O91" s="14">
        <f>IF(AND(SUMIFS(Investors!$P:$P,Investors!$A:$A,$A91,Investors!$G:$G,$B91)-$B$2&lt;=O$4,SUMIFS(Investors!$P:$P,Investors!$A:$A,$A91,Investors!$G:$G,$B91)-$B$2&gt;N$4),SUMIFS(Investors!$Q:$Q,Investors!$A:$A,$A91,Investors!$G:$G,$B91),0)</f>
        <v/>
      </c>
      <c r="P91" s="14">
        <f>IF(AND(SUMIFS(Investors!$P:$P,Investors!$A:$A,$A91,Investors!$G:$G,$B91)-$B$2&lt;=P$4,SUMIFS(Investors!$P:$P,Investors!$A:$A,$A91,Investors!$G:$G,$B91)-$B$2&gt;O$4),SUMIFS(Investors!$Q:$Q,Investors!$A:$A,$A91,Investors!$G:$G,$B91),0)</f>
        <v/>
      </c>
      <c r="Q91" s="14">
        <f>IF(AND(SUMIFS(Investors!$P:$P,Investors!$A:$A,$A91,Investors!$G:$G,$B91)-$B$2&lt;=Q$4,SUMIFS(Investors!$P:$P,Investors!$A:$A,$A91,Investors!$G:$G,$B91)-$B$2&gt;P$4),SUMIFS(Investors!$Q:$Q,Investors!$A:$A,$A91,Investors!$G:$G,$B91),0)</f>
        <v/>
      </c>
      <c r="R91" s="14">
        <f>IF(AND(SUMIFS(Investors!$P:$P,Investors!$A:$A,$A91,Investors!$G:$G,$B91)-$B$2&lt;=R$4,SUMIFS(Investors!$P:$P,Investors!$A:$A,$A91,Investors!$G:$G,$B91)-$B$2&gt;Q$4),SUMIFS(Investors!$Q:$Q,Investors!$A:$A,$A91,Investors!$G:$G,$B91),0)</f>
        <v/>
      </c>
      <c r="S91" s="14">
        <f>IF(AND(SUMIFS(Investors!$P:$P,Investors!$A:$A,$A91,Investors!$G:$G,$B91)-$B$2&lt;=S$4,SUMIFS(Investors!$P:$P,Investors!$A:$A,$A91,Investors!$G:$G,$B91)-$B$2&gt;R$4),SUMIFS(Investors!$Q:$Q,Investors!$A:$A,$A91,Investors!$G:$G,$B91),0)</f>
        <v/>
      </c>
      <c r="T91" s="14">
        <f>IF(AND(SUMIFS(Investors!$P:$P,Investors!$A:$A,$A91,Investors!$G:$G,$B91)-$B$2&lt;=T$4,SUMIFS(Investors!$P:$P,Investors!$A:$A,$A91,Investors!$G:$G,$B91)-$B$2&gt;S$4),SUMIFS(Investors!$Q:$Q,Investors!$A:$A,$A91,Investors!$G:$G,$B91),0)</f>
        <v/>
      </c>
      <c r="U91" s="14">
        <f>IF(AND(SUMIFS(Investors!$P:$P,Investors!$A:$A,$A91,Investors!$G:$G,$B91)-$B$2&lt;=U$4,SUMIFS(Investors!$P:$P,Investors!$A:$A,$A91,Investors!$G:$G,$B91)-$B$2&gt;T$4),SUMIFS(Investors!$Q:$Q,Investors!$A:$A,$A91,Investors!$G:$G,$B91),0)</f>
        <v/>
      </c>
      <c r="V91" s="14">
        <f>IF(AND(SUMIFS(Investors!$P:$P,Investors!$A:$A,$A91,Investors!$G:$G,$B91)-$B$2&lt;=V$4,SUMIFS(Investors!$P:$P,Investors!$A:$A,$A91,Investors!$G:$G,$B91)-$B$2&gt;U$4),SUMIFS(Investors!$Q:$Q,Investors!$A:$A,$A91,Investors!$G:$G,$B91),0)</f>
        <v/>
      </c>
      <c r="W91" s="14">
        <f>IF(AND(SUMIFS(Investors!$P:$P,Investors!$A:$A,$A91,Investors!$G:$G,$B91)-$B$2&lt;=W$4,SUMIFS(Investors!$P:$P,Investors!$A:$A,$A91,Investors!$G:$G,$B91)-$B$2&gt;V$4),SUMIFS(Investors!$Q:$Q,Investors!$A:$A,$A91,Investors!$G:$G,$B91),0)</f>
        <v/>
      </c>
      <c r="X91" s="14">
        <f>IF(AND(SUMIFS(Investors!$P:$P,Investors!$A:$A,$A91,Investors!$G:$G,$B91)-$B$2&lt;=X$4,SUMIFS(Investors!$P:$P,Investors!$A:$A,$A91,Investors!$G:$G,$B91)-$B$2&gt;W$4),SUMIFS(Investors!$Q:$Q,Investors!$A:$A,$A91,Investors!$G:$G,$B91),0)</f>
        <v/>
      </c>
      <c r="Y91" s="14">
        <f>IF(AND(SUMIFS(Investors!$P:$P,Investors!$A:$A,$A91,Investors!$G:$G,$B91)-$B$2&lt;=Y$4,SUMIFS(Investors!$P:$P,Investors!$A:$A,$A91,Investors!$G:$G,$B91)-$B$2&gt;X$4),SUMIFS(Investors!$Q:$Q,Investors!$A:$A,$A91,Investors!$G:$G,$B91),0)</f>
        <v/>
      </c>
      <c r="Z91" s="14">
        <f>IF(AND(SUMIFS(Investors!$P:$P,Investors!$A:$A,$A91,Investors!$G:$G,$B91)-$B$2&lt;=Z$4,SUMIFS(Investors!$P:$P,Investors!$A:$A,$A91,Investors!$G:$G,$B91)-$B$2&gt;Y$4),SUMIFS(Investors!$Q:$Q,Investors!$A:$A,$A91,Investors!$G:$G,$B91),0)</f>
        <v/>
      </c>
      <c r="AA91" s="14">
        <f>IF(AND(SUMIFS(Investors!$P:$P,Investors!$A:$A,$A91,Investors!$G:$G,$B91)-$B$2&lt;=AA$4,SUMIFS(Investors!$P:$P,Investors!$A:$A,$A91,Investors!$G:$G,$B91)-$B$2&gt;Z$4),SUMIFS(Investors!$Q:$Q,Investors!$A:$A,$A91,Investors!$G:$G,$B91),0)</f>
        <v/>
      </c>
      <c r="AB91" s="14">
        <f>IF(AND(SUMIFS(Investors!$P:$P,Investors!$A:$A,$A91,Investors!$G:$G,$B91)-$B$2&lt;=AB$4,SUMIFS(Investors!$P:$P,Investors!$A:$A,$A91,Investors!$G:$G,$B91)-$B$2&gt;AA$4),SUMIFS(Investors!$Q:$Q,Investors!$A:$A,$A91,Investors!$G:$G,$B91),0)</f>
        <v/>
      </c>
      <c r="AC91" s="14">
        <f>IF(AND(SUMIFS(Investors!$P:$P,Investors!$A:$A,$A91,Investors!$G:$G,$B91)-$B$2&lt;=AC$4,SUMIFS(Investors!$P:$P,Investors!$A:$A,$A91,Investors!$G:$G,$B91)-$B$2&gt;AB$4),SUMIFS(Investors!$Q:$Q,Investors!$A:$A,$A91,Investors!$G:$G,$B91),0)</f>
        <v/>
      </c>
    </row>
    <row r="92">
      <c r="A92" s="13" t="inlineStr">
        <is>
          <t>ZTHA01</t>
        </is>
      </c>
      <c r="B92" s="13" t="inlineStr">
        <is>
          <t>GW3187</t>
        </is>
      </c>
      <c r="C92" s="14">
        <f>SUM(E92:AC92)</f>
        <v/>
      </c>
      <c r="D92" s="13" t="n"/>
      <c r="E92" s="14">
        <f>IF(AND(SUMIFS(Investors!$P:$P,Investors!$A:$A,$A92,Investors!$G:$G,$B92)-$B$2&lt;=E$4,SUMIFS(Investors!$P:$P,Investors!$A:$A,$A92,Investors!$G:$G,$B92)-$B$2&gt;D$4),SUMIFS(Investors!$Q:$Q,Investors!$A:$A,$A92,Investors!$G:$G,$B92),0)</f>
        <v/>
      </c>
      <c r="F92" s="14">
        <f>IF(AND(SUMIFS(Investors!$P:$P,Investors!$A:$A,$A92,Investors!$G:$G,$B92)-$B$2&lt;=F$4,SUMIFS(Investors!$P:$P,Investors!$A:$A,$A92,Investors!$G:$G,$B92)-$B$2&gt;E$4),SUMIFS(Investors!$Q:$Q,Investors!$A:$A,$A92,Investors!$G:$G,$B92),0)</f>
        <v/>
      </c>
      <c r="G92" s="14">
        <f>IF(AND(SUMIFS(Investors!$P:$P,Investors!$A:$A,$A92,Investors!$G:$G,$B92)-$B$2&lt;=G$4,SUMIFS(Investors!$P:$P,Investors!$A:$A,$A92,Investors!$G:$G,$B92)-$B$2&gt;F$4),SUMIFS(Investors!$Q:$Q,Investors!$A:$A,$A92,Investors!$G:$G,$B92),0)</f>
        <v/>
      </c>
      <c r="H92" s="14">
        <f>IF(AND(SUMIFS(Investors!$P:$P,Investors!$A:$A,$A92,Investors!$G:$G,$B92)-$B$2&lt;=H$4,SUMIFS(Investors!$P:$P,Investors!$A:$A,$A92,Investors!$G:$G,$B92)-$B$2&gt;G$4),SUMIFS(Investors!$Q:$Q,Investors!$A:$A,$A92,Investors!$G:$G,$B92),0)</f>
        <v/>
      </c>
      <c r="I92" s="14">
        <f>IF(AND(SUMIFS(Investors!$P:$P,Investors!$A:$A,$A92,Investors!$G:$G,$B92)-$B$2&lt;=I$4,SUMIFS(Investors!$P:$P,Investors!$A:$A,$A92,Investors!$G:$G,$B92)-$B$2&gt;H$4),SUMIFS(Investors!$Q:$Q,Investors!$A:$A,$A92,Investors!$G:$G,$B92),0)</f>
        <v/>
      </c>
      <c r="J92" s="14">
        <f>IF(AND(SUMIFS(Investors!$P:$P,Investors!$A:$A,$A92,Investors!$G:$G,$B92)-$B$2&lt;=J$4,SUMIFS(Investors!$P:$P,Investors!$A:$A,$A92,Investors!$G:$G,$B92)-$B$2&gt;I$4),SUMIFS(Investors!$Q:$Q,Investors!$A:$A,$A92,Investors!$G:$G,$B92),0)</f>
        <v/>
      </c>
      <c r="K92" s="14">
        <f>IF(AND(SUMIFS(Investors!$P:$P,Investors!$A:$A,$A92,Investors!$G:$G,$B92)-$B$2&lt;=K$4,SUMIFS(Investors!$P:$P,Investors!$A:$A,$A92,Investors!$G:$G,$B92)-$B$2&gt;J$4),SUMIFS(Investors!$Q:$Q,Investors!$A:$A,$A92,Investors!$G:$G,$B92),0)</f>
        <v/>
      </c>
      <c r="L92" s="14">
        <f>IF(AND(SUMIFS(Investors!$P:$P,Investors!$A:$A,$A92,Investors!$G:$G,$B92)-$B$2&lt;=L$4,SUMIFS(Investors!$P:$P,Investors!$A:$A,$A92,Investors!$G:$G,$B92)-$B$2&gt;K$4),SUMIFS(Investors!$Q:$Q,Investors!$A:$A,$A92,Investors!$G:$G,$B92),0)</f>
        <v/>
      </c>
      <c r="M92" s="14">
        <f>IF(AND(SUMIFS(Investors!$P:$P,Investors!$A:$A,$A92,Investors!$G:$G,$B92)-$B$2&lt;=M$4,SUMIFS(Investors!$P:$P,Investors!$A:$A,$A92,Investors!$G:$G,$B92)-$B$2&gt;L$4),SUMIFS(Investors!$Q:$Q,Investors!$A:$A,$A92,Investors!$G:$G,$B92),0)</f>
        <v/>
      </c>
      <c r="N92" s="14">
        <f>IF(AND(SUMIFS(Investors!$P:$P,Investors!$A:$A,$A92,Investors!$G:$G,$B92)-$B$2&lt;=N$4,SUMIFS(Investors!$P:$P,Investors!$A:$A,$A92,Investors!$G:$G,$B92)-$B$2&gt;M$4),SUMIFS(Investors!$Q:$Q,Investors!$A:$A,$A92,Investors!$G:$G,$B92),0)</f>
        <v/>
      </c>
      <c r="O92" s="14">
        <f>IF(AND(SUMIFS(Investors!$P:$P,Investors!$A:$A,$A92,Investors!$G:$G,$B92)-$B$2&lt;=O$4,SUMIFS(Investors!$P:$P,Investors!$A:$A,$A92,Investors!$G:$G,$B92)-$B$2&gt;N$4),SUMIFS(Investors!$Q:$Q,Investors!$A:$A,$A92,Investors!$G:$G,$B92),0)</f>
        <v/>
      </c>
      <c r="P92" s="14">
        <f>IF(AND(SUMIFS(Investors!$P:$P,Investors!$A:$A,$A92,Investors!$G:$G,$B92)-$B$2&lt;=P$4,SUMIFS(Investors!$P:$P,Investors!$A:$A,$A92,Investors!$G:$G,$B92)-$B$2&gt;O$4),SUMIFS(Investors!$Q:$Q,Investors!$A:$A,$A92,Investors!$G:$G,$B92),0)</f>
        <v/>
      </c>
      <c r="Q92" s="14">
        <f>IF(AND(SUMIFS(Investors!$P:$P,Investors!$A:$A,$A92,Investors!$G:$G,$B92)-$B$2&lt;=Q$4,SUMIFS(Investors!$P:$P,Investors!$A:$A,$A92,Investors!$G:$G,$B92)-$B$2&gt;P$4),SUMIFS(Investors!$Q:$Q,Investors!$A:$A,$A92,Investors!$G:$G,$B92),0)</f>
        <v/>
      </c>
      <c r="R92" s="14">
        <f>IF(AND(SUMIFS(Investors!$P:$P,Investors!$A:$A,$A92,Investors!$G:$G,$B92)-$B$2&lt;=R$4,SUMIFS(Investors!$P:$P,Investors!$A:$A,$A92,Investors!$G:$G,$B92)-$B$2&gt;Q$4),SUMIFS(Investors!$Q:$Q,Investors!$A:$A,$A92,Investors!$G:$G,$B92),0)</f>
        <v/>
      </c>
      <c r="S92" s="14">
        <f>IF(AND(SUMIFS(Investors!$P:$P,Investors!$A:$A,$A92,Investors!$G:$G,$B92)-$B$2&lt;=S$4,SUMIFS(Investors!$P:$P,Investors!$A:$A,$A92,Investors!$G:$G,$B92)-$B$2&gt;R$4),SUMIFS(Investors!$Q:$Q,Investors!$A:$A,$A92,Investors!$G:$G,$B92),0)</f>
        <v/>
      </c>
      <c r="T92" s="14">
        <f>IF(AND(SUMIFS(Investors!$P:$P,Investors!$A:$A,$A92,Investors!$G:$G,$B92)-$B$2&lt;=T$4,SUMIFS(Investors!$P:$P,Investors!$A:$A,$A92,Investors!$G:$G,$B92)-$B$2&gt;S$4),SUMIFS(Investors!$Q:$Q,Investors!$A:$A,$A92,Investors!$G:$G,$B92),0)</f>
        <v/>
      </c>
      <c r="U92" s="14">
        <f>IF(AND(SUMIFS(Investors!$P:$P,Investors!$A:$A,$A92,Investors!$G:$G,$B92)-$B$2&lt;=U$4,SUMIFS(Investors!$P:$P,Investors!$A:$A,$A92,Investors!$G:$G,$B92)-$B$2&gt;T$4),SUMIFS(Investors!$Q:$Q,Investors!$A:$A,$A92,Investors!$G:$G,$B92),0)</f>
        <v/>
      </c>
      <c r="V92" s="14">
        <f>IF(AND(SUMIFS(Investors!$P:$P,Investors!$A:$A,$A92,Investors!$G:$G,$B92)-$B$2&lt;=V$4,SUMIFS(Investors!$P:$P,Investors!$A:$A,$A92,Investors!$G:$G,$B92)-$B$2&gt;U$4),SUMIFS(Investors!$Q:$Q,Investors!$A:$A,$A92,Investors!$G:$G,$B92),0)</f>
        <v/>
      </c>
      <c r="W92" s="14">
        <f>IF(AND(SUMIFS(Investors!$P:$P,Investors!$A:$A,$A92,Investors!$G:$G,$B92)-$B$2&lt;=W$4,SUMIFS(Investors!$P:$P,Investors!$A:$A,$A92,Investors!$G:$G,$B92)-$B$2&gt;V$4),SUMIFS(Investors!$Q:$Q,Investors!$A:$A,$A92,Investors!$G:$G,$B92),0)</f>
        <v/>
      </c>
      <c r="X92" s="14">
        <f>IF(AND(SUMIFS(Investors!$P:$P,Investors!$A:$A,$A92,Investors!$G:$G,$B92)-$B$2&lt;=X$4,SUMIFS(Investors!$P:$P,Investors!$A:$A,$A92,Investors!$G:$G,$B92)-$B$2&gt;W$4),SUMIFS(Investors!$Q:$Q,Investors!$A:$A,$A92,Investors!$G:$G,$B92),0)</f>
        <v/>
      </c>
      <c r="Y92" s="14">
        <f>IF(AND(SUMIFS(Investors!$P:$P,Investors!$A:$A,$A92,Investors!$G:$G,$B92)-$B$2&lt;=Y$4,SUMIFS(Investors!$P:$P,Investors!$A:$A,$A92,Investors!$G:$G,$B92)-$B$2&gt;X$4),SUMIFS(Investors!$Q:$Q,Investors!$A:$A,$A92,Investors!$G:$G,$B92),0)</f>
        <v/>
      </c>
      <c r="Z92" s="14">
        <f>IF(AND(SUMIFS(Investors!$P:$P,Investors!$A:$A,$A92,Investors!$G:$G,$B92)-$B$2&lt;=Z$4,SUMIFS(Investors!$P:$P,Investors!$A:$A,$A92,Investors!$G:$G,$B92)-$B$2&gt;Y$4),SUMIFS(Investors!$Q:$Q,Investors!$A:$A,$A92,Investors!$G:$G,$B92),0)</f>
        <v/>
      </c>
      <c r="AA92" s="14">
        <f>IF(AND(SUMIFS(Investors!$P:$P,Investors!$A:$A,$A92,Investors!$G:$G,$B92)-$B$2&lt;=AA$4,SUMIFS(Investors!$P:$P,Investors!$A:$A,$A92,Investors!$G:$G,$B92)-$B$2&gt;Z$4),SUMIFS(Investors!$Q:$Q,Investors!$A:$A,$A92,Investors!$G:$G,$B92),0)</f>
        <v/>
      </c>
      <c r="AB92" s="14">
        <f>IF(AND(SUMIFS(Investors!$P:$P,Investors!$A:$A,$A92,Investors!$G:$G,$B92)-$B$2&lt;=AB$4,SUMIFS(Investors!$P:$P,Investors!$A:$A,$A92,Investors!$G:$G,$B92)-$B$2&gt;AA$4),SUMIFS(Investors!$Q:$Q,Investors!$A:$A,$A92,Investors!$G:$G,$B92),0)</f>
        <v/>
      </c>
      <c r="AC92" s="14">
        <f>IF(AND(SUMIFS(Investors!$P:$P,Investors!$A:$A,$A92,Investors!$G:$G,$B92)-$B$2&lt;=AC$4,SUMIFS(Investors!$P:$P,Investors!$A:$A,$A92,Investors!$G:$G,$B92)-$B$2&gt;AB$4),SUMIFS(Investors!$Q:$Q,Investors!$A:$A,$A92,Investors!$G:$G,$B92),0)</f>
        <v/>
      </c>
    </row>
    <row r="93">
      <c r="A93" s="13" t="inlineStr">
        <is>
          <t>ZVAN10</t>
        </is>
      </c>
      <c r="B93" s="13" t="inlineStr">
        <is>
          <t>GW4680</t>
        </is>
      </c>
      <c r="C93" s="14">
        <f>SUM(E93:AC93)</f>
        <v/>
      </c>
      <c r="D93" s="13" t="n"/>
      <c r="E93" s="14">
        <f>IF(AND(SUMIFS(Investors!$P:$P,Investors!$A:$A,$A93,Investors!$G:$G,$B93)-$B$2&lt;=E$4,SUMIFS(Investors!$P:$P,Investors!$A:$A,$A93,Investors!$G:$G,$B93)-$B$2&gt;D$4),SUMIFS(Investors!$Q:$Q,Investors!$A:$A,$A93,Investors!$G:$G,$B93),0)</f>
        <v/>
      </c>
      <c r="F93" s="14">
        <f>IF(AND(SUMIFS(Investors!$P:$P,Investors!$A:$A,$A93,Investors!$G:$G,$B93)-$B$2&lt;=F$4,SUMIFS(Investors!$P:$P,Investors!$A:$A,$A93,Investors!$G:$G,$B93)-$B$2&gt;E$4),SUMIFS(Investors!$Q:$Q,Investors!$A:$A,$A93,Investors!$G:$G,$B93),0)</f>
        <v/>
      </c>
      <c r="G93" s="14">
        <f>IF(AND(SUMIFS(Investors!$P:$P,Investors!$A:$A,$A93,Investors!$G:$G,$B93)-$B$2&lt;=G$4,SUMIFS(Investors!$P:$P,Investors!$A:$A,$A93,Investors!$G:$G,$B93)-$B$2&gt;F$4),SUMIFS(Investors!$Q:$Q,Investors!$A:$A,$A93,Investors!$G:$G,$B93),0)</f>
        <v/>
      </c>
      <c r="H93" s="14">
        <f>IF(AND(SUMIFS(Investors!$P:$P,Investors!$A:$A,$A93,Investors!$G:$G,$B93)-$B$2&lt;=H$4,SUMIFS(Investors!$P:$P,Investors!$A:$A,$A93,Investors!$G:$G,$B93)-$B$2&gt;G$4),SUMIFS(Investors!$Q:$Q,Investors!$A:$A,$A93,Investors!$G:$G,$B93),0)</f>
        <v/>
      </c>
      <c r="I93" s="14">
        <f>IF(AND(SUMIFS(Investors!$P:$P,Investors!$A:$A,$A93,Investors!$G:$G,$B93)-$B$2&lt;=I$4,SUMIFS(Investors!$P:$P,Investors!$A:$A,$A93,Investors!$G:$G,$B93)-$B$2&gt;H$4),SUMIFS(Investors!$Q:$Q,Investors!$A:$A,$A93,Investors!$G:$G,$B93),0)</f>
        <v/>
      </c>
      <c r="J93" s="14">
        <f>IF(AND(SUMIFS(Investors!$P:$P,Investors!$A:$A,$A93,Investors!$G:$G,$B93)-$B$2&lt;=J$4,SUMIFS(Investors!$P:$P,Investors!$A:$A,$A93,Investors!$G:$G,$B93)-$B$2&gt;I$4),SUMIFS(Investors!$Q:$Q,Investors!$A:$A,$A93,Investors!$G:$G,$B93),0)</f>
        <v/>
      </c>
      <c r="K93" s="14">
        <f>IF(AND(SUMIFS(Investors!$P:$P,Investors!$A:$A,$A93,Investors!$G:$G,$B93)-$B$2&lt;=K$4,SUMIFS(Investors!$P:$P,Investors!$A:$A,$A93,Investors!$G:$G,$B93)-$B$2&gt;J$4),SUMIFS(Investors!$Q:$Q,Investors!$A:$A,$A93,Investors!$G:$G,$B93),0)</f>
        <v/>
      </c>
      <c r="L93" s="14">
        <f>IF(AND(SUMIFS(Investors!$P:$P,Investors!$A:$A,$A93,Investors!$G:$G,$B93)-$B$2&lt;=L$4,SUMIFS(Investors!$P:$P,Investors!$A:$A,$A93,Investors!$G:$G,$B93)-$B$2&gt;K$4),SUMIFS(Investors!$Q:$Q,Investors!$A:$A,$A93,Investors!$G:$G,$B93),0)</f>
        <v/>
      </c>
      <c r="M93" s="14">
        <f>IF(AND(SUMIFS(Investors!$P:$P,Investors!$A:$A,$A93,Investors!$G:$G,$B93)-$B$2&lt;=M$4,SUMIFS(Investors!$P:$P,Investors!$A:$A,$A93,Investors!$G:$G,$B93)-$B$2&gt;L$4),SUMIFS(Investors!$Q:$Q,Investors!$A:$A,$A93,Investors!$G:$G,$B93),0)</f>
        <v/>
      </c>
      <c r="N93" s="14">
        <f>IF(AND(SUMIFS(Investors!$P:$P,Investors!$A:$A,$A93,Investors!$G:$G,$B93)-$B$2&lt;=N$4,SUMIFS(Investors!$P:$P,Investors!$A:$A,$A93,Investors!$G:$G,$B93)-$B$2&gt;M$4),SUMIFS(Investors!$Q:$Q,Investors!$A:$A,$A93,Investors!$G:$G,$B93),0)</f>
        <v/>
      </c>
      <c r="O93" s="14">
        <f>IF(AND(SUMIFS(Investors!$P:$P,Investors!$A:$A,$A93,Investors!$G:$G,$B93)-$B$2&lt;=O$4,SUMIFS(Investors!$P:$P,Investors!$A:$A,$A93,Investors!$G:$G,$B93)-$B$2&gt;N$4),SUMIFS(Investors!$Q:$Q,Investors!$A:$A,$A93,Investors!$G:$G,$B93),0)</f>
        <v/>
      </c>
      <c r="P93" s="14">
        <f>IF(AND(SUMIFS(Investors!$P:$P,Investors!$A:$A,$A93,Investors!$G:$G,$B93)-$B$2&lt;=P$4,SUMIFS(Investors!$P:$P,Investors!$A:$A,$A93,Investors!$G:$G,$B93)-$B$2&gt;O$4),SUMIFS(Investors!$Q:$Q,Investors!$A:$A,$A93,Investors!$G:$G,$B93),0)</f>
        <v/>
      </c>
      <c r="Q93" s="14">
        <f>IF(AND(SUMIFS(Investors!$P:$P,Investors!$A:$A,$A93,Investors!$G:$G,$B93)-$B$2&lt;=Q$4,SUMIFS(Investors!$P:$P,Investors!$A:$A,$A93,Investors!$G:$G,$B93)-$B$2&gt;P$4),SUMIFS(Investors!$Q:$Q,Investors!$A:$A,$A93,Investors!$G:$G,$B93),0)</f>
        <v/>
      </c>
      <c r="R93" s="14">
        <f>IF(AND(SUMIFS(Investors!$P:$P,Investors!$A:$A,$A93,Investors!$G:$G,$B93)-$B$2&lt;=R$4,SUMIFS(Investors!$P:$P,Investors!$A:$A,$A93,Investors!$G:$G,$B93)-$B$2&gt;Q$4),SUMIFS(Investors!$Q:$Q,Investors!$A:$A,$A93,Investors!$G:$G,$B93),0)</f>
        <v/>
      </c>
      <c r="S93" s="14">
        <f>IF(AND(SUMIFS(Investors!$P:$P,Investors!$A:$A,$A93,Investors!$G:$G,$B93)-$B$2&lt;=S$4,SUMIFS(Investors!$P:$P,Investors!$A:$A,$A93,Investors!$G:$G,$B93)-$B$2&gt;R$4),SUMIFS(Investors!$Q:$Q,Investors!$A:$A,$A93,Investors!$G:$G,$B93),0)</f>
        <v/>
      </c>
      <c r="T93" s="14">
        <f>IF(AND(SUMIFS(Investors!$P:$P,Investors!$A:$A,$A93,Investors!$G:$G,$B93)-$B$2&lt;=T$4,SUMIFS(Investors!$P:$P,Investors!$A:$A,$A93,Investors!$G:$G,$B93)-$B$2&gt;S$4),SUMIFS(Investors!$Q:$Q,Investors!$A:$A,$A93,Investors!$G:$G,$B93),0)</f>
        <v/>
      </c>
      <c r="U93" s="14">
        <f>IF(AND(SUMIFS(Investors!$P:$P,Investors!$A:$A,$A93,Investors!$G:$G,$B93)-$B$2&lt;=U$4,SUMIFS(Investors!$P:$P,Investors!$A:$A,$A93,Investors!$G:$G,$B93)-$B$2&gt;T$4),SUMIFS(Investors!$Q:$Q,Investors!$A:$A,$A93,Investors!$G:$G,$B93),0)</f>
        <v/>
      </c>
      <c r="V93" s="14">
        <f>IF(AND(SUMIFS(Investors!$P:$P,Investors!$A:$A,$A93,Investors!$G:$G,$B93)-$B$2&lt;=V$4,SUMIFS(Investors!$P:$P,Investors!$A:$A,$A93,Investors!$G:$G,$B93)-$B$2&gt;U$4),SUMIFS(Investors!$Q:$Q,Investors!$A:$A,$A93,Investors!$G:$G,$B93),0)</f>
        <v/>
      </c>
      <c r="W93" s="14">
        <f>IF(AND(SUMIFS(Investors!$P:$P,Investors!$A:$A,$A93,Investors!$G:$G,$B93)-$B$2&lt;=W$4,SUMIFS(Investors!$P:$P,Investors!$A:$A,$A93,Investors!$G:$G,$B93)-$B$2&gt;V$4),SUMIFS(Investors!$Q:$Q,Investors!$A:$A,$A93,Investors!$G:$G,$B93),0)</f>
        <v/>
      </c>
      <c r="X93" s="14">
        <f>IF(AND(SUMIFS(Investors!$P:$P,Investors!$A:$A,$A93,Investors!$G:$G,$B93)-$B$2&lt;=X$4,SUMIFS(Investors!$P:$P,Investors!$A:$A,$A93,Investors!$G:$G,$B93)-$B$2&gt;W$4),SUMIFS(Investors!$Q:$Q,Investors!$A:$A,$A93,Investors!$G:$G,$B93),0)</f>
        <v/>
      </c>
      <c r="Y93" s="14">
        <f>IF(AND(SUMIFS(Investors!$P:$P,Investors!$A:$A,$A93,Investors!$G:$G,$B93)-$B$2&lt;=Y$4,SUMIFS(Investors!$P:$P,Investors!$A:$A,$A93,Investors!$G:$G,$B93)-$B$2&gt;X$4),SUMIFS(Investors!$Q:$Q,Investors!$A:$A,$A93,Investors!$G:$G,$B93),0)</f>
        <v/>
      </c>
      <c r="Z93" s="14">
        <f>IF(AND(SUMIFS(Investors!$P:$P,Investors!$A:$A,$A93,Investors!$G:$G,$B93)-$B$2&lt;=Z$4,SUMIFS(Investors!$P:$P,Investors!$A:$A,$A93,Investors!$G:$G,$B93)-$B$2&gt;Y$4),SUMIFS(Investors!$Q:$Q,Investors!$A:$A,$A93,Investors!$G:$G,$B93),0)</f>
        <v/>
      </c>
      <c r="AA93" s="14">
        <f>IF(AND(SUMIFS(Investors!$P:$P,Investors!$A:$A,$A93,Investors!$G:$G,$B93)-$B$2&lt;=AA$4,SUMIFS(Investors!$P:$P,Investors!$A:$A,$A93,Investors!$G:$G,$B93)-$B$2&gt;Z$4),SUMIFS(Investors!$Q:$Q,Investors!$A:$A,$A93,Investors!$G:$G,$B93),0)</f>
        <v/>
      </c>
      <c r="AB93" s="14">
        <f>IF(AND(SUMIFS(Investors!$P:$P,Investors!$A:$A,$A93,Investors!$G:$G,$B93)-$B$2&lt;=AB$4,SUMIFS(Investors!$P:$P,Investors!$A:$A,$A93,Investors!$G:$G,$B93)-$B$2&gt;AA$4),SUMIFS(Investors!$Q:$Q,Investors!$A:$A,$A93,Investors!$G:$G,$B93),0)</f>
        <v/>
      </c>
      <c r="AC93" s="14">
        <f>IF(AND(SUMIFS(Investors!$P:$P,Investors!$A:$A,$A93,Investors!$G:$G,$B93)-$B$2&lt;=AC$4,SUMIFS(Investors!$P:$P,Investors!$A:$A,$A93,Investors!$G:$G,$B93)-$B$2&gt;AB$4),SUMIFS(Investors!$Q:$Q,Investors!$A:$A,$A93,Investors!$G:$G,$B93),0)</f>
        <v/>
      </c>
    </row>
    <row r="94">
      <c r="A94" s="13" t="inlineStr">
        <is>
          <t>ZVAN10</t>
        </is>
      </c>
      <c r="B94" s="13" t="inlineStr">
        <is>
          <t>GW4750</t>
        </is>
      </c>
      <c r="C94" s="14">
        <f>SUM(E94:AC94)</f>
        <v/>
      </c>
      <c r="D94" s="13" t="n"/>
      <c r="E94" s="14">
        <f>IF(AND(SUMIFS(Investors!$P:$P,Investors!$A:$A,$A94,Investors!$G:$G,$B94)-$B$2&lt;=E$4,SUMIFS(Investors!$P:$P,Investors!$A:$A,$A94,Investors!$G:$G,$B94)-$B$2&gt;D$4),SUMIFS(Investors!$Q:$Q,Investors!$A:$A,$A94,Investors!$G:$G,$B94),0)</f>
        <v/>
      </c>
      <c r="F94" s="14">
        <f>IF(AND(SUMIFS(Investors!$P:$P,Investors!$A:$A,$A94,Investors!$G:$G,$B94)-$B$2&lt;=F$4,SUMIFS(Investors!$P:$P,Investors!$A:$A,$A94,Investors!$G:$G,$B94)-$B$2&gt;E$4),SUMIFS(Investors!$Q:$Q,Investors!$A:$A,$A94,Investors!$G:$G,$B94),0)</f>
        <v/>
      </c>
      <c r="G94" s="14">
        <f>IF(AND(SUMIFS(Investors!$P:$P,Investors!$A:$A,$A94,Investors!$G:$G,$B94)-$B$2&lt;=G$4,SUMIFS(Investors!$P:$P,Investors!$A:$A,$A94,Investors!$G:$G,$B94)-$B$2&gt;F$4),SUMIFS(Investors!$Q:$Q,Investors!$A:$A,$A94,Investors!$G:$G,$B94),0)</f>
        <v/>
      </c>
      <c r="H94" s="14">
        <f>IF(AND(SUMIFS(Investors!$P:$P,Investors!$A:$A,$A94,Investors!$G:$G,$B94)-$B$2&lt;=H$4,SUMIFS(Investors!$P:$P,Investors!$A:$A,$A94,Investors!$G:$G,$B94)-$B$2&gt;G$4),SUMIFS(Investors!$Q:$Q,Investors!$A:$A,$A94,Investors!$G:$G,$B94),0)</f>
        <v/>
      </c>
      <c r="I94" s="14">
        <f>IF(AND(SUMIFS(Investors!$P:$P,Investors!$A:$A,$A94,Investors!$G:$G,$B94)-$B$2&lt;=I$4,SUMIFS(Investors!$P:$P,Investors!$A:$A,$A94,Investors!$G:$G,$B94)-$B$2&gt;H$4),SUMIFS(Investors!$Q:$Q,Investors!$A:$A,$A94,Investors!$G:$G,$B94),0)</f>
        <v/>
      </c>
      <c r="J94" s="14">
        <f>IF(AND(SUMIFS(Investors!$P:$P,Investors!$A:$A,$A94,Investors!$G:$G,$B94)-$B$2&lt;=J$4,SUMIFS(Investors!$P:$P,Investors!$A:$A,$A94,Investors!$G:$G,$B94)-$B$2&gt;I$4),SUMIFS(Investors!$Q:$Q,Investors!$A:$A,$A94,Investors!$G:$G,$B94),0)</f>
        <v/>
      </c>
      <c r="K94" s="14">
        <f>IF(AND(SUMIFS(Investors!$P:$P,Investors!$A:$A,$A94,Investors!$G:$G,$B94)-$B$2&lt;=K$4,SUMIFS(Investors!$P:$P,Investors!$A:$A,$A94,Investors!$G:$G,$B94)-$B$2&gt;J$4),SUMIFS(Investors!$Q:$Q,Investors!$A:$A,$A94,Investors!$G:$G,$B94),0)</f>
        <v/>
      </c>
      <c r="L94" s="14">
        <f>IF(AND(SUMIFS(Investors!$P:$P,Investors!$A:$A,$A94,Investors!$G:$G,$B94)-$B$2&lt;=L$4,SUMIFS(Investors!$P:$P,Investors!$A:$A,$A94,Investors!$G:$G,$B94)-$B$2&gt;K$4),SUMIFS(Investors!$Q:$Q,Investors!$A:$A,$A94,Investors!$G:$G,$B94),0)</f>
        <v/>
      </c>
      <c r="M94" s="14">
        <f>IF(AND(SUMIFS(Investors!$P:$P,Investors!$A:$A,$A94,Investors!$G:$G,$B94)-$B$2&lt;=M$4,SUMIFS(Investors!$P:$P,Investors!$A:$A,$A94,Investors!$G:$G,$B94)-$B$2&gt;L$4),SUMIFS(Investors!$Q:$Q,Investors!$A:$A,$A94,Investors!$G:$G,$B94),0)</f>
        <v/>
      </c>
      <c r="N94" s="14">
        <f>IF(AND(SUMIFS(Investors!$P:$P,Investors!$A:$A,$A94,Investors!$G:$G,$B94)-$B$2&lt;=N$4,SUMIFS(Investors!$P:$P,Investors!$A:$A,$A94,Investors!$G:$G,$B94)-$B$2&gt;M$4),SUMIFS(Investors!$Q:$Q,Investors!$A:$A,$A94,Investors!$G:$G,$B94),0)</f>
        <v/>
      </c>
      <c r="O94" s="14">
        <f>IF(AND(SUMIFS(Investors!$P:$P,Investors!$A:$A,$A94,Investors!$G:$G,$B94)-$B$2&lt;=O$4,SUMIFS(Investors!$P:$P,Investors!$A:$A,$A94,Investors!$G:$G,$B94)-$B$2&gt;N$4),SUMIFS(Investors!$Q:$Q,Investors!$A:$A,$A94,Investors!$G:$G,$B94),0)</f>
        <v/>
      </c>
      <c r="P94" s="14">
        <f>IF(AND(SUMIFS(Investors!$P:$P,Investors!$A:$A,$A94,Investors!$G:$G,$B94)-$B$2&lt;=P$4,SUMIFS(Investors!$P:$P,Investors!$A:$A,$A94,Investors!$G:$G,$B94)-$B$2&gt;O$4),SUMIFS(Investors!$Q:$Q,Investors!$A:$A,$A94,Investors!$G:$G,$B94),0)</f>
        <v/>
      </c>
      <c r="Q94" s="14">
        <f>IF(AND(SUMIFS(Investors!$P:$P,Investors!$A:$A,$A94,Investors!$G:$G,$B94)-$B$2&lt;=Q$4,SUMIFS(Investors!$P:$P,Investors!$A:$A,$A94,Investors!$G:$G,$B94)-$B$2&gt;P$4),SUMIFS(Investors!$Q:$Q,Investors!$A:$A,$A94,Investors!$G:$G,$B94),0)</f>
        <v/>
      </c>
      <c r="R94" s="14">
        <f>IF(AND(SUMIFS(Investors!$P:$P,Investors!$A:$A,$A94,Investors!$G:$G,$B94)-$B$2&lt;=R$4,SUMIFS(Investors!$P:$P,Investors!$A:$A,$A94,Investors!$G:$G,$B94)-$B$2&gt;Q$4),SUMIFS(Investors!$Q:$Q,Investors!$A:$A,$A94,Investors!$G:$G,$B94),0)</f>
        <v/>
      </c>
      <c r="S94" s="14">
        <f>IF(AND(SUMIFS(Investors!$P:$P,Investors!$A:$A,$A94,Investors!$G:$G,$B94)-$B$2&lt;=S$4,SUMIFS(Investors!$P:$P,Investors!$A:$A,$A94,Investors!$G:$G,$B94)-$B$2&gt;R$4),SUMIFS(Investors!$Q:$Q,Investors!$A:$A,$A94,Investors!$G:$G,$B94),0)</f>
        <v/>
      </c>
      <c r="T94" s="14">
        <f>IF(AND(SUMIFS(Investors!$P:$P,Investors!$A:$A,$A94,Investors!$G:$G,$B94)-$B$2&lt;=T$4,SUMIFS(Investors!$P:$P,Investors!$A:$A,$A94,Investors!$G:$G,$B94)-$B$2&gt;S$4),SUMIFS(Investors!$Q:$Q,Investors!$A:$A,$A94,Investors!$G:$G,$B94),0)</f>
        <v/>
      </c>
      <c r="U94" s="14">
        <f>IF(AND(SUMIFS(Investors!$P:$P,Investors!$A:$A,$A94,Investors!$G:$G,$B94)-$B$2&lt;=U$4,SUMIFS(Investors!$P:$P,Investors!$A:$A,$A94,Investors!$G:$G,$B94)-$B$2&gt;T$4),SUMIFS(Investors!$Q:$Q,Investors!$A:$A,$A94,Investors!$G:$G,$B94),0)</f>
        <v/>
      </c>
      <c r="V94" s="14">
        <f>IF(AND(SUMIFS(Investors!$P:$P,Investors!$A:$A,$A94,Investors!$G:$G,$B94)-$B$2&lt;=V$4,SUMIFS(Investors!$P:$P,Investors!$A:$A,$A94,Investors!$G:$G,$B94)-$B$2&gt;U$4),SUMIFS(Investors!$Q:$Q,Investors!$A:$A,$A94,Investors!$G:$G,$B94),0)</f>
        <v/>
      </c>
      <c r="W94" s="14">
        <f>IF(AND(SUMIFS(Investors!$P:$P,Investors!$A:$A,$A94,Investors!$G:$G,$B94)-$B$2&lt;=W$4,SUMIFS(Investors!$P:$P,Investors!$A:$A,$A94,Investors!$G:$G,$B94)-$B$2&gt;V$4),SUMIFS(Investors!$Q:$Q,Investors!$A:$A,$A94,Investors!$G:$G,$B94),0)</f>
        <v/>
      </c>
      <c r="X94" s="14">
        <f>IF(AND(SUMIFS(Investors!$P:$P,Investors!$A:$A,$A94,Investors!$G:$G,$B94)-$B$2&lt;=X$4,SUMIFS(Investors!$P:$P,Investors!$A:$A,$A94,Investors!$G:$G,$B94)-$B$2&gt;W$4),SUMIFS(Investors!$Q:$Q,Investors!$A:$A,$A94,Investors!$G:$G,$B94),0)</f>
        <v/>
      </c>
      <c r="Y94" s="14">
        <f>IF(AND(SUMIFS(Investors!$P:$P,Investors!$A:$A,$A94,Investors!$G:$G,$B94)-$B$2&lt;=Y$4,SUMIFS(Investors!$P:$P,Investors!$A:$A,$A94,Investors!$G:$G,$B94)-$B$2&gt;X$4),SUMIFS(Investors!$Q:$Q,Investors!$A:$A,$A94,Investors!$G:$G,$B94),0)</f>
        <v/>
      </c>
      <c r="Z94" s="14">
        <f>IF(AND(SUMIFS(Investors!$P:$P,Investors!$A:$A,$A94,Investors!$G:$G,$B94)-$B$2&lt;=Z$4,SUMIFS(Investors!$P:$P,Investors!$A:$A,$A94,Investors!$G:$G,$B94)-$B$2&gt;Y$4),SUMIFS(Investors!$Q:$Q,Investors!$A:$A,$A94,Investors!$G:$G,$B94),0)</f>
        <v/>
      </c>
      <c r="AA94" s="14">
        <f>IF(AND(SUMIFS(Investors!$P:$P,Investors!$A:$A,$A94,Investors!$G:$G,$B94)-$B$2&lt;=AA$4,SUMIFS(Investors!$P:$P,Investors!$A:$A,$A94,Investors!$G:$G,$B94)-$B$2&gt;Z$4),SUMIFS(Investors!$Q:$Q,Investors!$A:$A,$A94,Investors!$G:$G,$B94),0)</f>
        <v/>
      </c>
      <c r="AB94" s="14">
        <f>IF(AND(SUMIFS(Investors!$P:$P,Investors!$A:$A,$A94,Investors!$G:$G,$B94)-$B$2&lt;=AB$4,SUMIFS(Investors!$P:$P,Investors!$A:$A,$A94,Investors!$G:$G,$B94)-$B$2&gt;AA$4),SUMIFS(Investors!$Q:$Q,Investors!$A:$A,$A94,Investors!$G:$G,$B94),0)</f>
        <v/>
      </c>
      <c r="AC94" s="14">
        <f>IF(AND(SUMIFS(Investors!$P:$P,Investors!$A:$A,$A94,Investors!$G:$G,$B94)-$B$2&lt;=AC$4,SUMIFS(Investors!$P:$P,Investors!$A:$A,$A94,Investors!$G:$G,$B94)-$B$2&gt;AB$4),SUMIFS(Investors!$Q:$Q,Investors!$A:$A,$A94,Investors!$G:$G,$B94),0)</f>
        <v/>
      </c>
    </row>
    <row r="95">
      <c r="A95" s="13" t="inlineStr">
        <is>
          <t>ZHAR02</t>
        </is>
      </c>
      <c r="B95" s="13" t="inlineStr">
        <is>
          <t>GW4680</t>
        </is>
      </c>
      <c r="C95" s="14">
        <f>SUM(E95:AC95)</f>
        <v/>
      </c>
      <c r="D95" s="13" t="n"/>
      <c r="E95" s="14">
        <f>IF(AND(SUMIFS(Investors!$P:$P,Investors!$A:$A,$A95,Investors!$G:$G,$B95)-$B$2&lt;=E$4,SUMIFS(Investors!$P:$P,Investors!$A:$A,$A95,Investors!$G:$G,$B95)-$B$2&gt;D$4),SUMIFS(Investors!$Q:$Q,Investors!$A:$A,$A95,Investors!$G:$G,$B95),0)</f>
        <v/>
      </c>
      <c r="F95" s="14">
        <f>IF(AND(SUMIFS(Investors!$P:$P,Investors!$A:$A,$A95,Investors!$G:$G,$B95)-$B$2&lt;=F$4,SUMIFS(Investors!$P:$P,Investors!$A:$A,$A95,Investors!$G:$G,$B95)-$B$2&gt;E$4),SUMIFS(Investors!$Q:$Q,Investors!$A:$A,$A95,Investors!$G:$G,$B95),0)</f>
        <v/>
      </c>
      <c r="G95" s="14">
        <f>IF(AND(SUMIFS(Investors!$P:$P,Investors!$A:$A,$A95,Investors!$G:$G,$B95)-$B$2&lt;=G$4,SUMIFS(Investors!$P:$P,Investors!$A:$A,$A95,Investors!$G:$G,$B95)-$B$2&gt;F$4),SUMIFS(Investors!$Q:$Q,Investors!$A:$A,$A95,Investors!$G:$G,$B95),0)</f>
        <v/>
      </c>
      <c r="H95" s="14">
        <f>IF(AND(SUMIFS(Investors!$P:$P,Investors!$A:$A,$A95,Investors!$G:$G,$B95)-$B$2&lt;=H$4,SUMIFS(Investors!$P:$P,Investors!$A:$A,$A95,Investors!$G:$G,$B95)-$B$2&gt;G$4),SUMIFS(Investors!$Q:$Q,Investors!$A:$A,$A95,Investors!$G:$G,$B95),0)</f>
        <v/>
      </c>
      <c r="I95" s="14">
        <f>IF(AND(SUMIFS(Investors!$P:$P,Investors!$A:$A,$A95,Investors!$G:$G,$B95)-$B$2&lt;=I$4,SUMIFS(Investors!$P:$P,Investors!$A:$A,$A95,Investors!$G:$G,$B95)-$B$2&gt;H$4),SUMIFS(Investors!$Q:$Q,Investors!$A:$A,$A95,Investors!$G:$G,$B95),0)</f>
        <v/>
      </c>
      <c r="J95" s="14">
        <f>IF(AND(SUMIFS(Investors!$P:$P,Investors!$A:$A,$A95,Investors!$G:$G,$B95)-$B$2&lt;=J$4,SUMIFS(Investors!$P:$P,Investors!$A:$A,$A95,Investors!$G:$G,$B95)-$B$2&gt;I$4),SUMIFS(Investors!$Q:$Q,Investors!$A:$A,$A95,Investors!$G:$G,$B95),0)</f>
        <v/>
      </c>
      <c r="K95" s="14">
        <f>IF(AND(SUMIFS(Investors!$P:$P,Investors!$A:$A,$A95,Investors!$G:$G,$B95)-$B$2&lt;=K$4,SUMIFS(Investors!$P:$P,Investors!$A:$A,$A95,Investors!$G:$G,$B95)-$B$2&gt;J$4),SUMIFS(Investors!$Q:$Q,Investors!$A:$A,$A95,Investors!$G:$G,$B95),0)</f>
        <v/>
      </c>
      <c r="L95" s="14">
        <f>IF(AND(SUMIFS(Investors!$P:$P,Investors!$A:$A,$A95,Investors!$G:$G,$B95)-$B$2&lt;=L$4,SUMIFS(Investors!$P:$P,Investors!$A:$A,$A95,Investors!$G:$G,$B95)-$B$2&gt;K$4),SUMIFS(Investors!$Q:$Q,Investors!$A:$A,$A95,Investors!$G:$G,$B95),0)</f>
        <v/>
      </c>
      <c r="M95" s="14">
        <f>IF(AND(SUMIFS(Investors!$P:$P,Investors!$A:$A,$A95,Investors!$G:$G,$B95)-$B$2&lt;=M$4,SUMIFS(Investors!$P:$P,Investors!$A:$A,$A95,Investors!$G:$G,$B95)-$B$2&gt;L$4),SUMIFS(Investors!$Q:$Q,Investors!$A:$A,$A95,Investors!$G:$G,$B95),0)</f>
        <v/>
      </c>
      <c r="N95" s="14">
        <f>IF(AND(SUMIFS(Investors!$P:$P,Investors!$A:$A,$A95,Investors!$G:$G,$B95)-$B$2&lt;=N$4,SUMIFS(Investors!$P:$P,Investors!$A:$A,$A95,Investors!$G:$G,$B95)-$B$2&gt;M$4),SUMIFS(Investors!$Q:$Q,Investors!$A:$A,$A95,Investors!$G:$G,$B95),0)</f>
        <v/>
      </c>
      <c r="O95" s="14">
        <f>IF(AND(SUMIFS(Investors!$P:$P,Investors!$A:$A,$A95,Investors!$G:$G,$B95)-$B$2&lt;=O$4,SUMIFS(Investors!$P:$P,Investors!$A:$A,$A95,Investors!$G:$G,$B95)-$B$2&gt;N$4),SUMIFS(Investors!$Q:$Q,Investors!$A:$A,$A95,Investors!$G:$G,$B95),0)</f>
        <v/>
      </c>
      <c r="P95" s="14">
        <f>IF(AND(SUMIFS(Investors!$P:$P,Investors!$A:$A,$A95,Investors!$G:$G,$B95)-$B$2&lt;=P$4,SUMIFS(Investors!$P:$P,Investors!$A:$A,$A95,Investors!$G:$G,$B95)-$B$2&gt;O$4),SUMIFS(Investors!$Q:$Q,Investors!$A:$A,$A95,Investors!$G:$G,$B95),0)</f>
        <v/>
      </c>
      <c r="Q95" s="14">
        <f>IF(AND(SUMIFS(Investors!$P:$P,Investors!$A:$A,$A95,Investors!$G:$G,$B95)-$B$2&lt;=Q$4,SUMIFS(Investors!$P:$P,Investors!$A:$A,$A95,Investors!$G:$G,$B95)-$B$2&gt;P$4),SUMIFS(Investors!$Q:$Q,Investors!$A:$A,$A95,Investors!$G:$G,$B95),0)</f>
        <v/>
      </c>
      <c r="R95" s="14">
        <f>IF(AND(SUMIFS(Investors!$P:$P,Investors!$A:$A,$A95,Investors!$G:$G,$B95)-$B$2&lt;=R$4,SUMIFS(Investors!$P:$P,Investors!$A:$A,$A95,Investors!$G:$G,$B95)-$B$2&gt;Q$4),SUMIFS(Investors!$Q:$Q,Investors!$A:$A,$A95,Investors!$G:$G,$B95),0)</f>
        <v/>
      </c>
      <c r="S95" s="14">
        <f>IF(AND(SUMIFS(Investors!$P:$P,Investors!$A:$A,$A95,Investors!$G:$G,$B95)-$B$2&lt;=S$4,SUMIFS(Investors!$P:$P,Investors!$A:$A,$A95,Investors!$G:$G,$B95)-$B$2&gt;R$4),SUMIFS(Investors!$Q:$Q,Investors!$A:$A,$A95,Investors!$G:$G,$B95),0)</f>
        <v/>
      </c>
      <c r="T95" s="14">
        <f>IF(AND(SUMIFS(Investors!$P:$P,Investors!$A:$A,$A95,Investors!$G:$G,$B95)-$B$2&lt;=T$4,SUMIFS(Investors!$P:$P,Investors!$A:$A,$A95,Investors!$G:$G,$B95)-$B$2&gt;S$4),SUMIFS(Investors!$Q:$Q,Investors!$A:$A,$A95,Investors!$G:$G,$B95),0)</f>
        <v/>
      </c>
      <c r="U95" s="14">
        <f>IF(AND(SUMIFS(Investors!$P:$P,Investors!$A:$A,$A95,Investors!$G:$G,$B95)-$B$2&lt;=U$4,SUMIFS(Investors!$P:$P,Investors!$A:$A,$A95,Investors!$G:$G,$B95)-$B$2&gt;T$4),SUMIFS(Investors!$Q:$Q,Investors!$A:$A,$A95,Investors!$G:$G,$B95),0)</f>
        <v/>
      </c>
      <c r="V95" s="14">
        <f>IF(AND(SUMIFS(Investors!$P:$P,Investors!$A:$A,$A95,Investors!$G:$G,$B95)-$B$2&lt;=V$4,SUMIFS(Investors!$P:$P,Investors!$A:$A,$A95,Investors!$G:$G,$B95)-$B$2&gt;U$4),SUMIFS(Investors!$Q:$Q,Investors!$A:$A,$A95,Investors!$G:$G,$B95),0)</f>
        <v/>
      </c>
      <c r="W95" s="14">
        <f>IF(AND(SUMIFS(Investors!$P:$P,Investors!$A:$A,$A95,Investors!$G:$G,$B95)-$B$2&lt;=W$4,SUMIFS(Investors!$P:$P,Investors!$A:$A,$A95,Investors!$G:$G,$B95)-$B$2&gt;V$4),SUMIFS(Investors!$Q:$Q,Investors!$A:$A,$A95,Investors!$G:$G,$B95),0)</f>
        <v/>
      </c>
      <c r="X95" s="14">
        <f>IF(AND(SUMIFS(Investors!$P:$P,Investors!$A:$A,$A95,Investors!$G:$G,$B95)-$B$2&lt;=X$4,SUMIFS(Investors!$P:$P,Investors!$A:$A,$A95,Investors!$G:$G,$B95)-$B$2&gt;W$4),SUMIFS(Investors!$Q:$Q,Investors!$A:$A,$A95,Investors!$G:$G,$B95),0)</f>
        <v/>
      </c>
      <c r="Y95" s="14">
        <f>IF(AND(SUMIFS(Investors!$P:$P,Investors!$A:$A,$A95,Investors!$G:$G,$B95)-$B$2&lt;=Y$4,SUMIFS(Investors!$P:$P,Investors!$A:$A,$A95,Investors!$G:$G,$B95)-$B$2&gt;X$4),SUMIFS(Investors!$Q:$Q,Investors!$A:$A,$A95,Investors!$G:$G,$B95),0)</f>
        <v/>
      </c>
      <c r="Z95" s="14">
        <f>IF(AND(SUMIFS(Investors!$P:$P,Investors!$A:$A,$A95,Investors!$G:$G,$B95)-$B$2&lt;=Z$4,SUMIFS(Investors!$P:$P,Investors!$A:$A,$A95,Investors!$G:$G,$B95)-$B$2&gt;Y$4),SUMIFS(Investors!$Q:$Q,Investors!$A:$A,$A95,Investors!$G:$G,$B95),0)</f>
        <v/>
      </c>
      <c r="AA95" s="14">
        <f>IF(AND(SUMIFS(Investors!$P:$P,Investors!$A:$A,$A95,Investors!$G:$G,$B95)-$B$2&lt;=AA$4,SUMIFS(Investors!$P:$P,Investors!$A:$A,$A95,Investors!$G:$G,$B95)-$B$2&gt;Z$4),SUMIFS(Investors!$Q:$Q,Investors!$A:$A,$A95,Investors!$G:$G,$B95),0)</f>
        <v/>
      </c>
      <c r="AB95" s="14">
        <f>IF(AND(SUMIFS(Investors!$P:$P,Investors!$A:$A,$A95,Investors!$G:$G,$B95)-$B$2&lt;=AB$4,SUMIFS(Investors!$P:$P,Investors!$A:$A,$A95,Investors!$G:$G,$B95)-$B$2&gt;AA$4),SUMIFS(Investors!$Q:$Q,Investors!$A:$A,$A95,Investors!$G:$G,$B95),0)</f>
        <v/>
      </c>
      <c r="AC95" s="14">
        <f>IF(AND(SUMIFS(Investors!$P:$P,Investors!$A:$A,$A95,Investors!$G:$G,$B95)-$B$2&lt;=AC$4,SUMIFS(Investors!$P:$P,Investors!$A:$A,$A95,Investors!$G:$G,$B95)-$B$2&gt;AB$4),SUMIFS(Investors!$Q:$Q,Investors!$A:$A,$A95,Investors!$G:$G,$B95),0)</f>
        <v/>
      </c>
    </row>
    <row r="96">
      <c r="A96" s="13" t="inlineStr">
        <is>
          <t>ZHAR02</t>
        </is>
      </c>
      <c r="B96" s="13" t="inlineStr">
        <is>
          <t>GW4781</t>
        </is>
      </c>
      <c r="C96" s="14">
        <f>SUM(E96:AC96)</f>
        <v/>
      </c>
      <c r="D96" s="13" t="n"/>
      <c r="E96" s="14">
        <f>IF(AND(SUMIFS(Investors!$P:$P,Investors!$A:$A,$A96,Investors!$G:$G,$B96)-$B$2&lt;=E$4,SUMIFS(Investors!$P:$P,Investors!$A:$A,$A96,Investors!$G:$G,$B96)-$B$2&gt;D$4),SUMIFS(Investors!$Q:$Q,Investors!$A:$A,$A96,Investors!$G:$G,$B96),0)</f>
        <v/>
      </c>
      <c r="F96" s="14">
        <f>IF(AND(SUMIFS(Investors!$P:$P,Investors!$A:$A,$A96,Investors!$G:$G,$B96)-$B$2&lt;=F$4,SUMIFS(Investors!$P:$P,Investors!$A:$A,$A96,Investors!$G:$G,$B96)-$B$2&gt;E$4),SUMIFS(Investors!$Q:$Q,Investors!$A:$A,$A96,Investors!$G:$G,$B96),0)</f>
        <v/>
      </c>
      <c r="G96" s="14">
        <f>IF(AND(SUMIFS(Investors!$P:$P,Investors!$A:$A,$A96,Investors!$G:$G,$B96)-$B$2&lt;=G$4,SUMIFS(Investors!$P:$P,Investors!$A:$A,$A96,Investors!$G:$G,$B96)-$B$2&gt;F$4),SUMIFS(Investors!$Q:$Q,Investors!$A:$A,$A96,Investors!$G:$G,$B96),0)</f>
        <v/>
      </c>
      <c r="H96" s="14">
        <f>IF(AND(SUMIFS(Investors!$P:$P,Investors!$A:$A,$A96,Investors!$G:$G,$B96)-$B$2&lt;=H$4,SUMIFS(Investors!$P:$P,Investors!$A:$A,$A96,Investors!$G:$G,$B96)-$B$2&gt;G$4),SUMIFS(Investors!$Q:$Q,Investors!$A:$A,$A96,Investors!$G:$G,$B96),0)</f>
        <v/>
      </c>
      <c r="I96" s="14">
        <f>IF(AND(SUMIFS(Investors!$P:$P,Investors!$A:$A,$A96,Investors!$G:$G,$B96)-$B$2&lt;=I$4,SUMIFS(Investors!$P:$P,Investors!$A:$A,$A96,Investors!$G:$G,$B96)-$B$2&gt;H$4),SUMIFS(Investors!$Q:$Q,Investors!$A:$A,$A96,Investors!$G:$G,$B96),0)</f>
        <v/>
      </c>
      <c r="J96" s="14">
        <f>IF(AND(SUMIFS(Investors!$P:$P,Investors!$A:$A,$A96,Investors!$G:$G,$B96)-$B$2&lt;=J$4,SUMIFS(Investors!$P:$P,Investors!$A:$A,$A96,Investors!$G:$G,$B96)-$B$2&gt;I$4),SUMIFS(Investors!$Q:$Q,Investors!$A:$A,$A96,Investors!$G:$G,$B96),0)</f>
        <v/>
      </c>
      <c r="K96" s="14">
        <f>IF(AND(SUMIFS(Investors!$P:$P,Investors!$A:$A,$A96,Investors!$G:$G,$B96)-$B$2&lt;=K$4,SUMIFS(Investors!$P:$P,Investors!$A:$A,$A96,Investors!$G:$G,$B96)-$B$2&gt;J$4),SUMIFS(Investors!$Q:$Q,Investors!$A:$A,$A96,Investors!$G:$G,$B96),0)</f>
        <v/>
      </c>
      <c r="L96" s="14">
        <f>IF(AND(SUMIFS(Investors!$P:$P,Investors!$A:$A,$A96,Investors!$G:$G,$B96)-$B$2&lt;=L$4,SUMIFS(Investors!$P:$P,Investors!$A:$A,$A96,Investors!$G:$G,$B96)-$B$2&gt;K$4),SUMIFS(Investors!$Q:$Q,Investors!$A:$A,$A96,Investors!$G:$G,$B96),0)</f>
        <v/>
      </c>
      <c r="M96" s="14">
        <f>IF(AND(SUMIFS(Investors!$P:$P,Investors!$A:$A,$A96,Investors!$G:$G,$B96)-$B$2&lt;=M$4,SUMIFS(Investors!$P:$P,Investors!$A:$A,$A96,Investors!$G:$G,$B96)-$B$2&gt;L$4),SUMIFS(Investors!$Q:$Q,Investors!$A:$A,$A96,Investors!$G:$G,$B96),0)</f>
        <v/>
      </c>
      <c r="N96" s="14">
        <f>IF(AND(SUMIFS(Investors!$P:$P,Investors!$A:$A,$A96,Investors!$G:$G,$B96)-$B$2&lt;=N$4,SUMIFS(Investors!$P:$P,Investors!$A:$A,$A96,Investors!$G:$G,$B96)-$B$2&gt;M$4),SUMIFS(Investors!$Q:$Q,Investors!$A:$A,$A96,Investors!$G:$G,$B96),0)</f>
        <v/>
      </c>
      <c r="O96" s="14">
        <f>IF(AND(SUMIFS(Investors!$P:$P,Investors!$A:$A,$A96,Investors!$G:$G,$B96)-$B$2&lt;=O$4,SUMIFS(Investors!$P:$P,Investors!$A:$A,$A96,Investors!$G:$G,$B96)-$B$2&gt;N$4),SUMIFS(Investors!$Q:$Q,Investors!$A:$A,$A96,Investors!$G:$G,$B96),0)</f>
        <v/>
      </c>
      <c r="P96" s="14">
        <f>IF(AND(SUMIFS(Investors!$P:$P,Investors!$A:$A,$A96,Investors!$G:$G,$B96)-$B$2&lt;=P$4,SUMIFS(Investors!$P:$P,Investors!$A:$A,$A96,Investors!$G:$G,$B96)-$B$2&gt;O$4),SUMIFS(Investors!$Q:$Q,Investors!$A:$A,$A96,Investors!$G:$G,$B96),0)</f>
        <v/>
      </c>
      <c r="Q96" s="14">
        <f>IF(AND(SUMIFS(Investors!$P:$P,Investors!$A:$A,$A96,Investors!$G:$G,$B96)-$B$2&lt;=Q$4,SUMIFS(Investors!$P:$P,Investors!$A:$A,$A96,Investors!$G:$G,$B96)-$B$2&gt;P$4),SUMIFS(Investors!$Q:$Q,Investors!$A:$A,$A96,Investors!$G:$G,$B96),0)</f>
        <v/>
      </c>
      <c r="R96" s="14">
        <f>IF(AND(SUMIFS(Investors!$P:$P,Investors!$A:$A,$A96,Investors!$G:$G,$B96)-$B$2&lt;=R$4,SUMIFS(Investors!$P:$P,Investors!$A:$A,$A96,Investors!$G:$G,$B96)-$B$2&gt;Q$4),SUMIFS(Investors!$Q:$Q,Investors!$A:$A,$A96,Investors!$G:$G,$B96),0)</f>
        <v/>
      </c>
      <c r="S96" s="14">
        <f>IF(AND(SUMIFS(Investors!$P:$P,Investors!$A:$A,$A96,Investors!$G:$G,$B96)-$B$2&lt;=S$4,SUMIFS(Investors!$P:$P,Investors!$A:$A,$A96,Investors!$G:$G,$B96)-$B$2&gt;R$4),SUMIFS(Investors!$Q:$Q,Investors!$A:$A,$A96,Investors!$G:$G,$B96),0)</f>
        <v/>
      </c>
      <c r="T96" s="14">
        <f>IF(AND(SUMIFS(Investors!$P:$P,Investors!$A:$A,$A96,Investors!$G:$G,$B96)-$B$2&lt;=T$4,SUMIFS(Investors!$P:$P,Investors!$A:$A,$A96,Investors!$G:$G,$B96)-$B$2&gt;S$4),SUMIFS(Investors!$Q:$Q,Investors!$A:$A,$A96,Investors!$G:$G,$B96),0)</f>
        <v/>
      </c>
      <c r="U96" s="14">
        <f>IF(AND(SUMIFS(Investors!$P:$P,Investors!$A:$A,$A96,Investors!$G:$G,$B96)-$B$2&lt;=U$4,SUMIFS(Investors!$P:$P,Investors!$A:$A,$A96,Investors!$G:$G,$B96)-$B$2&gt;T$4),SUMIFS(Investors!$Q:$Q,Investors!$A:$A,$A96,Investors!$G:$G,$B96),0)</f>
        <v/>
      </c>
      <c r="V96" s="14">
        <f>IF(AND(SUMIFS(Investors!$P:$P,Investors!$A:$A,$A96,Investors!$G:$G,$B96)-$B$2&lt;=V$4,SUMIFS(Investors!$P:$P,Investors!$A:$A,$A96,Investors!$G:$G,$B96)-$B$2&gt;U$4),SUMIFS(Investors!$Q:$Q,Investors!$A:$A,$A96,Investors!$G:$G,$B96),0)</f>
        <v/>
      </c>
      <c r="W96" s="14">
        <f>IF(AND(SUMIFS(Investors!$P:$P,Investors!$A:$A,$A96,Investors!$G:$G,$B96)-$B$2&lt;=W$4,SUMIFS(Investors!$P:$P,Investors!$A:$A,$A96,Investors!$G:$G,$B96)-$B$2&gt;V$4),SUMIFS(Investors!$Q:$Q,Investors!$A:$A,$A96,Investors!$G:$G,$B96),0)</f>
        <v/>
      </c>
      <c r="X96" s="14">
        <f>IF(AND(SUMIFS(Investors!$P:$P,Investors!$A:$A,$A96,Investors!$G:$G,$B96)-$B$2&lt;=X$4,SUMIFS(Investors!$P:$P,Investors!$A:$A,$A96,Investors!$G:$G,$B96)-$B$2&gt;W$4),SUMIFS(Investors!$Q:$Q,Investors!$A:$A,$A96,Investors!$G:$G,$B96),0)</f>
        <v/>
      </c>
      <c r="Y96" s="14">
        <f>IF(AND(SUMIFS(Investors!$P:$P,Investors!$A:$A,$A96,Investors!$G:$G,$B96)-$B$2&lt;=Y$4,SUMIFS(Investors!$P:$P,Investors!$A:$A,$A96,Investors!$G:$G,$B96)-$B$2&gt;X$4),SUMIFS(Investors!$Q:$Q,Investors!$A:$A,$A96,Investors!$G:$G,$B96),0)</f>
        <v/>
      </c>
      <c r="Z96" s="14">
        <f>IF(AND(SUMIFS(Investors!$P:$P,Investors!$A:$A,$A96,Investors!$G:$G,$B96)-$B$2&lt;=Z$4,SUMIFS(Investors!$P:$P,Investors!$A:$A,$A96,Investors!$G:$G,$B96)-$B$2&gt;Y$4),SUMIFS(Investors!$Q:$Q,Investors!$A:$A,$A96,Investors!$G:$G,$B96),0)</f>
        <v/>
      </c>
      <c r="AA96" s="14">
        <f>IF(AND(SUMIFS(Investors!$P:$P,Investors!$A:$A,$A96,Investors!$G:$G,$B96)-$B$2&lt;=AA$4,SUMIFS(Investors!$P:$P,Investors!$A:$A,$A96,Investors!$G:$G,$B96)-$B$2&gt;Z$4),SUMIFS(Investors!$Q:$Q,Investors!$A:$A,$A96,Investors!$G:$G,$B96),0)</f>
        <v/>
      </c>
      <c r="AB96" s="14">
        <f>IF(AND(SUMIFS(Investors!$P:$P,Investors!$A:$A,$A96,Investors!$G:$G,$B96)-$B$2&lt;=AB$4,SUMIFS(Investors!$P:$P,Investors!$A:$A,$A96,Investors!$G:$G,$B96)-$B$2&gt;AA$4),SUMIFS(Investors!$Q:$Q,Investors!$A:$A,$A96,Investors!$G:$G,$B96),0)</f>
        <v/>
      </c>
      <c r="AC96" s="14">
        <f>IF(AND(SUMIFS(Investors!$P:$P,Investors!$A:$A,$A96,Investors!$G:$G,$B96)-$B$2&lt;=AC$4,SUMIFS(Investors!$P:$P,Investors!$A:$A,$A96,Investors!$G:$G,$B96)-$B$2&gt;AB$4),SUMIFS(Investors!$Q:$Q,Investors!$A:$A,$A96,Investors!$G:$G,$B96),0)</f>
        <v/>
      </c>
    </row>
    <row r="97">
      <c r="A97" s="13" t="inlineStr">
        <is>
          <t>ZMAC01</t>
        </is>
      </c>
      <c r="B97" s="13" t="inlineStr">
        <is>
          <t>GW4144</t>
        </is>
      </c>
      <c r="C97" s="14">
        <f>SUM(E97:AC97)</f>
        <v/>
      </c>
      <c r="D97" s="13" t="n"/>
      <c r="E97" s="14">
        <f>IF(AND(SUMIFS(Investors!$P:$P,Investors!$A:$A,$A97,Investors!$G:$G,$B97)-$B$2&lt;=E$4,SUMIFS(Investors!$P:$P,Investors!$A:$A,$A97,Investors!$G:$G,$B97)-$B$2&gt;D$4),SUMIFS(Investors!$Q:$Q,Investors!$A:$A,$A97,Investors!$G:$G,$B97),0)</f>
        <v/>
      </c>
      <c r="F97" s="14">
        <f>IF(AND(SUMIFS(Investors!$P:$P,Investors!$A:$A,$A97,Investors!$G:$G,$B97)-$B$2&lt;=F$4,SUMIFS(Investors!$P:$P,Investors!$A:$A,$A97,Investors!$G:$G,$B97)-$B$2&gt;E$4),SUMIFS(Investors!$Q:$Q,Investors!$A:$A,$A97,Investors!$G:$G,$B97),0)</f>
        <v/>
      </c>
      <c r="G97" s="14">
        <f>IF(AND(SUMIFS(Investors!$P:$P,Investors!$A:$A,$A97,Investors!$G:$G,$B97)-$B$2&lt;=G$4,SUMIFS(Investors!$P:$P,Investors!$A:$A,$A97,Investors!$G:$G,$B97)-$B$2&gt;F$4),SUMIFS(Investors!$Q:$Q,Investors!$A:$A,$A97,Investors!$G:$G,$B97),0)</f>
        <v/>
      </c>
      <c r="H97" s="14">
        <f>IF(AND(SUMIFS(Investors!$P:$P,Investors!$A:$A,$A97,Investors!$G:$G,$B97)-$B$2&lt;=H$4,SUMIFS(Investors!$P:$P,Investors!$A:$A,$A97,Investors!$G:$G,$B97)-$B$2&gt;G$4),SUMIFS(Investors!$Q:$Q,Investors!$A:$A,$A97,Investors!$G:$G,$B97),0)</f>
        <v/>
      </c>
      <c r="I97" s="14">
        <f>IF(AND(SUMIFS(Investors!$P:$P,Investors!$A:$A,$A97,Investors!$G:$G,$B97)-$B$2&lt;=I$4,SUMIFS(Investors!$P:$P,Investors!$A:$A,$A97,Investors!$G:$G,$B97)-$B$2&gt;H$4),SUMIFS(Investors!$Q:$Q,Investors!$A:$A,$A97,Investors!$G:$G,$B97),0)</f>
        <v/>
      </c>
      <c r="J97" s="14">
        <f>IF(AND(SUMIFS(Investors!$P:$P,Investors!$A:$A,$A97,Investors!$G:$G,$B97)-$B$2&lt;=J$4,SUMIFS(Investors!$P:$P,Investors!$A:$A,$A97,Investors!$G:$G,$B97)-$B$2&gt;I$4),SUMIFS(Investors!$Q:$Q,Investors!$A:$A,$A97,Investors!$G:$G,$B97),0)</f>
        <v/>
      </c>
      <c r="K97" s="14">
        <f>IF(AND(SUMIFS(Investors!$P:$P,Investors!$A:$A,$A97,Investors!$G:$G,$B97)-$B$2&lt;=K$4,SUMIFS(Investors!$P:$P,Investors!$A:$A,$A97,Investors!$G:$G,$B97)-$B$2&gt;J$4),SUMIFS(Investors!$Q:$Q,Investors!$A:$A,$A97,Investors!$G:$G,$B97),0)</f>
        <v/>
      </c>
      <c r="L97" s="14">
        <f>IF(AND(SUMIFS(Investors!$P:$P,Investors!$A:$A,$A97,Investors!$G:$G,$B97)-$B$2&lt;=L$4,SUMIFS(Investors!$P:$P,Investors!$A:$A,$A97,Investors!$G:$G,$B97)-$B$2&gt;K$4),SUMIFS(Investors!$Q:$Q,Investors!$A:$A,$A97,Investors!$G:$G,$B97),0)</f>
        <v/>
      </c>
      <c r="M97" s="14">
        <f>IF(AND(SUMIFS(Investors!$P:$P,Investors!$A:$A,$A97,Investors!$G:$G,$B97)-$B$2&lt;=M$4,SUMIFS(Investors!$P:$P,Investors!$A:$A,$A97,Investors!$G:$G,$B97)-$B$2&gt;L$4),SUMIFS(Investors!$Q:$Q,Investors!$A:$A,$A97,Investors!$G:$G,$B97),0)</f>
        <v/>
      </c>
      <c r="N97" s="14">
        <f>IF(AND(SUMIFS(Investors!$P:$P,Investors!$A:$A,$A97,Investors!$G:$G,$B97)-$B$2&lt;=N$4,SUMIFS(Investors!$P:$P,Investors!$A:$A,$A97,Investors!$G:$G,$B97)-$B$2&gt;M$4),SUMIFS(Investors!$Q:$Q,Investors!$A:$A,$A97,Investors!$G:$G,$B97),0)</f>
        <v/>
      </c>
      <c r="O97" s="14">
        <f>IF(AND(SUMIFS(Investors!$P:$P,Investors!$A:$A,$A97,Investors!$G:$G,$B97)-$B$2&lt;=O$4,SUMIFS(Investors!$P:$P,Investors!$A:$A,$A97,Investors!$G:$G,$B97)-$B$2&gt;N$4),SUMIFS(Investors!$Q:$Q,Investors!$A:$A,$A97,Investors!$G:$G,$B97),0)</f>
        <v/>
      </c>
      <c r="P97" s="14">
        <f>IF(AND(SUMIFS(Investors!$P:$P,Investors!$A:$A,$A97,Investors!$G:$G,$B97)-$B$2&lt;=P$4,SUMIFS(Investors!$P:$P,Investors!$A:$A,$A97,Investors!$G:$G,$B97)-$B$2&gt;O$4),SUMIFS(Investors!$Q:$Q,Investors!$A:$A,$A97,Investors!$G:$G,$B97),0)</f>
        <v/>
      </c>
      <c r="Q97" s="14">
        <f>IF(AND(SUMIFS(Investors!$P:$P,Investors!$A:$A,$A97,Investors!$G:$G,$B97)-$B$2&lt;=Q$4,SUMIFS(Investors!$P:$P,Investors!$A:$A,$A97,Investors!$G:$G,$B97)-$B$2&gt;P$4),SUMIFS(Investors!$Q:$Q,Investors!$A:$A,$A97,Investors!$G:$G,$B97),0)</f>
        <v/>
      </c>
      <c r="R97" s="14">
        <f>IF(AND(SUMIFS(Investors!$P:$P,Investors!$A:$A,$A97,Investors!$G:$G,$B97)-$B$2&lt;=R$4,SUMIFS(Investors!$P:$P,Investors!$A:$A,$A97,Investors!$G:$G,$B97)-$B$2&gt;Q$4),SUMIFS(Investors!$Q:$Q,Investors!$A:$A,$A97,Investors!$G:$G,$B97),0)</f>
        <v/>
      </c>
      <c r="S97" s="14">
        <f>IF(AND(SUMIFS(Investors!$P:$P,Investors!$A:$A,$A97,Investors!$G:$G,$B97)-$B$2&lt;=S$4,SUMIFS(Investors!$P:$P,Investors!$A:$A,$A97,Investors!$G:$G,$B97)-$B$2&gt;R$4),SUMIFS(Investors!$Q:$Q,Investors!$A:$A,$A97,Investors!$G:$G,$B97),0)</f>
        <v/>
      </c>
      <c r="T97" s="14">
        <f>IF(AND(SUMIFS(Investors!$P:$P,Investors!$A:$A,$A97,Investors!$G:$G,$B97)-$B$2&lt;=T$4,SUMIFS(Investors!$P:$P,Investors!$A:$A,$A97,Investors!$G:$G,$B97)-$B$2&gt;S$4),SUMIFS(Investors!$Q:$Q,Investors!$A:$A,$A97,Investors!$G:$G,$B97),0)</f>
        <v/>
      </c>
      <c r="U97" s="14">
        <f>IF(AND(SUMIFS(Investors!$P:$P,Investors!$A:$A,$A97,Investors!$G:$G,$B97)-$B$2&lt;=U$4,SUMIFS(Investors!$P:$P,Investors!$A:$A,$A97,Investors!$G:$G,$B97)-$B$2&gt;T$4),SUMIFS(Investors!$Q:$Q,Investors!$A:$A,$A97,Investors!$G:$G,$B97),0)</f>
        <v/>
      </c>
      <c r="V97" s="14">
        <f>IF(AND(SUMIFS(Investors!$P:$P,Investors!$A:$A,$A97,Investors!$G:$G,$B97)-$B$2&lt;=V$4,SUMIFS(Investors!$P:$P,Investors!$A:$A,$A97,Investors!$G:$G,$B97)-$B$2&gt;U$4),SUMIFS(Investors!$Q:$Q,Investors!$A:$A,$A97,Investors!$G:$G,$B97),0)</f>
        <v/>
      </c>
      <c r="W97" s="14">
        <f>IF(AND(SUMIFS(Investors!$P:$P,Investors!$A:$A,$A97,Investors!$G:$G,$B97)-$B$2&lt;=W$4,SUMIFS(Investors!$P:$P,Investors!$A:$A,$A97,Investors!$G:$G,$B97)-$B$2&gt;V$4),SUMIFS(Investors!$Q:$Q,Investors!$A:$A,$A97,Investors!$G:$G,$B97),0)</f>
        <v/>
      </c>
      <c r="X97" s="14">
        <f>IF(AND(SUMIFS(Investors!$P:$P,Investors!$A:$A,$A97,Investors!$G:$G,$B97)-$B$2&lt;=X$4,SUMIFS(Investors!$P:$P,Investors!$A:$A,$A97,Investors!$G:$G,$B97)-$B$2&gt;W$4),SUMIFS(Investors!$Q:$Q,Investors!$A:$A,$A97,Investors!$G:$G,$B97),0)</f>
        <v/>
      </c>
      <c r="Y97" s="14">
        <f>IF(AND(SUMIFS(Investors!$P:$P,Investors!$A:$A,$A97,Investors!$G:$G,$B97)-$B$2&lt;=Y$4,SUMIFS(Investors!$P:$P,Investors!$A:$A,$A97,Investors!$G:$G,$B97)-$B$2&gt;X$4),SUMIFS(Investors!$Q:$Q,Investors!$A:$A,$A97,Investors!$G:$G,$B97),0)</f>
        <v/>
      </c>
      <c r="Z97" s="14">
        <f>IF(AND(SUMIFS(Investors!$P:$P,Investors!$A:$A,$A97,Investors!$G:$G,$B97)-$B$2&lt;=Z$4,SUMIFS(Investors!$P:$P,Investors!$A:$A,$A97,Investors!$G:$G,$B97)-$B$2&gt;Y$4),SUMIFS(Investors!$Q:$Q,Investors!$A:$A,$A97,Investors!$G:$G,$B97),0)</f>
        <v/>
      </c>
      <c r="AA97" s="14">
        <f>IF(AND(SUMIFS(Investors!$P:$P,Investors!$A:$A,$A97,Investors!$G:$G,$B97)-$B$2&lt;=AA$4,SUMIFS(Investors!$P:$P,Investors!$A:$A,$A97,Investors!$G:$G,$B97)-$B$2&gt;Z$4),SUMIFS(Investors!$Q:$Q,Investors!$A:$A,$A97,Investors!$G:$G,$B97),0)</f>
        <v/>
      </c>
      <c r="AB97" s="14">
        <f>IF(AND(SUMIFS(Investors!$P:$P,Investors!$A:$A,$A97,Investors!$G:$G,$B97)-$B$2&lt;=AB$4,SUMIFS(Investors!$P:$P,Investors!$A:$A,$A97,Investors!$G:$G,$B97)-$B$2&gt;AA$4),SUMIFS(Investors!$Q:$Q,Investors!$A:$A,$A97,Investors!$G:$G,$B97),0)</f>
        <v/>
      </c>
      <c r="AC97" s="14">
        <f>IF(AND(SUMIFS(Investors!$P:$P,Investors!$A:$A,$A97,Investors!$G:$G,$B97)-$B$2&lt;=AC$4,SUMIFS(Investors!$P:$P,Investors!$A:$A,$A97,Investors!$G:$G,$B97)-$B$2&gt;AB$4),SUMIFS(Investors!$Q:$Q,Investors!$A:$A,$A97,Investors!$G:$G,$B97),0)</f>
        <v/>
      </c>
    </row>
    <row r="98">
      <c r="A98" s="13" t="inlineStr">
        <is>
          <t>ZMAC01</t>
        </is>
      </c>
      <c r="B98" s="13" t="inlineStr">
        <is>
          <t>GW4310</t>
        </is>
      </c>
      <c r="C98" s="14">
        <f>SUM(E98:AC98)</f>
        <v/>
      </c>
      <c r="D98" s="13" t="n"/>
      <c r="E98" s="14">
        <f>IF(AND(SUMIFS(Investors!$P:$P,Investors!$A:$A,$A98,Investors!$G:$G,$B98)-$B$2&lt;=E$4,SUMIFS(Investors!$P:$P,Investors!$A:$A,$A98,Investors!$G:$G,$B98)-$B$2&gt;D$4),SUMIFS(Investors!$Q:$Q,Investors!$A:$A,$A98,Investors!$G:$G,$B98),0)</f>
        <v/>
      </c>
      <c r="F98" s="14">
        <f>IF(AND(SUMIFS(Investors!$P:$P,Investors!$A:$A,$A98,Investors!$G:$G,$B98)-$B$2&lt;=F$4,SUMIFS(Investors!$P:$P,Investors!$A:$A,$A98,Investors!$G:$G,$B98)-$B$2&gt;E$4),SUMIFS(Investors!$Q:$Q,Investors!$A:$A,$A98,Investors!$G:$G,$B98),0)</f>
        <v/>
      </c>
      <c r="G98" s="14">
        <f>IF(AND(SUMIFS(Investors!$P:$P,Investors!$A:$A,$A98,Investors!$G:$G,$B98)-$B$2&lt;=G$4,SUMIFS(Investors!$P:$P,Investors!$A:$A,$A98,Investors!$G:$G,$B98)-$B$2&gt;F$4),SUMIFS(Investors!$Q:$Q,Investors!$A:$A,$A98,Investors!$G:$G,$B98),0)</f>
        <v/>
      </c>
      <c r="H98" s="14">
        <f>IF(AND(SUMIFS(Investors!$P:$P,Investors!$A:$A,$A98,Investors!$G:$G,$B98)-$B$2&lt;=H$4,SUMIFS(Investors!$P:$P,Investors!$A:$A,$A98,Investors!$G:$G,$B98)-$B$2&gt;G$4),SUMIFS(Investors!$Q:$Q,Investors!$A:$A,$A98,Investors!$G:$G,$B98),0)</f>
        <v/>
      </c>
      <c r="I98" s="14">
        <f>IF(AND(SUMIFS(Investors!$P:$P,Investors!$A:$A,$A98,Investors!$G:$G,$B98)-$B$2&lt;=I$4,SUMIFS(Investors!$P:$P,Investors!$A:$A,$A98,Investors!$G:$G,$B98)-$B$2&gt;H$4),SUMIFS(Investors!$Q:$Q,Investors!$A:$A,$A98,Investors!$G:$G,$B98),0)</f>
        <v/>
      </c>
      <c r="J98" s="14">
        <f>IF(AND(SUMIFS(Investors!$P:$P,Investors!$A:$A,$A98,Investors!$G:$G,$B98)-$B$2&lt;=J$4,SUMIFS(Investors!$P:$P,Investors!$A:$A,$A98,Investors!$G:$G,$B98)-$B$2&gt;I$4),SUMIFS(Investors!$Q:$Q,Investors!$A:$A,$A98,Investors!$G:$G,$B98),0)</f>
        <v/>
      </c>
      <c r="K98" s="14">
        <f>IF(AND(SUMIFS(Investors!$P:$P,Investors!$A:$A,$A98,Investors!$G:$G,$B98)-$B$2&lt;=K$4,SUMIFS(Investors!$P:$P,Investors!$A:$A,$A98,Investors!$G:$G,$B98)-$B$2&gt;J$4),SUMIFS(Investors!$Q:$Q,Investors!$A:$A,$A98,Investors!$G:$G,$B98),0)</f>
        <v/>
      </c>
      <c r="L98" s="14">
        <f>IF(AND(SUMIFS(Investors!$P:$P,Investors!$A:$A,$A98,Investors!$G:$G,$B98)-$B$2&lt;=L$4,SUMIFS(Investors!$P:$P,Investors!$A:$A,$A98,Investors!$G:$G,$B98)-$B$2&gt;K$4),SUMIFS(Investors!$Q:$Q,Investors!$A:$A,$A98,Investors!$G:$G,$B98),0)</f>
        <v/>
      </c>
      <c r="M98" s="14">
        <f>IF(AND(SUMIFS(Investors!$P:$P,Investors!$A:$A,$A98,Investors!$G:$G,$B98)-$B$2&lt;=M$4,SUMIFS(Investors!$P:$P,Investors!$A:$A,$A98,Investors!$G:$G,$B98)-$B$2&gt;L$4),SUMIFS(Investors!$Q:$Q,Investors!$A:$A,$A98,Investors!$G:$G,$B98),0)</f>
        <v/>
      </c>
      <c r="N98" s="14">
        <f>IF(AND(SUMIFS(Investors!$P:$P,Investors!$A:$A,$A98,Investors!$G:$G,$B98)-$B$2&lt;=N$4,SUMIFS(Investors!$P:$P,Investors!$A:$A,$A98,Investors!$G:$G,$B98)-$B$2&gt;M$4),SUMIFS(Investors!$Q:$Q,Investors!$A:$A,$A98,Investors!$G:$G,$B98),0)</f>
        <v/>
      </c>
      <c r="O98" s="14">
        <f>IF(AND(SUMIFS(Investors!$P:$P,Investors!$A:$A,$A98,Investors!$G:$G,$B98)-$B$2&lt;=O$4,SUMIFS(Investors!$P:$P,Investors!$A:$A,$A98,Investors!$G:$G,$B98)-$B$2&gt;N$4),SUMIFS(Investors!$Q:$Q,Investors!$A:$A,$A98,Investors!$G:$G,$B98),0)</f>
        <v/>
      </c>
      <c r="P98" s="14">
        <f>IF(AND(SUMIFS(Investors!$P:$P,Investors!$A:$A,$A98,Investors!$G:$G,$B98)-$B$2&lt;=P$4,SUMIFS(Investors!$P:$P,Investors!$A:$A,$A98,Investors!$G:$G,$B98)-$B$2&gt;O$4),SUMIFS(Investors!$Q:$Q,Investors!$A:$A,$A98,Investors!$G:$G,$B98),0)</f>
        <v/>
      </c>
      <c r="Q98" s="14">
        <f>IF(AND(SUMIFS(Investors!$P:$P,Investors!$A:$A,$A98,Investors!$G:$G,$B98)-$B$2&lt;=Q$4,SUMIFS(Investors!$P:$P,Investors!$A:$A,$A98,Investors!$G:$G,$B98)-$B$2&gt;P$4),SUMIFS(Investors!$Q:$Q,Investors!$A:$A,$A98,Investors!$G:$G,$B98),0)</f>
        <v/>
      </c>
      <c r="R98" s="14">
        <f>IF(AND(SUMIFS(Investors!$P:$P,Investors!$A:$A,$A98,Investors!$G:$G,$B98)-$B$2&lt;=R$4,SUMIFS(Investors!$P:$P,Investors!$A:$A,$A98,Investors!$G:$G,$B98)-$B$2&gt;Q$4),SUMIFS(Investors!$Q:$Q,Investors!$A:$A,$A98,Investors!$G:$G,$B98),0)</f>
        <v/>
      </c>
      <c r="S98" s="14">
        <f>IF(AND(SUMIFS(Investors!$P:$P,Investors!$A:$A,$A98,Investors!$G:$G,$B98)-$B$2&lt;=S$4,SUMIFS(Investors!$P:$P,Investors!$A:$A,$A98,Investors!$G:$G,$B98)-$B$2&gt;R$4),SUMIFS(Investors!$Q:$Q,Investors!$A:$A,$A98,Investors!$G:$G,$B98),0)</f>
        <v/>
      </c>
      <c r="T98" s="14">
        <f>IF(AND(SUMIFS(Investors!$P:$P,Investors!$A:$A,$A98,Investors!$G:$G,$B98)-$B$2&lt;=T$4,SUMIFS(Investors!$P:$P,Investors!$A:$A,$A98,Investors!$G:$G,$B98)-$B$2&gt;S$4),SUMIFS(Investors!$Q:$Q,Investors!$A:$A,$A98,Investors!$G:$G,$B98),0)</f>
        <v/>
      </c>
      <c r="U98" s="14">
        <f>IF(AND(SUMIFS(Investors!$P:$P,Investors!$A:$A,$A98,Investors!$G:$G,$B98)-$B$2&lt;=U$4,SUMIFS(Investors!$P:$P,Investors!$A:$A,$A98,Investors!$G:$G,$B98)-$B$2&gt;T$4),SUMIFS(Investors!$Q:$Q,Investors!$A:$A,$A98,Investors!$G:$G,$B98),0)</f>
        <v/>
      </c>
      <c r="V98" s="14">
        <f>IF(AND(SUMIFS(Investors!$P:$P,Investors!$A:$A,$A98,Investors!$G:$G,$B98)-$B$2&lt;=V$4,SUMIFS(Investors!$P:$P,Investors!$A:$A,$A98,Investors!$G:$G,$B98)-$B$2&gt;U$4),SUMIFS(Investors!$Q:$Q,Investors!$A:$A,$A98,Investors!$G:$G,$B98),0)</f>
        <v/>
      </c>
      <c r="W98" s="14">
        <f>IF(AND(SUMIFS(Investors!$P:$P,Investors!$A:$A,$A98,Investors!$G:$G,$B98)-$B$2&lt;=W$4,SUMIFS(Investors!$P:$P,Investors!$A:$A,$A98,Investors!$G:$G,$B98)-$B$2&gt;V$4),SUMIFS(Investors!$Q:$Q,Investors!$A:$A,$A98,Investors!$G:$G,$B98),0)</f>
        <v/>
      </c>
      <c r="X98" s="14">
        <f>IF(AND(SUMIFS(Investors!$P:$P,Investors!$A:$A,$A98,Investors!$G:$G,$B98)-$B$2&lt;=X$4,SUMIFS(Investors!$P:$P,Investors!$A:$A,$A98,Investors!$G:$G,$B98)-$B$2&gt;W$4),SUMIFS(Investors!$Q:$Q,Investors!$A:$A,$A98,Investors!$G:$G,$B98),0)</f>
        <v/>
      </c>
      <c r="Y98" s="14">
        <f>IF(AND(SUMIFS(Investors!$P:$P,Investors!$A:$A,$A98,Investors!$G:$G,$B98)-$B$2&lt;=Y$4,SUMIFS(Investors!$P:$P,Investors!$A:$A,$A98,Investors!$G:$G,$B98)-$B$2&gt;X$4),SUMIFS(Investors!$Q:$Q,Investors!$A:$A,$A98,Investors!$G:$G,$B98),0)</f>
        <v/>
      </c>
      <c r="Z98" s="14">
        <f>IF(AND(SUMIFS(Investors!$P:$P,Investors!$A:$A,$A98,Investors!$G:$G,$B98)-$B$2&lt;=Z$4,SUMIFS(Investors!$P:$P,Investors!$A:$A,$A98,Investors!$G:$G,$B98)-$B$2&gt;Y$4),SUMIFS(Investors!$Q:$Q,Investors!$A:$A,$A98,Investors!$G:$G,$B98),0)</f>
        <v/>
      </c>
      <c r="AA98" s="14">
        <f>IF(AND(SUMIFS(Investors!$P:$P,Investors!$A:$A,$A98,Investors!$G:$G,$B98)-$B$2&lt;=AA$4,SUMIFS(Investors!$P:$P,Investors!$A:$A,$A98,Investors!$G:$G,$B98)-$B$2&gt;Z$4),SUMIFS(Investors!$Q:$Q,Investors!$A:$A,$A98,Investors!$G:$G,$B98),0)</f>
        <v/>
      </c>
      <c r="AB98" s="14">
        <f>IF(AND(SUMIFS(Investors!$P:$P,Investors!$A:$A,$A98,Investors!$G:$G,$B98)-$B$2&lt;=AB$4,SUMIFS(Investors!$P:$P,Investors!$A:$A,$A98,Investors!$G:$G,$B98)-$B$2&gt;AA$4),SUMIFS(Investors!$Q:$Q,Investors!$A:$A,$A98,Investors!$G:$G,$B98),0)</f>
        <v/>
      </c>
      <c r="AC98" s="14">
        <f>IF(AND(SUMIFS(Investors!$P:$P,Investors!$A:$A,$A98,Investors!$G:$G,$B98)-$B$2&lt;=AC$4,SUMIFS(Investors!$P:$P,Investors!$A:$A,$A98,Investors!$G:$G,$B98)-$B$2&gt;AB$4),SUMIFS(Investors!$Q:$Q,Investors!$A:$A,$A98,Investors!$G:$G,$B98),0)</f>
        <v/>
      </c>
    </row>
    <row r="99">
      <c r="A99" s="13" t="inlineStr">
        <is>
          <t>ZMAC01</t>
        </is>
      </c>
      <c r="B99" s="13" t="inlineStr">
        <is>
          <t>GW4345</t>
        </is>
      </c>
      <c r="C99" s="14">
        <f>SUM(E99:AC99)</f>
        <v/>
      </c>
      <c r="D99" s="13" t="n"/>
      <c r="E99" s="14">
        <f>IF(AND(SUMIFS(Investors!$P:$P,Investors!$A:$A,$A99,Investors!$G:$G,$B99)-$B$2&lt;=E$4,SUMIFS(Investors!$P:$P,Investors!$A:$A,$A99,Investors!$G:$G,$B99)-$B$2&gt;D$4),SUMIFS(Investors!$Q:$Q,Investors!$A:$A,$A99,Investors!$G:$G,$B99),0)</f>
        <v/>
      </c>
      <c r="F99" s="14">
        <f>IF(AND(SUMIFS(Investors!$P:$P,Investors!$A:$A,$A99,Investors!$G:$G,$B99)-$B$2&lt;=F$4,SUMIFS(Investors!$P:$P,Investors!$A:$A,$A99,Investors!$G:$G,$B99)-$B$2&gt;E$4),SUMIFS(Investors!$Q:$Q,Investors!$A:$A,$A99,Investors!$G:$G,$B99),0)</f>
        <v/>
      </c>
      <c r="G99" s="14">
        <f>IF(AND(SUMIFS(Investors!$P:$P,Investors!$A:$A,$A99,Investors!$G:$G,$B99)-$B$2&lt;=G$4,SUMIFS(Investors!$P:$P,Investors!$A:$A,$A99,Investors!$G:$G,$B99)-$B$2&gt;F$4),SUMIFS(Investors!$Q:$Q,Investors!$A:$A,$A99,Investors!$G:$G,$B99),0)</f>
        <v/>
      </c>
      <c r="H99" s="14">
        <f>IF(AND(SUMIFS(Investors!$P:$P,Investors!$A:$A,$A99,Investors!$G:$G,$B99)-$B$2&lt;=H$4,SUMIFS(Investors!$P:$P,Investors!$A:$A,$A99,Investors!$G:$G,$B99)-$B$2&gt;G$4),SUMIFS(Investors!$Q:$Q,Investors!$A:$A,$A99,Investors!$G:$G,$B99),0)</f>
        <v/>
      </c>
      <c r="I99" s="14">
        <f>IF(AND(SUMIFS(Investors!$P:$P,Investors!$A:$A,$A99,Investors!$G:$G,$B99)-$B$2&lt;=I$4,SUMIFS(Investors!$P:$P,Investors!$A:$A,$A99,Investors!$G:$G,$B99)-$B$2&gt;H$4),SUMIFS(Investors!$Q:$Q,Investors!$A:$A,$A99,Investors!$G:$G,$B99),0)</f>
        <v/>
      </c>
      <c r="J99" s="14">
        <f>IF(AND(SUMIFS(Investors!$P:$P,Investors!$A:$A,$A99,Investors!$G:$G,$B99)-$B$2&lt;=J$4,SUMIFS(Investors!$P:$P,Investors!$A:$A,$A99,Investors!$G:$G,$B99)-$B$2&gt;I$4),SUMIFS(Investors!$Q:$Q,Investors!$A:$A,$A99,Investors!$G:$G,$B99),0)</f>
        <v/>
      </c>
      <c r="K99" s="14">
        <f>IF(AND(SUMIFS(Investors!$P:$P,Investors!$A:$A,$A99,Investors!$G:$G,$B99)-$B$2&lt;=K$4,SUMIFS(Investors!$P:$P,Investors!$A:$A,$A99,Investors!$G:$G,$B99)-$B$2&gt;J$4),SUMIFS(Investors!$Q:$Q,Investors!$A:$A,$A99,Investors!$G:$G,$B99),0)</f>
        <v/>
      </c>
      <c r="L99" s="14">
        <f>IF(AND(SUMIFS(Investors!$P:$P,Investors!$A:$A,$A99,Investors!$G:$G,$B99)-$B$2&lt;=L$4,SUMIFS(Investors!$P:$P,Investors!$A:$A,$A99,Investors!$G:$G,$B99)-$B$2&gt;K$4),SUMIFS(Investors!$Q:$Q,Investors!$A:$A,$A99,Investors!$G:$G,$B99),0)</f>
        <v/>
      </c>
      <c r="M99" s="14">
        <f>IF(AND(SUMIFS(Investors!$P:$P,Investors!$A:$A,$A99,Investors!$G:$G,$B99)-$B$2&lt;=M$4,SUMIFS(Investors!$P:$P,Investors!$A:$A,$A99,Investors!$G:$G,$B99)-$B$2&gt;L$4),SUMIFS(Investors!$Q:$Q,Investors!$A:$A,$A99,Investors!$G:$G,$B99),0)</f>
        <v/>
      </c>
      <c r="N99" s="14">
        <f>IF(AND(SUMIFS(Investors!$P:$P,Investors!$A:$A,$A99,Investors!$G:$G,$B99)-$B$2&lt;=N$4,SUMIFS(Investors!$P:$P,Investors!$A:$A,$A99,Investors!$G:$G,$B99)-$B$2&gt;M$4),SUMIFS(Investors!$Q:$Q,Investors!$A:$A,$A99,Investors!$G:$G,$B99),0)</f>
        <v/>
      </c>
      <c r="O99" s="14">
        <f>IF(AND(SUMIFS(Investors!$P:$P,Investors!$A:$A,$A99,Investors!$G:$G,$B99)-$B$2&lt;=O$4,SUMIFS(Investors!$P:$P,Investors!$A:$A,$A99,Investors!$G:$G,$B99)-$B$2&gt;N$4),SUMIFS(Investors!$Q:$Q,Investors!$A:$A,$A99,Investors!$G:$G,$B99),0)</f>
        <v/>
      </c>
      <c r="P99" s="14">
        <f>IF(AND(SUMIFS(Investors!$P:$P,Investors!$A:$A,$A99,Investors!$G:$G,$B99)-$B$2&lt;=P$4,SUMIFS(Investors!$P:$P,Investors!$A:$A,$A99,Investors!$G:$G,$B99)-$B$2&gt;O$4),SUMIFS(Investors!$Q:$Q,Investors!$A:$A,$A99,Investors!$G:$G,$B99),0)</f>
        <v/>
      </c>
      <c r="Q99" s="14">
        <f>IF(AND(SUMIFS(Investors!$P:$P,Investors!$A:$A,$A99,Investors!$G:$G,$B99)-$B$2&lt;=Q$4,SUMIFS(Investors!$P:$P,Investors!$A:$A,$A99,Investors!$G:$G,$B99)-$B$2&gt;P$4),SUMIFS(Investors!$Q:$Q,Investors!$A:$A,$A99,Investors!$G:$G,$B99),0)</f>
        <v/>
      </c>
      <c r="R99" s="14">
        <f>IF(AND(SUMIFS(Investors!$P:$P,Investors!$A:$A,$A99,Investors!$G:$G,$B99)-$B$2&lt;=R$4,SUMIFS(Investors!$P:$P,Investors!$A:$A,$A99,Investors!$G:$G,$B99)-$B$2&gt;Q$4),SUMIFS(Investors!$Q:$Q,Investors!$A:$A,$A99,Investors!$G:$G,$B99),0)</f>
        <v/>
      </c>
      <c r="S99" s="14">
        <f>IF(AND(SUMIFS(Investors!$P:$P,Investors!$A:$A,$A99,Investors!$G:$G,$B99)-$B$2&lt;=S$4,SUMIFS(Investors!$P:$P,Investors!$A:$A,$A99,Investors!$G:$G,$B99)-$B$2&gt;R$4),SUMIFS(Investors!$Q:$Q,Investors!$A:$A,$A99,Investors!$G:$G,$B99),0)</f>
        <v/>
      </c>
      <c r="T99" s="14">
        <f>IF(AND(SUMIFS(Investors!$P:$P,Investors!$A:$A,$A99,Investors!$G:$G,$B99)-$B$2&lt;=T$4,SUMIFS(Investors!$P:$P,Investors!$A:$A,$A99,Investors!$G:$G,$B99)-$B$2&gt;S$4),SUMIFS(Investors!$Q:$Q,Investors!$A:$A,$A99,Investors!$G:$G,$B99),0)</f>
        <v/>
      </c>
      <c r="U99" s="14">
        <f>IF(AND(SUMIFS(Investors!$P:$P,Investors!$A:$A,$A99,Investors!$G:$G,$B99)-$B$2&lt;=U$4,SUMIFS(Investors!$P:$P,Investors!$A:$A,$A99,Investors!$G:$G,$B99)-$B$2&gt;T$4),SUMIFS(Investors!$Q:$Q,Investors!$A:$A,$A99,Investors!$G:$G,$B99),0)</f>
        <v/>
      </c>
      <c r="V99" s="14">
        <f>IF(AND(SUMIFS(Investors!$P:$P,Investors!$A:$A,$A99,Investors!$G:$G,$B99)-$B$2&lt;=V$4,SUMIFS(Investors!$P:$P,Investors!$A:$A,$A99,Investors!$G:$G,$B99)-$B$2&gt;U$4),SUMIFS(Investors!$Q:$Q,Investors!$A:$A,$A99,Investors!$G:$G,$B99),0)</f>
        <v/>
      </c>
      <c r="W99" s="14">
        <f>IF(AND(SUMIFS(Investors!$P:$P,Investors!$A:$A,$A99,Investors!$G:$G,$B99)-$B$2&lt;=W$4,SUMIFS(Investors!$P:$P,Investors!$A:$A,$A99,Investors!$G:$G,$B99)-$B$2&gt;V$4),SUMIFS(Investors!$Q:$Q,Investors!$A:$A,$A99,Investors!$G:$G,$B99),0)</f>
        <v/>
      </c>
      <c r="X99" s="14">
        <f>IF(AND(SUMIFS(Investors!$P:$P,Investors!$A:$A,$A99,Investors!$G:$G,$B99)-$B$2&lt;=X$4,SUMIFS(Investors!$P:$P,Investors!$A:$A,$A99,Investors!$G:$G,$B99)-$B$2&gt;W$4),SUMIFS(Investors!$Q:$Q,Investors!$A:$A,$A99,Investors!$G:$G,$B99),0)</f>
        <v/>
      </c>
      <c r="Y99" s="14">
        <f>IF(AND(SUMIFS(Investors!$P:$P,Investors!$A:$A,$A99,Investors!$G:$G,$B99)-$B$2&lt;=Y$4,SUMIFS(Investors!$P:$P,Investors!$A:$A,$A99,Investors!$G:$G,$B99)-$B$2&gt;X$4),SUMIFS(Investors!$Q:$Q,Investors!$A:$A,$A99,Investors!$G:$G,$B99),0)</f>
        <v/>
      </c>
      <c r="Z99" s="14">
        <f>IF(AND(SUMIFS(Investors!$P:$P,Investors!$A:$A,$A99,Investors!$G:$G,$B99)-$B$2&lt;=Z$4,SUMIFS(Investors!$P:$P,Investors!$A:$A,$A99,Investors!$G:$G,$B99)-$B$2&gt;Y$4),SUMIFS(Investors!$Q:$Q,Investors!$A:$A,$A99,Investors!$G:$G,$B99),0)</f>
        <v/>
      </c>
      <c r="AA99" s="14">
        <f>IF(AND(SUMIFS(Investors!$P:$P,Investors!$A:$A,$A99,Investors!$G:$G,$B99)-$B$2&lt;=AA$4,SUMIFS(Investors!$P:$P,Investors!$A:$A,$A99,Investors!$G:$G,$B99)-$B$2&gt;Z$4),SUMIFS(Investors!$Q:$Q,Investors!$A:$A,$A99,Investors!$G:$G,$B99),0)</f>
        <v/>
      </c>
      <c r="AB99" s="14">
        <f>IF(AND(SUMIFS(Investors!$P:$P,Investors!$A:$A,$A99,Investors!$G:$G,$B99)-$B$2&lt;=AB$4,SUMIFS(Investors!$P:$P,Investors!$A:$A,$A99,Investors!$G:$G,$B99)-$B$2&gt;AA$4),SUMIFS(Investors!$Q:$Q,Investors!$A:$A,$A99,Investors!$G:$G,$B99),0)</f>
        <v/>
      </c>
      <c r="AC99" s="14">
        <f>IF(AND(SUMIFS(Investors!$P:$P,Investors!$A:$A,$A99,Investors!$G:$G,$B99)-$B$2&lt;=AC$4,SUMIFS(Investors!$P:$P,Investors!$A:$A,$A99,Investors!$G:$G,$B99)-$B$2&gt;AB$4),SUMIFS(Investors!$Q:$Q,Investors!$A:$A,$A99,Investors!$G:$G,$B99),0)</f>
        <v/>
      </c>
    </row>
    <row r="100">
      <c r="A100" s="13" t="inlineStr">
        <is>
          <t>ZMAC01</t>
        </is>
      </c>
      <c r="B100" s="13" t="inlineStr">
        <is>
          <t>GW4374</t>
        </is>
      </c>
      <c r="C100" s="14">
        <f>SUM(E100:AC100)</f>
        <v/>
      </c>
      <c r="D100" s="13" t="n"/>
      <c r="E100" s="14">
        <f>IF(AND(SUMIFS(Investors!$P:$P,Investors!$A:$A,$A100,Investors!$G:$G,$B100)-$B$2&lt;=E$4,SUMIFS(Investors!$P:$P,Investors!$A:$A,$A100,Investors!$G:$G,$B100)-$B$2&gt;D$4),SUMIFS(Investors!$Q:$Q,Investors!$A:$A,$A100,Investors!$G:$G,$B100),0)</f>
        <v/>
      </c>
      <c r="F100" s="14">
        <f>IF(AND(SUMIFS(Investors!$P:$P,Investors!$A:$A,$A100,Investors!$G:$G,$B100)-$B$2&lt;=F$4,SUMIFS(Investors!$P:$P,Investors!$A:$A,$A100,Investors!$G:$G,$B100)-$B$2&gt;E$4),SUMIFS(Investors!$Q:$Q,Investors!$A:$A,$A100,Investors!$G:$G,$B100),0)</f>
        <v/>
      </c>
      <c r="G100" s="14">
        <f>IF(AND(SUMIFS(Investors!$P:$P,Investors!$A:$A,$A100,Investors!$G:$G,$B100)-$B$2&lt;=G$4,SUMIFS(Investors!$P:$P,Investors!$A:$A,$A100,Investors!$G:$G,$B100)-$B$2&gt;F$4),SUMIFS(Investors!$Q:$Q,Investors!$A:$A,$A100,Investors!$G:$G,$B100),0)</f>
        <v/>
      </c>
      <c r="H100" s="14">
        <f>IF(AND(SUMIFS(Investors!$P:$P,Investors!$A:$A,$A100,Investors!$G:$G,$B100)-$B$2&lt;=H$4,SUMIFS(Investors!$P:$P,Investors!$A:$A,$A100,Investors!$G:$G,$B100)-$B$2&gt;G$4),SUMIFS(Investors!$Q:$Q,Investors!$A:$A,$A100,Investors!$G:$G,$B100),0)</f>
        <v/>
      </c>
      <c r="I100" s="14">
        <f>IF(AND(SUMIFS(Investors!$P:$P,Investors!$A:$A,$A100,Investors!$G:$G,$B100)-$B$2&lt;=I$4,SUMIFS(Investors!$P:$P,Investors!$A:$A,$A100,Investors!$G:$G,$B100)-$B$2&gt;H$4),SUMIFS(Investors!$Q:$Q,Investors!$A:$A,$A100,Investors!$G:$G,$B100),0)</f>
        <v/>
      </c>
      <c r="J100" s="14">
        <f>IF(AND(SUMIFS(Investors!$P:$P,Investors!$A:$A,$A100,Investors!$G:$G,$B100)-$B$2&lt;=J$4,SUMIFS(Investors!$P:$P,Investors!$A:$A,$A100,Investors!$G:$G,$B100)-$B$2&gt;I$4),SUMIFS(Investors!$Q:$Q,Investors!$A:$A,$A100,Investors!$G:$G,$B100),0)</f>
        <v/>
      </c>
      <c r="K100" s="14">
        <f>IF(AND(SUMIFS(Investors!$P:$P,Investors!$A:$A,$A100,Investors!$G:$G,$B100)-$B$2&lt;=K$4,SUMIFS(Investors!$P:$P,Investors!$A:$A,$A100,Investors!$G:$G,$B100)-$B$2&gt;J$4),SUMIFS(Investors!$Q:$Q,Investors!$A:$A,$A100,Investors!$G:$G,$B100),0)</f>
        <v/>
      </c>
      <c r="L100" s="14">
        <f>IF(AND(SUMIFS(Investors!$P:$P,Investors!$A:$A,$A100,Investors!$G:$G,$B100)-$B$2&lt;=L$4,SUMIFS(Investors!$P:$P,Investors!$A:$A,$A100,Investors!$G:$G,$B100)-$B$2&gt;K$4),SUMIFS(Investors!$Q:$Q,Investors!$A:$A,$A100,Investors!$G:$G,$B100),0)</f>
        <v/>
      </c>
      <c r="M100" s="14">
        <f>IF(AND(SUMIFS(Investors!$P:$P,Investors!$A:$A,$A100,Investors!$G:$G,$B100)-$B$2&lt;=M$4,SUMIFS(Investors!$P:$P,Investors!$A:$A,$A100,Investors!$G:$G,$B100)-$B$2&gt;L$4),SUMIFS(Investors!$Q:$Q,Investors!$A:$A,$A100,Investors!$G:$G,$B100),0)</f>
        <v/>
      </c>
      <c r="N100" s="14">
        <f>IF(AND(SUMIFS(Investors!$P:$P,Investors!$A:$A,$A100,Investors!$G:$G,$B100)-$B$2&lt;=N$4,SUMIFS(Investors!$P:$P,Investors!$A:$A,$A100,Investors!$G:$G,$B100)-$B$2&gt;M$4),SUMIFS(Investors!$Q:$Q,Investors!$A:$A,$A100,Investors!$G:$G,$B100),0)</f>
        <v/>
      </c>
      <c r="O100" s="14">
        <f>IF(AND(SUMIFS(Investors!$P:$P,Investors!$A:$A,$A100,Investors!$G:$G,$B100)-$B$2&lt;=O$4,SUMIFS(Investors!$P:$P,Investors!$A:$A,$A100,Investors!$G:$G,$B100)-$B$2&gt;N$4),SUMIFS(Investors!$Q:$Q,Investors!$A:$A,$A100,Investors!$G:$G,$B100),0)</f>
        <v/>
      </c>
      <c r="P100" s="14">
        <f>IF(AND(SUMIFS(Investors!$P:$P,Investors!$A:$A,$A100,Investors!$G:$G,$B100)-$B$2&lt;=P$4,SUMIFS(Investors!$P:$P,Investors!$A:$A,$A100,Investors!$G:$G,$B100)-$B$2&gt;O$4),SUMIFS(Investors!$Q:$Q,Investors!$A:$A,$A100,Investors!$G:$G,$B100),0)</f>
        <v/>
      </c>
      <c r="Q100" s="14">
        <f>IF(AND(SUMIFS(Investors!$P:$P,Investors!$A:$A,$A100,Investors!$G:$G,$B100)-$B$2&lt;=Q$4,SUMIFS(Investors!$P:$P,Investors!$A:$A,$A100,Investors!$G:$G,$B100)-$B$2&gt;P$4),SUMIFS(Investors!$Q:$Q,Investors!$A:$A,$A100,Investors!$G:$G,$B100),0)</f>
        <v/>
      </c>
      <c r="R100" s="14">
        <f>IF(AND(SUMIFS(Investors!$P:$P,Investors!$A:$A,$A100,Investors!$G:$G,$B100)-$B$2&lt;=R$4,SUMIFS(Investors!$P:$P,Investors!$A:$A,$A100,Investors!$G:$G,$B100)-$B$2&gt;Q$4),SUMIFS(Investors!$Q:$Q,Investors!$A:$A,$A100,Investors!$G:$G,$B100),0)</f>
        <v/>
      </c>
      <c r="S100" s="14">
        <f>IF(AND(SUMIFS(Investors!$P:$P,Investors!$A:$A,$A100,Investors!$G:$G,$B100)-$B$2&lt;=S$4,SUMIFS(Investors!$P:$P,Investors!$A:$A,$A100,Investors!$G:$G,$B100)-$B$2&gt;R$4),SUMIFS(Investors!$Q:$Q,Investors!$A:$A,$A100,Investors!$G:$G,$B100),0)</f>
        <v/>
      </c>
      <c r="T100" s="14">
        <f>IF(AND(SUMIFS(Investors!$P:$P,Investors!$A:$A,$A100,Investors!$G:$G,$B100)-$B$2&lt;=T$4,SUMIFS(Investors!$P:$P,Investors!$A:$A,$A100,Investors!$G:$G,$B100)-$B$2&gt;S$4),SUMIFS(Investors!$Q:$Q,Investors!$A:$A,$A100,Investors!$G:$G,$B100),0)</f>
        <v/>
      </c>
      <c r="U100" s="14">
        <f>IF(AND(SUMIFS(Investors!$P:$P,Investors!$A:$A,$A100,Investors!$G:$G,$B100)-$B$2&lt;=U$4,SUMIFS(Investors!$P:$P,Investors!$A:$A,$A100,Investors!$G:$G,$B100)-$B$2&gt;T$4),SUMIFS(Investors!$Q:$Q,Investors!$A:$A,$A100,Investors!$G:$G,$B100),0)</f>
        <v/>
      </c>
      <c r="V100" s="14">
        <f>IF(AND(SUMIFS(Investors!$P:$P,Investors!$A:$A,$A100,Investors!$G:$G,$B100)-$B$2&lt;=V$4,SUMIFS(Investors!$P:$P,Investors!$A:$A,$A100,Investors!$G:$G,$B100)-$B$2&gt;U$4),SUMIFS(Investors!$Q:$Q,Investors!$A:$A,$A100,Investors!$G:$G,$B100),0)</f>
        <v/>
      </c>
      <c r="W100" s="14">
        <f>IF(AND(SUMIFS(Investors!$P:$P,Investors!$A:$A,$A100,Investors!$G:$G,$B100)-$B$2&lt;=W$4,SUMIFS(Investors!$P:$P,Investors!$A:$A,$A100,Investors!$G:$G,$B100)-$B$2&gt;V$4),SUMIFS(Investors!$Q:$Q,Investors!$A:$A,$A100,Investors!$G:$G,$B100),0)</f>
        <v/>
      </c>
      <c r="X100" s="14">
        <f>IF(AND(SUMIFS(Investors!$P:$P,Investors!$A:$A,$A100,Investors!$G:$G,$B100)-$B$2&lt;=X$4,SUMIFS(Investors!$P:$P,Investors!$A:$A,$A100,Investors!$G:$G,$B100)-$B$2&gt;W$4),SUMIFS(Investors!$Q:$Q,Investors!$A:$A,$A100,Investors!$G:$G,$B100),0)</f>
        <v/>
      </c>
      <c r="Y100" s="14">
        <f>IF(AND(SUMIFS(Investors!$P:$P,Investors!$A:$A,$A100,Investors!$G:$G,$B100)-$B$2&lt;=Y$4,SUMIFS(Investors!$P:$P,Investors!$A:$A,$A100,Investors!$G:$G,$B100)-$B$2&gt;X$4),SUMIFS(Investors!$Q:$Q,Investors!$A:$A,$A100,Investors!$G:$G,$B100),0)</f>
        <v/>
      </c>
      <c r="Z100" s="14">
        <f>IF(AND(SUMIFS(Investors!$P:$P,Investors!$A:$A,$A100,Investors!$G:$G,$B100)-$B$2&lt;=Z$4,SUMIFS(Investors!$P:$P,Investors!$A:$A,$A100,Investors!$G:$G,$B100)-$B$2&gt;Y$4),SUMIFS(Investors!$Q:$Q,Investors!$A:$A,$A100,Investors!$G:$G,$B100),0)</f>
        <v/>
      </c>
      <c r="AA100" s="14">
        <f>IF(AND(SUMIFS(Investors!$P:$P,Investors!$A:$A,$A100,Investors!$G:$G,$B100)-$B$2&lt;=AA$4,SUMIFS(Investors!$P:$P,Investors!$A:$A,$A100,Investors!$G:$G,$B100)-$B$2&gt;Z$4),SUMIFS(Investors!$Q:$Q,Investors!$A:$A,$A100,Investors!$G:$G,$B100),0)</f>
        <v/>
      </c>
      <c r="AB100" s="14">
        <f>IF(AND(SUMIFS(Investors!$P:$P,Investors!$A:$A,$A100,Investors!$G:$G,$B100)-$B$2&lt;=AB$4,SUMIFS(Investors!$P:$P,Investors!$A:$A,$A100,Investors!$G:$G,$B100)-$B$2&gt;AA$4),SUMIFS(Investors!$Q:$Q,Investors!$A:$A,$A100,Investors!$G:$G,$B100),0)</f>
        <v/>
      </c>
      <c r="AC100" s="14">
        <f>IF(AND(SUMIFS(Investors!$P:$P,Investors!$A:$A,$A100,Investors!$G:$G,$B100)-$B$2&lt;=AC$4,SUMIFS(Investors!$P:$P,Investors!$A:$A,$A100,Investors!$G:$G,$B100)-$B$2&gt;AB$4),SUMIFS(Investors!$Q:$Q,Investors!$A:$A,$A100,Investors!$G:$G,$B100),0)</f>
        <v/>
      </c>
    </row>
    <row r="101">
      <c r="A101" s="13" t="inlineStr">
        <is>
          <t>ZMAC01</t>
        </is>
      </c>
      <c r="B101" s="13" t="inlineStr">
        <is>
          <t>GW4636</t>
        </is>
      </c>
      <c r="C101" s="14">
        <f>SUM(E101:AC101)</f>
        <v/>
      </c>
      <c r="D101" s="13" t="n"/>
      <c r="E101" s="14">
        <f>IF(AND(SUMIFS(Investors!$P:$P,Investors!$A:$A,$A101,Investors!$G:$G,$B101)-$B$2&lt;=E$4,SUMIFS(Investors!$P:$P,Investors!$A:$A,$A101,Investors!$G:$G,$B101)-$B$2&gt;D$4),SUMIFS(Investors!$Q:$Q,Investors!$A:$A,$A101,Investors!$G:$G,$B101),0)</f>
        <v/>
      </c>
      <c r="F101" s="14">
        <f>IF(AND(SUMIFS(Investors!$P:$P,Investors!$A:$A,$A101,Investors!$G:$G,$B101)-$B$2&lt;=F$4,SUMIFS(Investors!$P:$P,Investors!$A:$A,$A101,Investors!$G:$G,$B101)-$B$2&gt;E$4),SUMIFS(Investors!$Q:$Q,Investors!$A:$A,$A101,Investors!$G:$G,$B101),0)</f>
        <v/>
      </c>
      <c r="G101" s="14">
        <f>IF(AND(SUMIFS(Investors!$P:$P,Investors!$A:$A,$A101,Investors!$G:$G,$B101)-$B$2&lt;=G$4,SUMIFS(Investors!$P:$P,Investors!$A:$A,$A101,Investors!$G:$G,$B101)-$B$2&gt;F$4),SUMIFS(Investors!$Q:$Q,Investors!$A:$A,$A101,Investors!$G:$G,$B101),0)</f>
        <v/>
      </c>
      <c r="H101" s="14">
        <f>IF(AND(SUMIFS(Investors!$P:$P,Investors!$A:$A,$A101,Investors!$G:$G,$B101)-$B$2&lt;=H$4,SUMIFS(Investors!$P:$P,Investors!$A:$A,$A101,Investors!$G:$G,$B101)-$B$2&gt;G$4),SUMIFS(Investors!$Q:$Q,Investors!$A:$A,$A101,Investors!$G:$G,$B101),0)</f>
        <v/>
      </c>
      <c r="I101" s="14">
        <f>IF(AND(SUMIFS(Investors!$P:$P,Investors!$A:$A,$A101,Investors!$G:$G,$B101)-$B$2&lt;=I$4,SUMIFS(Investors!$P:$P,Investors!$A:$A,$A101,Investors!$G:$G,$B101)-$B$2&gt;H$4),SUMIFS(Investors!$Q:$Q,Investors!$A:$A,$A101,Investors!$G:$G,$B101),0)</f>
        <v/>
      </c>
      <c r="J101" s="14">
        <f>IF(AND(SUMIFS(Investors!$P:$P,Investors!$A:$A,$A101,Investors!$G:$G,$B101)-$B$2&lt;=J$4,SUMIFS(Investors!$P:$P,Investors!$A:$A,$A101,Investors!$G:$G,$B101)-$B$2&gt;I$4),SUMIFS(Investors!$Q:$Q,Investors!$A:$A,$A101,Investors!$G:$G,$B101),0)</f>
        <v/>
      </c>
      <c r="K101" s="14">
        <f>IF(AND(SUMIFS(Investors!$P:$P,Investors!$A:$A,$A101,Investors!$G:$G,$B101)-$B$2&lt;=K$4,SUMIFS(Investors!$P:$P,Investors!$A:$A,$A101,Investors!$G:$G,$B101)-$B$2&gt;J$4),SUMIFS(Investors!$Q:$Q,Investors!$A:$A,$A101,Investors!$G:$G,$B101),0)</f>
        <v/>
      </c>
      <c r="L101" s="14">
        <f>IF(AND(SUMIFS(Investors!$P:$P,Investors!$A:$A,$A101,Investors!$G:$G,$B101)-$B$2&lt;=L$4,SUMIFS(Investors!$P:$P,Investors!$A:$A,$A101,Investors!$G:$G,$B101)-$B$2&gt;K$4),SUMIFS(Investors!$Q:$Q,Investors!$A:$A,$A101,Investors!$G:$G,$B101),0)</f>
        <v/>
      </c>
      <c r="M101" s="14">
        <f>IF(AND(SUMIFS(Investors!$P:$P,Investors!$A:$A,$A101,Investors!$G:$G,$B101)-$B$2&lt;=M$4,SUMIFS(Investors!$P:$P,Investors!$A:$A,$A101,Investors!$G:$G,$B101)-$B$2&gt;L$4),SUMIFS(Investors!$Q:$Q,Investors!$A:$A,$A101,Investors!$G:$G,$B101),0)</f>
        <v/>
      </c>
      <c r="N101" s="14">
        <f>IF(AND(SUMIFS(Investors!$P:$P,Investors!$A:$A,$A101,Investors!$G:$G,$B101)-$B$2&lt;=N$4,SUMIFS(Investors!$P:$P,Investors!$A:$A,$A101,Investors!$G:$G,$B101)-$B$2&gt;M$4),SUMIFS(Investors!$Q:$Q,Investors!$A:$A,$A101,Investors!$G:$G,$B101),0)</f>
        <v/>
      </c>
      <c r="O101" s="14">
        <f>IF(AND(SUMIFS(Investors!$P:$P,Investors!$A:$A,$A101,Investors!$G:$G,$B101)-$B$2&lt;=O$4,SUMIFS(Investors!$P:$P,Investors!$A:$A,$A101,Investors!$G:$G,$B101)-$B$2&gt;N$4),SUMIFS(Investors!$Q:$Q,Investors!$A:$A,$A101,Investors!$G:$G,$B101),0)</f>
        <v/>
      </c>
      <c r="P101" s="14">
        <f>IF(AND(SUMIFS(Investors!$P:$P,Investors!$A:$A,$A101,Investors!$G:$G,$B101)-$B$2&lt;=P$4,SUMIFS(Investors!$P:$P,Investors!$A:$A,$A101,Investors!$G:$G,$B101)-$B$2&gt;O$4),SUMIFS(Investors!$Q:$Q,Investors!$A:$A,$A101,Investors!$G:$G,$B101),0)</f>
        <v/>
      </c>
      <c r="Q101" s="14">
        <f>IF(AND(SUMIFS(Investors!$P:$P,Investors!$A:$A,$A101,Investors!$G:$G,$B101)-$B$2&lt;=Q$4,SUMIFS(Investors!$P:$P,Investors!$A:$A,$A101,Investors!$G:$G,$B101)-$B$2&gt;P$4),SUMIFS(Investors!$Q:$Q,Investors!$A:$A,$A101,Investors!$G:$G,$B101),0)</f>
        <v/>
      </c>
      <c r="R101" s="14">
        <f>IF(AND(SUMIFS(Investors!$P:$P,Investors!$A:$A,$A101,Investors!$G:$G,$B101)-$B$2&lt;=R$4,SUMIFS(Investors!$P:$P,Investors!$A:$A,$A101,Investors!$G:$G,$B101)-$B$2&gt;Q$4),SUMIFS(Investors!$Q:$Q,Investors!$A:$A,$A101,Investors!$G:$G,$B101),0)</f>
        <v/>
      </c>
      <c r="S101" s="14">
        <f>IF(AND(SUMIFS(Investors!$P:$P,Investors!$A:$A,$A101,Investors!$G:$G,$B101)-$B$2&lt;=S$4,SUMIFS(Investors!$P:$P,Investors!$A:$A,$A101,Investors!$G:$G,$B101)-$B$2&gt;R$4),SUMIFS(Investors!$Q:$Q,Investors!$A:$A,$A101,Investors!$G:$G,$B101),0)</f>
        <v/>
      </c>
      <c r="T101" s="14">
        <f>IF(AND(SUMIFS(Investors!$P:$P,Investors!$A:$A,$A101,Investors!$G:$G,$B101)-$B$2&lt;=T$4,SUMIFS(Investors!$P:$P,Investors!$A:$A,$A101,Investors!$G:$G,$B101)-$B$2&gt;S$4),SUMIFS(Investors!$Q:$Q,Investors!$A:$A,$A101,Investors!$G:$G,$B101),0)</f>
        <v/>
      </c>
      <c r="U101" s="14">
        <f>IF(AND(SUMIFS(Investors!$P:$P,Investors!$A:$A,$A101,Investors!$G:$G,$B101)-$B$2&lt;=U$4,SUMIFS(Investors!$P:$P,Investors!$A:$A,$A101,Investors!$G:$G,$B101)-$B$2&gt;T$4),SUMIFS(Investors!$Q:$Q,Investors!$A:$A,$A101,Investors!$G:$G,$B101),0)</f>
        <v/>
      </c>
      <c r="V101" s="14">
        <f>IF(AND(SUMIFS(Investors!$P:$P,Investors!$A:$A,$A101,Investors!$G:$G,$B101)-$B$2&lt;=V$4,SUMIFS(Investors!$P:$P,Investors!$A:$A,$A101,Investors!$G:$G,$B101)-$B$2&gt;U$4),SUMIFS(Investors!$Q:$Q,Investors!$A:$A,$A101,Investors!$G:$G,$B101),0)</f>
        <v/>
      </c>
      <c r="W101" s="14">
        <f>IF(AND(SUMIFS(Investors!$P:$P,Investors!$A:$A,$A101,Investors!$G:$G,$B101)-$B$2&lt;=W$4,SUMIFS(Investors!$P:$P,Investors!$A:$A,$A101,Investors!$G:$G,$B101)-$B$2&gt;V$4),SUMIFS(Investors!$Q:$Q,Investors!$A:$A,$A101,Investors!$G:$G,$B101),0)</f>
        <v/>
      </c>
      <c r="X101" s="14">
        <f>IF(AND(SUMIFS(Investors!$P:$P,Investors!$A:$A,$A101,Investors!$G:$G,$B101)-$B$2&lt;=X$4,SUMIFS(Investors!$P:$P,Investors!$A:$A,$A101,Investors!$G:$G,$B101)-$B$2&gt;W$4),SUMIFS(Investors!$Q:$Q,Investors!$A:$A,$A101,Investors!$G:$G,$B101),0)</f>
        <v/>
      </c>
      <c r="Y101" s="14">
        <f>IF(AND(SUMIFS(Investors!$P:$P,Investors!$A:$A,$A101,Investors!$G:$G,$B101)-$B$2&lt;=Y$4,SUMIFS(Investors!$P:$P,Investors!$A:$A,$A101,Investors!$G:$G,$B101)-$B$2&gt;X$4),SUMIFS(Investors!$Q:$Q,Investors!$A:$A,$A101,Investors!$G:$G,$B101),0)</f>
        <v/>
      </c>
      <c r="Z101" s="14">
        <f>IF(AND(SUMIFS(Investors!$P:$P,Investors!$A:$A,$A101,Investors!$G:$G,$B101)-$B$2&lt;=Z$4,SUMIFS(Investors!$P:$P,Investors!$A:$A,$A101,Investors!$G:$G,$B101)-$B$2&gt;Y$4),SUMIFS(Investors!$Q:$Q,Investors!$A:$A,$A101,Investors!$G:$G,$B101),0)</f>
        <v/>
      </c>
      <c r="AA101" s="14">
        <f>IF(AND(SUMIFS(Investors!$P:$P,Investors!$A:$A,$A101,Investors!$G:$G,$B101)-$B$2&lt;=AA$4,SUMIFS(Investors!$P:$P,Investors!$A:$A,$A101,Investors!$G:$G,$B101)-$B$2&gt;Z$4),SUMIFS(Investors!$Q:$Q,Investors!$A:$A,$A101,Investors!$G:$G,$B101),0)</f>
        <v/>
      </c>
      <c r="AB101" s="14">
        <f>IF(AND(SUMIFS(Investors!$P:$P,Investors!$A:$A,$A101,Investors!$G:$G,$B101)-$B$2&lt;=AB$4,SUMIFS(Investors!$P:$P,Investors!$A:$A,$A101,Investors!$G:$G,$B101)-$B$2&gt;AA$4),SUMIFS(Investors!$Q:$Q,Investors!$A:$A,$A101,Investors!$G:$G,$B101),0)</f>
        <v/>
      </c>
      <c r="AC101" s="14">
        <f>IF(AND(SUMIFS(Investors!$P:$P,Investors!$A:$A,$A101,Investors!$G:$G,$B101)-$B$2&lt;=AC$4,SUMIFS(Investors!$P:$P,Investors!$A:$A,$A101,Investors!$G:$G,$B101)-$B$2&gt;AB$4),SUMIFS(Investors!$Q:$Q,Investors!$A:$A,$A101,Investors!$G:$G,$B101),0)</f>
        <v/>
      </c>
    </row>
    <row r="102">
      <c r="A102" s="13" t="inlineStr">
        <is>
          <t>ZHAR03</t>
        </is>
      </c>
      <c r="B102" s="13" t="inlineStr">
        <is>
          <t>GW3927</t>
        </is>
      </c>
      <c r="C102" s="14">
        <f>SUM(E102:AC102)</f>
        <v/>
      </c>
      <c r="D102" s="13" t="n"/>
      <c r="E102" s="14">
        <f>IF(AND(SUMIFS(Investors!$P:$P,Investors!$A:$A,$A102,Investors!$G:$G,$B102)-$B$2&lt;=E$4,SUMIFS(Investors!$P:$P,Investors!$A:$A,$A102,Investors!$G:$G,$B102)-$B$2&gt;D$4),SUMIFS(Investors!$Q:$Q,Investors!$A:$A,$A102,Investors!$G:$G,$B102),0)</f>
        <v/>
      </c>
      <c r="F102" s="14">
        <f>IF(AND(SUMIFS(Investors!$P:$P,Investors!$A:$A,$A102,Investors!$G:$G,$B102)-$B$2&lt;=F$4,SUMIFS(Investors!$P:$P,Investors!$A:$A,$A102,Investors!$G:$G,$B102)-$B$2&gt;E$4),SUMIFS(Investors!$Q:$Q,Investors!$A:$A,$A102,Investors!$G:$G,$B102),0)</f>
        <v/>
      </c>
      <c r="G102" s="14">
        <f>IF(AND(SUMIFS(Investors!$P:$P,Investors!$A:$A,$A102,Investors!$G:$G,$B102)-$B$2&lt;=G$4,SUMIFS(Investors!$P:$P,Investors!$A:$A,$A102,Investors!$G:$G,$B102)-$B$2&gt;F$4),SUMIFS(Investors!$Q:$Q,Investors!$A:$A,$A102,Investors!$G:$G,$B102),0)</f>
        <v/>
      </c>
      <c r="H102" s="14">
        <f>IF(AND(SUMIFS(Investors!$P:$P,Investors!$A:$A,$A102,Investors!$G:$G,$B102)-$B$2&lt;=H$4,SUMIFS(Investors!$P:$P,Investors!$A:$A,$A102,Investors!$G:$G,$B102)-$B$2&gt;G$4),SUMIFS(Investors!$Q:$Q,Investors!$A:$A,$A102,Investors!$G:$G,$B102),0)</f>
        <v/>
      </c>
      <c r="I102" s="14">
        <f>IF(AND(SUMIFS(Investors!$P:$P,Investors!$A:$A,$A102,Investors!$G:$G,$B102)-$B$2&lt;=I$4,SUMIFS(Investors!$P:$P,Investors!$A:$A,$A102,Investors!$G:$G,$B102)-$B$2&gt;H$4),SUMIFS(Investors!$Q:$Q,Investors!$A:$A,$A102,Investors!$G:$G,$B102),0)</f>
        <v/>
      </c>
      <c r="J102" s="14">
        <f>IF(AND(SUMIFS(Investors!$P:$P,Investors!$A:$A,$A102,Investors!$G:$G,$B102)-$B$2&lt;=J$4,SUMIFS(Investors!$P:$P,Investors!$A:$A,$A102,Investors!$G:$G,$B102)-$B$2&gt;I$4),SUMIFS(Investors!$Q:$Q,Investors!$A:$A,$A102,Investors!$G:$G,$B102),0)</f>
        <v/>
      </c>
      <c r="K102" s="14">
        <f>IF(AND(SUMIFS(Investors!$P:$P,Investors!$A:$A,$A102,Investors!$G:$G,$B102)-$B$2&lt;=K$4,SUMIFS(Investors!$P:$P,Investors!$A:$A,$A102,Investors!$G:$G,$B102)-$B$2&gt;J$4),SUMIFS(Investors!$Q:$Q,Investors!$A:$A,$A102,Investors!$G:$G,$B102),0)</f>
        <v/>
      </c>
      <c r="L102" s="14">
        <f>IF(AND(SUMIFS(Investors!$P:$P,Investors!$A:$A,$A102,Investors!$G:$G,$B102)-$B$2&lt;=L$4,SUMIFS(Investors!$P:$P,Investors!$A:$A,$A102,Investors!$G:$G,$B102)-$B$2&gt;K$4),SUMIFS(Investors!$Q:$Q,Investors!$A:$A,$A102,Investors!$G:$G,$B102),0)</f>
        <v/>
      </c>
      <c r="M102" s="14">
        <f>IF(AND(SUMIFS(Investors!$P:$P,Investors!$A:$A,$A102,Investors!$G:$G,$B102)-$B$2&lt;=M$4,SUMIFS(Investors!$P:$P,Investors!$A:$A,$A102,Investors!$G:$G,$B102)-$B$2&gt;L$4),SUMIFS(Investors!$Q:$Q,Investors!$A:$A,$A102,Investors!$G:$G,$B102),0)</f>
        <v/>
      </c>
      <c r="N102" s="14">
        <f>IF(AND(SUMIFS(Investors!$P:$P,Investors!$A:$A,$A102,Investors!$G:$G,$B102)-$B$2&lt;=N$4,SUMIFS(Investors!$P:$P,Investors!$A:$A,$A102,Investors!$G:$G,$B102)-$B$2&gt;M$4),SUMIFS(Investors!$Q:$Q,Investors!$A:$A,$A102,Investors!$G:$G,$B102),0)</f>
        <v/>
      </c>
      <c r="O102" s="14">
        <f>IF(AND(SUMIFS(Investors!$P:$P,Investors!$A:$A,$A102,Investors!$G:$G,$B102)-$B$2&lt;=O$4,SUMIFS(Investors!$P:$P,Investors!$A:$A,$A102,Investors!$G:$G,$B102)-$B$2&gt;N$4),SUMIFS(Investors!$Q:$Q,Investors!$A:$A,$A102,Investors!$G:$G,$B102),0)</f>
        <v/>
      </c>
      <c r="P102" s="14">
        <f>IF(AND(SUMIFS(Investors!$P:$P,Investors!$A:$A,$A102,Investors!$G:$G,$B102)-$B$2&lt;=P$4,SUMIFS(Investors!$P:$P,Investors!$A:$A,$A102,Investors!$G:$G,$B102)-$B$2&gt;O$4),SUMIFS(Investors!$Q:$Q,Investors!$A:$A,$A102,Investors!$G:$G,$B102),0)</f>
        <v/>
      </c>
      <c r="Q102" s="14">
        <f>IF(AND(SUMIFS(Investors!$P:$P,Investors!$A:$A,$A102,Investors!$G:$G,$B102)-$B$2&lt;=Q$4,SUMIFS(Investors!$P:$P,Investors!$A:$A,$A102,Investors!$G:$G,$B102)-$B$2&gt;P$4),SUMIFS(Investors!$Q:$Q,Investors!$A:$A,$A102,Investors!$G:$G,$B102),0)</f>
        <v/>
      </c>
      <c r="R102" s="14">
        <f>IF(AND(SUMIFS(Investors!$P:$P,Investors!$A:$A,$A102,Investors!$G:$G,$B102)-$B$2&lt;=R$4,SUMIFS(Investors!$P:$P,Investors!$A:$A,$A102,Investors!$G:$G,$B102)-$B$2&gt;Q$4),SUMIFS(Investors!$Q:$Q,Investors!$A:$A,$A102,Investors!$G:$G,$B102),0)</f>
        <v/>
      </c>
      <c r="S102" s="14">
        <f>IF(AND(SUMIFS(Investors!$P:$P,Investors!$A:$A,$A102,Investors!$G:$G,$B102)-$B$2&lt;=S$4,SUMIFS(Investors!$P:$P,Investors!$A:$A,$A102,Investors!$G:$G,$B102)-$B$2&gt;R$4),SUMIFS(Investors!$Q:$Q,Investors!$A:$A,$A102,Investors!$G:$G,$B102),0)</f>
        <v/>
      </c>
      <c r="T102" s="14">
        <f>IF(AND(SUMIFS(Investors!$P:$P,Investors!$A:$A,$A102,Investors!$G:$G,$B102)-$B$2&lt;=T$4,SUMIFS(Investors!$P:$P,Investors!$A:$A,$A102,Investors!$G:$G,$B102)-$B$2&gt;S$4),SUMIFS(Investors!$Q:$Q,Investors!$A:$A,$A102,Investors!$G:$G,$B102),0)</f>
        <v/>
      </c>
      <c r="U102" s="14">
        <f>IF(AND(SUMIFS(Investors!$P:$P,Investors!$A:$A,$A102,Investors!$G:$G,$B102)-$B$2&lt;=U$4,SUMIFS(Investors!$P:$P,Investors!$A:$A,$A102,Investors!$G:$G,$B102)-$B$2&gt;T$4),SUMIFS(Investors!$Q:$Q,Investors!$A:$A,$A102,Investors!$G:$G,$B102),0)</f>
        <v/>
      </c>
      <c r="V102" s="14">
        <f>IF(AND(SUMIFS(Investors!$P:$P,Investors!$A:$A,$A102,Investors!$G:$G,$B102)-$B$2&lt;=V$4,SUMIFS(Investors!$P:$P,Investors!$A:$A,$A102,Investors!$G:$G,$B102)-$B$2&gt;U$4),SUMIFS(Investors!$Q:$Q,Investors!$A:$A,$A102,Investors!$G:$G,$B102),0)</f>
        <v/>
      </c>
      <c r="W102" s="14">
        <f>IF(AND(SUMIFS(Investors!$P:$P,Investors!$A:$A,$A102,Investors!$G:$G,$B102)-$B$2&lt;=W$4,SUMIFS(Investors!$P:$P,Investors!$A:$A,$A102,Investors!$G:$G,$B102)-$B$2&gt;V$4),SUMIFS(Investors!$Q:$Q,Investors!$A:$A,$A102,Investors!$G:$G,$B102),0)</f>
        <v/>
      </c>
      <c r="X102" s="14">
        <f>IF(AND(SUMIFS(Investors!$P:$P,Investors!$A:$A,$A102,Investors!$G:$G,$B102)-$B$2&lt;=X$4,SUMIFS(Investors!$P:$P,Investors!$A:$A,$A102,Investors!$G:$G,$B102)-$B$2&gt;W$4),SUMIFS(Investors!$Q:$Q,Investors!$A:$A,$A102,Investors!$G:$G,$B102),0)</f>
        <v/>
      </c>
      <c r="Y102" s="14">
        <f>IF(AND(SUMIFS(Investors!$P:$P,Investors!$A:$A,$A102,Investors!$G:$G,$B102)-$B$2&lt;=Y$4,SUMIFS(Investors!$P:$P,Investors!$A:$A,$A102,Investors!$G:$G,$B102)-$B$2&gt;X$4),SUMIFS(Investors!$Q:$Q,Investors!$A:$A,$A102,Investors!$G:$G,$B102),0)</f>
        <v/>
      </c>
      <c r="Z102" s="14">
        <f>IF(AND(SUMIFS(Investors!$P:$P,Investors!$A:$A,$A102,Investors!$G:$G,$B102)-$B$2&lt;=Z$4,SUMIFS(Investors!$P:$P,Investors!$A:$A,$A102,Investors!$G:$G,$B102)-$B$2&gt;Y$4),SUMIFS(Investors!$Q:$Q,Investors!$A:$A,$A102,Investors!$G:$G,$B102),0)</f>
        <v/>
      </c>
      <c r="AA102" s="14">
        <f>IF(AND(SUMIFS(Investors!$P:$P,Investors!$A:$A,$A102,Investors!$G:$G,$B102)-$B$2&lt;=AA$4,SUMIFS(Investors!$P:$P,Investors!$A:$A,$A102,Investors!$G:$G,$B102)-$B$2&gt;Z$4),SUMIFS(Investors!$Q:$Q,Investors!$A:$A,$A102,Investors!$G:$G,$B102),0)</f>
        <v/>
      </c>
      <c r="AB102" s="14">
        <f>IF(AND(SUMIFS(Investors!$P:$P,Investors!$A:$A,$A102,Investors!$G:$G,$B102)-$B$2&lt;=AB$4,SUMIFS(Investors!$P:$P,Investors!$A:$A,$A102,Investors!$G:$G,$B102)-$B$2&gt;AA$4),SUMIFS(Investors!$Q:$Q,Investors!$A:$A,$A102,Investors!$G:$G,$B102),0)</f>
        <v/>
      </c>
      <c r="AC102" s="14">
        <f>IF(AND(SUMIFS(Investors!$P:$P,Investors!$A:$A,$A102,Investors!$G:$G,$B102)-$B$2&lt;=AC$4,SUMIFS(Investors!$P:$P,Investors!$A:$A,$A102,Investors!$G:$G,$B102)-$B$2&gt;AB$4),SUMIFS(Investors!$Q:$Q,Investors!$A:$A,$A102,Investors!$G:$G,$B102),0)</f>
        <v/>
      </c>
    </row>
    <row r="103">
      <c r="A103" s="13" t="inlineStr">
        <is>
          <t>ZHAR03</t>
        </is>
      </c>
      <c r="B103" s="13" t="inlineStr">
        <is>
          <t>GW4249</t>
        </is>
      </c>
      <c r="C103" s="14">
        <f>SUM(E103:AC103)</f>
        <v/>
      </c>
      <c r="D103" s="13" t="n"/>
      <c r="E103" s="14">
        <f>IF(AND(SUMIFS(Investors!$P:$P,Investors!$A:$A,$A103,Investors!$G:$G,$B103)-$B$2&lt;=E$4,SUMIFS(Investors!$P:$P,Investors!$A:$A,$A103,Investors!$G:$G,$B103)-$B$2&gt;D$4),SUMIFS(Investors!$Q:$Q,Investors!$A:$A,$A103,Investors!$G:$G,$B103),0)</f>
        <v/>
      </c>
      <c r="F103" s="14">
        <f>IF(AND(SUMIFS(Investors!$P:$P,Investors!$A:$A,$A103,Investors!$G:$G,$B103)-$B$2&lt;=F$4,SUMIFS(Investors!$P:$P,Investors!$A:$A,$A103,Investors!$G:$G,$B103)-$B$2&gt;E$4),SUMIFS(Investors!$Q:$Q,Investors!$A:$A,$A103,Investors!$G:$G,$B103),0)</f>
        <v/>
      </c>
      <c r="G103" s="14">
        <f>IF(AND(SUMIFS(Investors!$P:$P,Investors!$A:$A,$A103,Investors!$G:$G,$B103)-$B$2&lt;=G$4,SUMIFS(Investors!$P:$P,Investors!$A:$A,$A103,Investors!$G:$G,$B103)-$B$2&gt;F$4),SUMIFS(Investors!$Q:$Q,Investors!$A:$A,$A103,Investors!$G:$G,$B103),0)</f>
        <v/>
      </c>
      <c r="H103" s="14">
        <f>IF(AND(SUMIFS(Investors!$P:$P,Investors!$A:$A,$A103,Investors!$G:$G,$B103)-$B$2&lt;=H$4,SUMIFS(Investors!$P:$P,Investors!$A:$A,$A103,Investors!$G:$G,$B103)-$B$2&gt;G$4),SUMIFS(Investors!$Q:$Q,Investors!$A:$A,$A103,Investors!$G:$G,$B103),0)</f>
        <v/>
      </c>
      <c r="I103" s="14">
        <f>IF(AND(SUMIFS(Investors!$P:$P,Investors!$A:$A,$A103,Investors!$G:$G,$B103)-$B$2&lt;=I$4,SUMIFS(Investors!$P:$P,Investors!$A:$A,$A103,Investors!$G:$G,$B103)-$B$2&gt;H$4),SUMIFS(Investors!$Q:$Q,Investors!$A:$A,$A103,Investors!$G:$G,$B103),0)</f>
        <v/>
      </c>
      <c r="J103" s="14">
        <f>IF(AND(SUMIFS(Investors!$P:$P,Investors!$A:$A,$A103,Investors!$G:$G,$B103)-$B$2&lt;=J$4,SUMIFS(Investors!$P:$P,Investors!$A:$A,$A103,Investors!$G:$G,$B103)-$B$2&gt;I$4),SUMIFS(Investors!$Q:$Q,Investors!$A:$A,$A103,Investors!$G:$G,$B103),0)</f>
        <v/>
      </c>
      <c r="K103" s="14">
        <f>IF(AND(SUMIFS(Investors!$P:$P,Investors!$A:$A,$A103,Investors!$G:$G,$B103)-$B$2&lt;=K$4,SUMIFS(Investors!$P:$P,Investors!$A:$A,$A103,Investors!$G:$G,$B103)-$B$2&gt;J$4),SUMIFS(Investors!$Q:$Q,Investors!$A:$A,$A103,Investors!$G:$G,$B103),0)</f>
        <v/>
      </c>
      <c r="L103" s="14">
        <f>IF(AND(SUMIFS(Investors!$P:$P,Investors!$A:$A,$A103,Investors!$G:$G,$B103)-$B$2&lt;=L$4,SUMIFS(Investors!$P:$P,Investors!$A:$A,$A103,Investors!$G:$G,$B103)-$B$2&gt;K$4),SUMIFS(Investors!$Q:$Q,Investors!$A:$A,$A103,Investors!$G:$G,$B103),0)</f>
        <v/>
      </c>
      <c r="M103" s="14">
        <f>IF(AND(SUMIFS(Investors!$P:$P,Investors!$A:$A,$A103,Investors!$G:$G,$B103)-$B$2&lt;=M$4,SUMIFS(Investors!$P:$P,Investors!$A:$A,$A103,Investors!$G:$G,$B103)-$B$2&gt;L$4),SUMIFS(Investors!$Q:$Q,Investors!$A:$A,$A103,Investors!$G:$G,$B103),0)</f>
        <v/>
      </c>
      <c r="N103" s="14">
        <f>IF(AND(SUMIFS(Investors!$P:$P,Investors!$A:$A,$A103,Investors!$G:$G,$B103)-$B$2&lt;=N$4,SUMIFS(Investors!$P:$P,Investors!$A:$A,$A103,Investors!$G:$G,$B103)-$B$2&gt;M$4),SUMIFS(Investors!$Q:$Q,Investors!$A:$A,$A103,Investors!$G:$G,$B103),0)</f>
        <v/>
      </c>
      <c r="O103" s="14">
        <f>IF(AND(SUMIFS(Investors!$P:$P,Investors!$A:$A,$A103,Investors!$G:$G,$B103)-$B$2&lt;=O$4,SUMIFS(Investors!$P:$P,Investors!$A:$A,$A103,Investors!$G:$G,$B103)-$B$2&gt;N$4),SUMIFS(Investors!$Q:$Q,Investors!$A:$A,$A103,Investors!$G:$G,$B103),0)</f>
        <v/>
      </c>
      <c r="P103" s="14">
        <f>IF(AND(SUMIFS(Investors!$P:$P,Investors!$A:$A,$A103,Investors!$G:$G,$B103)-$B$2&lt;=P$4,SUMIFS(Investors!$P:$P,Investors!$A:$A,$A103,Investors!$G:$G,$B103)-$B$2&gt;O$4),SUMIFS(Investors!$Q:$Q,Investors!$A:$A,$A103,Investors!$G:$G,$B103),0)</f>
        <v/>
      </c>
      <c r="Q103" s="14">
        <f>IF(AND(SUMIFS(Investors!$P:$P,Investors!$A:$A,$A103,Investors!$G:$G,$B103)-$B$2&lt;=Q$4,SUMIFS(Investors!$P:$P,Investors!$A:$A,$A103,Investors!$G:$G,$B103)-$B$2&gt;P$4),SUMIFS(Investors!$Q:$Q,Investors!$A:$A,$A103,Investors!$G:$G,$B103),0)</f>
        <v/>
      </c>
      <c r="R103" s="14">
        <f>IF(AND(SUMIFS(Investors!$P:$P,Investors!$A:$A,$A103,Investors!$G:$G,$B103)-$B$2&lt;=R$4,SUMIFS(Investors!$P:$P,Investors!$A:$A,$A103,Investors!$G:$G,$B103)-$B$2&gt;Q$4),SUMIFS(Investors!$Q:$Q,Investors!$A:$A,$A103,Investors!$G:$G,$B103),0)</f>
        <v/>
      </c>
      <c r="S103" s="14">
        <f>IF(AND(SUMIFS(Investors!$P:$P,Investors!$A:$A,$A103,Investors!$G:$G,$B103)-$B$2&lt;=S$4,SUMIFS(Investors!$P:$P,Investors!$A:$A,$A103,Investors!$G:$G,$B103)-$B$2&gt;R$4),SUMIFS(Investors!$Q:$Q,Investors!$A:$A,$A103,Investors!$G:$G,$B103),0)</f>
        <v/>
      </c>
      <c r="T103" s="14">
        <f>IF(AND(SUMIFS(Investors!$P:$P,Investors!$A:$A,$A103,Investors!$G:$G,$B103)-$B$2&lt;=T$4,SUMIFS(Investors!$P:$P,Investors!$A:$A,$A103,Investors!$G:$G,$B103)-$B$2&gt;S$4),SUMIFS(Investors!$Q:$Q,Investors!$A:$A,$A103,Investors!$G:$G,$B103),0)</f>
        <v/>
      </c>
      <c r="U103" s="14">
        <f>IF(AND(SUMIFS(Investors!$P:$P,Investors!$A:$A,$A103,Investors!$G:$G,$B103)-$B$2&lt;=U$4,SUMIFS(Investors!$P:$P,Investors!$A:$A,$A103,Investors!$G:$G,$B103)-$B$2&gt;T$4),SUMIFS(Investors!$Q:$Q,Investors!$A:$A,$A103,Investors!$G:$G,$B103),0)</f>
        <v/>
      </c>
      <c r="V103" s="14">
        <f>IF(AND(SUMIFS(Investors!$P:$P,Investors!$A:$A,$A103,Investors!$G:$G,$B103)-$B$2&lt;=V$4,SUMIFS(Investors!$P:$P,Investors!$A:$A,$A103,Investors!$G:$G,$B103)-$B$2&gt;U$4),SUMIFS(Investors!$Q:$Q,Investors!$A:$A,$A103,Investors!$G:$G,$B103),0)</f>
        <v/>
      </c>
      <c r="W103" s="14">
        <f>IF(AND(SUMIFS(Investors!$P:$P,Investors!$A:$A,$A103,Investors!$G:$G,$B103)-$B$2&lt;=W$4,SUMIFS(Investors!$P:$P,Investors!$A:$A,$A103,Investors!$G:$G,$B103)-$B$2&gt;V$4),SUMIFS(Investors!$Q:$Q,Investors!$A:$A,$A103,Investors!$G:$G,$B103),0)</f>
        <v/>
      </c>
      <c r="X103" s="14">
        <f>IF(AND(SUMIFS(Investors!$P:$P,Investors!$A:$A,$A103,Investors!$G:$G,$B103)-$B$2&lt;=X$4,SUMIFS(Investors!$P:$P,Investors!$A:$A,$A103,Investors!$G:$G,$B103)-$B$2&gt;W$4),SUMIFS(Investors!$Q:$Q,Investors!$A:$A,$A103,Investors!$G:$G,$B103),0)</f>
        <v/>
      </c>
      <c r="Y103" s="14">
        <f>IF(AND(SUMIFS(Investors!$P:$P,Investors!$A:$A,$A103,Investors!$G:$G,$B103)-$B$2&lt;=Y$4,SUMIFS(Investors!$P:$P,Investors!$A:$A,$A103,Investors!$G:$G,$B103)-$B$2&gt;X$4),SUMIFS(Investors!$Q:$Q,Investors!$A:$A,$A103,Investors!$G:$G,$B103),0)</f>
        <v/>
      </c>
      <c r="Z103" s="14">
        <f>IF(AND(SUMIFS(Investors!$P:$P,Investors!$A:$A,$A103,Investors!$G:$G,$B103)-$B$2&lt;=Z$4,SUMIFS(Investors!$P:$P,Investors!$A:$A,$A103,Investors!$G:$G,$B103)-$B$2&gt;Y$4),SUMIFS(Investors!$Q:$Q,Investors!$A:$A,$A103,Investors!$G:$G,$B103),0)</f>
        <v/>
      </c>
      <c r="AA103" s="14">
        <f>IF(AND(SUMIFS(Investors!$P:$P,Investors!$A:$A,$A103,Investors!$G:$G,$B103)-$B$2&lt;=AA$4,SUMIFS(Investors!$P:$P,Investors!$A:$A,$A103,Investors!$G:$G,$B103)-$B$2&gt;Z$4),SUMIFS(Investors!$Q:$Q,Investors!$A:$A,$A103,Investors!$G:$G,$B103),0)</f>
        <v/>
      </c>
      <c r="AB103" s="14">
        <f>IF(AND(SUMIFS(Investors!$P:$P,Investors!$A:$A,$A103,Investors!$G:$G,$B103)-$B$2&lt;=AB$4,SUMIFS(Investors!$P:$P,Investors!$A:$A,$A103,Investors!$G:$G,$B103)-$B$2&gt;AA$4),SUMIFS(Investors!$Q:$Q,Investors!$A:$A,$A103,Investors!$G:$G,$B103),0)</f>
        <v/>
      </c>
      <c r="AC103" s="14">
        <f>IF(AND(SUMIFS(Investors!$P:$P,Investors!$A:$A,$A103,Investors!$G:$G,$B103)-$B$2&lt;=AC$4,SUMIFS(Investors!$P:$P,Investors!$A:$A,$A103,Investors!$G:$G,$B103)-$B$2&gt;AB$4),SUMIFS(Investors!$Q:$Q,Investors!$A:$A,$A103,Investors!$G:$G,$B103),0)</f>
        <v/>
      </c>
    </row>
    <row r="104">
      <c r="A104" s="13" t="inlineStr">
        <is>
          <t>ZBHA01</t>
        </is>
      </c>
      <c r="B104" s="13" t="inlineStr">
        <is>
          <t>GW4555</t>
        </is>
      </c>
      <c r="C104" s="14">
        <f>SUM(E104:AC104)</f>
        <v/>
      </c>
      <c r="D104" s="13" t="n"/>
      <c r="E104" s="14">
        <f>IF(AND(SUMIFS(Investors!$P:$P,Investors!$A:$A,$A104,Investors!$G:$G,$B104)-$B$2&lt;=E$4,SUMIFS(Investors!$P:$P,Investors!$A:$A,$A104,Investors!$G:$G,$B104)-$B$2&gt;D$4),SUMIFS(Investors!$Q:$Q,Investors!$A:$A,$A104,Investors!$G:$G,$B104),0)</f>
        <v/>
      </c>
      <c r="F104" s="14">
        <f>IF(AND(SUMIFS(Investors!$P:$P,Investors!$A:$A,$A104,Investors!$G:$G,$B104)-$B$2&lt;=F$4,SUMIFS(Investors!$P:$P,Investors!$A:$A,$A104,Investors!$G:$G,$B104)-$B$2&gt;E$4),SUMIFS(Investors!$Q:$Q,Investors!$A:$A,$A104,Investors!$G:$G,$B104),0)</f>
        <v/>
      </c>
      <c r="G104" s="14">
        <f>IF(AND(SUMIFS(Investors!$P:$P,Investors!$A:$A,$A104,Investors!$G:$G,$B104)-$B$2&lt;=G$4,SUMIFS(Investors!$P:$P,Investors!$A:$A,$A104,Investors!$G:$G,$B104)-$B$2&gt;F$4),SUMIFS(Investors!$Q:$Q,Investors!$A:$A,$A104,Investors!$G:$G,$B104),0)</f>
        <v/>
      </c>
      <c r="H104" s="14">
        <f>IF(AND(SUMIFS(Investors!$P:$P,Investors!$A:$A,$A104,Investors!$G:$G,$B104)-$B$2&lt;=H$4,SUMIFS(Investors!$P:$P,Investors!$A:$A,$A104,Investors!$G:$G,$B104)-$B$2&gt;G$4),SUMIFS(Investors!$Q:$Q,Investors!$A:$A,$A104,Investors!$G:$G,$B104),0)</f>
        <v/>
      </c>
      <c r="I104" s="14">
        <f>IF(AND(SUMIFS(Investors!$P:$P,Investors!$A:$A,$A104,Investors!$G:$G,$B104)-$B$2&lt;=I$4,SUMIFS(Investors!$P:$P,Investors!$A:$A,$A104,Investors!$G:$G,$B104)-$B$2&gt;H$4),SUMIFS(Investors!$Q:$Q,Investors!$A:$A,$A104,Investors!$G:$G,$B104),0)</f>
        <v/>
      </c>
      <c r="J104" s="14">
        <f>IF(AND(SUMIFS(Investors!$P:$P,Investors!$A:$A,$A104,Investors!$G:$G,$B104)-$B$2&lt;=J$4,SUMIFS(Investors!$P:$P,Investors!$A:$A,$A104,Investors!$G:$G,$B104)-$B$2&gt;I$4),SUMIFS(Investors!$Q:$Q,Investors!$A:$A,$A104,Investors!$G:$G,$B104),0)</f>
        <v/>
      </c>
      <c r="K104" s="14">
        <f>IF(AND(SUMIFS(Investors!$P:$P,Investors!$A:$A,$A104,Investors!$G:$G,$B104)-$B$2&lt;=K$4,SUMIFS(Investors!$P:$P,Investors!$A:$A,$A104,Investors!$G:$G,$B104)-$B$2&gt;J$4),SUMIFS(Investors!$Q:$Q,Investors!$A:$A,$A104,Investors!$G:$G,$B104),0)</f>
        <v/>
      </c>
      <c r="L104" s="14">
        <f>IF(AND(SUMIFS(Investors!$P:$P,Investors!$A:$A,$A104,Investors!$G:$G,$B104)-$B$2&lt;=L$4,SUMIFS(Investors!$P:$P,Investors!$A:$A,$A104,Investors!$G:$G,$B104)-$B$2&gt;K$4),SUMIFS(Investors!$Q:$Q,Investors!$A:$A,$A104,Investors!$G:$G,$B104),0)</f>
        <v/>
      </c>
      <c r="M104" s="14">
        <f>IF(AND(SUMIFS(Investors!$P:$P,Investors!$A:$A,$A104,Investors!$G:$G,$B104)-$B$2&lt;=M$4,SUMIFS(Investors!$P:$P,Investors!$A:$A,$A104,Investors!$G:$G,$B104)-$B$2&gt;L$4),SUMIFS(Investors!$Q:$Q,Investors!$A:$A,$A104,Investors!$G:$G,$B104),0)</f>
        <v/>
      </c>
      <c r="N104" s="14">
        <f>IF(AND(SUMIFS(Investors!$P:$P,Investors!$A:$A,$A104,Investors!$G:$G,$B104)-$B$2&lt;=N$4,SUMIFS(Investors!$P:$P,Investors!$A:$A,$A104,Investors!$G:$G,$B104)-$B$2&gt;M$4),SUMIFS(Investors!$Q:$Q,Investors!$A:$A,$A104,Investors!$G:$G,$B104),0)</f>
        <v/>
      </c>
      <c r="O104" s="14">
        <f>IF(AND(SUMIFS(Investors!$P:$P,Investors!$A:$A,$A104,Investors!$G:$G,$B104)-$B$2&lt;=O$4,SUMIFS(Investors!$P:$P,Investors!$A:$A,$A104,Investors!$G:$G,$B104)-$B$2&gt;N$4),SUMIFS(Investors!$Q:$Q,Investors!$A:$A,$A104,Investors!$G:$G,$B104),0)</f>
        <v/>
      </c>
      <c r="P104" s="14">
        <f>IF(AND(SUMIFS(Investors!$P:$P,Investors!$A:$A,$A104,Investors!$G:$G,$B104)-$B$2&lt;=P$4,SUMIFS(Investors!$P:$P,Investors!$A:$A,$A104,Investors!$G:$G,$B104)-$B$2&gt;O$4),SUMIFS(Investors!$Q:$Q,Investors!$A:$A,$A104,Investors!$G:$G,$B104),0)</f>
        <v/>
      </c>
      <c r="Q104" s="14">
        <f>IF(AND(SUMIFS(Investors!$P:$P,Investors!$A:$A,$A104,Investors!$G:$G,$B104)-$B$2&lt;=Q$4,SUMIFS(Investors!$P:$P,Investors!$A:$A,$A104,Investors!$G:$G,$B104)-$B$2&gt;P$4),SUMIFS(Investors!$Q:$Q,Investors!$A:$A,$A104,Investors!$G:$G,$B104),0)</f>
        <v/>
      </c>
      <c r="R104" s="14">
        <f>IF(AND(SUMIFS(Investors!$P:$P,Investors!$A:$A,$A104,Investors!$G:$G,$B104)-$B$2&lt;=R$4,SUMIFS(Investors!$P:$P,Investors!$A:$A,$A104,Investors!$G:$G,$B104)-$B$2&gt;Q$4),SUMIFS(Investors!$Q:$Q,Investors!$A:$A,$A104,Investors!$G:$G,$B104),0)</f>
        <v/>
      </c>
      <c r="S104" s="14">
        <f>IF(AND(SUMIFS(Investors!$P:$P,Investors!$A:$A,$A104,Investors!$G:$G,$B104)-$B$2&lt;=S$4,SUMIFS(Investors!$P:$P,Investors!$A:$A,$A104,Investors!$G:$G,$B104)-$B$2&gt;R$4),SUMIFS(Investors!$Q:$Q,Investors!$A:$A,$A104,Investors!$G:$G,$B104),0)</f>
        <v/>
      </c>
      <c r="T104" s="14">
        <f>IF(AND(SUMIFS(Investors!$P:$P,Investors!$A:$A,$A104,Investors!$G:$G,$B104)-$B$2&lt;=T$4,SUMIFS(Investors!$P:$P,Investors!$A:$A,$A104,Investors!$G:$G,$B104)-$B$2&gt;S$4),SUMIFS(Investors!$Q:$Q,Investors!$A:$A,$A104,Investors!$G:$G,$B104),0)</f>
        <v/>
      </c>
      <c r="U104" s="14">
        <f>IF(AND(SUMIFS(Investors!$P:$P,Investors!$A:$A,$A104,Investors!$G:$G,$B104)-$B$2&lt;=U$4,SUMIFS(Investors!$P:$P,Investors!$A:$A,$A104,Investors!$G:$G,$B104)-$B$2&gt;T$4),SUMIFS(Investors!$Q:$Q,Investors!$A:$A,$A104,Investors!$G:$G,$B104),0)</f>
        <v/>
      </c>
      <c r="V104" s="14">
        <f>IF(AND(SUMIFS(Investors!$P:$P,Investors!$A:$A,$A104,Investors!$G:$G,$B104)-$B$2&lt;=V$4,SUMIFS(Investors!$P:$P,Investors!$A:$A,$A104,Investors!$G:$G,$B104)-$B$2&gt;U$4),SUMIFS(Investors!$Q:$Q,Investors!$A:$A,$A104,Investors!$G:$G,$B104),0)</f>
        <v/>
      </c>
      <c r="W104" s="14">
        <f>IF(AND(SUMIFS(Investors!$P:$P,Investors!$A:$A,$A104,Investors!$G:$G,$B104)-$B$2&lt;=W$4,SUMIFS(Investors!$P:$P,Investors!$A:$A,$A104,Investors!$G:$G,$B104)-$B$2&gt;V$4),SUMIFS(Investors!$Q:$Q,Investors!$A:$A,$A104,Investors!$G:$G,$B104),0)</f>
        <v/>
      </c>
      <c r="X104" s="14">
        <f>IF(AND(SUMIFS(Investors!$P:$P,Investors!$A:$A,$A104,Investors!$G:$G,$B104)-$B$2&lt;=X$4,SUMIFS(Investors!$P:$P,Investors!$A:$A,$A104,Investors!$G:$G,$B104)-$B$2&gt;W$4),SUMIFS(Investors!$Q:$Q,Investors!$A:$A,$A104,Investors!$G:$G,$B104),0)</f>
        <v/>
      </c>
      <c r="Y104" s="14">
        <f>IF(AND(SUMIFS(Investors!$P:$P,Investors!$A:$A,$A104,Investors!$G:$G,$B104)-$B$2&lt;=Y$4,SUMIFS(Investors!$P:$P,Investors!$A:$A,$A104,Investors!$G:$G,$B104)-$B$2&gt;X$4),SUMIFS(Investors!$Q:$Q,Investors!$A:$A,$A104,Investors!$G:$G,$B104),0)</f>
        <v/>
      </c>
      <c r="Z104" s="14">
        <f>IF(AND(SUMIFS(Investors!$P:$P,Investors!$A:$A,$A104,Investors!$G:$G,$B104)-$B$2&lt;=Z$4,SUMIFS(Investors!$P:$P,Investors!$A:$A,$A104,Investors!$G:$G,$B104)-$B$2&gt;Y$4),SUMIFS(Investors!$Q:$Q,Investors!$A:$A,$A104,Investors!$G:$G,$B104),0)</f>
        <v/>
      </c>
      <c r="AA104" s="14">
        <f>IF(AND(SUMIFS(Investors!$P:$P,Investors!$A:$A,$A104,Investors!$G:$G,$B104)-$B$2&lt;=AA$4,SUMIFS(Investors!$P:$P,Investors!$A:$A,$A104,Investors!$G:$G,$B104)-$B$2&gt;Z$4),SUMIFS(Investors!$Q:$Q,Investors!$A:$A,$A104,Investors!$G:$G,$B104),0)</f>
        <v/>
      </c>
      <c r="AB104" s="14">
        <f>IF(AND(SUMIFS(Investors!$P:$P,Investors!$A:$A,$A104,Investors!$G:$G,$B104)-$B$2&lt;=AB$4,SUMIFS(Investors!$P:$P,Investors!$A:$A,$A104,Investors!$G:$G,$B104)-$B$2&gt;AA$4),SUMIFS(Investors!$Q:$Q,Investors!$A:$A,$A104,Investors!$G:$G,$B104),0)</f>
        <v/>
      </c>
      <c r="AC104" s="14">
        <f>IF(AND(SUMIFS(Investors!$P:$P,Investors!$A:$A,$A104,Investors!$G:$G,$B104)-$B$2&lt;=AC$4,SUMIFS(Investors!$P:$P,Investors!$A:$A,$A104,Investors!$G:$G,$B104)-$B$2&gt;AB$4),SUMIFS(Investors!$Q:$Q,Investors!$A:$A,$A104,Investors!$G:$G,$B104),0)</f>
        <v/>
      </c>
    </row>
    <row r="105">
      <c r="A105" s="13" t="inlineStr">
        <is>
          <t>ZSWA03</t>
        </is>
      </c>
      <c r="B105" s="13" t="inlineStr">
        <is>
          <t>GW3570</t>
        </is>
      </c>
      <c r="C105" s="14">
        <f>SUM(E105:AC105)</f>
        <v/>
      </c>
      <c r="D105" s="13" t="n"/>
      <c r="E105" s="14">
        <f>IF(AND(SUMIFS(Investors!$P:$P,Investors!$A:$A,$A105,Investors!$G:$G,$B105)-$B$2&lt;=E$4,SUMIFS(Investors!$P:$P,Investors!$A:$A,$A105,Investors!$G:$G,$B105)-$B$2&gt;D$4),SUMIFS(Investors!$Q:$Q,Investors!$A:$A,$A105,Investors!$G:$G,$B105),0)</f>
        <v/>
      </c>
      <c r="F105" s="14">
        <f>IF(AND(SUMIFS(Investors!$P:$P,Investors!$A:$A,$A105,Investors!$G:$G,$B105)-$B$2&lt;=F$4,SUMIFS(Investors!$P:$P,Investors!$A:$A,$A105,Investors!$G:$G,$B105)-$B$2&gt;E$4),SUMIFS(Investors!$Q:$Q,Investors!$A:$A,$A105,Investors!$G:$G,$B105),0)</f>
        <v/>
      </c>
      <c r="G105" s="14">
        <f>IF(AND(SUMIFS(Investors!$P:$P,Investors!$A:$A,$A105,Investors!$G:$G,$B105)-$B$2&lt;=G$4,SUMIFS(Investors!$P:$P,Investors!$A:$A,$A105,Investors!$G:$G,$B105)-$B$2&gt;F$4),SUMIFS(Investors!$Q:$Q,Investors!$A:$A,$A105,Investors!$G:$G,$B105),0)</f>
        <v/>
      </c>
      <c r="H105" s="14">
        <f>IF(AND(SUMIFS(Investors!$P:$P,Investors!$A:$A,$A105,Investors!$G:$G,$B105)-$B$2&lt;=H$4,SUMIFS(Investors!$P:$P,Investors!$A:$A,$A105,Investors!$G:$G,$B105)-$B$2&gt;G$4),SUMIFS(Investors!$Q:$Q,Investors!$A:$A,$A105,Investors!$G:$G,$B105),0)</f>
        <v/>
      </c>
      <c r="I105" s="14">
        <f>IF(AND(SUMIFS(Investors!$P:$P,Investors!$A:$A,$A105,Investors!$G:$G,$B105)-$B$2&lt;=I$4,SUMIFS(Investors!$P:$P,Investors!$A:$A,$A105,Investors!$G:$G,$B105)-$B$2&gt;H$4),SUMIFS(Investors!$Q:$Q,Investors!$A:$A,$A105,Investors!$G:$G,$B105),0)</f>
        <v/>
      </c>
      <c r="J105" s="14">
        <f>IF(AND(SUMIFS(Investors!$P:$P,Investors!$A:$A,$A105,Investors!$G:$G,$B105)-$B$2&lt;=J$4,SUMIFS(Investors!$P:$P,Investors!$A:$A,$A105,Investors!$G:$G,$B105)-$B$2&gt;I$4),SUMIFS(Investors!$Q:$Q,Investors!$A:$A,$A105,Investors!$G:$G,$B105),0)</f>
        <v/>
      </c>
      <c r="K105" s="14">
        <f>IF(AND(SUMIFS(Investors!$P:$P,Investors!$A:$A,$A105,Investors!$G:$G,$B105)-$B$2&lt;=K$4,SUMIFS(Investors!$P:$P,Investors!$A:$A,$A105,Investors!$G:$G,$B105)-$B$2&gt;J$4),SUMIFS(Investors!$Q:$Q,Investors!$A:$A,$A105,Investors!$G:$G,$B105),0)</f>
        <v/>
      </c>
      <c r="L105" s="14">
        <f>IF(AND(SUMIFS(Investors!$P:$P,Investors!$A:$A,$A105,Investors!$G:$G,$B105)-$B$2&lt;=L$4,SUMIFS(Investors!$P:$P,Investors!$A:$A,$A105,Investors!$G:$G,$B105)-$B$2&gt;K$4),SUMIFS(Investors!$Q:$Q,Investors!$A:$A,$A105,Investors!$G:$G,$B105),0)</f>
        <v/>
      </c>
      <c r="M105" s="14">
        <f>IF(AND(SUMIFS(Investors!$P:$P,Investors!$A:$A,$A105,Investors!$G:$G,$B105)-$B$2&lt;=M$4,SUMIFS(Investors!$P:$P,Investors!$A:$A,$A105,Investors!$G:$G,$B105)-$B$2&gt;L$4),SUMIFS(Investors!$Q:$Q,Investors!$A:$A,$A105,Investors!$G:$G,$B105),0)</f>
        <v/>
      </c>
      <c r="N105" s="14">
        <f>IF(AND(SUMIFS(Investors!$P:$P,Investors!$A:$A,$A105,Investors!$G:$G,$B105)-$B$2&lt;=N$4,SUMIFS(Investors!$P:$P,Investors!$A:$A,$A105,Investors!$G:$G,$B105)-$B$2&gt;M$4),SUMIFS(Investors!$Q:$Q,Investors!$A:$A,$A105,Investors!$G:$G,$B105),0)</f>
        <v/>
      </c>
      <c r="O105" s="14">
        <f>IF(AND(SUMIFS(Investors!$P:$P,Investors!$A:$A,$A105,Investors!$G:$G,$B105)-$B$2&lt;=O$4,SUMIFS(Investors!$P:$P,Investors!$A:$A,$A105,Investors!$G:$G,$B105)-$B$2&gt;N$4),SUMIFS(Investors!$Q:$Q,Investors!$A:$A,$A105,Investors!$G:$G,$B105),0)</f>
        <v/>
      </c>
      <c r="P105" s="14">
        <f>IF(AND(SUMIFS(Investors!$P:$P,Investors!$A:$A,$A105,Investors!$G:$G,$B105)-$B$2&lt;=P$4,SUMIFS(Investors!$P:$P,Investors!$A:$A,$A105,Investors!$G:$G,$B105)-$B$2&gt;O$4),SUMIFS(Investors!$Q:$Q,Investors!$A:$A,$A105,Investors!$G:$G,$B105),0)</f>
        <v/>
      </c>
      <c r="Q105" s="14">
        <f>IF(AND(SUMIFS(Investors!$P:$P,Investors!$A:$A,$A105,Investors!$G:$G,$B105)-$B$2&lt;=Q$4,SUMIFS(Investors!$P:$P,Investors!$A:$A,$A105,Investors!$G:$G,$B105)-$B$2&gt;P$4),SUMIFS(Investors!$Q:$Q,Investors!$A:$A,$A105,Investors!$G:$G,$B105),0)</f>
        <v/>
      </c>
      <c r="R105" s="14">
        <f>IF(AND(SUMIFS(Investors!$P:$P,Investors!$A:$A,$A105,Investors!$G:$G,$B105)-$B$2&lt;=R$4,SUMIFS(Investors!$P:$P,Investors!$A:$A,$A105,Investors!$G:$G,$B105)-$B$2&gt;Q$4),SUMIFS(Investors!$Q:$Q,Investors!$A:$A,$A105,Investors!$G:$G,$B105),0)</f>
        <v/>
      </c>
      <c r="S105" s="14">
        <f>IF(AND(SUMIFS(Investors!$P:$P,Investors!$A:$A,$A105,Investors!$G:$G,$B105)-$B$2&lt;=S$4,SUMIFS(Investors!$P:$P,Investors!$A:$A,$A105,Investors!$G:$G,$B105)-$B$2&gt;R$4),SUMIFS(Investors!$Q:$Q,Investors!$A:$A,$A105,Investors!$G:$G,$B105),0)</f>
        <v/>
      </c>
      <c r="T105" s="14">
        <f>IF(AND(SUMIFS(Investors!$P:$P,Investors!$A:$A,$A105,Investors!$G:$G,$B105)-$B$2&lt;=T$4,SUMIFS(Investors!$P:$P,Investors!$A:$A,$A105,Investors!$G:$G,$B105)-$B$2&gt;S$4),SUMIFS(Investors!$Q:$Q,Investors!$A:$A,$A105,Investors!$G:$G,$B105),0)</f>
        <v/>
      </c>
      <c r="U105" s="14">
        <f>IF(AND(SUMIFS(Investors!$P:$P,Investors!$A:$A,$A105,Investors!$G:$G,$B105)-$B$2&lt;=U$4,SUMIFS(Investors!$P:$P,Investors!$A:$A,$A105,Investors!$G:$G,$B105)-$B$2&gt;T$4),SUMIFS(Investors!$Q:$Q,Investors!$A:$A,$A105,Investors!$G:$G,$B105),0)</f>
        <v/>
      </c>
      <c r="V105" s="14">
        <f>IF(AND(SUMIFS(Investors!$P:$P,Investors!$A:$A,$A105,Investors!$G:$G,$B105)-$B$2&lt;=V$4,SUMIFS(Investors!$P:$P,Investors!$A:$A,$A105,Investors!$G:$G,$B105)-$B$2&gt;U$4),SUMIFS(Investors!$Q:$Q,Investors!$A:$A,$A105,Investors!$G:$G,$B105),0)</f>
        <v/>
      </c>
      <c r="W105" s="14">
        <f>IF(AND(SUMIFS(Investors!$P:$P,Investors!$A:$A,$A105,Investors!$G:$G,$B105)-$B$2&lt;=W$4,SUMIFS(Investors!$P:$P,Investors!$A:$A,$A105,Investors!$G:$G,$B105)-$B$2&gt;V$4),SUMIFS(Investors!$Q:$Q,Investors!$A:$A,$A105,Investors!$G:$G,$B105),0)</f>
        <v/>
      </c>
      <c r="X105" s="14">
        <f>IF(AND(SUMIFS(Investors!$P:$P,Investors!$A:$A,$A105,Investors!$G:$G,$B105)-$B$2&lt;=X$4,SUMIFS(Investors!$P:$P,Investors!$A:$A,$A105,Investors!$G:$G,$B105)-$B$2&gt;W$4),SUMIFS(Investors!$Q:$Q,Investors!$A:$A,$A105,Investors!$G:$G,$B105),0)</f>
        <v/>
      </c>
      <c r="Y105" s="14">
        <f>IF(AND(SUMIFS(Investors!$P:$P,Investors!$A:$A,$A105,Investors!$G:$G,$B105)-$B$2&lt;=Y$4,SUMIFS(Investors!$P:$P,Investors!$A:$A,$A105,Investors!$G:$G,$B105)-$B$2&gt;X$4),SUMIFS(Investors!$Q:$Q,Investors!$A:$A,$A105,Investors!$G:$G,$B105),0)</f>
        <v/>
      </c>
      <c r="Z105" s="14">
        <f>IF(AND(SUMIFS(Investors!$P:$P,Investors!$A:$A,$A105,Investors!$G:$G,$B105)-$B$2&lt;=Z$4,SUMIFS(Investors!$P:$P,Investors!$A:$A,$A105,Investors!$G:$G,$B105)-$B$2&gt;Y$4),SUMIFS(Investors!$Q:$Q,Investors!$A:$A,$A105,Investors!$G:$G,$B105),0)</f>
        <v/>
      </c>
      <c r="AA105" s="14">
        <f>IF(AND(SUMIFS(Investors!$P:$P,Investors!$A:$A,$A105,Investors!$G:$G,$B105)-$B$2&lt;=AA$4,SUMIFS(Investors!$P:$P,Investors!$A:$A,$A105,Investors!$G:$G,$B105)-$B$2&gt;Z$4),SUMIFS(Investors!$Q:$Q,Investors!$A:$A,$A105,Investors!$G:$G,$B105),0)</f>
        <v/>
      </c>
      <c r="AB105" s="14">
        <f>IF(AND(SUMIFS(Investors!$P:$P,Investors!$A:$A,$A105,Investors!$G:$G,$B105)-$B$2&lt;=AB$4,SUMIFS(Investors!$P:$P,Investors!$A:$A,$A105,Investors!$G:$G,$B105)-$B$2&gt;AA$4),SUMIFS(Investors!$Q:$Q,Investors!$A:$A,$A105,Investors!$G:$G,$B105),0)</f>
        <v/>
      </c>
      <c r="AC105" s="14">
        <f>IF(AND(SUMIFS(Investors!$P:$P,Investors!$A:$A,$A105,Investors!$G:$G,$B105)-$B$2&lt;=AC$4,SUMIFS(Investors!$P:$P,Investors!$A:$A,$A105,Investors!$G:$G,$B105)-$B$2&gt;AB$4),SUMIFS(Investors!$Q:$Q,Investors!$A:$A,$A105,Investors!$G:$G,$B105),0)</f>
        <v/>
      </c>
    </row>
    <row r="106">
      <c r="A106" s="13" t="inlineStr">
        <is>
          <t>ZSTO02</t>
        </is>
      </c>
      <c r="B106" s="13" t="inlineStr">
        <is>
          <t>GW3756</t>
        </is>
      </c>
      <c r="C106" s="14">
        <f>SUM(E106:AC106)</f>
        <v/>
      </c>
      <c r="D106" s="13" t="n"/>
      <c r="E106" s="14">
        <f>IF(AND(SUMIFS(Investors!$P:$P,Investors!$A:$A,$A106,Investors!$G:$G,$B106)-$B$2&lt;=E$4,SUMIFS(Investors!$P:$P,Investors!$A:$A,$A106,Investors!$G:$G,$B106)-$B$2&gt;D$4),SUMIFS(Investors!$Q:$Q,Investors!$A:$A,$A106,Investors!$G:$G,$B106),0)</f>
        <v/>
      </c>
      <c r="F106" s="14">
        <f>IF(AND(SUMIFS(Investors!$P:$P,Investors!$A:$A,$A106,Investors!$G:$G,$B106)-$B$2&lt;=F$4,SUMIFS(Investors!$P:$P,Investors!$A:$A,$A106,Investors!$G:$G,$B106)-$B$2&gt;E$4),SUMIFS(Investors!$Q:$Q,Investors!$A:$A,$A106,Investors!$G:$G,$B106),0)</f>
        <v/>
      </c>
      <c r="G106" s="14">
        <f>IF(AND(SUMIFS(Investors!$P:$P,Investors!$A:$A,$A106,Investors!$G:$G,$B106)-$B$2&lt;=G$4,SUMIFS(Investors!$P:$P,Investors!$A:$A,$A106,Investors!$G:$G,$B106)-$B$2&gt;F$4),SUMIFS(Investors!$Q:$Q,Investors!$A:$A,$A106,Investors!$G:$G,$B106),0)</f>
        <v/>
      </c>
      <c r="H106" s="14">
        <f>IF(AND(SUMIFS(Investors!$P:$P,Investors!$A:$A,$A106,Investors!$G:$G,$B106)-$B$2&lt;=H$4,SUMIFS(Investors!$P:$P,Investors!$A:$A,$A106,Investors!$G:$G,$B106)-$B$2&gt;G$4),SUMIFS(Investors!$Q:$Q,Investors!$A:$A,$A106,Investors!$G:$G,$B106),0)</f>
        <v/>
      </c>
      <c r="I106" s="14">
        <f>IF(AND(SUMIFS(Investors!$P:$P,Investors!$A:$A,$A106,Investors!$G:$G,$B106)-$B$2&lt;=I$4,SUMIFS(Investors!$P:$P,Investors!$A:$A,$A106,Investors!$G:$G,$B106)-$B$2&gt;H$4),SUMIFS(Investors!$Q:$Q,Investors!$A:$A,$A106,Investors!$G:$G,$B106),0)</f>
        <v/>
      </c>
      <c r="J106" s="14">
        <f>IF(AND(SUMIFS(Investors!$P:$P,Investors!$A:$A,$A106,Investors!$G:$G,$B106)-$B$2&lt;=J$4,SUMIFS(Investors!$P:$P,Investors!$A:$A,$A106,Investors!$G:$G,$B106)-$B$2&gt;I$4),SUMIFS(Investors!$Q:$Q,Investors!$A:$A,$A106,Investors!$G:$G,$B106),0)</f>
        <v/>
      </c>
      <c r="K106" s="14">
        <f>IF(AND(SUMIFS(Investors!$P:$P,Investors!$A:$A,$A106,Investors!$G:$G,$B106)-$B$2&lt;=K$4,SUMIFS(Investors!$P:$P,Investors!$A:$A,$A106,Investors!$G:$G,$B106)-$B$2&gt;J$4),SUMIFS(Investors!$Q:$Q,Investors!$A:$A,$A106,Investors!$G:$G,$B106),0)</f>
        <v/>
      </c>
      <c r="L106" s="14">
        <f>IF(AND(SUMIFS(Investors!$P:$P,Investors!$A:$A,$A106,Investors!$G:$G,$B106)-$B$2&lt;=L$4,SUMIFS(Investors!$P:$P,Investors!$A:$A,$A106,Investors!$G:$G,$B106)-$B$2&gt;K$4),SUMIFS(Investors!$Q:$Q,Investors!$A:$A,$A106,Investors!$G:$G,$B106),0)</f>
        <v/>
      </c>
      <c r="M106" s="14">
        <f>IF(AND(SUMIFS(Investors!$P:$P,Investors!$A:$A,$A106,Investors!$G:$G,$B106)-$B$2&lt;=M$4,SUMIFS(Investors!$P:$P,Investors!$A:$A,$A106,Investors!$G:$G,$B106)-$B$2&gt;L$4),SUMIFS(Investors!$Q:$Q,Investors!$A:$A,$A106,Investors!$G:$G,$B106),0)</f>
        <v/>
      </c>
      <c r="N106" s="14">
        <f>IF(AND(SUMIFS(Investors!$P:$P,Investors!$A:$A,$A106,Investors!$G:$G,$B106)-$B$2&lt;=N$4,SUMIFS(Investors!$P:$P,Investors!$A:$A,$A106,Investors!$G:$G,$B106)-$B$2&gt;M$4),SUMIFS(Investors!$Q:$Q,Investors!$A:$A,$A106,Investors!$G:$G,$B106),0)</f>
        <v/>
      </c>
      <c r="O106" s="14">
        <f>IF(AND(SUMIFS(Investors!$P:$P,Investors!$A:$A,$A106,Investors!$G:$G,$B106)-$B$2&lt;=O$4,SUMIFS(Investors!$P:$P,Investors!$A:$A,$A106,Investors!$G:$G,$B106)-$B$2&gt;N$4),SUMIFS(Investors!$Q:$Q,Investors!$A:$A,$A106,Investors!$G:$G,$B106),0)</f>
        <v/>
      </c>
      <c r="P106" s="14">
        <f>IF(AND(SUMIFS(Investors!$P:$P,Investors!$A:$A,$A106,Investors!$G:$G,$B106)-$B$2&lt;=P$4,SUMIFS(Investors!$P:$P,Investors!$A:$A,$A106,Investors!$G:$G,$B106)-$B$2&gt;O$4),SUMIFS(Investors!$Q:$Q,Investors!$A:$A,$A106,Investors!$G:$G,$B106),0)</f>
        <v/>
      </c>
      <c r="Q106" s="14">
        <f>IF(AND(SUMIFS(Investors!$P:$P,Investors!$A:$A,$A106,Investors!$G:$G,$B106)-$B$2&lt;=Q$4,SUMIFS(Investors!$P:$P,Investors!$A:$A,$A106,Investors!$G:$G,$B106)-$B$2&gt;P$4),SUMIFS(Investors!$Q:$Q,Investors!$A:$A,$A106,Investors!$G:$G,$B106),0)</f>
        <v/>
      </c>
      <c r="R106" s="14">
        <f>IF(AND(SUMIFS(Investors!$P:$P,Investors!$A:$A,$A106,Investors!$G:$G,$B106)-$B$2&lt;=R$4,SUMIFS(Investors!$P:$P,Investors!$A:$A,$A106,Investors!$G:$G,$B106)-$B$2&gt;Q$4),SUMIFS(Investors!$Q:$Q,Investors!$A:$A,$A106,Investors!$G:$G,$B106),0)</f>
        <v/>
      </c>
      <c r="S106" s="14">
        <f>IF(AND(SUMIFS(Investors!$P:$P,Investors!$A:$A,$A106,Investors!$G:$G,$B106)-$B$2&lt;=S$4,SUMIFS(Investors!$P:$P,Investors!$A:$A,$A106,Investors!$G:$G,$B106)-$B$2&gt;R$4),SUMIFS(Investors!$Q:$Q,Investors!$A:$A,$A106,Investors!$G:$G,$B106),0)</f>
        <v/>
      </c>
      <c r="T106" s="14">
        <f>IF(AND(SUMIFS(Investors!$P:$P,Investors!$A:$A,$A106,Investors!$G:$G,$B106)-$B$2&lt;=T$4,SUMIFS(Investors!$P:$P,Investors!$A:$A,$A106,Investors!$G:$G,$B106)-$B$2&gt;S$4),SUMIFS(Investors!$Q:$Q,Investors!$A:$A,$A106,Investors!$G:$G,$B106),0)</f>
        <v/>
      </c>
      <c r="U106" s="14">
        <f>IF(AND(SUMIFS(Investors!$P:$P,Investors!$A:$A,$A106,Investors!$G:$G,$B106)-$B$2&lt;=U$4,SUMIFS(Investors!$P:$P,Investors!$A:$A,$A106,Investors!$G:$G,$B106)-$B$2&gt;T$4),SUMIFS(Investors!$Q:$Q,Investors!$A:$A,$A106,Investors!$G:$G,$B106),0)</f>
        <v/>
      </c>
      <c r="V106" s="14">
        <f>IF(AND(SUMIFS(Investors!$P:$P,Investors!$A:$A,$A106,Investors!$G:$G,$B106)-$B$2&lt;=V$4,SUMIFS(Investors!$P:$P,Investors!$A:$A,$A106,Investors!$G:$G,$B106)-$B$2&gt;U$4),SUMIFS(Investors!$Q:$Q,Investors!$A:$A,$A106,Investors!$G:$G,$B106),0)</f>
        <v/>
      </c>
      <c r="W106" s="14">
        <f>IF(AND(SUMIFS(Investors!$P:$P,Investors!$A:$A,$A106,Investors!$G:$G,$B106)-$B$2&lt;=W$4,SUMIFS(Investors!$P:$P,Investors!$A:$A,$A106,Investors!$G:$G,$B106)-$B$2&gt;V$4),SUMIFS(Investors!$Q:$Q,Investors!$A:$A,$A106,Investors!$G:$G,$B106),0)</f>
        <v/>
      </c>
      <c r="X106" s="14">
        <f>IF(AND(SUMIFS(Investors!$P:$P,Investors!$A:$A,$A106,Investors!$G:$G,$B106)-$B$2&lt;=X$4,SUMIFS(Investors!$P:$P,Investors!$A:$A,$A106,Investors!$G:$G,$B106)-$B$2&gt;W$4),SUMIFS(Investors!$Q:$Q,Investors!$A:$A,$A106,Investors!$G:$G,$B106),0)</f>
        <v/>
      </c>
      <c r="Y106" s="14">
        <f>IF(AND(SUMIFS(Investors!$P:$P,Investors!$A:$A,$A106,Investors!$G:$G,$B106)-$B$2&lt;=Y$4,SUMIFS(Investors!$P:$P,Investors!$A:$A,$A106,Investors!$G:$G,$B106)-$B$2&gt;X$4),SUMIFS(Investors!$Q:$Q,Investors!$A:$A,$A106,Investors!$G:$G,$B106),0)</f>
        <v/>
      </c>
      <c r="Z106" s="14">
        <f>IF(AND(SUMIFS(Investors!$P:$P,Investors!$A:$A,$A106,Investors!$G:$G,$B106)-$B$2&lt;=Z$4,SUMIFS(Investors!$P:$P,Investors!$A:$A,$A106,Investors!$G:$G,$B106)-$B$2&gt;Y$4),SUMIFS(Investors!$Q:$Q,Investors!$A:$A,$A106,Investors!$G:$G,$B106),0)</f>
        <v/>
      </c>
      <c r="AA106" s="14">
        <f>IF(AND(SUMIFS(Investors!$P:$P,Investors!$A:$A,$A106,Investors!$G:$G,$B106)-$B$2&lt;=AA$4,SUMIFS(Investors!$P:$P,Investors!$A:$A,$A106,Investors!$G:$G,$B106)-$B$2&gt;Z$4),SUMIFS(Investors!$Q:$Q,Investors!$A:$A,$A106,Investors!$G:$G,$B106),0)</f>
        <v/>
      </c>
      <c r="AB106" s="14">
        <f>IF(AND(SUMIFS(Investors!$P:$P,Investors!$A:$A,$A106,Investors!$G:$G,$B106)-$B$2&lt;=AB$4,SUMIFS(Investors!$P:$P,Investors!$A:$A,$A106,Investors!$G:$G,$B106)-$B$2&gt;AA$4),SUMIFS(Investors!$Q:$Q,Investors!$A:$A,$A106,Investors!$G:$G,$B106),0)</f>
        <v/>
      </c>
      <c r="AC106" s="14">
        <f>IF(AND(SUMIFS(Investors!$P:$P,Investors!$A:$A,$A106,Investors!$G:$G,$B106)-$B$2&lt;=AC$4,SUMIFS(Investors!$P:$P,Investors!$A:$A,$A106,Investors!$G:$G,$B106)-$B$2&gt;AB$4),SUMIFS(Investors!$Q:$Q,Investors!$A:$A,$A106,Investors!$G:$G,$B106),0)</f>
        <v/>
      </c>
    </row>
    <row r="107">
      <c r="A107" s="13" t="inlineStr">
        <is>
          <t>ZHIB01</t>
        </is>
      </c>
      <c r="B107" s="13" t="inlineStr">
        <is>
          <t>GW4551</t>
        </is>
      </c>
      <c r="C107" s="14">
        <f>SUM(E107:AC107)</f>
        <v/>
      </c>
      <c r="D107" s="13" t="n"/>
      <c r="E107" s="14">
        <f>IF(AND(SUMIFS(Investors!$P:$P,Investors!$A:$A,$A107,Investors!$G:$G,$B107)-$B$2&lt;=E$4,SUMIFS(Investors!$P:$P,Investors!$A:$A,$A107,Investors!$G:$G,$B107)-$B$2&gt;D$4),SUMIFS(Investors!$Q:$Q,Investors!$A:$A,$A107,Investors!$G:$G,$B107),0)</f>
        <v/>
      </c>
      <c r="F107" s="14">
        <f>IF(AND(SUMIFS(Investors!$P:$P,Investors!$A:$A,$A107,Investors!$G:$G,$B107)-$B$2&lt;=F$4,SUMIFS(Investors!$P:$P,Investors!$A:$A,$A107,Investors!$G:$G,$B107)-$B$2&gt;E$4),SUMIFS(Investors!$Q:$Q,Investors!$A:$A,$A107,Investors!$G:$G,$B107),0)</f>
        <v/>
      </c>
      <c r="G107" s="14">
        <f>IF(AND(SUMIFS(Investors!$P:$P,Investors!$A:$A,$A107,Investors!$G:$G,$B107)-$B$2&lt;=G$4,SUMIFS(Investors!$P:$P,Investors!$A:$A,$A107,Investors!$G:$G,$B107)-$B$2&gt;F$4),SUMIFS(Investors!$Q:$Q,Investors!$A:$A,$A107,Investors!$G:$G,$B107),0)</f>
        <v/>
      </c>
      <c r="H107" s="14">
        <f>IF(AND(SUMIFS(Investors!$P:$P,Investors!$A:$A,$A107,Investors!$G:$G,$B107)-$B$2&lt;=H$4,SUMIFS(Investors!$P:$P,Investors!$A:$A,$A107,Investors!$G:$G,$B107)-$B$2&gt;G$4),SUMIFS(Investors!$Q:$Q,Investors!$A:$A,$A107,Investors!$G:$G,$B107),0)</f>
        <v/>
      </c>
      <c r="I107" s="14">
        <f>IF(AND(SUMIFS(Investors!$P:$P,Investors!$A:$A,$A107,Investors!$G:$G,$B107)-$B$2&lt;=I$4,SUMIFS(Investors!$P:$P,Investors!$A:$A,$A107,Investors!$G:$G,$B107)-$B$2&gt;H$4),SUMIFS(Investors!$Q:$Q,Investors!$A:$A,$A107,Investors!$G:$G,$B107),0)</f>
        <v/>
      </c>
      <c r="J107" s="14">
        <f>IF(AND(SUMIFS(Investors!$P:$P,Investors!$A:$A,$A107,Investors!$G:$G,$B107)-$B$2&lt;=J$4,SUMIFS(Investors!$P:$P,Investors!$A:$A,$A107,Investors!$G:$G,$B107)-$B$2&gt;I$4),SUMIFS(Investors!$Q:$Q,Investors!$A:$A,$A107,Investors!$G:$G,$B107),0)</f>
        <v/>
      </c>
      <c r="K107" s="14">
        <f>IF(AND(SUMIFS(Investors!$P:$P,Investors!$A:$A,$A107,Investors!$G:$G,$B107)-$B$2&lt;=K$4,SUMIFS(Investors!$P:$P,Investors!$A:$A,$A107,Investors!$G:$G,$B107)-$B$2&gt;J$4),SUMIFS(Investors!$Q:$Q,Investors!$A:$A,$A107,Investors!$G:$G,$B107),0)</f>
        <v/>
      </c>
      <c r="L107" s="14">
        <f>IF(AND(SUMIFS(Investors!$P:$P,Investors!$A:$A,$A107,Investors!$G:$G,$B107)-$B$2&lt;=L$4,SUMIFS(Investors!$P:$P,Investors!$A:$A,$A107,Investors!$G:$G,$B107)-$B$2&gt;K$4),SUMIFS(Investors!$Q:$Q,Investors!$A:$A,$A107,Investors!$G:$G,$B107),0)</f>
        <v/>
      </c>
      <c r="M107" s="14">
        <f>IF(AND(SUMIFS(Investors!$P:$P,Investors!$A:$A,$A107,Investors!$G:$G,$B107)-$B$2&lt;=M$4,SUMIFS(Investors!$P:$P,Investors!$A:$A,$A107,Investors!$G:$G,$B107)-$B$2&gt;L$4),SUMIFS(Investors!$Q:$Q,Investors!$A:$A,$A107,Investors!$G:$G,$B107),0)</f>
        <v/>
      </c>
      <c r="N107" s="14">
        <f>IF(AND(SUMIFS(Investors!$P:$P,Investors!$A:$A,$A107,Investors!$G:$G,$B107)-$B$2&lt;=N$4,SUMIFS(Investors!$P:$P,Investors!$A:$A,$A107,Investors!$G:$G,$B107)-$B$2&gt;M$4),SUMIFS(Investors!$Q:$Q,Investors!$A:$A,$A107,Investors!$G:$G,$B107),0)</f>
        <v/>
      </c>
      <c r="O107" s="14">
        <f>IF(AND(SUMIFS(Investors!$P:$P,Investors!$A:$A,$A107,Investors!$G:$G,$B107)-$B$2&lt;=O$4,SUMIFS(Investors!$P:$P,Investors!$A:$A,$A107,Investors!$G:$G,$B107)-$B$2&gt;N$4),SUMIFS(Investors!$Q:$Q,Investors!$A:$A,$A107,Investors!$G:$G,$B107),0)</f>
        <v/>
      </c>
      <c r="P107" s="14">
        <f>IF(AND(SUMIFS(Investors!$P:$P,Investors!$A:$A,$A107,Investors!$G:$G,$B107)-$B$2&lt;=P$4,SUMIFS(Investors!$P:$P,Investors!$A:$A,$A107,Investors!$G:$G,$B107)-$B$2&gt;O$4),SUMIFS(Investors!$Q:$Q,Investors!$A:$A,$A107,Investors!$G:$G,$B107),0)</f>
        <v/>
      </c>
      <c r="Q107" s="14">
        <f>IF(AND(SUMIFS(Investors!$P:$P,Investors!$A:$A,$A107,Investors!$G:$G,$B107)-$B$2&lt;=Q$4,SUMIFS(Investors!$P:$P,Investors!$A:$A,$A107,Investors!$G:$G,$B107)-$B$2&gt;P$4),SUMIFS(Investors!$Q:$Q,Investors!$A:$A,$A107,Investors!$G:$G,$B107),0)</f>
        <v/>
      </c>
      <c r="R107" s="14">
        <f>IF(AND(SUMIFS(Investors!$P:$P,Investors!$A:$A,$A107,Investors!$G:$G,$B107)-$B$2&lt;=R$4,SUMIFS(Investors!$P:$P,Investors!$A:$A,$A107,Investors!$G:$G,$B107)-$B$2&gt;Q$4),SUMIFS(Investors!$Q:$Q,Investors!$A:$A,$A107,Investors!$G:$G,$B107),0)</f>
        <v/>
      </c>
      <c r="S107" s="14">
        <f>IF(AND(SUMIFS(Investors!$P:$P,Investors!$A:$A,$A107,Investors!$G:$G,$B107)-$B$2&lt;=S$4,SUMIFS(Investors!$P:$P,Investors!$A:$A,$A107,Investors!$G:$G,$B107)-$B$2&gt;R$4),SUMIFS(Investors!$Q:$Q,Investors!$A:$A,$A107,Investors!$G:$G,$B107),0)</f>
        <v/>
      </c>
      <c r="T107" s="14">
        <f>IF(AND(SUMIFS(Investors!$P:$P,Investors!$A:$A,$A107,Investors!$G:$G,$B107)-$B$2&lt;=T$4,SUMIFS(Investors!$P:$P,Investors!$A:$A,$A107,Investors!$G:$G,$B107)-$B$2&gt;S$4),SUMIFS(Investors!$Q:$Q,Investors!$A:$A,$A107,Investors!$G:$G,$B107),0)</f>
        <v/>
      </c>
      <c r="U107" s="14">
        <f>IF(AND(SUMIFS(Investors!$P:$P,Investors!$A:$A,$A107,Investors!$G:$G,$B107)-$B$2&lt;=U$4,SUMIFS(Investors!$P:$P,Investors!$A:$A,$A107,Investors!$G:$G,$B107)-$B$2&gt;T$4),SUMIFS(Investors!$Q:$Q,Investors!$A:$A,$A107,Investors!$G:$G,$B107),0)</f>
        <v/>
      </c>
      <c r="V107" s="14">
        <f>IF(AND(SUMIFS(Investors!$P:$P,Investors!$A:$A,$A107,Investors!$G:$G,$B107)-$B$2&lt;=V$4,SUMIFS(Investors!$P:$P,Investors!$A:$A,$A107,Investors!$G:$G,$B107)-$B$2&gt;U$4),SUMIFS(Investors!$Q:$Q,Investors!$A:$A,$A107,Investors!$G:$G,$B107),0)</f>
        <v/>
      </c>
      <c r="W107" s="14">
        <f>IF(AND(SUMIFS(Investors!$P:$P,Investors!$A:$A,$A107,Investors!$G:$G,$B107)-$B$2&lt;=W$4,SUMIFS(Investors!$P:$P,Investors!$A:$A,$A107,Investors!$G:$G,$B107)-$B$2&gt;V$4),SUMIFS(Investors!$Q:$Q,Investors!$A:$A,$A107,Investors!$G:$G,$B107),0)</f>
        <v/>
      </c>
      <c r="X107" s="14">
        <f>IF(AND(SUMIFS(Investors!$P:$P,Investors!$A:$A,$A107,Investors!$G:$G,$B107)-$B$2&lt;=X$4,SUMIFS(Investors!$P:$P,Investors!$A:$A,$A107,Investors!$G:$G,$B107)-$B$2&gt;W$4),SUMIFS(Investors!$Q:$Q,Investors!$A:$A,$A107,Investors!$G:$G,$B107),0)</f>
        <v/>
      </c>
      <c r="Y107" s="14">
        <f>IF(AND(SUMIFS(Investors!$P:$P,Investors!$A:$A,$A107,Investors!$G:$G,$B107)-$B$2&lt;=Y$4,SUMIFS(Investors!$P:$P,Investors!$A:$A,$A107,Investors!$G:$G,$B107)-$B$2&gt;X$4),SUMIFS(Investors!$Q:$Q,Investors!$A:$A,$A107,Investors!$G:$G,$B107),0)</f>
        <v/>
      </c>
      <c r="Z107" s="14">
        <f>IF(AND(SUMIFS(Investors!$P:$P,Investors!$A:$A,$A107,Investors!$G:$G,$B107)-$B$2&lt;=Z$4,SUMIFS(Investors!$P:$P,Investors!$A:$A,$A107,Investors!$G:$G,$B107)-$B$2&gt;Y$4),SUMIFS(Investors!$Q:$Q,Investors!$A:$A,$A107,Investors!$G:$G,$B107),0)</f>
        <v/>
      </c>
      <c r="AA107" s="14">
        <f>IF(AND(SUMIFS(Investors!$P:$P,Investors!$A:$A,$A107,Investors!$G:$G,$B107)-$B$2&lt;=AA$4,SUMIFS(Investors!$P:$P,Investors!$A:$A,$A107,Investors!$G:$G,$B107)-$B$2&gt;Z$4),SUMIFS(Investors!$Q:$Q,Investors!$A:$A,$A107,Investors!$G:$G,$B107),0)</f>
        <v/>
      </c>
      <c r="AB107" s="14">
        <f>IF(AND(SUMIFS(Investors!$P:$P,Investors!$A:$A,$A107,Investors!$G:$G,$B107)-$B$2&lt;=AB$4,SUMIFS(Investors!$P:$P,Investors!$A:$A,$A107,Investors!$G:$G,$B107)-$B$2&gt;AA$4),SUMIFS(Investors!$Q:$Q,Investors!$A:$A,$A107,Investors!$G:$G,$B107),0)</f>
        <v/>
      </c>
      <c r="AC107" s="14">
        <f>IF(AND(SUMIFS(Investors!$P:$P,Investors!$A:$A,$A107,Investors!$G:$G,$B107)-$B$2&lt;=AC$4,SUMIFS(Investors!$P:$P,Investors!$A:$A,$A107,Investors!$G:$G,$B107)-$B$2&gt;AB$4),SUMIFS(Investors!$Q:$Q,Investors!$A:$A,$A107,Investors!$G:$G,$B107),0)</f>
        <v/>
      </c>
    </row>
    <row r="108">
      <c r="A108" s="13" t="inlineStr">
        <is>
          <t>ZKOT01</t>
        </is>
      </c>
      <c r="B108" s="13" t="inlineStr">
        <is>
          <t>GW3795</t>
        </is>
      </c>
      <c r="C108" s="14">
        <f>SUM(E108:AC108)</f>
        <v/>
      </c>
      <c r="D108" s="13" t="n"/>
      <c r="E108" s="14">
        <f>IF(AND(SUMIFS(Investors!$P:$P,Investors!$A:$A,$A108,Investors!$G:$G,$B108)-$B$2&lt;=E$4,SUMIFS(Investors!$P:$P,Investors!$A:$A,$A108,Investors!$G:$G,$B108)-$B$2&gt;D$4),SUMIFS(Investors!$Q:$Q,Investors!$A:$A,$A108,Investors!$G:$G,$B108),0)</f>
        <v/>
      </c>
      <c r="F108" s="14">
        <f>IF(AND(SUMIFS(Investors!$P:$P,Investors!$A:$A,$A108,Investors!$G:$G,$B108)-$B$2&lt;=F$4,SUMIFS(Investors!$P:$P,Investors!$A:$A,$A108,Investors!$G:$G,$B108)-$B$2&gt;E$4),SUMIFS(Investors!$Q:$Q,Investors!$A:$A,$A108,Investors!$G:$G,$B108),0)</f>
        <v/>
      </c>
      <c r="G108" s="14">
        <f>IF(AND(SUMIFS(Investors!$P:$P,Investors!$A:$A,$A108,Investors!$G:$G,$B108)-$B$2&lt;=G$4,SUMIFS(Investors!$P:$P,Investors!$A:$A,$A108,Investors!$G:$G,$B108)-$B$2&gt;F$4),SUMIFS(Investors!$Q:$Q,Investors!$A:$A,$A108,Investors!$G:$G,$B108),0)</f>
        <v/>
      </c>
      <c r="H108" s="14">
        <f>IF(AND(SUMIFS(Investors!$P:$P,Investors!$A:$A,$A108,Investors!$G:$G,$B108)-$B$2&lt;=H$4,SUMIFS(Investors!$P:$P,Investors!$A:$A,$A108,Investors!$G:$G,$B108)-$B$2&gt;G$4),SUMIFS(Investors!$Q:$Q,Investors!$A:$A,$A108,Investors!$G:$G,$B108),0)</f>
        <v/>
      </c>
      <c r="I108" s="14">
        <f>IF(AND(SUMIFS(Investors!$P:$P,Investors!$A:$A,$A108,Investors!$G:$G,$B108)-$B$2&lt;=I$4,SUMIFS(Investors!$P:$P,Investors!$A:$A,$A108,Investors!$G:$G,$B108)-$B$2&gt;H$4),SUMIFS(Investors!$Q:$Q,Investors!$A:$A,$A108,Investors!$G:$G,$B108),0)</f>
        <v/>
      </c>
      <c r="J108" s="14">
        <f>IF(AND(SUMIFS(Investors!$P:$P,Investors!$A:$A,$A108,Investors!$G:$G,$B108)-$B$2&lt;=J$4,SUMIFS(Investors!$P:$P,Investors!$A:$A,$A108,Investors!$G:$G,$B108)-$B$2&gt;I$4),SUMIFS(Investors!$Q:$Q,Investors!$A:$A,$A108,Investors!$G:$G,$B108),0)</f>
        <v/>
      </c>
      <c r="K108" s="14">
        <f>IF(AND(SUMIFS(Investors!$P:$P,Investors!$A:$A,$A108,Investors!$G:$G,$B108)-$B$2&lt;=K$4,SUMIFS(Investors!$P:$P,Investors!$A:$A,$A108,Investors!$G:$G,$B108)-$B$2&gt;J$4),SUMIFS(Investors!$Q:$Q,Investors!$A:$A,$A108,Investors!$G:$G,$B108),0)</f>
        <v/>
      </c>
      <c r="L108" s="14">
        <f>IF(AND(SUMIFS(Investors!$P:$P,Investors!$A:$A,$A108,Investors!$G:$G,$B108)-$B$2&lt;=L$4,SUMIFS(Investors!$P:$P,Investors!$A:$A,$A108,Investors!$G:$G,$B108)-$B$2&gt;K$4),SUMIFS(Investors!$Q:$Q,Investors!$A:$A,$A108,Investors!$G:$G,$B108),0)</f>
        <v/>
      </c>
      <c r="M108" s="14">
        <f>IF(AND(SUMIFS(Investors!$P:$P,Investors!$A:$A,$A108,Investors!$G:$G,$B108)-$B$2&lt;=M$4,SUMIFS(Investors!$P:$P,Investors!$A:$A,$A108,Investors!$G:$G,$B108)-$B$2&gt;L$4),SUMIFS(Investors!$Q:$Q,Investors!$A:$A,$A108,Investors!$G:$G,$B108),0)</f>
        <v/>
      </c>
      <c r="N108" s="14">
        <f>IF(AND(SUMIFS(Investors!$P:$P,Investors!$A:$A,$A108,Investors!$G:$G,$B108)-$B$2&lt;=N$4,SUMIFS(Investors!$P:$P,Investors!$A:$A,$A108,Investors!$G:$G,$B108)-$B$2&gt;M$4),SUMIFS(Investors!$Q:$Q,Investors!$A:$A,$A108,Investors!$G:$G,$B108),0)</f>
        <v/>
      </c>
      <c r="O108" s="14">
        <f>IF(AND(SUMIFS(Investors!$P:$P,Investors!$A:$A,$A108,Investors!$G:$G,$B108)-$B$2&lt;=O$4,SUMIFS(Investors!$P:$P,Investors!$A:$A,$A108,Investors!$G:$G,$B108)-$B$2&gt;N$4),SUMIFS(Investors!$Q:$Q,Investors!$A:$A,$A108,Investors!$G:$G,$B108),0)</f>
        <v/>
      </c>
      <c r="P108" s="14">
        <f>IF(AND(SUMIFS(Investors!$P:$P,Investors!$A:$A,$A108,Investors!$G:$G,$B108)-$B$2&lt;=P$4,SUMIFS(Investors!$P:$P,Investors!$A:$A,$A108,Investors!$G:$G,$B108)-$B$2&gt;O$4),SUMIFS(Investors!$Q:$Q,Investors!$A:$A,$A108,Investors!$G:$G,$B108),0)</f>
        <v/>
      </c>
      <c r="Q108" s="14">
        <f>IF(AND(SUMIFS(Investors!$P:$P,Investors!$A:$A,$A108,Investors!$G:$G,$B108)-$B$2&lt;=Q$4,SUMIFS(Investors!$P:$P,Investors!$A:$A,$A108,Investors!$G:$G,$B108)-$B$2&gt;P$4),SUMIFS(Investors!$Q:$Q,Investors!$A:$A,$A108,Investors!$G:$G,$B108),0)</f>
        <v/>
      </c>
      <c r="R108" s="14">
        <f>IF(AND(SUMIFS(Investors!$P:$P,Investors!$A:$A,$A108,Investors!$G:$G,$B108)-$B$2&lt;=R$4,SUMIFS(Investors!$P:$P,Investors!$A:$A,$A108,Investors!$G:$G,$B108)-$B$2&gt;Q$4),SUMIFS(Investors!$Q:$Q,Investors!$A:$A,$A108,Investors!$G:$G,$B108),0)</f>
        <v/>
      </c>
      <c r="S108" s="14">
        <f>IF(AND(SUMIFS(Investors!$P:$P,Investors!$A:$A,$A108,Investors!$G:$G,$B108)-$B$2&lt;=S$4,SUMIFS(Investors!$P:$P,Investors!$A:$A,$A108,Investors!$G:$G,$B108)-$B$2&gt;R$4),SUMIFS(Investors!$Q:$Q,Investors!$A:$A,$A108,Investors!$G:$G,$B108),0)</f>
        <v/>
      </c>
      <c r="T108" s="14">
        <f>IF(AND(SUMIFS(Investors!$P:$P,Investors!$A:$A,$A108,Investors!$G:$G,$B108)-$B$2&lt;=T$4,SUMIFS(Investors!$P:$P,Investors!$A:$A,$A108,Investors!$G:$G,$B108)-$B$2&gt;S$4),SUMIFS(Investors!$Q:$Q,Investors!$A:$A,$A108,Investors!$G:$G,$B108),0)</f>
        <v/>
      </c>
      <c r="U108" s="14">
        <f>IF(AND(SUMIFS(Investors!$P:$P,Investors!$A:$A,$A108,Investors!$G:$G,$B108)-$B$2&lt;=U$4,SUMIFS(Investors!$P:$P,Investors!$A:$A,$A108,Investors!$G:$G,$B108)-$B$2&gt;T$4),SUMIFS(Investors!$Q:$Q,Investors!$A:$A,$A108,Investors!$G:$G,$B108),0)</f>
        <v/>
      </c>
      <c r="V108" s="14">
        <f>IF(AND(SUMIFS(Investors!$P:$P,Investors!$A:$A,$A108,Investors!$G:$G,$B108)-$B$2&lt;=V$4,SUMIFS(Investors!$P:$P,Investors!$A:$A,$A108,Investors!$G:$G,$B108)-$B$2&gt;U$4),SUMIFS(Investors!$Q:$Q,Investors!$A:$A,$A108,Investors!$G:$G,$B108),0)</f>
        <v/>
      </c>
      <c r="W108" s="14">
        <f>IF(AND(SUMIFS(Investors!$P:$P,Investors!$A:$A,$A108,Investors!$G:$G,$B108)-$B$2&lt;=W$4,SUMIFS(Investors!$P:$P,Investors!$A:$A,$A108,Investors!$G:$G,$B108)-$B$2&gt;V$4),SUMIFS(Investors!$Q:$Q,Investors!$A:$A,$A108,Investors!$G:$G,$B108),0)</f>
        <v/>
      </c>
      <c r="X108" s="14">
        <f>IF(AND(SUMIFS(Investors!$P:$P,Investors!$A:$A,$A108,Investors!$G:$G,$B108)-$B$2&lt;=X$4,SUMIFS(Investors!$P:$P,Investors!$A:$A,$A108,Investors!$G:$G,$B108)-$B$2&gt;W$4),SUMIFS(Investors!$Q:$Q,Investors!$A:$A,$A108,Investors!$G:$G,$B108),0)</f>
        <v/>
      </c>
      <c r="Y108" s="14">
        <f>IF(AND(SUMIFS(Investors!$P:$P,Investors!$A:$A,$A108,Investors!$G:$G,$B108)-$B$2&lt;=Y$4,SUMIFS(Investors!$P:$P,Investors!$A:$A,$A108,Investors!$G:$G,$B108)-$B$2&gt;X$4),SUMIFS(Investors!$Q:$Q,Investors!$A:$A,$A108,Investors!$G:$G,$B108),0)</f>
        <v/>
      </c>
      <c r="Z108" s="14">
        <f>IF(AND(SUMIFS(Investors!$P:$P,Investors!$A:$A,$A108,Investors!$G:$G,$B108)-$B$2&lt;=Z$4,SUMIFS(Investors!$P:$P,Investors!$A:$A,$A108,Investors!$G:$G,$B108)-$B$2&gt;Y$4),SUMIFS(Investors!$Q:$Q,Investors!$A:$A,$A108,Investors!$G:$G,$B108),0)</f>
        <v/>
      </c>
      <c r="AA108" s="14">
        <f>IF(AND(SUMIFS(Investors!$P:$P,Investors!$A:$A,$A108,Investors!$G:$G,$B108)-$B$2&lt;=AA$4,SUMIFS(Investors!$P:$P,Investors!$A:$A,$A108,Investors!$G:$G,$B108)-$B$2&gt;Z$4),SUMIFS(Investors!$Q:$Q,Investors!$A:$A,$A108,Investors!$G:$G,$B108),0)</f>
        <v/>
      </c>
      <c r="AB108" s="14">
        <f>IF(AND(SUMIFS(Investors!$P:$P,Investors!$A:$A,$A108,Investors!$G:$G,$B108)-$B$2&lt;=AB$4,SUMIFS(Investors!$P:$P,Investors!$A:$A,$A108,Investors!$G:$G,$B108)-$B$2&gt;AA$4),SUMIFS(Investors!$Q:$Q,Investors!$A:$A,$A108,Investors!$G:$G,$B108),0)</f>
        <v/>
      </c>
      <c r="AC108" s="14">
        <f>IF(AND(SUMIFS(Investors!$P:$P,Investors!$A:$A,$A108,Investors!$G:$G,$B108)-$B$2&lt;=AC$4,SUMIFS(Investors!$P:$P,Investors!$A:$A,$A108,Investors!$G:$G,$B108)-$B$2&gt;AB$4),SUMIFS(Investors!$Q:$Q,Investors!$A:$A,$A108,Investors!$G:$G,$B108),0)</f>
        <v/>
      </c>
    </row>
    <row r="109">
      <c r="A109" s="13" t="inlineStr">
        <is>
          <t>ZKOT01</t>
        </is>
      </c>
      <c r="B109" s="13" t="inlineStr">
        <is>
          <t>GW3847</t>
        </is>
      </c>
      <c r="C109" s="14">
        <f>SUM(E109:AC109)</f>
        <v/>
      </c>
      <c r="D109" s="13" t="n"/>
      <c r="E109" s="14">
        <f>IF(AND(SUMIFS(Investors!$P:$P,Investors!$A:$A,$A109,Investors!$G:$G,$B109)-$B$2&lt;=E$4,SUMIFS(Investors!$P:$P,Investors!$A:$A,$A109,Investors!$G:$G,$B109)-$B$2&gt;D$4),SUMIFS(Investors!$Q:$Q,Investors!$A:$A,$A109,Investors!$G:$G,$B109),0)</f>
        <v/>
      </c>
      <c r="F109" s="14">
        <f>IF(AND(SUMIFS(Investors!$P:$P,Investors!$A:$A,$A109,Investors!$G:$G,$B109)-$B$2&lt;=F$4,SUMIFS(Investors!$P:$P,Investors!$A:$A,$A109,Investors!$G:$G,$B109)-$B$2&gt;E$4),SUMIFS(Investors!$Q:$Q,Investors!$A:$A,$A109,Investors!$G:$G,$B109),0)</f>
        <v/>
      </c>
      <c r="G109" s="14">
        <f>IF(AND(SUMIFS(Investors!$P:$P,Investors!$A:$A,$A109,Investors!$G:$G,$B109)-$B$2&lt;=G$4,SUMIFS(Investors!$P:$P,Investors!$A:$A,$A109,Investors!$G:$G,$B109)-$B$2&gt;F$4),SUMIFS(Investors!$Q:$Q,Investors!$A:$A,$A109,Investors!$G:$G,$B109),0)</f>
        <v/>
      </c>
      <c r="H109" s="14">
        <f>IF(AND(SUMIFS(Investors!$P:$P,Investors!$A:$A,$A109,Investors!$G:$G,$B109)-$B$2&lt;=H$4,SUMIFS(Investors!$P:$P,Investors!$A:$A,$A109,Investors!$G:$G,$B109)-$B$2&gt;G$4),SUMIFS(Investors!$Q:$Q,Investors!$A:$A,$A109,Investors!$G:$G,$B109),0)</f>
        <v/>
      </c>
      <c r="I109" s="14">
        <f>IF(AND(SUMIFS(Investors!$P:$P,Investors!$A:$A,$A109,Investors!$G:$G,$B109)-$B$2&lt;=I$4,SUMIFS(Investors!$P:$P,Investors!$A:$A,$A109,Investors!$G:$G,$B109)-$B$2&gt;H$4),SUMIFS(Investors!$Q:$Q,Investors!$A:$A,$A109,Investors!$G:$G,$B109),0)</f>
        <v/>
      </c>
      <c r="J109" s="14">
        <f>IF(AND(SUMIFS(Investors!$P:$P,Investors!$A:$A,$A109,Investors!$G:$G,$B109)-$B$2&lt;=J$4,SUMIFS(Investors!$P:$P,Investors!$A:$A,$A109,Investors!$G:$G,$B109)-$B$2&gt;I$4),SUMIFS(Investors!$Q:$Q,Investors!$A:$A,$A109,Investors!$G:$G,$B109),0)</f>
        <v/>
      </c>
      <c r="K109" s="14">
        <f>IF(AND(SUMIFS(Investors!$P:$P,Investors!$A:$A,$A109,Investors!$G:$G,$B109)-$B$2&lt;=K$4,SUMIFS(Investors!$P:$P,Investors!$A:$A,$A109,Investors!$G:$G,$B109)-$B$2&gt;J$4),SUMIFS(Investors!$Q:$Q,Investors!$A:$A,$A109,Investors!$G:$G,$B109),0)</f>
        <v/>
      </c>
      <c r="L109" s="14">
        <f>IF(AND(SUMIFS(Investors!$P:$P,Investors!$A:$A,$A109,Investors!$G:$G,$B109)-$B$2&lt;=L$4,SUMIFS(Investors!$P:$P,Investors!$A:$A,$A109,Investors!$G:$G,$B109)-$B$2&gt;K$4),SUMIFS(Investors!$Q:$Q,Investors!$A:$A,$A109,Investors!$G:$G,$B109),0)</f>
        <v/>
      </c>
      <c r="M109" s="14">
        <f>IF(AND(SUMIFS(Investors!$P:$P,Investors!$A:$A,$A109,Investors!$G:$G,$B109)-$B$2&lt;=M$4,SUMIFS(Investors!$P:$P,Investors!$A:$A,$A109,Investors!$G:$G,$B109)-$B$2&gt;L$4),SUMIFS(Investors!$Q:$Q,Investors!$A:$A,$A109,Investors!$G:$G,$B109),0)</f>
        <v/>
      </c>
      <c r="N109" s="14">
        <f>IF(AND(SUMIFS(Investors!$P:$P,Investors!$A:$A,$A109,Investors!$G:$G,$B109)-$B$2&lt;=N$4,SUMIFS(Investors!$P:$P,Investors!$A:$A,$A109,Investors!$G:$G,$B109)-$B$2&gt;M$4),SUMIFS(Investors!$Q:$Q,Investors!$A:$A,$A109,Investors!$G:$G,$B109),0)</f>
        <v/>
      </c>
      <c r="O109" s="14">
        <f>IF(AND(SUMIFS(Investors!$P:$P,Investors!$A:$A,$A109,Investors!$G:$G,$B109)-$B$2&lt;=O$4,SUMIFS(Investors!$P:$P,Investors!$A:$A,$A109,Investors!$G:$G,$B109)-$B$2&gt;N$4),SUMIFS(Investors!$Q:$Q,Investors!$A:$A,$A109,Investors!$G:$G,$B109),0)</f>
        <v/>
      </c>
      <c r="P109" s="14">
        <f>IF(AND(SUMIFS(Investors!$P:$P,Investors!$A:$A,$A109,Investors!$G:$G,$B109)-$B$2&lt;=P$4,SUMIFS(Investors!$P:$P,Investors!$A:$A,$A109,Investors!$G:$G,$B109)-$B$2&gt;O$4),SUMIFS(Investors!$Q:$Q,Investors!$A:$A,$A109,Investors!$G:$G,$B109),0)</f>
        <v/>
      </c>
      <c r="Q109" s="14">
        <f>IF(AND(SUMIFS(Investors!$P:$P,Investors!$A:$A,$A109,Investors!$G:$G,$B109)-$B$2&lt;=Q$4,SUMIFS(Investors!$P:$P,Investors!$A:$A,$A109,Investors!$G:$G,$B109)-$B$2&gt;P$4),SUMIFS(Investors!$Q:$Q,Investors!$A:$A,$A109,Investors!$G:$G,$B109),0)</f>
        <v/>
      </c>
      <c r="R109" s="14">
        <f>IF(AND(SUMIFS(Investors!$P:$P,Investors!$A:$A,$A109,Investors!$G:$G,$B109)-$B$2&lt;=R$4,SUMIFS(Investors!$P:$P,Investors!$A:$A,$A109,Investors!$G:$G,$B109)-$B$2&gt;Q$4),SUMIFS(Investors!$Q:$Q,Investors!$A:$A,$A109,Investors!$G:$G,$B109),0)</f>
        <v/>
      </c>
      <c r="S109" s="14">
        <f>IF(AND(SUMIFS(Investors!$P:$P,Investors!$A:$A,$A109,Investors!$G:$G,$B109)-$B$2&lt;=S$4,SUMIFS(Investors!$P:$P,Investors!$A:$A,$A109,Investors!$G:$G,$B109)-$B$2&gt;R$4),SUMIFS(Investors!$Q:$Q,Investors!$A:$A,$A109,Investors!$G:$G,$B109),0)</f>
        <v/>
      </c>
      <c r="T109" s="14">
        <f>IF(AND(SUMIFS(Investors!$P:$P,Investors!$A:$A,$A109,Investors!$G:$G,$B109)-$B$2&lt;=T$4,SUMIFS(Investors!$P:$P,Investors!$A:$A,$A109,Investors!$G:$G,$B109)-$B$2&gt;S$4),SUMIFS(Investors!$Q:$Q,Investors!$A:$A,$A109,Investors!$G:$G,$B109),0)</f>
        <v/>
      </c>
      <c r="U109" s="14">
        <f>IF(AND(SUMIFS(Investors!$P:$P,Investors!$A:$A,$A109,Investors!$G:$G,$B109)-$B$2&lt;=U$4,SUMIFS(Investors!$P:$P,Investors!$A:$A,$A109,Investors!$G:$G,$B109)-$B$2&gt;T$4),SUMIFS(Investors!$Q:$Q,Investors!$A:$A,$A109,Investors!$G:$G,$B109),0)</f>
        <v/>
      </c>
      <c r="V109" s="14">
        <f>IF(AND(SUMIFS(Investors!$P:$P,Investors!$A:$A,$A109,Investors!$G:$G,$B109)-$B$2&lt;=V$4,SUMIFS(Investors!$P:$P,Investors!$A:$A,$A109,Investors!$G:$G,$B109)-$B$2&gt;U$4),SUMIFS(Investors!$Q:$Q,Investors!$A:$A,$A109,Investors!$G:$G,$B109),0)</f>
        <v/>
      </c>
      <c r="W109" s="14">
        <f>IF(AND(SUMIFS(Investors!$P:$P,Investors!$A:$A,$A109,Investors!$G:$G,$B109)-$B$2&lt;=W$4,SUMIFS(Investors!$P:$P,Investors!$A:$A,$A109,Investors!$G:$G,$B109)-$B$2&gt;V$4),SUMIFS(Investors!$Q:$Q,Investors!$A:$A,$A109,Investors!$G:$G,$B109),0)</f>
        <v/>
      </c>
      <c r="X109" s="14">
        <f>IF(AND(SUMIFS(Investors!$P:$P,Investors!$A:$A,$A109,Investors!$G:$G,$B109)-$B$2&lt;=X$4,SUMIFS(Investors!$P:$P,Investors!$A:$A,$A109,Investors!$G:$G,$B109)-$B$2&gt;W$4),SUMIFS(Investors!$Q:$Q,Investors!$A:$A,$A109,Investors!$G:$G,$B109),0)</f>
        <v/>
      </c>
      <c r="Y109" s="14">
        <f>IF(AND(SUMIFS(Investors!$P:$P,Investors!$A:$A,$A109,Investors!$G:$G,$B109)-$B$2&lt;=Y$4,SUMIFS(Investors!$P:$P,Investors!$A:$A,$A109,Investors!$G:$G,$B109)-$B$2&gt;X$4),SUMIFS(Investors!$Q:$Q,Investors!$A:$A,$A109,Investors!$G:$G,$B109),0)</f>
        <v/>
      </c>
      <c r="Z109" s="14">
        <f>IF(AND(SUMIFS(Investors!$P:$P,Investors!$A:$A,$A109,Investors!$G:$G,$B109)-$B$2&lt;=Z$4,SUMIFS(Investors!$P:$P,Investors!$A:$A,$A109,Investors!$G:$G,$B109)-$B$2&gt;Y$4),SUMIFS(Investors!$Q:$Q,Investors!$A:$A,$A109,Investors!$G:$G,$B109),0)</f>
        <v/>
      </c>
      <c r="AA109" s="14">
        <f>IF(AND(SUMIFS(Investors!$P:$P,Investors!$A:$A,$A109,Investors!$G:$G,$B109)-$B$2&lt;=AA$4,SUMIFS(Investors!$P:$P,Investors!$A:$A,$A109,Investors!$G:$G,$B109)-$B$2&gt;Z$4),SUMIFS(Investors!$Q:$Q,Investors!$A:$A,$A109,Investors!$G:$G,$B109),0)</f>
        <v/>
      </c>
      <c r="AB109" s="14">
        <f>IF(AND(SUMIFS(Investors!$P:$P,Investors!$A:$A,$A109,Investors!$G:$G,$B109)-$B$2&lt;=AB$4,SUMIFS(Investors!$P:$P,Investors!$A:$A,$A109,Investors!$G:$G,$B109)-$B$2&gt;AA$4),SUMIFS(Investors!$Q:$Q,Investors!$A:$A,$A109,Investors!$G:$G,$B109),0)</f>
        <v/>
      </c>
      <c r="AC109" s="14">
        <f>IF(AND(SUMIFS(Investors!$P:$P,Investors!$A:$A,$A109,Investors!$G:$G,$B109)-$B$2&lt;=AC$4,SUMIFS(Investors!$P:$P,Investors!$A:$A,$A109,Investors!$G:$G,$B109)-$B$2&gt;AB$4),SUMIFS(Investors!$Q:$Q,Investors!$A:$A,$A109,Investors!$G:$G,$B109),0)</f>
        <v/>
      </c>
    </row>
    <row r="110">
      <c r="A110" s="13" t="inlineStr">
        <is>
          <t>ZKOT01</t>
        </is>
      </c>
      <c r="B110" s="13" t="inlineStr">
        <is>
          <t>GW3976</t>
        </is>
      </c>
      <c r="C110" s="14">
        <f>SUM(E110:AC110)</f>
        <v/>
      </c>
      <c r="D110" s="13" t="n"/>
      <c r="E110" s="14">
        <f>IF(AND(SUMIFS(Investors!$P:$P,Investors!$A:$A,$A110,Investors!$G:$G,$B110)-$B$2&lt;=E$4,SUMIFS(Investors!$P:$P,Investors!$A:$A,$A110,Investors!$G:$G,$B110)-$B$2&gt;D$4),SUMIFS(Investors!$Q:$Q,Investors!$A:$A,$A110,Investors!$G:$G,$B110),0)</f>
        <v/>
      </c>
      <c r="F110" s="14">
        <f>IF(AND(SUMIFS(Investors!$P:$P,Investors!$A:$A,$A110,Investors!$G:$G,$B110)-$B$2&lt;=F$4,SUMIFS(Investors!$P:$P,Investors!$A:$A,$A110,Investors!$G:$G,$B110)-$B$2&gt;E$4),SUMIFS(Investors!$Q:$Q,Investors!$A:$A,$A110,Investors!$G:$G,$B110),0)</f>
        <v/>
      </c>
      <c r="G110" s="14">
        <f>IF(AND(SUMIFS(Investors!$P:$P,Investors!$A:$A,$A110,Investors!$G:$G,$B110)-$B$2&lt;=G$4,SUMIFS(Investors!$P:$P,Investors!$A:$A,$A110,Investors!$G:$G,$B110)-$B$2&gt;F$4),SUMIFS(Investors!$Q:$Q,Investors!$A:$A,$A110,Investors!$G:$G,$B110),0)</f>
        <v/>
      </c>
      <c r="H110" s="14">
        <f>IF(AND(SUMIFS(Investors!$P:$P,Investors!$A:$A,$A110,Investors!$G:$G,$B110)-$B$2&lt;=H$4,SUMIFS(Investors!$P:$P,Investors!$A:$A,$A110,Investors!$G:$G,$B110)-$B$2&gt;G$4),SUMIFS(Investors!$Q:$Q,Investors!$A:$A,$A110,Investors!$G:$G,$B110),0)</f>
        <v/>
      </c>
      <c r="I110" s="14">
        <f>IF(AND(SUMIFS(Investors!$P:$P,Investors!$A:$A,$A110,Investors!$G:$G,$B110)-$B$2&lt;=I$4,SUMIFS(Investors!$P:$P,Investors!$A:$A,$A110,Investors!$G:$G,$B110)-$B$2&gt;H$4),SUMIFS(Investors!$Q:$Q,Investors!$A:$A,$A110,Investors!$G:$G,$B110),0)</f>
        <v/>
      </c>
      <c r="J110" s="14">
        <f>IF(AND(SUMIFS(Investors!$P:$P,Investors!$A:$A,$A110,Investors!$G:$G,$B110)-$B$2&lt;=J$4,SUMIFS(Investors!$P:$P,Investors!$A:$A,$A110,Investors!$G:$G,$B110)-$B$2&gt;I$4),SUMIFS(Investors!$Q:$Q,Investors!$A:$A,$A110,Investors!$G:$G,$B110),0)</f>
        <v/>
      </c>
      <c r="K110" s="14">
        <f>IF(AND(SUMIFS(Investors!$P:$P,Investors!$A:$A,$A110,Investors!$G:$G,$B110)-$B$2&lt;=K$4,SUMIFS(Investors!$P:$P,Investors!$A:$A,$A110,Investors!$G:$G,$B110)-$B$2&gt;J$4),SUMIFS(Investors!$Q:$Q,Investors!$A:$A,$A110,Investors!$G:$G,$B110),0)</f>
        <v/>
      </c>
      <c r="L110" s="14">
        <f>IF(AND(SUMIFS(Investors!$P:$P,Investors!$A:$A,$A110,Investors!$G:$G,$B110)-$B$2&lt;=L$4,SUMIFS(Investors!$P:$P,Investors!$A:$A,$A110,Investors!$G:$G,$B110)-$B$2&gt;K$4),SUMIFS(Investors!$Q:$Q,Investors!$A:$A,$A110,Investors!$G:$G,$B110),0)</f>
        <v/>
      </c>
      <c r="M110" s="14">
        <f>IF(AND(SUMIFS(Investors!$P:$P,Investors!$A:$A,$A110,Investors!$G:$G,$B110)-$B$2&lt;=M$4,SUMIFS(Investors!$P:$P,Investors!$A:$A,$A110,Investors!$G:$G,$B110)-$B$2&gt;L$4),SUMIFS(Investors!$Q:$Q,Investors!$A:$A,$A110,Investors!$G:$G,$B110),0)</f>
        <v/>
      </c>
      <c r="N110" s="14">
        <f>IF(AND(SUMIFS(Investors!$P:$P,Investors!$A:$A,$A110,Investors!$G:$G,$B110)-$B$2&lt;=N$4,SUMIFS(Investors!$P:$P,Investors!$A:$A,$A110,Investors!$G:$G,$B110)-$B$2&gt;M$4),SUMIFS(Investors!$Q:$Q,Investors!$A:$A,$A110,Investors!$G:$G,$B110),0)</f>
        <v/>
      </c>
      <c r="O110" s="14">
        <f>IF(AND(SUMIFS(Investors!$P:$P,Investors!$A:$A,$A110,Investors!$G:$G,$B110)-$B$2&lt;=O$4,SUMIFS(Investors!$P:$P,Investors!$A:$A,$A110,Investors!$G:$G,$B110)-$B$2&gt;N$4),SUMIFS(Investors!$Q:$Q,Investors!$A:$A,$A110,Investors!$G:$G,$B110),0)</f>
        <v/>
      </c>
      <c r="P110" s="14">
        <f>IF(AND(SUMIFS(Investors!$P:$P,Investors!$A:$A,$A110,Investors!$G:$G,$B110)-$B$2&lt;=P$4,SUMIFS(Investors!$P:$P,Investors!$A:$A,$A110,Investors!$G:$G,$B110)-$B$2&gt;O$4),SUMIFS(Investors!$Q:$Q,Investors!$A:$A,$A110,Investors!$G:$G,$B110),0)</f>
        <v/>
      </c>
      <c r="Q110" s="14">
        <f>IF(AND(SUMIFS(Investors!$P:$P,Investors!$A:$A,$A110,Investors!$G:$G,$B110)-$B$2&lt;=Q$4,SUMIFS(Investors!$P:$P,Investors!$A:$A,$A110,Investors!$G:$G,$B110)-$B$2&gt;P$4),SUMIFS(Investors!$Q:$Q,Investors!$A:$A,$A110,Investors!$G:$G,$B110),0)</f>
        <v/>
      </c>
      <c r="R110" s="14">
        <f>IF(AND(SUMIFS(Investors!$P:$P,Investors!$A:$A,$A110,Investors!$G:$G,$B110)-$B$2&lt;=R$4,SUMIFS(Investors!$P:$P,Investors!$A:$A,$A110,Investors!$G:$G,$B110)-$B$2&gt;Q$4),SUMIFS(Investors!$Q:$Q,Investors!$A:$A,$A110,Investors!$G:$G,$B110),0)</f>
        <v/>
      </c>
      <c r="S110" s="14">
        <f>IF(AND(SUMIFS(Investors!$P:$P,Investors!$A:$A,$A110,Investors!$G:$G,$B110)-$B$2&lt;=S$4,SUMIFS(Investors!$P:$P,Investors!$A:$A,$A110,Investors!$G:$G,$B110)-$B$2&gt;R$4),SUMIFS(Investors!$Q:$Q,Investors!$A:$A,$A110,Investors!$G:$G,$B110),0)</f>
        <v/>
      </c>
      <c r="T110" s="14">
        <f>IF(AND(SUMIFS(Investors!$P:$P,Investors!$A:$A,$A110,Investors!$G:$G,$B110)-$B$2&lt;=T$4,SUMIFS(Investors!$P:$P,Investors!$A:$A,$A110,Investors!$G:$G,$B110)-$B$2&gt;S$4),SUMIFS(Investors!$Q:$Q,Investors!$A:$A,$A110,Investors!$G:$G,$B110),0)</f>
        <v/>
      </c>
      <c r="U110" s="14">
        <f>IF(AND(SUMIFS(Investors!$P:$P,Investors!$A:$A,$A110,Investors!$G:$G,$B110)-$B$2&lt;=U$4,SUMIFS(Investors!$P:$P,Investors!$A:$A,$A110,Investors!$G:$G,$B110)-$B$2&gt;T$4),SUMIFS(Investors!$Q:$Q,Investors!$A:$A,$A110,Investors!$G:$G,$B110),0)</f>
        <v/>
      </c>
      <c r="V110" s="14">
        <f>IF(AND(SUMIFS(Investors!$P:$P,Investors!$A:$A,$A110,Investors!$G:$G,$B110)-$B$2&lt;=V$4,SUMIFS(Investors!$P:$P,Investors!$A:$A,$A110,Investors!$G:$G,$B110)-$B$2&gt;U$4),SUMIFS(Investors!$Q:$Q,Investors!$A:$A,$A110,Investors!$G:$G,$B110),0)</f>
        <v/>
      </c>
      <c r="W110" s="14">
        <f>IF(AND(SUMIFS(Investors!$P:$P,Investors!$A:$A,$A110,Investors!$G:$G,$B110)-$B$2&lt;=W$4,SUMIFS(Investors!$P:$P,Investors!$A:$A,$A110,Investors!$G:$G,$B110)-$B$2&gt;V$4),SUMIFS(Investors!$Q:$Q,Investors!$A:$A,$A110,Investors!$G:$G,$B110),0)</f>
        <v/>
      </c>
      <c r="X110" s="14">
        <f>IF(AND(SUMIFS(Investors!$P:$P,Investors!$A:$A,$A110,Investors!$G:$G,$B110)-$B$2&lt;=X$4,SUMIFS(Investors!$P:$P,Investors!$A:$A,$A110,Investors!$G:$G,$B110)-$B$2&gt;W$4),SUMIFS(Investors!$Q:$Q,Investors!$A:$A,$A110,Investors!$G:$G,$B110),0)</f>
        <v/>
      </c>
      <c r="Y110" s="14">
        <f>IF(AND(SUMIFS(Investors!$P:$P,Investors!$A:$A,$A110,Investors!$G:$G,$B110)-$B$2&lt;=Y$4,SUMIFS(Investors!$P:$P,Investors!$A:$A,$A110,Investors!$G:$G,$B110)-$B$2&gt;X$4),SUMIFS(Investors!$Q:$Q,Investors!$A:$A,$A110,Investors!$G:$G,$B110),0)</f>
        <v/>
      </c>
      <c r="Z110" s="14">
        <f>IF(AND(SUMIFS(Investors!$P:$P,Investors!$A:$A,$A110,Investors!$G:$G,$B110)-$B$2&lt;=Z$4,SUMIFS(Investors!$P:$P,Investors!$A:$A,$A110,Investors!$G:$G,$B110)-$B$2&gt;Y$4),SUMIFS(Investors!$Q:$Q,Investors!$A:$A,$A110,Investors!$G:$G,$B110),0)</f>
        <v/>
      </c>
      <c r="AA110" s="14">
        <f>IF(AND(SUMIFS(Investors!$P:$P,Investors!$A:$A,$A110,Investors!$G:$G,$B110)-$B$2&lt;=AA$4,SUMIFS(Investors!$P:$P,Investors!$A:$A,$A110,Investors!$G:$G,$B110)-$B$2&gt;Z$4),SUMIFS(Investors!$Q:$Q,Investors!$A:$A,$A110,Investors!$G:$G,$B110),0)</f>
        <v/>
      </c>
      <c r="AB110" s="14">
        <f>IF(AND(SUMIFS(Investors!$P:$P,Investors!$A:$A,$A110,Investors!$G:$G,$B110)-$B$2&lt;=AB$4,SUMIFS(Investors!$P:$P,Investors!$A:$A,$A110,Investors!$G:$G,$B110)-$B$2&gt;AA$4),SUMIFS(Investors!$Q:$Q,Investors!$A:$A,$A110,Investors!$G:$G,$B110),0)</f>
        <v/>
      </c>
      <c r="AC110" s="14">
        <f>IF(AND(SUMIFS(Investors!$P:$P,Investors!$A:$A,$A110,Investors!$G:$G,$B110)-$B$2&lt;=AC$4,SUMIFS(Investors!$P:$P,Investors!$A:$A,$A110,Investors!$G:$G,$B110)-$B$2&gt;AB$4),SUMIFS(Investors!$Q:$Q,Investors!$A:$A,$A110,Investors!$G:$G,$B110),0)</f>
        <v/>
      </c>
    </row>
    <row r="111">
      <c r="A111" s="13" t="inlineStr">
        <is>
          <t>ZKOT01</t>
        </is>
      </c>
      <c r="B111" s="13" t="inlineStr">
        <is>
          <t>GW4111</t>
        </is>
      </c>
      <c r="C111" s="14">
        <f>SUM(E111:AC111)</f>
        <v/>
      </c>
      <c r="D111" s="13" t="n"/>
      <c r="E111" s="14">
        <f>IF(AND(SUMIFS(Investors!$P:$P,Investors!$A:$A,$A111,Investors!$G:$G,$B111)-$B$2&lt;=E$4,SUMIFS(Investors!$P:$P,Investors!$A:$A,$A111,Investors!$G:$G,$B111)-$B$2&gt;D$4),SUMIFS(Investors!$Q:$Q,Investors!$A:$A,$A111,Investors!$G:$G,$B111),0)</f>
        <v/>
      </c>
      <c r="F111" s="14">
        <f>IF(AND(SUMIFS(Investors!$P:$P,Investors!$A:$A,$A111,Investors!$G:$G,$B111)-$B$2&lt;=F$4,SUMIFS(Investors!$P:$P,Investors!$A:$A,$A111,Investors!$G:$G,$B111)-$B$2&gt;E$4),SUMIFS(Investors!$Q:$Q,Investors!$A:$A,$A111,Investors!$G:$G,$B111),0)</f>
        <v/>
      </c>
      <c r="G111" s="14">
        <f>IF(AND(SUMIFS(Investors!$P:$P,Investors!$A:$A,$A111,Investors!$G:$G,$B111)-$B$2&lt;=G$4,SUMIFS(Investors!$P:$P,Investors!$A:$A,$A111,Investors!$G:$G,$B111)-$B$2&gt;F$4),SUMIFS(Investors!$Q:$Q,Investors!$A:$A,$A111,Investors!$G:$G,$B111),0)</f>
        <v/>
      </c>
      <c r="H111" s="14">
        <f>IF(AND(SUMIFS(Investors!$P:$P,Investors!$A:$A,$A111,Investors!$G:$G,$B111)-$B$2&lt;=H$4,SUMIFS(Investors!$P:$P,Investors!$A:$A,$A111,Investors!$G:$G,$B111)-$B$2&gt;G$4),SUMIFS(Investors!$Q:$Q,Investors!$A:$A,$A111,Investors!$G:$G,$B111),0)</f>
        <v/>
      </c>
      <c r="I111" s="14">
        <f>IF(AND(SUMIFS(Investors!$P:$P,Investors!$A:$A,$A111,Investors!$G:$G,$B111)-$B$2&lt;=I$4,SUMIFS(Investors!$P:$P,Investors!$A:$A,$A111,Investors!$G:$G,$B111)-$B$2&gt;H$4),SUMIFS(Investors!$Q:$Q,Investors!$A:$A,$A111,Investors!$G:$G,$B111),0)</f>
        <v/>
      </c>
      <c r="J111" s="14">
        <f>IF(AND(SUMIFS(Investors!$P:$P,Investors!$A:$A,$A111,Investors!$G:$G,$B111)-$B$2&lt;=J$4,SUMIFS(Investors!$P:$P,Investors!$A:$A,$A111,Investors!$G:$G,$B111)-$B$2&gt;I$4),SUMIFS(Investors!$Q:$Q,Investors!$A:$A,$A111,Investors!$G:$G,$B111),0)</f>
        <v/>
      </c>
      <c r="K111" s="14">
        <f>IF(AND(SUMIFS(Investors!$P:$P,Investors!$A:$A,$A111,Investors!$G:$G,$B111)-$B$2&lt;=K$4,SUMIFS(Investors!$P:$P,Investors!$A:$A,$A111,Investors!$G:$G,$B111)-$B$2&gt;J$4),SUMIFS(Investors!$Q:$Q,Investors!$A:$A,$A111,Investors!$G:$G,$B111),0)</f>
        <v/>
      </c>
      <c r="L111" s="14">
        <f>IF(AND(SUMIFS(Investors!$P:$P,Investors!$A:$A,$A111,Investors!$G:$G,$B111)-$B$2&lt;=L$4,SUMIFS(Investors!$P:$P,Investors!$A:$A,$A111,Investors!$G:$G,$B111)-$B$2&gt;K$4),SUMIFS(Investors!$Q:$Q,Investors!$A:$A,$A111,Investors!$G:$G,$B111),0)</f>
        <v/>
      </c>
      <c r="M111" s="14">
        <f>IF(AND(SUMIFS(Investors!$P:$P,Investors!$A:$A,$A111,Investors!$G:$G,$B111)-$B$2&lt;=M$4,SUMIFS(Investors!$P:$P,Investors!$A:$A,$A111,Investors!$G:$G,$B111)-$B$2&gt;L$4),SUMIFS(Investors!$Q:$Q,Investors!$A:$A,$A111,Investors!$G:$G,$B111),0)</f>
        <v/>
      </c>
      <c r="N111" s="14">
        <f>IF(AND(SUMIFS(Investors!$P:$P,Investors!$A:$A,$A111,Investors!$G:$G,$B111)-$B$2&lt;=N$4,SUMIFS(Investors!$P:$P,Investors!$A:$A,$A111,Investors!$G:$G,$B111)-$B$2&gt;M$4),SUMIFS(Investors!$Q:$Q,Investors!$A:$A,$A111,Investors!$G:$G,$B111),0)</f>
        <v/>
      </c>
      <c r="O111" s="14">
        <f>IF(AND(SUMIFS(Investors!$P:$P,Investors!$A:$A,$A111,Investors!$G:$G,$B111)-$B$2&lt;=O$4,SUMIFS(Investors!$P:$P,Investors!$A:$A,$A111,Investors!$G:$G,$B111)-$B$2&gt;N$4),SUMIFS(Investors!$Q:$Q,Investors!$A:$A,$A111,Investors!$G:$G,$B111),0)</f>
        <v/>
      </c>
      <c r="P111" s="14">
        <f>IF(AND(SUMIFS(Investors!$P:$P,Investors!$A:$A,$A111,Investors!$G:$G,$B111)-$B$2&lt;=P$4,SUMIFS(Investors!$P:$P,Investors!$A:$A,$A111,Investors!$G:$G,$B111)-$B$2&gt;O$4),SUMIFS(Investors!$Q:$Q,Investors!$A:$A,$A111,Investors!$G:$G,$B111),0)</f>
        <v/>
      </c>
      <c r="Q111" s="14">
        <f>IF(AND(SUMIFS(Investors!$P:$P,Investors!$A:$A,$A111,Investors!$G:$G,$B111)-$B$2&lt;=Q$4,SUMIFS(Investors!$P:$P,Investors!$A:$A,$A111,Investors!$G:$G,$B111)-$B$2&gt;P$4),SUMIFS(Investors!$Q:$Q,Investors!$A:$A,$A111,Investors!$G:$G,$B111),0)</f>
        <v/>
      </c>
      <c r="R111" s="14">
        <f>IF(AND(SUMIFS(Investors!$P:$P,Investors!$A:$A,$A111,Investors!$G:$G,$B111)-$B$2&lt;=R$4,SUMIFS(Investors!$P:$P,Investors!$A:$A,$A111,Investors!$G:$G,$B111)-$B$2&gt;Q$4),SUMIFS(Investors!$Q:$Q,Investors!$A:$A,$A111,Investors!$G:$G,$B111),0)</f>
        <v/>
      </c>
      <c r="S111" s="14">
        <f>IF(AND(SUMIFS(Investors!$P:$P,Investors!$A:$A,$A111,Investors!$G:$G,$B111)-$B$2&lt;=S$4,SUMIFS(Investors!$P:$P,Investors!$A:$A,$A111,Investors!$G:$G,$B111)-$B$2&gt;R$4),SUMIFS(Investors!$Q:$Q,Investors!$A:$A,$A111,Investors!$G:$G,$B111),0)</f>
        <v/>
      </c>
      <c r="T111" s="14">
        <f>IF(AND(SUMIFS(Investors!$P:$P,Investors!$A:$A,$A111,Investors!$G:$G,$B111)-$B$2&lt;=T$4,SUMIFS(Investors!$P:$P,Investors!$A:$A,$A111,Investors!$G:$G,$B111)-$B$2&gt;S$4),SUMIFS(Investors!$Q:$Q,Investors!$A:$A,$A111,Investors!$G:$G,$B111),0)</f>
        <v/>
      </c>
      <c r="U111" s="14">
        <f>IF(AND(SUMIFS(Investors!$P:$P,Investors!$A:$A,$A111,Investors!$G:$G,$B111)-$B$2&lt;=U$4,SUMIFS(Investors!$P:$P,Investors!$A:$A,$A111,Investors!$G:$G,$B111)-$B$2&gt;T$4),SUMIFS(Investors!$Q:$Q,Investors!$A:$A,$A111,Investors!$G:$G,$B111),0)</f>
        <v/>
      </c>
      <c r="V111" s="14">
        <f>IF(AND(SUMIFS(Investors!$P:$P,Investors!$A:$A,$A111,Investors!$G:$G,$B111)-$B$2&lt;=V$4,SUMIFS(Investors!$P:$P,Investors!$A:$A,$A111,Investors!$G:$G,$B111)-$B$2&gt;U$4),SUMIFS(Investors!$Q:$Q,Investors!$A:$A,$A111,Investors!$G:$G,$B111),0)</f>
        <v/>
      </c>
      <c r="W111" s="14">
        <f>IF(AND(SUMIFS(Investors!$P:$P,Investors!$A:$A,$A111,Investors!$G:$G,$B111)-$B$2&lt;=W$4,SUMIFS(Investors!$P:$P,Investors!$A:$A,$A111,Investors!$G:$G,$B111)-$B$2&gt;V$4),SUMIFS(Investors!$Q:$Q,Investors!$A:$A,$A111,Investors!$G:$G,$B111),0)</f>
        <v/>
      </c>
      <c r="X111" s="14">
        <f>IF(AND(SUMIFS(Investors!$P:$P,Investors!$A:$A,$A111,Investors!$G:$G,$B111)-$B$2&lt;=X$4,SUMIFS(Investors!$P:$P,Investors!$A:$A,$A111,Investors!$G:$G,$B111)-$B$2&gt;W$4),SUMIFS(Investors!$Q:$Q,Investors!$A:$A,$A111,Investors!$G:$G,$B111),0)</f>
        <v/>
      </c>
      <c r="Y111" s="14">
        <f>IF(AND(SUMIFS(Investors!$P:$P,Investors!$A:$A,$A111,Investors!$G:$G,$B111)-$B$2&lt;=Y$4,SUMIFS(Investors!$P:$P,Investors!$A:$A,$A111,Investors!$G:$G,$B111)-$B$2&gt;X$4),SUMIFS(Investors!$Q:$Q,Investors!$A:$A,$A111,Investors!$G:$G,$B111),0)</f>
        <v/>
      </c>
      <c r="Z111" s="14">
        <f>IF(AND(SUMIFS(Investors!$P:$P,Investors!$A:$A,$A111,Investors!$G:$G,$B111)-$B$2&lt;=Z$4,SUMIFS(Investors!$P:$P,Investors!$A:$A,$A111,Investors!$G:$G,$B111)-$B$2&gt;Y$4),SUMIFS(Investors!$Q:$Q,Investors!$A:$A,$A111,Investors!$G:$G,$B111),0)</f>
        <v/>
      </c>
      <c r="AA111" s="14">
        <f>IF(AND(SUMIFS(Investors!$P:$P,Investors!$A:$A,$A111,Investors!$G:$G,$B111)-$B$2&lt;=AA$4,SUMIFS(Investors!$P:$P,Investors!$A:$A,$A111,Investors!$G:$G,$B111)-$B$2&gt;Z$4),SUMIFS(Investors!$Q:$Q,Investors!$A:$A,$A111,Investors!$G:$G,$B111),0)</f>
        <v/>
      </c>
      <c r="AB111" s="14">
        <f>IF(AND(SUMIFS(Investors!$P:$P,Investors!$A:$A,$A111,Investors!$G:$G,$B111)-$B$2&lt;=AB$4,SUMIFS(Investors!$P:$P,Investors!$A:$A,$A111,Investors!$G:$G,$B111)-$B$2&gt;AA$4),SUMIFS(Investors!$Q:$Q,Investors!$A:$A,$A111,Investors!$G:$G,$B111),0)</f>
        <v/>
      </c>
      <c r="AC111" s="14">
        <f>IF(AND(SUMIFS(Investors!$P:$P,Investors!$A:$A,$A111,Investors!$G:$G,$B111)-$B$2&lt;=AC$4,SUMIFS(Investors!$P:$P,Investors!$A:$A,$A111,Investors!$G:$G,$B111)-$B$2&gt;AB$4),SUMIFS(Investors!$Q:$Q,Investors!$A:$A,$A111,Investors!$G:$G,$B111),0)</f>
        <v/>
      </c>
    </row>
    <row r="112">
      <c r="A112" s="13" t="inlineStr">
        <is>
          <t>ZKOT01</t>
        </is>
      </c>
      <c r="B112" s="13" t="inlineStr">
        <is>
          <t>GW4241</t>
        </is>
      </c>
      <c r="C112" s="14">
        <f>SUM(E112:AC112)</f>
        <v/>
      </c>
      <c r="D112" s="13" t="n"/>
      <c r="E112" s="14">
        <f>IF(AND(SUMIFS(Investors!$P:$P,Investors!$A:$A,$A112,Investors!$G:$G,$B112)-$B$2&lt;=E$4,SUMIFS(Investors!$P:$P,Investors!$A:$A,$A112,Investors!$G:$G,$B112)-$B$2&gt;D$4),SUMIFS(Investors!$Q:$Q,Investors!$A:$A,$A112,Investors!$G:$G,$B112),0)</f>
        <v/>
      </c>
      <c r="F112" s="14">
        <f>IF(AND(SUMIFS(Investors!$P:$P,Investors!$A:$A,$A112,Investors!$G:$G,$B112)-$B$2&lt;=F$4,SUMIFS(Investors!$P:$P,Investors!$A:$A,$A112,Investors!$G:$G,$B112)-$B$2&gt;E$4),SUMIFS(Investors!$Q:$Q,Investors!$A:$A,$A112,Investors!$G:$G,$B112),0)</f>
        <v/>
      </c>
      <c r="G112" s="14">
        <f>IF(AND(SUMIFS(Investors!$P:$P,Investors!$A:$A,$A112,Investors!$G:$G,$B112)-$B$2&lt;=G$4,SUMIFS(Investors!$P:$P,Investors!$A:$A,$A112,Investors!$G:$G,$B112)-$B$2&gt;F$4),SUMIFS(Investors!$Q:$Q,Investors!$A:$A,$A112,Investors!$G:$G,$B112),0)</f>
        <v/>
      </c>
      <c r="H112" s="14">
        <f>IF(AND(SUMIFS(Investors!$P:$P,Investors!$A:$A,$A112,Investors!$G:$G,$B112)-$B$2&lt;=H$4,SUMIFS(Investors!$P:$P,Investors!$A:$A,$A112,Investors!$G:$G,$B112)-$B$2&gt;G$4),SUMIFS(Investors!$Q:$Q,Investors!$A:$A,$A112,Investors!$G:$G,$B112),0)</f>
        <v/>
      </c>
      <c r="I112" s="14">
        <f>IF(AND(SUMIFS(Investors!$P:$P,Investors!$A:$A,$A112,Investors!$G:$G,$B112)-$B$2&lt;=I$4,SUMIFS(Investors!$P:$P,Investors!$A:$A,$A112,Investors!$G:$G,$B112)-$B$2&gt;H$4),SUMIFS(Investors!$Q:$Q,Investors!$A:$A,$A112,Investors!$G:$G,$B112),0)</f>
        <v/>
      </c>
      <c r="J112" s="14">
        <f>IF(AND(SUMIFS(Investors!$P:$P,Investors!$A:$A,$A112,Investors!$G:$G,$B112)-$B$2&lt;=J$4,SUMIFS(Investors!$P:$P,Investors!$A:$A,$A112,Investors!$G:$G,$B112)-$B$2&gt;I$4),SUMIFS(Investors!$Q:$Q,Investors!$A:$A,$A112,Investors!$G:$G,$B112),0)</f>
        <v/>
      </c>
      <c r="K112" s="14">
        <f>IF(AND(SUMIFS(Investors!$P:$P,Investors!$A:$A,$A112,Investors!$G:$G,$B112)-$B$2&lt;=K$4,SUMIFS(Investors!$P:$P,Investors!$A:$A,$A112,Investors!$G:$G,$B112)-$B$2&gt;J$4),SUMIFS(Investors!$Q:$Q,Investors!$A:$A,$A112,Investors!$G:$G,$B112),0)</f>
        <v/>
      </c>
      <c r="L112" s="14">
        <f>IF(AND(SUMIFS(Investors!$P:$P,Investors!$A:$A,$A112,Investors!$G:$G,$B112)-$B$2&lt;=L$4,SUMIFS(Investors!$P:$P,Investors!$A:$A,$A112,Investors!$G:$G,$B112)-$B$2&gt;K$4),SUMIFS(Investors!$Q:$Q,Investors!$A:$A,$A112,Investors!$G:$G,$B112),0)</f>
        <v/>
      </c>
      <c r="M112" s="14">
        <f>IF(AND(SUMIFS(Investors!$P:$P,Investors!$A:$A,$A112,Investors!$G:$G,$B112)-$B$2&lt;=M$4,SUMIFS(Investors!$P:$P,Investors!$A:$A,$A112,Investors!$G:$G,$B112)-$B$2&gt;L$4),SUMIFS(Investors!$Q:$Q,Investors!$A:$A,$A112,Investors!$G:$G,$B112),0)</f>
        <v/>
      </c>
      <c r="N112" s="14">
        <f>IF(AND(SUMIFS(Investors!$P:$P,Investors!$A:$A,$A112,Investors!$G:$G,$B112)-$B$2&lt;=N$4,SUMIFS(Investors!$P:$P,Investors!$A:$A,$A112,Investors!$G:$G,$B112)-$B$2&gt;M$4),SUMIFS(Investors!$Q:$Q,Investors!$A:$A,$A112,Investors!$G:$G,$B112),0)</f>
        <v/>
      </c>
      <c r="O112" s="14">
        <f>IF(AND(SUMIFS(Investors!$P:$P,Investors!$A:$A,$A112,Investors!$G:$G,$B112)-$B$2&lt;=O$4,SUMIFS(Investors!$P:$P,Investors!$A:$A,$A112,Investors!$G:$G,$B112)-$B$2&gt;N$4),SUMIFS(Investors!$Q:$Q,Investors!$A:$A,$A112,Investors!$G:$G,$B112),0)</f>
        <v/>
      </c>
      <c r="P112" s="14">
        <f>IF(AND(SUMIFS(Investors!$P:$P,Investors!$A:$A,$A112,Investors!$G:$G,$B112)-$B$2&lt;=P$4,SUMIFS(Investors!$P:$P,Investors!$A:$A,$A112,Investors!$G:$G,$B112)-$B$2&gt;O$4),SUMIFS(Investors!$Q:$Q,Investors!$A:$A,$A112,Investors!$G:$G,$B112),0)</f>
        <v/>
      </c>
      <c r="Q112" s="14">
        <f>IF(AND(SUMIFS(Investors!$P:$P,Investors!$A:$A,$A112,Investors!$G:$G,$B112)-$B$2&lt;=Q$4,SUMIFS(Investors!$P:$P,Investors!$A:$A,$A112,Investors!$G:$G,$B112)-$B$2&gt;P$4),SUMIFS(Investors!$Q:$Q,Investors!$A:$A,$A112,Investors!$G:$G,$B112),0)</f>
        <v/>
      </c>
      <c r="R112" s="14">
        <f>IF(AND(SUMIFS(Investors!$P:$P,Investors!$A:$A,$A112,Investors!$G:$G,$B112)-$B$2&lt;=R$4,SUMIFS(Investors!$P:$P,Investors!$A:$A,$A112,Investors!$G:$G,$B112)-$B$2&gt;Q$4),SUMIFS(Investors!$Q:$Q,Investors!$A:$A,$A112,Investors!$G:$G,$B112),0)</f>
        <v/>
      </c>
      <c r="S112" s="14">
        <f>IF(AND(SUMIFS(Investors!$P:$P,Investors!$A:$A,$A112,Investors!$G:$G,$B112)-$B$2&lt;=S$4,SUMIFS(Investors!$P:$P,Investors!$A:$A,$A112,Investors!$G:$G,$B112)-$B$2&gt;R$4),SUMIFS(Investors!$Q:$Q,Investors!$A:$A,$A112,Investors!$G:$G,$B112),0)</f>
        <v/>
      </c>
      <c r="T112" s="14">
        <f>IF(AND(SUMIFS(Investors!$P:$P,Investors!$A:$A,$A112,Investors!$G:$G,$B112)-$B$2&lt;=T$4,SUMIFS(Investors!$P:$P,Investors!$A:$A,$A112,Investors!$G:$G,$B112)-$B$2&gt;S$4),SUMIFS(Investors!$Q:$Q,Investors!$A:$A,$A112,Investors!$G:$G,$B112),0)</f>
        <v/>
      </c>
      <c r="U112" s="14">
        <f>IF(AND(SUMIFS(Investors!$P:$P,Investors!$A:$A,$A112,Investors!$G:$G,$B112)-$B$2&lt;=U$4,SUMIFS(Investors!$P:$P,Investors!$A:$A,$A112,Investors!$G:$G,$B112)-$B$2&gt;T$4),SUMIFS(Investors!$Q:$Q,Investors!$A:$A,$A112,Investors!$G:$G,$B112),0)</f>
        <v/>
      </c>
      <c r="V112" s="14">
        <f>IF(AND(SUMIFS(Investors!$P:$P,Investors!$A:$A,$A112,Investors!$G:$G,$B112)-$B$2&lt;=V$4,SUMIFS(Investors!$P:$P,Investors!$A:$A,$A112,Investors!$G:$G,$B112)-$B$2&gt;U$4),SUMIFS(Investors!$Q:$Q,Investors!$A:$A,$A112,Investors!$G:$G,$B112),0)</f>
        <v/>
      </c>
      <c r="W112" s="14">
        <f>IF(AND(SUMIFS(Investors!$P:$P,Investors!$A:$A,$A112,Investors!$G:$G,$B112)-$B$2&lt;=W$4,SUMIFS(Investors!$P:$P,Investors!$A:$A,$A112,Investors!$G:$G,$B112)-$B$2&gt;V$4),SUMIFS(Investors!$Q:$Q,Investors!$A:$A,$A112,Investors!$G:$G,$B112),0)</f>
        <v/>
      </c>
      <c r="X112" s="14">
        <f>IF(AND(SUMIFS(Investors!$P:$P,Investors!$A:$A,$A112,Investors!$G:$G,$B112)-$B$2&lt;=X$4,SUMIFS(Investors!$P:$P,Investors!$A:$A,$A112,Investors!$G:$G,$B112)-$B$2&gt;W$4),SUMIFS(Investors!$Q:$Q,Investors!$A:$A,$A112,Investors!$G:$G,$B112),0)</f>
        <v/>
      </c>
      <c r="Y112" s="14">
        <f>IF(AND(SUMIFS(Investors!$P:$P,Investors!$A:$A,$A112,Investors!$G:$G,$B112)-$B$2&lt;=Y$4,SUMIFS(Investors!$P:$P,Investors!$A:$A,$A112,Investors!$G:$G,$B112)-$B$2&gt;X$4),SUMIFS(Investors!$Q:$Q,Investors!$A:$A,$A112,Investors!$G:$G,$B112),0)</f>
        <v/>
      </c>
      <c r="Z112" s="14">
        <f>IF(AND(SUMIFS(Investors!$P:$P,Investors!$A:$A,$A112,Investors!$G:$G,$B112)-$B$2&lt;=Z$4,SUMIFS(Investors!$P:$P,Investors!$A:$A,$A112,Investors!$G:$G,$B112)-$B$2&gt;Y$4),SUMIFS(Investors!$Q:$Q,Investors!$A:$A,$A112,Investors!$G:$G,$B112),0)</f>
        <v/>
      </c>
      <c r="AA112" s="14">
        <f>IF(AND(SUMIFS(Investors!$P:$P,Investors!$A:$A,$A112,Investors!$G:$G,$B112)-$B$2&lt;=AA$4,SUMIFS(Investors!$P:$P,Investors!$A:$A,$A112,Investors!$G:$G,$B112)-$B$2&gt;Z$4),SUMIFS(Investors!$Q:$Q,Investors!$A:$A,$A112,Investors!$G:$G,$B112),0)</f>
        <v/>
      </c>
      <c r="AB112" s="14">
        <f>IF(AND(SUMIFS(Investors!$P:$P,Investors!$A:$A,$A112,Investors!$G:$G,$B112)-$B$2&lt;=AB$4,SUMIFS(Investors!$P:$P,Investors!$A:$A,$A112,Investors!$G:$G,$B112)-$B$2&gt;AA$4),SUMIFS(Investors!$Q:$Q,Investors!$A:$A,$A112,Investors!$G:$G,$B112),0)</f>
        <v/>
      </c>
      <c r="AC112" s="14">
        <f>IF(AND(SUMIFS(Investors!$P:$P,Investors!$A:$A,$A112,Investors!$G:$G,$B112)-$B$2&lt;=AC$4,SUMIFS(Investors!$P:$P,Investors!$A:$A,$A112,Investors!$G:$G,$B112)-$B$2&gt;AB$4),SUMIFS(Investors!$Q:$Q,Investors!$A:$A,$A112,Investors!$G:$G,$B112),0)</f>
        <v/>
      </c>
    </row>
    <row r="113">
      <c r="A113" s="13" t="inlineStr">
        <is>
          <t>ZKOT01</t>
        </is>
      </c>
      <c r="B113" s="13" t="inlineStr">
        <is>
          <t>GW4355</t>
        </is>
      </c>
      <c r="C113" s="14">
        <f>SUM(E113:AC113)</f>
        <v/>
      </c>
      <c r="D113" s="13" t="n"/>
      <c r="E113" s="14">
        <f>IF(AND(SUMIFS(Investors!$P:$P,Investors!$A:$A,$A113,Investors!$G:$G,$B113)-$B$2&lt;=E$4,SUMIFS(Investors!$P:$P,Investors!$A:$A,$A113,Investors!$G:$G,$B113)-$B$2&gt;D$4),SUMIFS(Investors!$Q:$Q,Investors!$A:$A,$A113,Investors!$G:$G,$B113),0)</f>
        <v/>
      </c>
      <c r="F113" s="14">
        <f>IF(AND(SUMIFS(Investors!$P:$P,Investors!$A:$A,$A113,Investors!$G:$G,$B113)-$B$2&lt;=F$4,SUMIFS(Investors!$P:$P,Investors!$A:$A,$A113,Investors!$G:$G,$B113)-$B$2&gt;E$4),SUMIFS(Investors!$Q:$Q,Investors!$A:$A,$A113,Investors!$G:$G,$B113),0)</f>
        <v/>
      </c>
      <c r="G113" s="14">
        <f>IF(AND(SUMIFS(Investors!$P:$P,Investors!$A:$A,$A113,Investors!$G:$G,$B113)-$B$2&lt;=G$4,SUMIFS(Investors!$P:$P,Investors!$A:$A,$A113,Investors!$G:$G,$B113)-$B$2&gt;F$4),SUMIFS(Investors!$Q:$Q,Investors!$A:$A,$A113,Investors!$G:$G,$B113),0)</f>
        <v/>
      </c>
      <c r="H113" s="14">
        <f>IF(AND(SUMIFS(Investors!$P:$P,Investors!$A:$A,$A113,Investors!$G:$G,$B113)-$B$2&lt;=H$4,SUMIFS(Investors!$P:$P,Investors!$A:$A,$A113,Investors!$G:$G,$B113)-$B$2&gt;G$4),SUMIFS(Investors!$Q:$Q,Investors!$A:$A,$A113,Investors!$G:$G,$B113),0)</f>
        <v/>
      </c>
      <c r="I113" s="14">
        <f>IF(AND(SUMIFS(Investors!$P:$P,Investors!$A:$A,$A113,Investors!$G:$G,$B113)-$B$2&lt;=I$4,SUMIFS(Investors!$P:$P,Investors!$A:$A,$A113,Investors!$G:$G,$B113)-$B$2&gt;H$4),SUMIFS(Investors!$Q:$Q,Investors!$A:$A,$A113,Investors!$G:$G,$B113),0)</f>
        <v/>
      </c>
      <c r="J113" s="14">
        <f>IF(AND(SUMIFS(Investors!$P:$P,Investors!$A:$A,$A113,Investors!$G:$G,$B113)-$B$2&lt;=J$4,SUMIFS(Investors!$P:$P,Investors!$A:$A,$A113,Investors!$G:$G,$B113)-$B$2&gt;I$4),SUMIFS(Investors!$Q:$Q,Investors!$A:$A,$A113,Investors!$G:$G,$B113),0)</f>
        <v/>
      </c>
      <c r="K113" s="14">
        <f>IF(AND(SUMIFS(Investors!$P:$P,Investors!$A:$A,$A113,Investors!$G:$G,$B113)-$B$2&lt;=K$4,SUMIFS(Investors!$P:$P,Investors!$A:$A,$A113,Investors!$G:$G,$B113)-$B$2&gt;J$4),SUMIFS(Investors!$Q:$Q,Investors!$A:$A,$A113,Investors!$G:$G,$B113),0)</f>
        <v/>
      </c>
      <c r="L113" s="14">
        <f>IF(AND(SUMIFS(Investors!$P:$P,Investors!$A:$A,$A113,Investors!$G:$G,$B113)-$B$2&lt;=L$4,SUMIFS(Investors!$P:$P,Investors!$A:$A,$A113,Investors!$G:$G,$B113)-$B$2&gt;K$4),SUMIFS(Investors!$Q:$Q,Investors!$A:$A,$A113,Investors!$G:$G,$B113),0)</f>
        <v/>
      </c>
      <c r="M113" s="14">
        <f>IF(AND(SUMIFS(Investors!$P:$P,Investors!$A:$A,$A113,Investors!$G:$G,$B113)-$B$2&lt;=M$4,SUMIFS(Investors!$P:$P,Investors!$A:$A,$A113,Investors!$G:$G,$B113)-$B$2&gt;L$4),SUMIFS(Investors!$Q:$Q,Investors!$A:$A,$A113,Investors!$G:$G,$B113),0)</f>
        <v/>
      </c>
      <c r="N113" s="14">
        <f>IF(AND(SUMIFS(Investors!$P:$P,Investors!$A:$A,$A113,Investors!$G:$G,$B113)-$B$2&lt;=N$4,SUMIFS(Investors!$P:$P,Investors!$A:$A,$A113,Investors!$G:$G,$B113)-$B$2&gt;M$4),SUMIFS(Investors!$Q:$Q,Investors!$A:$A,$A113,Investors!$G:$G,$B113),0)</f>
        <v/>
      </c>
      <c r="O113" s="14">
        <f>IF(AND(SUMIFS(Investors!$P:$P,Investors!$A:$A,$A113,Investors!$G:$G,$B113)-$B$2&lt;=O$4,SUMIFS(Investors!$P:$P,Investors!$A:$A,$A113,Investors!$G:$G,$B113)-$B$2&gt;N$4),SUMIFS(Investors!$Q:$Q,Investors!$A:$A,$A113,Investors!$G:$G,$B113),0)</f>
        <v/>
      </c>
      <c r="P113" s="14">
        <f>IF(AND(SUMIFS(Investors!$P:$P,Investors!$A:$A,$A113,Investors!$G:$G,$B113)-$B$2&lt;=P$4,SUMIFS(Investors!$P:$P,Investors!$A:$A,$A113,Investors!$G:$G,$B113)-$B$2&gt;O$4),SUMIFS(Investors!$Q:$Q,Investors!$A:$A,$A113,Investors!$G:$G,$B113),0)</f>
        <v/>
      </c>
      <c r="Q113" s="14">
        <f>IF(AND(SUMIFS(Investors!$P:$P,Investors!$A:$A,$A113,Investors!$G:$G,$B113)-$B$2&lt;=Q$4,SUMIFS(Investors!$P:$P,Investors!$A:$A,$A113,Investors!$G:$G,$B113)-$B$2&gt;P$4),SUMIFS(Investors!$Q:$Q,Investors!$A:$A,$A113,Investors!$G:$G,$B113),0)</f>
        <v/>
      </c>
      <c r="R113" s="14">
        <f>IF(AND(SUMIFS(Investors!$P:$P,Investors!$A:$A,$A113,Investors!$G:$G,$B113)-$B$2&lt;=R$4,SUMIFS(Investors!$P:$P,Investors!$A:$A,$A113,Investors!$G:$G,$B113)-$B$2&gt;Q$4),SUMIFS(Investors!$Q:$Q,Investors!$A:$A,$A113,Investors!$G:$G,$B113),0)</f>
        <v/>
      </c>
      <c r="S113" s="14">
        <f>IF(AND(SUMIFS(Investors!$P:$P,Investors!$A:$A,$A113,Investors!$G:$G,$B113)-$B$2&lt;=S$4,SUMIFS(Investors!$P:$P,Investors!$A:$A,$A113,Investors!$G:$G,$B113)-$B$2&gt;R$4),SUMIFS(Investors!$Q:$Q,Investors!$A:$A,$A113,Investors!$G:$G,$B113),0)</f>
        <v/>
      </c>
      <c r="T113" s="14">
        <f>IF(AND(SUMIFS(Investors!$P:$P,Investors!$A:$A,$A113,Investors!$G:$G,$B113)-$B$2&lt;=T$4,SUMIFS(Investors!$P:$P,Investors!$A:$A,$A113,Investors!$G:$G,$B113)-$B$2&gt;S$4),SUMIFS(Investors!$Q:$Q,Investors!$A:$A,$A113,Investors!$G:$G,$B113),0)</f>
        <v/>
      </c>
      <c r="U113" s="14">
        <f>IF(AND(SUMIFS(Investors!$P:$P,Investors!$A:$A,$A113,Investors!$G:$G,$B113)-$B$2&lt;=U$4,SUMIFS(Investors!$P:$P,Investors!$A:$A,$A113,Investors!$G:$G,$B113)-$B$2&gt;T$4),SUMIFS(Investors!$Q:$Q,Investors!$A:$A,$A113,Investors!$G:$G,$B113),0)</f>
        <v/>
      </c>
      <c r="V113" s="14">
        <f>IF(AND(SUMIFS(Investors!$P:$P,Investors!$A:$A,$A113,Investors!$G:$G,$B113)-$B$2&lt;=V$4,SUMIFS(Investors!$P:$P,Investors!$A:$A,$A113,Investors!$G:$G,$B113)-$B$2&gt;U$4),SUMIFS(Investors!$Q:$Q,Investors!$A:$A,$A113,Investors!$G:$G,$B113),0)</f>
        <v/>
      </c>
      <c r="W113" s="14">
        <f>IF(AND(SUMIFS(Investors!$P:$P,Investors!$A:$A,$A113,Investors!$G:$G,$B113)-$B$2&lt;=W$4,SUMIFS(Investors!$P:$P,Investors!$A:$A,$A113,Investors!$G:$G,$B113)-$B$2&gt;V$4),SUMIFS(Investors!$Q:$Q,Investors!$A:$A,$A113,Investors!$G:$G,$B113),0)</f>
        <v/>
      </c>
      <c r="X113" s="14">
        <f>IF(AND(SUMIFS(Investors!$P:$P,Investors!$A:$A,$A113,Investors!$G:$G,$B113)-$B$2&lt;=X$4,SUMIFS(Investors!$P:$P,Investors!$A:$A,$A113,Investors!$G:$G,$B113)-$B$2&gt;W$4),SUMIFS(Investors!$Q:$Q,Investors!$A:$A,$A113,Investors!$G:$G,$B113),0)</f>
        <v/>
      </c>
      <c r="Y113" s="14">
        <f>IF(AND(SUMIFS(Investors!$P:$P,Investors!$A:$A,$A113,Investors!$G:$G,$B113)-$B$2&lt;=Y$4,SUMIFS(Investors!$P:$P,Investors!$A:$A,$A113,Investors!$G:$G,$B113)-$B$2&gt;X$4),SUMIFS(Investors!$Q:$Q,Investors!$A:$A,$A113,Investors!$G:$G,$B113),0)</f>
        <v/>
      </c>
      <c r="Z113" s="14">
        <f>IF(AND(SUMIFS(Investors!$P:$P,Investors!$A:$A,$A113,Investors!$G:$G,$B113)-$B$2&lt;=Z$4,SUMIFS(Investors!$P:$P,Investors!$A:$A,$A113,Investors!$G:$G,$B113)-$B$2&gt;Y$4),SUMIFS(Investors!$Q:$Q,Investors!$A:$A,$A113,Investors!$G:$G,$B113),0)</f>
        <v/>
      </c>
      <c r="AA113" s="14">
        <f>IF(AND(SUMIFS(Investors!$P:$P,Investors!$A:$A,$A113,Investors!$G:$G,$B113)-$B$2&lt;=AA$4,SUMIFS(Investors!$P:$P,Investors!$A:$A,$A113,Investors!$G:$G,$B113)-$B$2&gt;Z$4),SUMIFS(Investors!$Q:$Q,Investors!$A:$A,$A113,Investors!$G:$G,$B113),0)</f>
        <v/>
      </c>
      <c r="AB113" s="14">
        <f>IF(AND(SUMIFS(Investors!$P:$P,Investors!$A:$A,$A113,Investors!$G:$G,$B113)-$B$2&lt;=AB$4,SUMIFS(Investors!$P:$P,Investors!$A:$A,$A113,Investors!$G:$G,$B113)-$B$2&gt;AA$4),SUMIFS(Investors!$Q:$Q,Investors!$A:$A,$A113,Investors!$G:$G,$B113),0)</f>
        <v/>
      </c>
      <c r="AC113" s="14">
        <f>IF(AND(SUMIFS(Investors!$P:$P,Investors!$A:$A,$A113,Investors!$G:$G,$B113)-$B$2&lt;=AC$4,SUMIFS(Investors!$P:$P,Investors!$A:$A,$A113,Investors!$G:$G,$B113)-$B$2&gt;AB$4),SUMIFS(Investors!$Q:$Q,Investors!$A:$A,$A113,Investors!$G:$G,$B113),0)</f>
        <v/>
      </c>
    </row>
    <row r="114">
      <c r="A114" s="13" t="inlineStr">
        <is>
          <t>ZKOT01</t>
        </is>
      </c>
      <c r="B114" s="13" t="inlineStr">
        <is>
          <t>GW4783</t>
        </is>
      </c>
      <c r="C114" s="14">
        <f>SUM(E114:AC114)</f>
        <v/>
      </c>
      <c r="D114" s="13" t="n"/>
      <c r="E114" s="14">
        <f>IF(AND(SUMIFS(Investors!$P:$P,Investors!$A:$A,$A114,Investors!$G:$G,$B114)-$B$2&lt;=E$4,SUMIFS(Investors!$P:$P,Investors!$A:$A,$A114,Investors!$G:$G,$B114)-$B$2&gt;D$4),SUMIFS(Investors!$Q:$Q,Investors!$A:$A,$A114,Investors!$G:$G,$B114),0)</f>
        <v/>
      </c>
      <c r="F114" s="14">
        <f>IF(AND(SUMIFS(Investors!$P:$P,Investors!$A:$A,$A114,Investors!$G:$G,$B114)-$B$2&lt;=F$4,SUMIFS(Investors!$P:$P,Investors!$A:$A,$A114,Investors!$G:$G,$B114)-$B$2&gt;E$4),SUMIFS(Investors!$Q:$Q,Investors!$A:$A,$A114,Investors!$G:$G,$B114),0)</f>
        <v/>
      </c>
      <c r="G114" s="14">
        <f>IF(AND(SUMIFS(Investors!$P:$P,Investors!$A:$A,$A114,Investors!$G:$G,$B114)-$B$2&lt;=G$4,SUMIFS(Investors!$P:$P,Investors!$A:$A,$A114,Investors!$G:$G,$B114)-$B$2&gt;F$4),SUMIFS(Investors!$Q:$Q,Investors!$A:$A,$A114,Investors!$G:$G,$B114),0)</f>
        <v/>
      </c>
      <c r="H114" s="14">
        <f>IF(AND(SUMIFS(Investors!$P:$P,Investors!$A:$A,$A114,Investors!$G:$G,$B114)-$B$2&lt;=H$4,SUMIFS(Investors!$P:$P,Investors!$A:$A,$A114,Investors!$G:$G,$B114)-$B$2&gt;G$4),SUMIFS(Investors!$Q:$Q,Investors!$A:$A,$A114,Investors!$G:$G,$B114),0)</f>
        <v/>
      </c>
      <c r="I114" s="14">
        <f>IF(AND(SUMIFS(Investors!$P:$P,Investors!$A:$A,$A114,Investors!$G:$G,$B114)-$B$2&lt;=I$4,SUMIFS(Investors!$P:$P,Investors!$A:$A,$A114,Investors!$G:$G,$B114)-$B$2&gt;H$4),SUMIFS(Investors!$Q:$Q,Investors!$A:$A,$A114,Investors!$G:$G,$B114),0)</f>
        <v/>
      </c>
      <c r="J114" s="14">
        <f>IF(AND(SUMIFS(Investors!$P:$P,Investors!$A:$A,$A114,Investors!$G:$G,$B114)-$B$2&lt;=J$4,SUMIFS(Investors!$P:$P,Investors!$A:$A,$A114,Investors!$G:$G,$B114)-$B$2&gt;I$4),SUMIFS(Investors!$Q:$Q,Investors!$A:$A,$A114,Investors!$G:$G,$B114),0)</f>
        <v/>
      </c>
      <c r="K114" s="14">
        <f>IF(AND(SUMIFS(Investors!$P:$P,Investors!$A:$A,$A114,Investors!$G:$G,$B114)-$B$2&lt;=K$4,SUMIFS(Investors!$P:$P,Investors!$A:$A,$A114,Investors!$G:$G,$B114)-$B$2&gt;J$4),SUMIFS(Investors!$Q:$Q,Investors!$A:$A,$A114,Investors!$G:$G,$B114),0)</f>
        <v/>
      </c>
      <c r="L114" s="14">
        <f>IF(AND(SUMIFS(Investors!$P:$P,Investors!$A:$A,$A114,Investors!$G:$G,$B114)-$B$2&lt;=L$4,SUMIFS(Investors!$P:$P,Investors!$A:$A,$A114,Investors!$G:$G,$B114)-$B$2&gt;K$4),SUMIFS(Investors!$Q:$Q,Investors!$A:$A,$A114,Investors!$G:$G,$B114),0)</f>
        <v/>
      </c>
      <c r="M114" s="14">
        <f>IF(AND(SUMIFS(Investors!$P:$P,Investors!$A:$A,$A114,Investors!$G:$G,$B114)-$B$2&lt;=M$4,SUMIFS(Investors!$P:$P,Investors!$A:$A,$A114,Investors!$G:$G,$B114)-$B$2&gt;L$4),SUMIFS(Investors!$Q:$Q,Investors!$A:$A,$A114,Investors!$G:$G,$B114),0)</f>
        <v/>
      </c>
      <c r="N114" s="14">
        <f>IF(AND(SUMIFS(Investors!$P:$P,Investors!$A:$A,$A114,Investors!$G:$G,$B114)-$B$2&lt;=N$4,SUMIFS(Investors!$P:$P,Investors!$A:$A,$A114,Investors!$G:$G,$B114)-$B$2&gt;M$4),SUMIFS(Investors!$Q:$Q,Investors!$A:$A,$A114,Investors!$G:$G,$B114),0)</f>
        <v/>
      </c>
      <c r="O114" s="14">
        <f>IF(AND(SUMIFS(Investors!$P:$P,Investors!$A:$A,$A114,Investors!$G:$G,$B114)-$B$2&lt;=O$4,SUMIFS(Investors!$P:$P,Investors!$A:$A,$A114,Investors!$G:$G,$B114)-$B$2&gt;N$4),SUMIFS(Investors!$Q:$Q,Investors!$A:$A,$A114,Investors!$G:$G,$B114),0)</f>
        <v/>
      </c>
      <c r="P114" s="14">
        <f>IF(AND(SUMIFS(Investors!$P:$P,Investors!$A:$A,$A114,Investors!$G:$G,$B114)-$B$2&lt;=P$4,SUMIFS(Investors!$P:$P,Investors!$A:$A,$A114,Investors!$G:$G,$B114)-$B$2&gt;O$4),SUMIFS(Investors!$Q:$Q,Investors!$A:$A,$A114,Investors!$G:$G,$B114),0)</f>
        <v/>
      </c>
      <c r="Q114" s="14">
        <f>IF(AND(SUMIFS(Investors!$P:$P,Investors!$A:$A,$A114,Investors!$G:$G,$B114)-$B$2&lt;=Q$4,SUMIFS(Investors!$P:$P,Investors!$A:$A,$A114,Investors!$G:$G,$B114)-$B$2&gt;P$4),SUMIFS(Investors!$Q:$Q,Investors!$A:$A,$A114,Investors!$G:$G,$B114),0)</f>
        <v/>
      </c>
      <c r="R114" s="14">
        <f>IF(AND(SUMIFS(Investors!$P:$P,Investors!$A:$A,$A114,Investors!$G:$G,$B114)-$B$2&lt;=R$4,SUMIFS(Investors!$P:$P,Investors!$A:$A,$A114,Investors!$G:$G,$B114)-$B$2&gt;Q$4),SUMIFS(Investors!$Q:$Q,Investors!$A:$A,$A114,Investors!$G:$G,$B114),0)</f>
        <v/>
      </c>
      <c r="S114" s="14">
        <f>IF(AND(SUMIFS(Investors!$P:$P,Investors!$A:$A,$A114,Investors!$G:$G,$B114)-$B$2&lt;=S$4,SUMIFS(Investors!$P:$P,Investors!$A:$A,$A114,Investors!$G:$G,$B114)-$B$2&gt;R$4),SUMIFS(Investors!$Q:$Q,Investors!$A:$A,$A114,Investors!$G:$G,$B114),0)</f>
        <v/>
      </c>
      <c r="T114" s="14">
        <f>IF(AND(SUMIFS(Investors!$P:$P,Investors!$A:$A,$A114,Investors!$G:$G,$B114)-$B$2&lt;=T$4,SUMIFS(Investors!$P:$P,Investors!$A:$A,$A114,Investors!$G:$G,$B114)-$B$2&gt;S$4),SUMIFS(Investors!$Q:$Q,Investors!$A:$A,$A114,Investors!$G:$G,$B114),0)</f>
        <v/>
      </c>
      <c r="U114" s="14">
        <f>IF(AND(SUMIFS(Investors!$P:$P,Investors!$A:$A,$A114,Investors!$G:$G,$B114)-$B$2&lt;=U$4,SUMIFS(Investors!$P:$P,Investors!$A:$A,$A114,Investors!$G:$G,$B114)-$B$2&gt;T$4),SUMIFS(Investors!$Q:$Q,Investors!$A:$A,$A114,Investors!$G:$G,$B114),0)</f>
        <v/>
      </c>
      <c r="V114" s="14">
        <f>IF(AND(SUMIFS(Investors!$P:$P,Investors!$A:$A,$A114,Investors!$G:$G,$B114)-$B$2&lt;=V$4,SUMIFS(Investors!$P:$P,Investors!$A:$A,$A114,Investors!$G:$G,$B114)-$B$2&gt;U$4),SUMIFS(Investors!$Q:$Q,Investors!$A:$A,$A114,Investors!$G:$G,$B114),0)</f>
        <v/>
      </c>
      <c r="W114" s="14">
        <f>IF(AND(SUMIFS(Investors!$P:$P,Investors!$A:$A,$A114,Investors!$G:$G,$B114)-$B$2&lt;=W$4,SUMIFS(Investors!$P:$P,Investors!$A:$A,$A114,Investors!$G:$G,$B114)-$B$2&gt;V$4),SUMIFS(Investors!$Q:$Q,Investors!$A:$A,$A114,Investors!$G:$G,$B114),0)</f>
        <v/>
      </c>
      <c r="X114" s="14">
        <f>IF(AND(SUMIFS(Investors!$P:$P,Investors!$A:$A,$A114,Investors!$G:$G,$B114)-$B$2&lt;=X$4,SUMIFS(Investors!$P:$P,Investors!$A:$A,$A114,Investors!$G:$G,$B114)-$B$2&gt;W$4),SUMIFS(Investors!$Q:$Q,Investors!$A:$A,$A114,Investors!$G:$G,$B114),0)</f>
        <v/>
      </c>
      <c r="Y114" s="14">
        <f>IF(AND(SUMIFS(Investors!$P:$P,Investors!$A:$A,$A114,Investors!$G:$G,$B114)-$B$2&lt;=Y$4,SUMIFS(Investors!$P:$P,Investors!$A:$A,$A114,Investors!$G:$G,$B114)-$B$2&gt;X$4),SUMIFS(Investors!$Q:$Q,Investors!$A:$A,$A114,Investors!$G:$G,$B114),0)</f>
        <v/>
      </c>
      <c r="Z114" s="14">
        <f>IF(AND(SUMIFS(Investors!$P:$P,Investors!$A:$A,$A114,Investors!$G:$G,$B114)-$B$2&lt;=Z$4,SUMIFS(Investors!$P:$P,Investors!$A:$A,$A114,Investors!$G:$G,$B114)-$B$2&gt;Y$4),SUMIFS(Investors!$Q:$Q,Investors!$A:$A,$A114,Investors!$G:$G,$B114),0)</f>
        <v/>
      </c>
      <c r="AA114" s="14">
        <f>IF(AND(SUMIFS(Investors!$P:$P,Investors!$A:$A,$A114,Investors!$G:$G,$B114)-$B$2&lt;=AA$4,SUMIFS(Investors!$P:$P,Investors!$A:$A,$A114,Investors!$G:$G,$B114)-$B$2&gt;Z$4),SUMIFS(Investors!$Q:$Q,Investors!$A:$A,$A114,Investors!$G:$G,$B114),0)</f>
        <v/>
      </c>
      <c r="AB114" s="14">
        <f>IF(AND(SUMIFS(Investors!$P:$P,Investors!$A:$A,$A114,Investors!$G:$G,$B114)-$B$2&lt;=AB$4,SUMIFS(Investors!$P:$P,Investors!$A:$A,$A114,Investors!$G:$G,$B114)-$B$2&gt;AA$4),SUMIFS(Investors!$Q:$Q,Investors!$A:$A,$A114,Investors!$G:$G,$B114),0)</f>
        <v/>
      </c>
      <c r="AC114" s="14">
        <f>IF(AND(SUMIFS(Investors!$P:$P,Investors!$A:$A,$A114,Investors!$G:$G,$B114)-$B$2&lt;=AC$4,SUMIFS(Investors!$P:$P,Investors!$A:$A,$A114,Investors!$G:$G,$B114)-$B$2&gt;AB$4),SUMIFS(Investors!$Q:$Q,Investors!$A:$A,$A114,Investors!$G:$G,$B114),0)</f>
        <v/>
      </c>
    </row>
    <row r="115">
      <c r="A115" s="13" t="inlineStr">
        <is>
          <t>ZNAI01</t>
        </is>
      </c>
      <c r="B115" s="13" t="inlineStr">
        <is>
          <t>GW3243</t>
        </is>
      </c>
      <c r="C115" s="14">
        <f>SUM(E115:AC115)</f>
        <v/>
      </c>
      <c r="D115" s="13" t="n"/>
      <c r="E115" s="14">
        <f>IF(AND(SUMIFS(Investors!$P:$P,Investors!$A:$A,$A115,Investors!$G:$G,$B115)-$B$2&lt;=E$4,SUMIFS(Investors!$P:$P,Investors!$A:$A,$A115,Investors!$G:$G,$B115)-$B$2&gt;D$4),SUMIFS(Investors!$Q:$Q,Investors!$A:$A,$A115,Investors!$G:$G,$B115),0)</f>
        <v/>
      </c>
      <c r="F115" s="14">
        <f>IF(AND(SUMIFS(Investors!$P:$P,Investors!$A:$A,$A115,Investors!$G:$G,$B115)-$B$2&lt;=F$4,SUMIFS(Investors!$P:$P,Investors!$A:$A,$A115,Investors!$G:$G,$B115)-$B$2&gt;E$4),SUMIFS(Investors!$Q:$Q,Investors!$A:$A,$A115,Investors!$G:$G,$B115),0)</f>
        <v/>
      </c>
      <c r="G115" s="14">
        <f>IF(AND(SUMIFS(Investors!$P:$P,Investors!$A:$A,$A115,Investors!$G:$G,$B115)-$B$2&lt;=G$4,SUMIFS(Investors!$P:$P,Investors!$A:$A,$A115,Investors!$G:$G,$B115)-$B$2&gt;F$4),SUMIFS(Investors!$Q:$Q,Investors!$A:$A,$A115,Investors!$G:$G,$B115),0)</f>
        <v/>
      </c>
      <c r="H115" s="14">
        <f>IF(AND(SUMIFS(Investors!$P:$P,Investors!$A:$A,$A115,Investors!$G:$G,$B115)-$B$2&lt;=H$4,SUMIFS(Investors!$P:$P,Investors!$A:$A,$A115,Investors!$G:$G,$B115)-$B$2&gt;G$4),SUMIFS(Investors!$Q:$Q,Investors!$A:$A,$A115,Investors!$G:$G,$B115),0)</f>
        <v/>
      </c>
      <c r="I115" s="14">
        <f>IF(AND(SUMIFS(Investors!$P:$P,Investors!$A:$A,$A115,Investors!$G:$G,$B115)-$B$2&lt;=I$4,SUMIFS(Investors!$P:$P,Investors!$A:$A,$A115,Investors!$G:$G,$B115)-$B$2&gt;H$4),SUMIFS(Investors!$Q:$Q,Investors!$A:$A,$A115,Investors!$G:$G,$B115),0)</f>
        <v/>
      </c>
      <c r="J115" s="14">
        <f>IF(AND(SUMIFS(Investors!$P:$P,Investors!$A:$A,$A115,Investors!$G:$G,$B115)-$B$2&lt;=J$4,SUMIFS(Investors!$P:$P,Investors!$A:$A,$A115,Investors!$G:$G,$B115)-$B$2&gt;I$4),SUMIFS(Investors!$Q:$Q,Investors!$A:$A,$A115,Investors!$G:$G,$B115),0)</f>
        <v/>
      </c>
      <c r="K115" s="14">
        <f>IF(AND(SUMIFS(Investors!$P:$P,Investors!$A:$A,$A115,Investors!$G:$G,$B115)-$B$2&lt;=K$4,SUMIFS(Investors!$P:$P,Investors!$A:$A,$A115,Investors!$G:$G,$B115)-$B$2&gt;J$4),SUMIFS(Investors!$Q:$Q,Investors!$A:$A,$A115,Investors!$G:$G,$B115),0)</f>
        <v/>
      </c>
      <c r="L115" s="14">
        <f>IF(AND(SUMIFS(Investors!$P:$P,Investors!$A:$A,$A115,Investors!$G:$G,$B115)-$B$2&lt;=L$4,SUMIFS(Investors!$P:$P,Investors!$A:$A,$A115,Investors!$G:$G,$B115)-$B$2&gt;K$4),SUMIFS(Investors!$Q:$Q,Investors!$A:$A,$A115,Investors!$G:$G,$B115),0)</f>
        <v/>
      </c>
      <c r="M115" s="14">
        <f>IF(AND(SUMIFS(Investors!$P:$P,Investors!$A:$A,$A115,Investors!$G:$G,$B115)-$B$2&lt;=M$4,SUMIFS(Investors!$P:$P,Investors!$A:$A,$A115,Investors!$G:$G,$B115)-$B$2&gt;L$4),SUMIFS(Investors!$Q:$Q,Investors!$A:$A,$A115,Investors!$G:$G,$B115),0)</f>
        <v/>
      </c>
      <c r="N115" s="14">
        <f>IF(AND(SUMIFS(Investors!$P:$P,Investors!$A:$A,$A115,Investors!$G:$G,$B115)-$B$2&lt;=N$4,SUMIFS(Investors!$P:$P,Investors!$A:$A,$A115,Investors!$G:$G,$B115)-$B$2&gt;M$4),SUMIFS(Investors!$Q:$Q,Investors!$A:$A,$A115,Investors!$G:$G,$B115),0)</f>
        <v/>
      </c>
      <c r="O115" s="14">
        <f>IF(AND(SUMIFS(Investors!$P:$P,Investors!$A:$A,$A115,Investors!$G:$G,$B115)-$B$2&lt;=O$4,SUMIFS(Investors!$P:$P,Investors!$A:$A,$A115,Investors!$G:$G,$B115)-$B$2&gt;N$4),SUMIFS(Investors!$Q:$Q,Investors!$A:$A,$A115,Investors!$G:$G,$B115),0)</f>
        <v/>
      </c>
      <c r="P115" s="14">
        <f>IF(AND(SUMIFS(Investors!$P:$P,Investors!$A:$A,$A115,Investors!$G:$G,$B115)-$B$2&lt;=P$4,SUMIFS(Investors!$P:$P,Investors!$A:$A,$A115,Investors!$G:$G,$B115)-$B$2&gt;O$4),SUMIFS(Investors!$Q:$Q,Investors!$A:$A,$A115,Investors!$G:$G,$B115),0)</f>
        <v/>
      </c>
      <c r="Q115" s="14">
        <f>IF(AND(SUMIFS(Investors!$P:$P,Investors!$A:$A,$A115,Investors!$G:$G,$B115)-$B$2&lt;=Q$4,SUMIFS(Investors!$P:$P,Investors!$A:$A,$A115,Investors!$G:$G,$B115)-$B$2&gt;P$4),SUMIFS(Investors!$Q:$Q,Investors!$A:$A,$A115,Investors!$G:$G,$B115),0)</f>
        <v/>
      </c>
      <c r="R115" s="14">
        <f>IF(AND(SUMIFS(Investors!$P:$P,Investors!$A:$A,$A115,Investors!$G:$G,$B115)-$B$2&lt;=R$4,SUMIFS(Investors!$P:$P,Investors!$A:$A,$A115,Investors!$G:$G,$B115)-$B$2&gt;Q$4),SUMIFS(Investors!$Q:$Q,Investors!$A:$A,$A115,Investors!$G:$G,$B115),0)</f>
        <v/>
      </c>
      <c r="S115" s="14">
        <f>IF(AND(SUMIFS(Investors!$P:$P,Investors!$A:$A,$A115,Investors!$G:$G,$B115)-$B$2&lt;=S$4,SUMIFS(Investors!$P:$P,Investors!$A:$A,$A115,Investors!$G:$G,$B115)-$B$2&gt;R$4),SUMIFS(Investors!$Q:$Q,Investors!$A:$A,$A115,Investors!$G:$G,$B115),0)</f>
        <v/>
      </c>
      <c r="T115" s="14">
        <f>IF(AND(SUMIFS(Investors!$P:$P,Investors!$A:$A,$A115,Investors!$G:$G,$B115)-$B$2&lt;=T$4,SUMIFS(Investors!$P:$P,Investors!$A:$A,$A115,Investors!$G:$G,$B115)-$B$2&gt;S$4),SUMIFS(Investors!$Q:$Q,Investors!$A:$A,$A115,Investors!$G:$G,$B115),0)</f>
        <v/>
      </c>
      <c r="U115" s="14">
        <f>IF(AND(SUMIFS(Investors!$P:$P,Investors!$A:$A,$A115,Investors!$G:$G,$B115)-$B$2&lt;=U$4,SUMIFS(Investors!$P:$P,Investors!$A:$A,$A115,Investors!$G:$G,$B115)-$B$2&gt;T$4),SUMIFS(Investors!$Q:$Q,Investors!$A:$A,$A115,Investors!$G:$G,$B115),0)</f>
        <v/>
      </c>
      <c r="V115" s="14">
        <f>IF(AND(SUMIFS(Investors!$P:$P,Investors!$A:$A,$A115,Investors!$G:$G,$B115)-$B$2&lt;=V$4,SUMIFS(Investors!$P:$P,Investors!$A:$A,$A115,Investors!$G:$G,$B115)-$B$2&gt;U$4),SUMIFS(Investors!$Q:$Q,Investors!$A:$A,$A115,Investors!$G:$G,$B115),0)</f>
        <v/>
      </c>
      <c r="W115" s="14">
        <f>IF(AND(SUMIFS(Investors!$P:$P,Investors!$A:$A,$A115,Investors!$G:$G,$B115)-$B$2&lt;=W$4,SUMIFS(Investors!$P:$P,Investors!$A:$A,$A115,Investors!$G:$G,$B115)-$B$2&gt;V$4),SUMIFS(Investors!$Q:$Q,Investors!$A:$A,$A115,Investors!$G:$G,$B115),0)</f>
        <v/>
      </c>
      <c r="X115" s="14">
        <f>IF(AND(SUMIFS(Investors!$P:$P,Investors!$A:$A,$A115,Investors!$G:$G,$B115)-$B$2&lt;=X$4,SUMIFS(Investors!$P:$P,Investors!$A:$A,$A115,Investors!$G:$G,$B115)-$B$2&gt;W$4),SUMIFS(Investors!$Q:$Q,Investors!$A:$A,$A115,Investors!$G:$G,$B115),0)</f>
        <v/>
      </c>
      <c r="Y115" s="14">
        <f>IF(AND(SUMIFS(Investors!$P:$P,Investors!$A:$A,$A115,Investors!$G:$G,$B115)-$B$2&lt;=Y$4,SUMIFS(Investors!$P:$P,Investors!$A:$A,$A115,Investors!$G:$G,$B115)-$B$2&gt;X$4),SUMIFS(Investors!$Q:$Q,Investors!$A:$A,$A115,Investors!$G:$G,$B115),0)</f>
        <v/>
      </c>
      <c r="Z115" s="14">
        <f>IF(AND(SUMIFS(Investors!$P:$P,Investors!$A:$A,$A115,Investors!$G:$G,$B115)-$B$2&lt;=Z$4,SUMIFS(Investors!$P:$P,Investors!$A:$A,$A115,Investors!$G:$G,$B115)-$B$2&gt;Y$4),SUMIFS(Investors!$Q:$Q,Investors!$A:$A,$A115,Investors!$G:$G,$B115),0)</f>
        <v/>
      </c>
      <c r="AA115" s="14">
        <f>IF(AND(SUMIFS(Investors!$P:$P,Investors!$A:$A,$A115,Investors!$G:$G,$B115)-$B$2&lt;=AA$4,SUMIFS(Investors!$P:$P,Investors!$A:$A,$A115,Investors!$G:$G,$B115)-$B$2&gt;Z$4),SUMIFS(Investors!$Q:$Q,Investors!$A:$A,$A115,Investors!$G:$G,$B115),0)</f>
        <v/>
      </c>
      <c r="AB115" s="14">
        <f>IF(AND(SUMIFS(Investors!$P:$P,Investors!$A:$A,$A115,Investors!$G:$G,$B115)-$B$2&lt;=AB$4,SUMIFS(Investors!$P:$P,Investors!$A:$A,$A115,Investors!$G:$G,$B115)-$B$2&gt;AA$4),SUMIFS(Investors!$Q:$Q,Investors!$A:$A,$A115,Investors!$G:$G,$B115),0)</f>
        <v/>
      </c>
      <c r="AC115" s="14">
        <f>IF(AND(SUMIFS(Investors!$P:$P,Investors!$A:$A,$A115,Investors!$G:$G,$B115)-$B$2&lt;=AC$4,SUMIFS(Investors!$P:$P,Investors!$A:$A,$A115,Investors!$G:$G,$B115)-$B$2&gt;AB$4),SUMIFS(Investors!$Q:$Q,Investors!$A:$A,$A115,Investors!$G:$G,$B115),0)</f>
        <v/>
      </c>
    </row>
    <row r="116">
      <c r="A116" s="13" t="inlineStr">
        <is>
          <t>ZGEC01</t>
        </is>
      </c>
      <c r="B116" s="13" t="inlineStr">
        <is>
          <t>GW3900</t>
        </is>
      </c>
      <c r="C116" s="14">
        <f>SUM(E116:AC116)</f>
        <v/>
      </c>
      <c r="D116" s="13" t="n"/>
      <c r="E116" s="14">
        <f>IF(AND(SUMIFS(Investors!$P:$P,Investors!$A:$A,$A116,Investors!$G:$G,$B116)-$B$2&lt;=E$4,SUMIFS(Investors!$P:$P,Investors!$A:$A,$A116,Investors!$G:$G,$B116)-$B$2&gt;D$4),SUMIFS(Investors!$Q:$Q,Investors!$A:$A,$A116,Investors!$G:$G,$B116),0)</f>
        <v/>
      </c>
      <c r="F116" s="14">
        <f>IF(AND(SUMIFS(Investors!$P:$P,Investors!$A:$A,$A116,Investors!$G:$G,$B116)-$B$2&lt;=F$4,SUMIFS(Investors!$P:$P,Investors!$A:$A,$A116,Investors!$G:$G,$B116)-$B$2&gt;E$4),SUMIFS(Investors!$Q:$Q,Investors!$A:$A,$A116,Investors!$G:$G,$B116),0)</f>
        <v/>
      </c>
      <c r="G116" s="14">
        <f>IF(AND(SUMIFS(Investors!$P:$P,Investors!$A:$A,$A116,Investors!$G:$G,$B116)-$B$2&lt;=G$4,SUMIFS(Investors!$P:$P,Investors!$A:$A,$A116,Investors!$G:$G,$B116)-$B$2&gt;F$4),SUMIFS(Investors!$Q:$Q,Investors!$A:$A,$A116,Investors!$G:$G,$B116),0)</f>
        <v/>
      </c>
      <c r="H116" s="14">
        <f>IF(AND(SUMIFS(Investors!$P:$P,Investors!$A:$A,$A116,Investors!$G:$G,$B116)-$B$2&lt;=H$4,SUMIFS(Investors!$P:$P,Investors!$A:$A,$A116,Investors!$G:$G,$B116)-$B$2&gt;G$4),SUMIFS(Investors!$Q:$Q,Investors!$A:$A,$A116,Investors!$G:$G,$B116),0)</f>
        <v/>
      </c>
      <c r="I116" s="14">
        <f>IF(AND(SUMIFS(Investors!$P:$P,Investors!$A:$A,$A116,Investors!$G:$G,$B116)-$B$2&lt;=I$4,SUMIFS(Investors!$P:$P,Investors!$A:$A,$A116,Investors!$G:$G,$B116)-$B$2&gt;H$4),SUMIFS(Investors!$Q:$Q,Investors!$A:$A,$A116,Investors!$G:$G,$B116),0)</f>
        <v/>
      </c>
      <c r="J116" s="14">
        <f>IF(AND(SUMIFS(Investors!$P:$P,Investors!$A:$A,$A116,Investors!$G:$G,$B116)-$B$2&lt;=J$4,SUMIFS(Investors!$P:$P,Investors!$A:$A,$A116,Investors!$G:$G,$B116)-$B$2&gt;I$4),SUMIFS(Investors!$Q:$Q,Investors!$A:$A,$A116,Investors!$G:$G,$B116),0)</f>
        <v/>
      </c>
      <c r="K116" s="14">
        <f>IF(AND(SUMIFS(Investors!$P:$P,Investors!$A:$A,$A116,Investors!$G:$G,$B116)-$B$2&lt;=K$4,SUMIFS(Investors!$P:$P,Investors!$A:$A,$A116,Investors!$G:$G,$B116)-$B$2&gt;J$4),SUMIFS(Investors!$Q:$Q,Investors!$A:$A,$A116,Investors!$G:$G,$B116),0)</f>
        <v/>
      </c>
      <c r="L116" s="14">
        <f>IF(AND(SUMIFS(Investors!$P:$P,Investors!$A:$A,$A116,Investors!$G:$G,$B116)-$B$2&lt;=L$4,SUMIFS(Investors!$P:$P,Investors!$A:$A,$A116,Investors!$G:$G,$B116)-$B$2&gt;K$4),SUMIFS(Investors!$Q:$Q,Investors!$A:$A,$A116,Investors!$G:$G,$B116),0)</f>
        <v/>
      </c>
      <c r="M116" s="14">
        <f>IF(AND(SUMIFS(Investors!$P:$P,Investors!$A:$A,$A116,Investors!$G:$G,$B116)-$B$2&lt;=M$4,SUMIFS(Investors!$P:$P,Investors!$A:$A,$A116,Investors!$G:$G,$B116)-$B$2&gt;L$4),SUMIFS(Investors!$Q:$Q,Investors!$A:$A,$A116,Investors!$G:$G,$B116),0)</f>
        <v/>
      </c>
      <c r="N116" s="14">
        <f>IF(AND(SUMIFS(Investors!$P:$P,Investors!$A:$A,$A116,Investors!$G:$G,$B116)-$B$2&lt;=N$4,SUMIFS(Investors!$P:$P,Investors!$A:$A,$A116,Investors!$G:$G,$B116)-$B$2&gt;M$4),SUMIFS(Investors!$Q:$Q,Investors!$A:$A,$A116,Investors!$G:$G,$B116),0)</f>
        <v/>
      </c>
      <c r="O116" s="14">
        <f>IF(AND(SUMIFS(Investors!$P:$P,Investors!$A:$A,$A116,Investors!$G:$G,$B116)-$B$2&lt;=O$4,SUMIFS(Investors!$P:$P,Investors!$A:$A,$A116,Investors!$G:$G,$B116)-$B$2&gt;N$4),SUMIFS(Investors!$Q:$Q,Investors!$A:$A,$A116,Investors!$G:$G,$B116),0)</f>
        <v/>
      </c>
      <c r="P116" s="14">
        <f>IF(AND(SUMIFS(Investors!$P:$P,Investors!$A:$A,$A116,Investors!$G:$G,$B116)-$B$2&lt;=P$4,SUMIFS(Investors!$P:$P,Investors!$A:$A,$A116,Investors!$G:$G,$B116)-$B$2&gt;O$4),SUMIFS(Investors!$Q:$Q,Investors!$A:$A,$A116,Investors!$G:$G,$B116),0)</f>
        <v/>
      </c>
      <c r="Q116" s="14">
        <f>IF(AND(SUMIFS(Investors!$P:$P,Investors!$A:$A,$A116,Investors!$G:$G,$B116)-$B$2&lt;=Q$4,SUMIFS(Investors!$P:$P,Investors!$A:$A,$A116,Investors!$G:$G,$B116)-$B$2&gt;P$4),SUMIFS(Investors!$Q:$Q,Investors!$A:$A,$A116,Investors!$G:$G,$B116),0)</f>
        <v/>
      </c>
      <c r="R116" s="14">
        <f>IF(AND(SUMIFS(Investors!$P:$P,Investors!$A:$A,$A116,Investors!$G:$G,$B116)-$B$2&lt;=R$4,SUMIFS(Investors!$P:$P,Investors!$A:$A,$A116,Investors!$G:$G,$B116)-$B$2&gt;Q$4),SUMIFS(Investors!$Q:$Q,Investors!$A:$A,$A116,Investors!$G:$G,$B116),0)</f>
        <v/>
      </c>
      <c r="S116" s="14">
        <f>IF(AND(SUMIFS(Investors!$P:$P,Investors!$A:$A,$A116,Investors!$G:$G,$B116)-$B$2&lt;=S$4,SUMIFS(Investors!$P:$P,Investors!$A:$A,$A116,Investors!$G:$G,$B116)-$B$2&gt;R$4),SUMIFS(Investors!$Q:$Q,Investors!$A:$A,$A116,Investors!$G:$G,$B116),0)</f>
        <v/>
      </c>
      <c r="T116" s="14">
        <f>IF(AND(SUMIFS(Investors!$P:$P,Investors!$A:$A,$A116,Investors!$G:$G,$B116)-$B$2&lt;=T$4,SUMIFS(Investors!$P:$P,Investors!$A:$A,$A116,Investors!$G:$G,$B116)-$B$2&gt;S$4),SUMIFS(Investors!$Q:$Q,Investors!$A:$A,$A116,Investors!$G:$G,$B116),0)</f>
        <v/>
      </c>
      <c r="U116" s="14">
        <f>IF(AND(SUMIFS(Investors!$P:$P,Investors!$A:$A,$A116,Investors!$G:$G,$B116)-$B$2&lt;=U$4,SUMIFS(Investors!$P:$P,Investors!$A:$A,$A116,Investors!$G:$G,$B116)-$B$2&gt;T$4),SUMIFS(Investors!$Q:$Q,Investors!$A:$A,$A116,Investors!$G:$G,$B116),0)</f>
        <v/>
      </c>
      <c r="V116" s="14">
        <f>IF(AND(SUMIFS(Investors!$P:$P,Investors!$A:$A,$A116,Investors!$G:$G,$B116)-$B$2&lt;=V$4,SUMIFS(Investors!$P:$P,Investors!$A:$A,$A116,Investors!$G:$G,$B116)-$B$2&gt;U$4),SUMIFS(Investors!$Q:$Q,Investors!$A:$A,$A116,Investors!$G:$G,$B116),0)</f>
        <v/>
      </c>
      <c r="W116" s="14">
        <f>IF(AND(SUMIFS(Investors!$P:$P,Investors!$A:$A,$A116,Investors!$G:$G,$B116)-$B$2&lt;=W$4,SUMIFS(Investors!$P:$P,Investors!$A:$A,$A116,Investors!$G:$G,$B116)-$B$2&gt;V$4),SUMIFS(Investors!$Q:$Q,Investors!$A:$A,$A116,Investors!$G:$G,$B116),0)</f>
        <v/>
      </c>
      <c r="X116" s="14">
        <f>IF(AND(SUMIFS(Investors!$P:$P,Investors!$A:$A,$A116,Investors!$G:$G,$B116)-$B$2&lt;=X$4,SUMIFS(Investors!$P:$P,Investors!$A:$A,$A116,Investors!$G:$G,$B116)-$B$2&gt;W$4),SUMIFS(Investors!$Q:$Q,Investors!$A:$A,$A116,Investors!$G:$G,$B116),0)</f>
        <v/>
      </c>
      <c r="Y116" s="14">
        <f>IF(AND(SUMIFS(Investors!$P:$P,Investors!$A:$A,$A116,Investors!$G:$G,$B116)-$B$2&lt;=Y$4,SUMIFS(Investors!$P:$P,Investors!$A:$A,$A116,Investors!$G:$G,$B116)-$B$2&gt;X$4),SUMIFS(Investors!$Q:$Q,Investors!$A:$A,$A116,Investors!$G:$G,$B116),0)</f>
        <v/>
      </c>
      <c r="Z116" s="14">
        <f>IF(AND(SUMIFS(Investors!$P:$P,Investors!$A:$A,$A116,Investors!$G:$G,$B116)-$B$2&lt;=Z$4,SUMIFS(Investors!$P:$P,Investors!$A:$A,$A116,Investors!$G:$G,$B116)-$B$2&gt;Y$4),SUMIFS(Investors!$Q:$Q,Investors!$A:$A,$A116,Investors!$G:$G,$B116),0)</f>
        <v/>
      </c>
      <c r="AA116" s="14">
        <f>IF(AND(SUMIFS(Investors!$P:$P,Investors!$A:$A,$A116,Investors!$G:$G,$B116)-$B$2&lt;=AA$4,SUMIFS(Investors!$P:$P,Investors!$A:$A,$A116,Investors!$G:$G,$B116)-$B$2&gt;Z$4),SUMIFS(Investors!$Q:$Q,Investors!$A:$A,$A116,Investors!$G:$G,$B116),0)</f>
        <v/>
      </c>
      <c r="AB116" s="14">
        <f>IF(AND(SUMIFS(Investors!$P:$P,Investors!$A:$A,$A116,Investors!$G:$G,$B116)-$B$2&lt;=AB$4,SUMIFS(Investors!$P:$P,Investors!$A:$A,$A116,Investors!$G:$G,$B116)-$B$2&gt;AA$4),SUMIFS(Investors!$Q:$Q,Investors!$A:$A,$A116,Investors!$G:$G,$B116),0)</f>
        <v/>
      </c>
      <c r="AC116" s="14">
        <f>IF(AND(SUMIFS(Investors!$P:$P,Investors!$A:$A,$A116,Investors!$G:$G,$B116)-$B$2&lt;=AC$4,SUMIFS(Investors!$P:$P,Investors!$A:$A,$A116,Investors!$G:$G,$B116)-$B$2&gt;AB$4),SUMIFS(Investors!$Q:$Q,Investors!$A:$A,$A116,Investors!$G:$G,$B116),0)</f>
        <v/>
      </c>
    </row>
    <row r="117">
      <c r="A117" s="13" t="inlineStr">
        <is>
          <t>ZGEC01</t>
        </is>
      </c>
      <c r="B117" s="13" t="inlineStr">
        <is>
          <t>GW3402</t>
        </is>
      </c>
      <c r="C117" s="14">
        <f>SUM(E117:AC117)</f>
        <v/>
      </c>
      <c r="D117" s="13" t="n"/>
      <c r="E117" s="14">
        <f>IF(AND(SUMIFS(Investors!$P:$P,Investors!$A:$A,$A117,Investors!$G:$G,$B117)-$B$2&lt;=E$4,SUMIFS(Investors!$P:$P,Investors!$A:$A,$A117,Investors!$G:$G,$B117)-$B$2&gt;D$4),SUMIFS(Investors!$Q:$Q,Investors!$A:$A,$A117,Investors!$G:$G,$B117),0)</f>
        <v/>
      </c>
      <c r="F117" s="14">
        <f>IF(AND(SUMIFS(Investors!$P:$P,Investors!$A:$A,$A117,Investors!$G:$G,$B117)-$B$2&lt;=F$4,SUMIFS(Investors!$P:$P,Investors!$A:$A,$A117,Investors!$G:$G,$B117)-$B$2&gt;E$4),SUMIFS(Investors!$Q:$Q,Investors!$A:$A,$A117,Investors!$G:$G,$B117),0)</f>
        <v/>
      </c>
      <c r="G117" s="14">
        <f>IF(AND(SUMIFS(Investors!$P:$P,Investors!$A:$A,$A117,Investors!$G:$G,$B117)-$B$2&lt;=G$4,SUMIFS(Investors!$P:$P,Investors!$A:$A,$A117,Investors!$G:$G,$B117)-$B$2&gt;F$4),SUMIFS(Investors!$Q:$Q,Investors!$A:$A,$A117,Investors!$G:$G,$B117),0)</f>
        <v/>
      </c>
      <c r="H117" s="14">
        <f>IF(AND(SUMIFS(Investors!$P:$P,Investors!$A:$A,$A117,Investors!$G:$G,$B117)-$B$2&lt;=H$4,SUMIFS(Investors!$P:$P,Investors!$A:$A,$A117,Investors!$G:$G,$B117)-$B$2&gt;G$4),SUMIFS(Investors!$Q:$Q,Investors!$A:$A,$A117,Investors!$G:$G,$B117),0)</f>
        <v/>
      </c>
      <c r="I117" s="14">
        <f>IF(AND(SUMIFS(Investors!$P:$P,Investors!$A:$A,$A117,Investors!$G:$G,$B117)-$B$2&lt;=I$4,SUMIFS(Investors!$P:$P,Investors!$A:$A,$A117,Investors!$G:$G,$B117)-$B$2&gt;H$4),SUMIFS(Investors!$Q:$Q,Investors!$A:$A,$A117,Investors!$G:$G,$B117),0)</f>
        <v/>
      </c>
      <c r="J117" s="14">
        <f>IF(AND(SUMIFS(Investors!$P:$P,Investors!$A:$A,$A117,Investors!$G:$G,$B117)-$B$2&lt;=J$4,SUMIFS(Investors!$P:$P,Investors!$A:$A,$A117,Investors!$G:$G,$B117)-$B$2&gt;I$4),SUMIFS(Investors!$Q:$Q,Investors!$A:$A,$A117,Investors!$G:$G,$B117),0)</f>
        <v/>
      </c>
      <c r="K117" s="14">
        <f>IF(AND(SUMIFS(Investors!$P:$P,Investors!$A:$A,$A117,Investors!$G:$G,$B117)-$B$2&lt;=K$4,SUMIFS(Investors!$P:$P,Investors!$A:$A,$A117,Investors!$G:$G,$B117)-$B$2&gt;J$4),SUMIFS(Investors!$Q:$Q,Investors!$A:$A,$A117,Investors!$G:$G,$B117),0)</f>
        <v/>
      </c>
      <c r="L117" s="14">
        <f>IF(AND(SUMIFS(Investors!$P:$P,Investors!$A:$A,$A117,Investors!$G:$G,$B117)-$B$2&lt;=L$4,SUMIFS(Investors!$P:$P,Investors!$A:$A,$A117,Investors!$G:$G,$B117)-$B$2&gt;K$4),SUMIFS(Investors!$Q:$Q,Investors!$A:$A,$A117,Investors!$G:$G,$B117),0)</f>
        <v/>
      </c>
      <c r="M117" s="14">
        <f>IF(AND(SUMIFS(Investors!$P:$P,Investors!$A:$A,$A117,Investors!$G:$G,$B117)-$B$2&lt;=M$4,SUMIFS(Investors!$P:$P,Investors!$A:$A,$A117,Investors!$G:$G,$B117)-$B$2&gt;L$4),SUMIFS(Investors!$Q:$Q,Investors!$A:$A,$A117,Investors!$G:$G,$B117),0)</f>
        <v/>
      </c>
      <c r="N117" s="14">
        <f>IF(AND(SUMIFS(Investors!$P:$P,Investors!$A:$A,$A117,Investors!$G:$G,$B117)-$B$2&lt;=N$4,SUMIFS(Investors!$P:$P,Investors!$A:$A,$A117,Investors!$G:$G,$B117)-$B$2&gt;M$4),SUMIFS(Investors!$Q:$Q,Investors!$A:$A,$A117,Investors!$G:$G,$B117),0)</f>
        <v/>
      </c>
      <c r="O117" s="14">
        <f>IF(AND(SUMIFS(Investors!$P:$P,Investors!$A:$A,$A117,Investors!$G:$G,$B117)-$B$2&lt;=O$4,SUMIFS(Investors!$P:$P,Investors!$A:$A,$A117,Investors!$G:$G,$B117)-$B$2&gt;N$4),SUMIFS(Investors!$Q:$Q,Investors!$A:$A,$A117,Investors!$G:$G,$B117),0)</f>
        <v/>
      </c>
      <c r="P117" s="14">
        <f>IF(AND(SUMIFS(Investors!$P:$P,Investors!$A:$A,$A117,Investors!$G:$G,$B117)-$B$2&lt;=P$4,SUMIFS(Investors!$P:$P,Investors!$A:$A,$A117,Investors!$G:$G,$B117)-$B$2&gt;O$4),SUMIFS(Investors!$Q:$Q,Investors!$A:$A,$A117,Investors!$G:$G,$B117),0)</f>
        <v/>
      </c>
      <c r="Q117" s="14">
        <f>IF(AND(SUMIFS(Investors!$P:$P,Investors!$A:$A,$A117,Investors!$G:$G,$B117)-$B$2&lt;=Q$4,SUMIFS(Investors!$P:$P,Investors!$A:$A,$A117,Investors!$G:$G,$B117)-$B$2&gt;P$4),SUMIFS(Investors!$Q:$Q,Investors!$A:$A,$A117,Investors!$G:$G,$B117),0)</f>
        <v/>
      </c>
      <c r="R117" s="14">
        <f>IF(AND(SUMIFS(Investors!$P:$P,Investors!$A:$A,$A117,Investors!$G:$G,$B117)-$B$2&lt;=R$4,SUMIFS(Investors!$P:$P,Investors!$A:$A,$A117,Investors!$G:$G,$B117)-$B$2&gt;Q$4),SUMIFS(Investors!$Q:$Q,Investors!$A:$A,$A117,Investors!$G:$G,$B117),0)</f>
        <v/>
      </c>
      <c r="S117" s="14">
        <f>IF(AND(SUMIFS(Investors!$P:$P,Investors!$A:$A,$A117,Investors!$G:$G,$B117)-$B$2&lt;=S$4,SUMIFS(Investors!$P:$P,Investors!$A:$A,$A117,Investors!$G:$G,$B117)-$B$2&gt;R$4),SUMIFS(Investors!$Q:$Q,Investors!$A:$A,$A117,Investors!$G:$G,$B117),0)</f>
        <v/>
      </c>
      <c r="T117" s="14">
        <f>IF(AND(SUMIFS(Investors!$P:$P,Investors!$A:$A,$A117,Investors!$G:$G,$B117)-$B$2&lt;=T$4,SUMIFS(Investors!$P:$P,Investors!$A:$A,$A117,Investors!$G:$G,$B117)-$B$2&gt;S$4),SUMIFS(Investors!$Q:$Q,Investors!$A:$A,$A117,Investors!$G:$G,$B117),0)</f>
        <v/>
      </c>
      <c r="U117" s="14">
        <f>IF(AND(SUMIFS(Investors!$P:$P,Investors!$A:$A,$A117,Investors!$G:$G,$B117)-$B$2&lt;=U$4,SUMIFS(Investors!$P:$P,Investors!$A:$A,$A117,Investors!$G:$G,$B117)-$B$2&gt;T$4),SUMIFS(Investors!$Q:$Q,Investors!$A:$A,$A117,Investors!$G:$G,$B117),0)</f>
        <v/>
      </c>
      <c r="V117" s="14">
        <f>IF(AND(SUMIFS(Investors!$P:$P,Investors!$A:$A,$A117,Investors!$G:$G,$B117)-$B$2&lt;=V$4,SUMIFS(Investors!$P:$P,Investors!$A:$A,$A117,Investors!$G:$G,$B117)-$B$2&gt;U$4),SUMIFS(Investors!$Q:$Q,Investors!$A:$A,$A117,Investors!$G:$G,$B117),0)</f>
        <v/>
      </c>
      <c r="W117" s="14">
        <f>IF(AND(SUMIFS(Investors!$P:$P,Investors!$A:$A,$A117,Investors!$G:$G,$B117)-$B$2&lt;=W$4,SUMIFS(Investors!$P:$P,Investors!$A:$A,$A117,Investors!$G:$G,$B117)-$B$2&gt;V$4),SUMIFS(Investors!$Q:$Q,Investors!$A:$A,$A117,Investors!$G:$G,$B117),0)</f>
        <v/>
      </c>
      <c r="X117" s="14">
        <f>IF(AND(SUMIFS(Investors!$P:$P,Investors!$A:$A,$A117,Investors!$G:$G,$B117)-$B$2&lt;=X$4,SUMIFS(Investors!$P:$P,Investors!$A:$A,$A117,Investors!$G:$G,$B117)-$B$2&gt;W$4),SUMIFS(Investors!$Q:$Q,Investors!$A:$A,$A117,Investors!$G:$G,$B117),0)</f>
        <v/>
      </c>
      <c r="Y117" s="14">
        <f>IF(AND(SUMIFS(Investors!$P:$P,Investors!$A:$A,$A117,Investors!$G:$G,$B117)-$B$2&lt;=Y$4,SUMIFS(Investors!$P:$P,Investors!$A:$A,$A117,Investors!$G:$G,$B117)-$B$2&gt;X$4),SUMIFS(Investors!$Q:$Q,Investors!$A:$A,$A117,Investors!$G:$G,$B117),0)</f>
        <v/>
      </c>
      <c r="Z117" s="14">
        <f>IF(AND(SUMIFS(Investors!$P:$P,Investors!$A:$A,$A117,Investors!$G:$G,$B117)-$B$2&lt;=Z$4,SUMIFS(Investors!$P:$P,Investors!$A:$A,$A117,Investors!$G:$G,$B117)-$B$2&gt;Y$4),SUMIFS(Investors!$Q:$Q,Investors!$A:$A,$A117,Investors!$G:$G,$B117),0)</f>
        <v/>
      </c>
      <c r="AA117" s="14">
        <f>IF(AND(SUMIFS(Investors!$P:$P,Investors!$A:$A,$A117,Investors!$G:$G,$B117)-$B$2&lt;=AA$4,SUMIFS(Investors!$P:$P,Investors!$A:$A,$A117,Investors!$G:$G,$B117)-$B$2&gt;Z$4),SUMIFS(Investors!$Q:$Q,Investors!$A:$A,$A117,Investors!$G:$G,$B117),0)</f>
        <v/>
      </c>
      <c r="AB117" s="14">
        <f>IF(AND(SUMIFS(Investors!$P:$P,Investors!$A:$A,$A117,Investors!$G:$G,$B117)-$B$2&lt;=AB$4,SUMIFS(Investors!$P:$P,Investors!$A:$A,$A117,Investors!$G:$G,$B117)-$B$2&gt;AA$4),SUMIFS(Investors!$Q:$Q,Investors!$A:$A,$A117,Investors!$G:$G,$B117),0)</f>
        <v/>
      </c>
      <c r="AC117" s="14">
        <f>IF(AND(SUMIFS(Investors!$P:$P,Investors!$A:$A,$A117,Investors!$G:$G,$B117)-$B$2&lt;=AC$4,SUMIFS(Investors!$P:$P,Investors!$A:$A,$A117,Investors!$G:$G,$B117)-$B$2&gt;AB$4),SUMIFS(Investors!$Q:$Q,Investors!$A:$A,$A117,Investors!$G:$G,$B117),0)</f>
        <v/>
      </c>
    </row>
  </sheetData>
  <autoFilter ref="A4:AC117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s="1" t="inlineStr">
        <is>
          <t>Adjustments</t>
        </is>
      </c>
    </row>
    <row r="2">
      <c r="A2" s="3" t="inlineStr">
        <is>
          <t>Date</t>
        </is>
      </c>
      <c r="B2" s="3" t="inlineStr">
        <is>
          <t>Description</t>
        </is>
      </c>
      <c r="C2" s="3" t="inlineStr">
        <is>
          <t>Amount</t>
        </is>
      </c>
    </row>
    <row r="3">
      <c r="A3" s="5" t="n"/>
      <c r="C3" s="4" t="n"/>
    </row>
    <row r="4">
      <c r="A4" s="5" t="n"/>
      <c r="C4" s="4" t="n"/>
    </row>
    <row r="5">
      <c r="A5" s="5" t="n"/>
      <c r="C5" s="4" t="n"/>
    </row>
    <row r="6">
      <c r="A6" s="5" t="n"/>
      <c r="C6" s="4" t="n"/>
    </row>
    <row r="7">
      <c r="A7" s="5" t="n"/>
      <c r="C7" s="4" t="n"/>
    </row>
    <row r="8">
      <c r="A8" s="5" t="n"/>
      <c r="C8" s="4" t="n"/>
    </row>
    <row r="9">
      <c r="A9" s="5" t="n"/>
      <c r="C9" s="4" t="n"/>
    </row>
    <row r="10">
      <c r="A10" s="5" t="n"/>
      <c r="C10" s="4" t="n"/>
    </row>
    <row r="11">
      <c r="A11" s="5" t="n"/>
      <c r="C11" s="4" t="n"/>
    </row>
    <row r="12">
      <c r="A12" s="5" t="n"/>
      <c r="C12" s="4" t="n"/>
    </row>
    <row r="13">
      <c r="A13" s="5" t="n"/>
      <c r="C13" s="4" t="n"/>
    </row>
    <row r="14">
      <c r="A14" s="5" t="n"/>
      <c r="C14" s="4" t="n"/>
    </row>
    <row r="15">
      <c r="A15" s="5" t="n"/>
      <c r="C15" s="4" t="n"/>
    </row>
    <row r="16">
      <c r="A16" s="5" t="n"/>
      <c r="C16" s="4" t="n"/>
    </row>
    <row r="17">
      <c r="A17" s="5" t="n"/>
      <c r="C17" s="4" t="n"/>
    </row>
    <row r="18">
      <c r="A18" s="5" t="n"/>
      <c r="C18" s="4" t="n"/>
    </row>
    <row r="19">
      <c r="A19" s="5" t="n"/>
      <c r="C19" s="4" t="n"/>
    </row>
    <row r="20">
      <c r="A20" s="5" t="n"/>
      <c r="C20" s="4" t="n"/>
    </row>
    <row r="21">
      <c r="A21" s="5" t="n"/>
      <c r="C21" s="4" t="n"/>
    </row>
    <row r="22">
      <c r="A22" s="5" t="n"/>
      <c r="C22" s="4" t="n"/>
    </row>
    <row r="23">
      <c r="A23" s="5" t="n"/>
      <c r="C23" s="4" t="n"/>
    </row>
    <row r="24">
      <c r="A24" s="5" t="n"/>
      <c r="C24" s="4" t="n"/>
    </row>
    <row r="25">
      <c r="A25" s="5" t="n"/>
      <c r="C25" s="4" t="n"/>
    </row>
    <row r="26">
      <c r="A26" s="5" t="n"/>
      <c r="C26" s="4" t="n"/>
    </row>
    <row r="27">
      <c r="A27" s="5" t="n"/>
      <c r="C27" s="4" t="n"/>
    </row>
    <row r="28">
      <c r="A28" s="5" t="n"/>
      <c r="C28" s="4" t="n"/>
    </row>
    <row r="29">
      <c r="A29" s="5" t="n"/>
      <c r="C29" s="4" t="n"/>
    </row>
    <row r="30">
      <c r="A30" s="5" t="n"/>
      <c r="C30" s="4" t="n"/>
    </row>
    <row r="31">
      <c r="A31" s="5" t="n"/>
      <c r="C31" s="4" t="n"/>
    </row>
    <row r="32">
      <c r="A32" s="5" t="n"/>
      <c r="C32" s="4" t="n"/>
    </row>
    <row r="33">
      <c r="A33" s="5" t="n"/>
      <c r="C33" s="4" t="n"/>
    </row>
    <row r="34">
      <c r="A34" s="5" t="n"/>
      <c r="C34" s="4" t="n"/>
    </row>
    <row r="35">
      <c r="A35" s="5" t="n"/>
      <c r="C35" s="4" t="n"/>
    </row>
    <row r="36">
      <c r="A36" s="5" t="n"/>
      <c r="C36" s="4" t="n"/>
    </row>
    <row r="37">
      <c r="A37" s="5" t="n"/>
      <c r="C37" s="4" t="n"/>
    </row>
    <row r="38">
      <c r="A38" s="5" t="n"/>
      <c r="C38" s="4" t="n"/>
    </row>
    <row r="39">
      <c r="A39" s="5" t="n"/>
      <c r="C39" s="4" t="n"/>
    </row>
    <row r="40">
      <c r="A40" s="5" t="n"/>
      <c r="C40" s="4" t="n"/>
    </row>
    <row r="41">
      <c r="A41" s="5" t="n"/>
      <c r="C41" s="4" t="n"/>
    </row>
    <row r="42">
      <c r="A42" s="5" t="n"/>
      <c r="C42" s="4" t="n"/>
    </row>
    <row r="43">
      <c r="A43" s="5" t="n"/>
      <c r="C43" s="4" t="n"/>
    </row>
    <row r="44">
      <c r="A44" s="5" t="n"/>
      <c r="C44" s="4" t="n"/>
    </row>
    <row r="45">
      <c r="A45" s="5" t="n"/>
      <c r="C45" s="4" t="n"/>
    </row>
    <row r="46">
      <c r="A46" s="5" t="n"/>
      <c r="C46" s="4" t="n"/>
    </row>
    <row r="47">
      <c r="A47" s="5" t="n"/>
      <c r="C47" s="4" t="n"/>
    </row>
    <row r="48">
      <c r="A48" s="5" t="n"/>
      <c r="C48" s="4" t="n"/>
    </row>
    <row r="49">
      <c r="A49" s="5" t="n"/>
      <c r="C49" s="4" t="n"/>
    </row>
    <row r="50">
      <c r="A50" s="5" t="n"/>
      <c r="C50" s="4" t="n"/>
    </row>
    <row r="51">
      <c r="A51" s="5" t="n"/>
      <c r="C51" s="4" t="n"/>
    </row>
    <row r="52">
      <c r="A52" s="5" t="n"/>
      <c r="C52" s="4" t="n"/>
    </row>
    <row r="53">
      <c r="A53" s="5" t="n"/>
      <c r="C53" s="4" t="n"/>
    </row>
    <row r="54">
      <c r="A54" s="5" t="n"/>
      <c r="C54" s="4" t="n"/>
    </row>
    <row r="55">
      <c r="A55" s="5" t="n"/>
      <c r="C55" s="4" t="n"/>
    </row>
    <row r="56">
      <c r="A56" s="5" t="n"/>
      <c r="C56" s="4" t="n"/>
    </row>
    <row r="57">
      <c r="A57" s="5" t="n"/>
      <c r="C57" s="4" t="n"/>
    </row>
    <row r="58">
      <c r="A58" s="5" t="n"/>
      <c r="C58" s="4" t="n"/>
    </row>
    <row r="59">
      <c r="A59" s="5" t="n"/>
      <c r="C59" s="4" t="n"/>
    </row>
    <row r="60">
      <c r="A60" s="5" t="n"/>
      <c r="C60" s="4" t="n"/>
    </row>
    <row r="61">
      <c r="A61" s="5" t="n"/>
      <c r="C61" s="4" t="n"/>
    </row>
    <row r="62">
      <c r="A62" s="5" t="n"/>
      <c r="C62" s="4" t="n"/>
    </row>
    <row r="63">
      <c r="A63" s="5" t="n"/>
      <c r="C63" s="4" t="n"/>
    </row>
    <row r="64">
      <c r="A64" s="5" t="n"/>
      <c r="C64" s="4" t="n"/>
    </row>
    <row r="65">
      <c r="A65" s="5" t="n"/>
      <c r="C65" s="4" t="n"/>
    </row>
    <row r="66">
      <c r="A66" s="5" t="n"/>
      <c r="C66" s="4" t="n"/>
    </row>
    <row r="67">
      <c r="A67" s="5" t="n"/>
      <c r="C67" s="4" t="n"/>
    </row>
    <row r="68">
      <c r="A68" s="5" t="n"/>
      <c r="C68" s="4" t="n"/>
    </row>
    <row r="69">
      <c r="A69" s="5" t="n"/>
      <c r="C69" s="4" t="n"/>
    </row>
    <row r="70">
      <c r="A70" s="5" t="n"/>
      <c r="C70" s="4" t="n"/>
    </row>
    <row r="71">
      <c r="A71" s="5" t="n"/>
      <c r="C71" s="4" t="n"/>
    </row>
    <row r="72">
      <c r="A72" s="5" t="n"/>
      <c r="C72" s="4" t="n"/>
    </row>
    <row r="73">
      <c r="A73" s="5" t="n"/>
      <c r="C73" s="4" t="n"/>
    </row>
    <row r="74">
      <c r="A74" s="5" t="n"/>
      <c r="C74" s="4" t="n"/>
    </row>
    <row r="75">
      <c r="A75" s="5" t="n"/>
      <c r="C75" s="4" t="n"/>
    </row>
    <row r="76">
      <c r="A76" s="5" t="n"/>
      <c r="C76" s="4" t="n"/>
    </row>
    <row r="77">
      <c r="A77" s="5" t="n"/>
      <c r="C77" s="4" t="n"/>
    </row>
    <row r="78">
      <c r="A78" s="5" t="n"/>
      <c r="C78" s="4" t="n"/>
    </row>
    <row r="79">
      <c r="A79" s="5" t="n"/>
      <c r="C79" s="4" t="n"/>
    </row>
    <row r="80">
      <c r="A80" s="5" t="n"/>
      <c r="C80" s="4" t="n"/>
    </row>
    <row r="81">
      <c r="A81" s="5" t="n"/>
      <c r="C81" s="4" t="n"/>
    </row>
    <row r="82">
      <c r="A82" s="5" t="n"/>
      <c r="C82" s="4" t="n"/>
    </row>
    <row r="83">
      <c r="A83" s="5" t="n"/>
      <c r="C83" s="4" t="n"/>
    </row>
    <row r="84">
      <c r="A84" s="5" t="n"/>
      <c r="C84" s="4" t="n"/>
    </row>
    <row r="85">
      <c r="A85" s="5" t="n"/>
      <c r="C85" s="4" t="n"/>
    </row>
    <row r="86">
      <c r="A86" s="5" t="n"/>
      <c r="C86" s="4" t="n"/>
    </row>
    <row r="87">
      <c r="A87" s="5" t="n"/>
      <c r="C87" s="4" t="n"/>
    </row>
    <row r="88">
      <c r="A88" s="5" t="n"/>
      <c r="C88" s="4" t="n"/>
    </row>
    <row r="89">
      <c r="A89" s="5" t="n"/>
      <c r="C89" s="4" t="n"/>
    </row>
    <row r="90">
      <c r="A90" s="5" t="n"/>
      <c r="C90" s="4" t="n"/>
    </row>
    <row r="91">
      <c r="A91" s="5" t="n"/>
      <c r="C91" s="4" t="n"/>
    </row>
    <row r="92">
      <c r="A92" s="5" t="n"/>
      <c r="C92" s="4" t="n"/>
    </row>
    <row r="93">
      <c r="A93" s="5" t="n"/>
      <c r="C93" s="4" t="n"/>
    </row>
    <row r="94">
      <c r="A94" s="5" t="n"/>
      <c r="C94" s="4" t="n"/>
    </row>
    <row r="95">
      <c r="A95" s="5" t="n"/>
      <c r="C95" s="4" t="n"/>
    </row>
    <row r="96">
      <c r="A96" s="5" t="n"/>
      <c r="C96" s="4" t="n"/>
    </row>
    <row r="97">
      <c r="A97" s="5" t="n"/>
      <c r="C97" s="4" t="n"/>
    </row>
    <row r="98">
      <c r="A98" s="5" t="n"/>
      <c r="C98" s="4" t="n"/>
    </row>
    <row r="99">
      <c r="A99" s="5" t="n"/>
      <c r="C99" s="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3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Daily</t>
        </is>
      </c>
      <c r="C1" s="4">
        <f>subtotal(9,C3:C730)</f>
        <v/>
      </c>
      <c r="D1" s="4">
        <f>subtotal(9,D3:D730)</f>
        <v/>
      </c>
      <c r="E1" s="4">
        <f>subtotal(9,E3:E730)</f>
        <v/>
      </c>
      <c r="F1" s="4">
        <f>subtotal(9,F3:F730)</f>
        <v/>
      </c>
      <c r="G1" s="4">
        <f>subtotal(9,G3:G730)</f>
        <v/>
      </c>
    </row>
    <row r="2">
      <c r="A2" s="3" t="inlineStr">
        <is>
          <t>Date</t>
        </is>
      </c>
      <c r="B2" s="3" t="inlineStr">
        <is>
          <t>Opening Balance</t>
        </is>
      </c>
      <c r="C2" s="3" t="inlineStr">
        <is>
          <t>Transfer</t>
        </is>
      </c>
      <c r="D2" s="3" t="inlineStr">
        <is>
          <t>VAT Sales</t>
        </is>
      </c>
      <c r="E2" s="3" t="inlineStr">
        <is>
          <t>Early Exit</t>
        </is>
      </c>
      <c r="F2" s="3" t="inlineStr">
        <is>
          <t>Adjustments</t>
        </is>
      </c>
      <c r="G2" s="3" t="inlineStr">
        <is>
          <t>Daily Balance</t>
        </is>
      </c>
      <c r="H2" s="3" t="inlineStr">
        <is>
          <t>Cumulative Balance</t>
        </is>
      </c>
    </row>
    <row r="3">
      <c r="A3" s="15" t="inlineStr">
        <is>
          <t>2024-09-19</t>
        </is>
      </c>
      <c r="B3" s="16" t="n"/>
      <c r="C3" s="4">
        <f>SUMIFS(Sales!$S:$S,Sales!$H:$H,A3)+SUMIFS(Sales!$J:$J,Sales!$H:$H,A3)</f>
        <v/>
      </c>
      <c r="D3" s="4">
        <f>SUMIFS(Sales!$J:$J,Sales!$U:$U,A3)</f>
        <v/>
      </c>
      <c r="E3" s="4">
        <f>SUMIFS(Investors!$Q:$Q,Investors!$T:$T,"Exit",Investors!$J:$J,Daily!A3)</f>
        <v/>
      </c>
      <c r="F3" s="4">
        <f>SUMIFS('Adjustments'!$C:$C,'Adjustments'!$A:$A,A3)</f>
        <v/>
      </c>
      <c r="G3" s="4">
        <f>B3+C3-D3-E3+F3</f>
        <v/>
      </c>
      <c r="H3" s="4">
        <f>G3</f>
        <v/>
      </c>
    </row>
    <row r="4">
      <c r="A4" s="17">
        <f>A3+1</f>
        <v/>
      </c>
      <c r="B4" s="4" t="n"/>
      <c r="C4" s="4">
        <f>SUMIFS(Sales!$S:$S,Sales!$H:$H,A4)+SUMIFS(Sales!$J:$J,Sales!$H:$H,A4)</f>
        <v/>
      </c>
      <c r="D4" s="4">
        <f>SUMIFS(Sales!$J:$J,Sales!$U:$U,A4)</f>
        <v/>
      </c>
      <c r="E4" s="4">
        <f>SUMIFS(Investors!$Q:$Q,Investors!$T:$T,"Exit",Investors!$J:$J,Daily!A4)</f>
        <v/>
      </c>
      <c r="F4" s="4">
        <f>SUMIFS('Adjustments'!$C:$C,'Adjustments'!$A:$A,A4)</f>
        <v/>
      </c>
      <c r="G4" s="4">
        <f>B4+C4-D4-E4+F4</f>
        <v/>
      </c>
      <c r="H4" s="4">
        <f>H3+G4</f>
        <v/>
      </c>
    </row>
    <row r="5">
      <c r="A5" s="17">
        <f>A4+1</f>
        <v/>
      </c>
      <c r="B5" s="4" t="n"/>
      <c r="C5" s="4">
        <f>SUMIFS(Sales!$S:$S,Sales!$H:$H,A5)+SUMIFS(Sales!$J:$J,Sales!$H:$H,A5)</f>
        <v/>
      </c>
      <c r="D5" s="4">
        <f>SUMIFS(Sales!$J:$J,Sales!$U:$U,A5)</f>
        <v/>
      </c>
      <c r="E5" s="4">
        <f>SUMIFS(Investors!$Q:$Q,Investors!$T:$T,"Exit",Investors!$J:$J,Daily!A5)</f>
        <v/>
      </c>
      <c r="F5" s="4">
        <f>SUMIFS('Adjustments'!$C:$C,'Adjustments'!$A:$A,A5)</f>
        <v/>
      </c>
      <c r="G5" s="4">
        <f>B5+C5-D5-E5+F5</f>
        <v/>
      </c>
      <c r="H5" s="4">
        <f>H4+G5</f>
        <v/>
      </c>
    </row>
    <row r="6">
      <c r="A6" s="17">
        <f>A5+1</f>
        <v/>
      </c>
      <c r="B6" s="4" t="n"/>
      <c r="C6" s="4">
        <f>SUMIFS(Sales!$S:$S,Sales!$H:$H,A6)+SUMIFS(Sales!$J:$J,Sales!$H:$H,A6)</f>
        <v/>
      </c>
      <c r="D6" s="4">
        <f>SUMIFS(Sales!$J:$J,Sales!$U:$U,A6)</f>
        <v/>
      </c>
      <c r="E6" s="4">
        <f>SUMIFS(Investors!$Q:$Q,Investors!$T:$T,"Exit",Investors!$J:$J,Daily!A6)</f>
        <v/>
      </c>
      <c r="F6" s="4">
        <f>SUMIFS('Adjustments'!$C:$C,'Adjustments'!$A:$A,A6)</f>
        <v/>
      </c>
      <c r="G6" s="4">
        <f>B6+C6-D6-E6+F6</f>
        <v/>
      </c>
      <c r="H6" s="4">
        <f>H5+G6</f>
        <v/>
      </c>
    </row>
    <row r="7">
      <c r="A7" s="17">
        <f>A6+1</f>
        <v/>
      </c>
      <c r="B7" s="4" t="n"/>
      <c r="C7" s="4">
        <f>SUMIFS(Sales!$S:$S,Sales!$H:$H,A7)+SUMIFS(Sales!$J:$J,Sales!$H:$H,A7)</f>
        <v/>
      </c>
      <c r="D7" s="4">
        <f>SUMIFS(Sales!$J:$J,Sales!$U:$U,A7)</f>
        <v/>
      </c>
      <c r="E7" s="4">
        <f>SUMIFS(Investors!$Q:$Q,Investors!$T:$T,"Exit",Investors!$J:$J,Daily!A7)</f>
        <v/>
      </c>
      <c r="F7" s="4">
        <f>SUMIFS('Adjustments'!$C:$C,'Adjustments'!$A:$A,A7)</f>
        <v/>
      </c>
      <c r="G7" s="4">
        <f>B7+C7-D7-E7+F7</f>
        <v/>
      </c>
      <c r="H7" s="4">
        <f>H6+G7</f>
        <v/>
      </c>
    </row>
    <row r="8">
      <c r="A8" s="17">
        <f>A7+1</f>
        <v/>
      </c>
      <c r="B8" s="4" t="n"/>
      <c r="C8" s="4">
        <f>SUMIFS(Sales!$S:$S,Sales!$H:$H,A8)+SUMIFS(Sales!$J:$J,Sales!$H:$H,A8)</f>
        <v/>
      </c>
      <c r="D8" s="4">
        <f>SUMIFS(Sales!$J:$J,Sales!$U:$U,A8)</f>
        <v/>
      </c>
      <c r="E8" s="4">
        <f>SUMIFS(Investors!$Q:$Q,Investors!$T:$T,"Exit",Investors!$J:$J,Daily!A8)</f>
        <v/>
      </c>
      <c r="F8" s="4">
        <f>SUMIFS('Adjustments'!$C:$C,'Adjustments'!$A:$A,A8)</f>
        <v/>
      </c>
      <c r="G8" s="4">
        <f>B8+C8-D8-E8+F8</f>
        <v/>
      </c>
      <c r="H8" s="4">
        <f>H7+G8</f>
        <v/>
      </c>
    </row>
    <row r="9">
      <c r="A9" s="17">
        <f>A8+1</f>
        <v/>
      </c>
      <c r="B9" s="4" t="n"/>
      <c r="C9" s="4">
        <f>SUMIFS(Sales!$S:$S,Sales!$H:$H,A9)+SUMIFS(Sales!$J:$J,Sales!$H:$H,A9)</f>
        <v/>
      </c>
      <c r="D9" s="4">
        <f>SUMIFS(Sales!$J:$J,Sales!$U:$U,A9)</f>
        <v/>
      </c>
      <c r="E9" s="4">
        <f>SUMIFS(Investors!$Q:$Q,Investors!$T:$T,"Exit",Investors!$J:$J,Daily!A9)</f>
        <v/>
      </c>
      <c r="F9" s="4">
        <f>SUMIFS('Adjustments'!$C:$C,'Adjustments'!$A:$A,A9)</f>
        <v/>
      </c>
      <c r="G9" s="4">
        <f>B9+C9-D9-E9+F9</f>
        <v/>
      </c>
      <c r="H9" s="4">
        <f>H8+G9</f>
        <v/>
      </c>
    </row>
    <row r="10">
      <c r="A10" s="17">
        <f>A9+1</f>
        <v/>
      </c>
      <c r="B10" s="4" t="n"/>
      <c r="C10" s="4">
        <f>SUMIFS(Sales!$S:$S,Sales!$H:$H,A10)+SUMIFS(Sales!$J:$J,Sales!$H:$H,A10)</f>
        <v/>
      </c>
      <c r="D10" s="4">
        <f>SUMIFS(Sales!$J:$J,Sales!$U:$U,A10)</f>
        <v/>
      </c>
      <c r="E10" s="4">
        <f>SUMIFS(Investors!$Q:$Q,Investors!$T:$T,"Exit",Investors!$J:$J,Daily!A10)</f>
        <v/>
      </c>
      <c r="F10" s="4">
        <f>SUMIFS('Adjustments'!$C:$C,'Adjustments'!$A:$A,A10)</f>
        <v/>
      </c>
      <c r="G10" s="4">
        <f>B10+C10-D10-E10+F10</f>
        <v/>
      </c>
      <c r="H10" s="4">
        <f>H9+G10</f>
        <v/>
      </c>
    </row>
    <row r="11">
      <c r="A11" s="17">
        <f>A10+1</f>
        <v/>
      </c>
      <c r="B11" s="4" t="n"/>
      <c r="C11" s="4">
        <f>SUMIFS(Sales!$S:$S,Sales!$H:$H,A11)+SUMIFS(Sales!$J:$J,Sales!$H:$H,A11)</f>
        <v/>
      </c>
      <c r="D11" s="4">
        <f>SUMIFS(Sales!$J:$J,Sales!$U:$U,A11)</f>
        <v/>
      </c>
      <c r="E11" s="4">
        <f>SUMIFS(Investors!$Q:$Q,Investors!$T:$T,"Exit",Investors!$J:$J,Daily!A11)</f>
        <v/>
      </c>
      <c r="F11" s="4">
        <f>SUMIFS('Adjustments'!$C:$C,'Adjustments'!$A:$A,A11)</f>
        <v/>
      </c>
      <c r="G11" s="4">
        <f>B11+C11-D11-E11+F11</f>
        <v/>
      </c>
      <c r="H11" s="4">
        <f>H10+G11</f>
        <v/>
      </c>
    </row>
    <row r="12">
      <c r="A12" s="17">
        <f>A11+1</f>
        <v/>
      </c>
      <c r="B12" s="4" t="n"/>
      <c r="C12" s="4">
        <f>SUMIFS(Sales!$S:$S,Sales!$H:$H,A12)+SUMIFS(Sales!$J:$J,Sales!$H:$H,A12)</f>
        <v/>
      </c>
      <c r="D12" s="4">
        <f>SUMIFS(Sales!$J:$J,Sales!$U:$U,A12)</f>
        <v/>
      </c>
      <c r="E12" s="4">
        <f>SUMIFS(Investors!$Q:$Q,Investors!$T:$T,"Exit",Investors!$J:$J,Daily!A12)</f>
        <v/>
      </c>
      <c r="F12" s="4">
        <f>SUMIFS('Adjustments'!$C:$C,'Adjustments'!$A:$A,A12)</f>
        <v/>
      </c>
      <c r="G12" s="4">
        <f>B12+C12-D12-E12+F12</f>
        <v/>
      </c>
      <c r="H12" s="4">
        <f>H11+G12</f>
        <v/>
      </c>
    </row>
    <row r="13">
      <c r="A13" s="17">
        <f>A12+1</f>
        <v/>
      </c>
      <c r="B13" s="4" t="n"/>
      <c r="C13" s="4">
        <f>SUMIFS(Sales!$S:$S,Sales!$H:$H,A13)+SUMIFS(Sales!$J:$J,Sales!$H:$H,A13)</f>
        <v/>
      </c>
      <c r="D13" s="4">
        <f>SUMIFS(Sales!$J:$J,Sales!$U:$U,A13)</f>
        <v/>
      </c>
      <c r="E13" s="4">
        <f>SUMIFS(Investors!$Q:$Q,Investors!$T:$T,"Exit",Investors!$J:$J,Daily!A13)</f>
        <v/>
      </c>
      <c r="F13" s="4">
        <f>SUMIFS('Adjustments'!$C:$C,'Adjustments'!$A:$A,A13)</f>
        <v/>
      </c>
      <c r="G13" s="4">
        <f>B13+C13-D13-E13+F13</f>
        <v/>
      </c>
      <c r="H13" s="4">
        <f>H12+G13</f>
        <v/>
      </c>
    </row>
    <row r="14">
      <c r="A14" s="17">
        <f>A13+1</f>
        <v/>
      </c>
      <c r="B14" s="4" t="n"/>
      <c r="C14" s="4">
        <f>SUMIFS(Sales!$S:$S,Sales!$H:$H,A14)+SUMIFS(Sales!$J:$J,Sales!$H:$H,A14)</f>
        <v/>
      </c>
      <c r="D14" s="4">
        <f>SUMIFS(Sales!$J:$J,Sales!$U:$U,A14)</f>
        <v/>
      </c>
      <c r="E14" s="4">
        <f>SUMIFS(Investors!$Q:$Q,Investors!$T:$T,"Exit",Investors!$J:$J,Daily!A14)</f>
        <v/>
      </c>
      <c r="F14" s="4">
        <f>SUMIFS('Adjustments'!$C:$C,'Adjustments'!$A:$A,A14)</f>
        <v/>
      </c>
      <c r="G14" s="4">
        <f>B14+C14-D14-E14+F14</f>
        <v/>
      </c>
      <c r="H14" s="4">
        <f>H13+G14</f>
        <v/>
      </c>
    </row>
    <row r="15">
      <c r="A15" s="17">
        <f>A14+1</f>
        <v/>
      </c>
      <c r="B15" s="4" t="n"/>
      <c r="C15" s="4">
        <f>SUMIFS(Sales!$S:$S,Sales!$H:$H,A15)+SUMIFS(Sales!$J:$J,Sales!$H:$H,A15)</f>
        <v/>
      </c>
      <c r="D15" s="4">
        <f>SUMIFS(Sales!$J:$J,Sales!$U:$U,A15)</f>
        <v/>
      </c>
      <c r="E15" s="4">
        <f>SUMIFS(Investors!$Q:$Q,Investors!$T:$T,"Exit",Investors!$J:$J,Daily!A15)</f>
        <v/>
      </c>
      <c r="F15" s="4">
        <f>SUMIFS('Adjustments'!$C:$C,'Adjustments'!$A:$A,A15)</f>
        <v/>
      </c>
      <c r="G15" s="4">
        <f>B15+C15-D15-E15+F15</f>
        <v/>
      </c>
      <c r="H15" s="4">
        <f>H14+G15</f>
        <v/>
      </c>
    </row>
    <row r="16">
      <c r="A16" s="17">
        <f>A15+1</f>
        <v/>
      </c>
      <c r="B16" s="4" t="n"/>
      <c r="C16" s="4">
        <f>SUMIFS(Sales!$S:$S,Sales!$H:$H,A16)+SUMIFS(Sales!$J:$J,Sales!$H:$H,A16)</f>
        <v/>
      </c>
      <c r="D16" s="4">
        <f>SUMIFS(Sales!$J:$J,Sales!$U:$U,A16)</f>
        <v/>
      </c>
      <c r="E16" s="4">
        <f>SUMIFS(Investors!$Q:$Q,Investors!$T:$T,"Exit",Investors!$J:$J,Daily!A16)</f>
        <v/>
      </c>
      <c r="F16" s="4">
        <f>SUMIFS('Adjustments'!$C:$C,'Adjustments'!$A:$A,A16)</f>
        <v/>
      </c>
      <c r="G16" s="4">
        <f>B16+C16-D16-E16+F16</f>
        <v/>
      </c>
      <c r="H16" s="4">
        <f>H15+G16</f>
        <v/>
      </c>
    </row>
    <row r="17">
      <c r="A17" s="17">
        <f>A16+1</f>
        <v/>
      </c>
      <c r="B17" s="4" t="n"/>
      <c r="C17" s="4">
        <f>SUMIFS(Sales!$S:$S,Sales!$H:$H,A17)+SUMIFS(Sales!$J:$J,Sales!$H:$H,A17)</f>
        <v/>
      </c>
      <c r="D17" s="4">
        <f>SUMIFS(Sales!$J:$J,Sales!$U:$U,A17)</f>
        <v/>
      </c>
      <c r="E17" s="4">
        <f>SUMIFS(Investors!$Q:$Q,Investors!$T:$T,"Exit",Investors!$J:$J,Daily!A17)</f>
        <v/>
      </c>
      <c r="F17" s="4">
        <f>SUMIFS('Adjustments'!$C:$C,'Adjustments'!$A:$A,A17)</f>
        <v/>
      </c>
      <c r="G17" s="4">
        <f>B17+C17-D17-E17+F17</f>
        <v/>
      </c>
      <c r="H17" s="4">
        <f>H16+G17</f>
        <v/>
      </c>
    </row>
    <row r="18">
      <c r="A18" s="17">
        <f>A17+1</f>
        <v/>
      </c>
      <c r="B18" s="4" t="n"/>
      <c r="C18" s="4">
        <f>SUMIFS(Sales!$S:$S,Sales!$H:$H,A18)+SUMIFS(Sales!$J:$J,Sales!$H:$H,A18)</f>
        <v/>
      </c>
      <c r="D18" s="4">
        <f>SUMIFS(Sales!$J:$J,Sales!$U:$U,A18)</f>
        <v/>
      </c>
      <c r="E18" s="4">
        <f>SUMIFS(Investors!$Q:$Q,Investors!$T:$T,"Exit",Investors!$J:$J,Daily!A18)</f>
        <v/>
      </c>
      <c r="F18" s="4">
        <f>SUMIFS('Adjustments'!$C:$C,'Adjustments'!$A:$A,A18)</f>
        <v/>
      </c>
      <c r="G18" s="4">
        <f>B18+C18-D18-E18+F18</f>
        <v/>
      </c>
      <c r="H18" s="4">
        <f>H17+G18</f>
        <v/>
      </c>
    </row>
    <row r="19">
      <c r="A19" s="17">
        <f>A18+1</f>
        <v/>
      </c>
      <c r="B19" s="4" t="n"/>
      <c r="C19" s="4">
        <f>SUMIFS(Sales!$S:$S,Sales!$H:$H,A19)+SUMIFS(Sales!$J:$J,Sales!$H:$H,A19)</f>
        <v/>
      </c>
      <c r="D19" s="4">
        <f>SUMIFS(Sales!$J:$J,Sales!$U:$U,A19)</f>
        <v/>
      </c>
      <c r="E19" s="4">
        <f>SUMIFS(Investors!$Q:$Q,Investors!$T:$T,"Exit",Investors!$J:$J,Daily!A19)</f>
        <v/>
      </c>
      <c r="F19" s="4">
        <f>SUMIFS('Adjustments'!$C:$C,'Adjustments'!$A:$A,A19)</f>
        <v/>
      </c>
      <c r="G19" s="4">
        <f>B19+C19-D19-E19+F19</f>
        <v/>
      </c>
      <c r="H19" s="4">
        <f>H18+G19</f>
        <v/>
      </c>
    </row>
    <row r="20">
      <c r="A20" s="17">
        <f>A19+1</f>
        <v/>
      </c>
      <c r="B20" s="4" t="n"/>
      <c r="C20" s="4">
        <f>SUMIFS(Sales!$S:$S,Sales!$H:$H,A20)+SUMIFS(Sales!$J:$J,Sales!$H:$H,A20)</f>
        <v/>
      </c>
      <c r="D20" s="4">
        <f>SUMIFS(Sales!$J:$J,Sales!$U:$U,A20)</f>
        <v/>
      </c>
      <c r="E20" s="4">
        <f>SUMIFS(Investors!$Q:$Q,Investors!$T:$T,"Exit",Investors!$J:$J,Daily!A20)</f>
        <v/>
      </c>
      <c r="F20" s="4">
        <f>SUMIFS('Adjustments'!$C:$C,'Adjustments'!$A:$A,A20)</f>
        <v/>
      </c>
      <c r="G20" s="4">
        <f>B20+C20-D20-E20+F20</f>
        <v/>
      </c>
      <c r="H20" s="4">
        <f>H19+G20</f>
        <v/>
      </c>
    </row>
    <row r="21">
      <c r="A21" s="17">
        <f>A20+1</f>
        <v/>
      </c>
      <c r="B21" s="4" t="n"/>
      <c r="C21" s="4">
        <f>SUMIFS(Sales!$S:$S,Sales!$H:$H,A21)+SUMIFS(Sales!$J:$J,Sales!$H:$H,A21)</f>
        <v/>
      </c>
      <c r="D21" s="4">
        <f>SUMIFS(Sales!$J:$J,Sales!$U:$U,A21)</f>
        <v/>
      </c>
      <c r="E21" s="4">
        <f>SUMIFS(Investors!$Q:$Q,Investors!$T:$T,"Exit",Investors!$J:$J,Daily!A21)</f>
        <v/>
      </c>
      <c r="F21" s="4">
        <f>SUMIFS('Adjustments'!$C:$C,'Adjustments'!$A:$A,A21)</f>
        <v/>
      </c>
      <c r="G21" s="4">
        <f>B21+C21-D21-E21+F21</f>
        <v/>
      </c>
      <c r="H21" s="4">
        <f>H20+G21</f>
        <v/>
      </c>
    </row>
    <row r="22">
      <c r="A22" s="17">
        <f>A21+1</f>
        <v/>
      </c>
      <c r="B22" s="4" t="n"/>
      <c r="C22" s="4">
        <f>SUMIFS(Sales!$S:$S,Sales!$H:$H,A22)+SUMIFS(Sales!$J:$J,Sales!$H:$H,A22)</f>
        <v/>
      </c>
      <c r="D22" s="4">
        <f>SUMIFS(Sales!$J:$J,Sales!$U:$U,A22)</f>
        <v/>
      </c>
      <c r="E22" s="4">
        <f>SUMIFS(Investors!$Q:$Q,Investors!$T:$T,"Exit",Investors!$J:$J,Daily!A22)</f>
        <v/>
      </c>
      <c r="F22" s="4">
        <f>SUMIFS('Adjustments'!$C:$C,'Adjustments'!$A:$A,A22)</f>
        <v/>
      </c>
      <c r="G22" s="4">
        <f>B22+C22-D22-E22+F22</f>
        <v/>
      </c>
      <c r="H22" s="4">
        <f>H21+G22</f>
        <v/>
      </c>
    </row>
    <row r="23">
      <c r="A23" s="17">
        <f>A22+1</f>
        <v/>
      </c>
      <c r="B23" s="4" t="n"/>
      <c r="C23" s="4">
        <f>SUMIFS(Sales!$S:$S,Sales!$H:$H,A23)+SUMIFS(Sales!$J:$J,Sales!$H:$H,A23)</f>
        <v/>
      </c>
      <c r="D23" s="4">
        <f>SUMIFS(Sales!$J:$J,Sales!$U:$U,A23)</f>
        <v/>
      </c>
      <c r="E23" s="4">
        <f>SUMIFS(Investors!$Q:$Q,Investors!$T:$T,"Exit",Investors!$J:$J,Daily!A23)</f>
        <v/>
      </c>
      <c r="F23" s="4">
        <f>SUMIFS('Adjustments'!$C:$C,'Adjustments'!$A:$A,A23)</f>
        <v/>
      </c>
      <c r="G23" s="4">
        <f>B23+C23-D23-E23+F23</f>
        <v/>
      </c>
      <c r="H23" s="4">
        <f>H22+G23</f>
        <v/>
      </c>
    </row>
    <row r="24">
      <c r="A24" s="17">
        <f>A23+1</f>
        <v/>
      </c>
      <c r="B24" s="4" t="n"/>
      <c r="C24" s="4">
        <f>SUMIFS(Sales!$S:$S,Sales!$H:$H,A24)+SUMIFS(Sales!$J:$J,Sales!$H:$H,A24)</f>
        <v/>
      </c>
      <c r="D24" s="4">
        <f>SUMIFS(Sales!$J:$J,Sales!$U:$U,A24)</f>
        <v/>
      </c>
      <c r="E24" s="4">
        <f>SUMIFS(Investors!$Q:$Q,Investors!$T:$T,"Exit",Investors!$J:$J,Daily!A24)</f>
        <v/>
      </c>
      <c r="F24" s="4">
        <f>SUMIFS('Adjustments'!$C:$C,'Adjustments'!$A:$A,A24)</f>
        <v/>
      </c>
      <c r="G24" s="4">
        <f>B24+C24-D24-E24+F24</f>
        <v/>
      </c>
      <c r="H24" s="4">
        <f>H23+G24</f>
        <v/>
      </c>
    </row>
    <row r="25">
      <c r="A25" s="17">
        <f>A24+1</f>
        <v/>
      </c>
      <c r="B25" s="4" t="n"/>
      <c r="C25" s="4">
        <f>SUMIFS(Sales!$S:$S,Sales!$H:$H,A25)+SUMIFS(Sales!$J:$J,Sales!$H:$H,A25)</f>
        <v/>
      </c>
      <c r="D25" s="4">
        <f>SUMIFS(Sales!$J:$J,Sales!$U:$U,A25)</f>
        <v/>
      </c>
      <c r="E25" s="4">
        <f>SUMIFS(Investors!$Q:$Q,Investors!$T:$T,"Exit",Investors!$J:$J,Daily!A25)</f>
        <v/>
      </c>
      <c r="F25" s="4">
        <f>SUMIFS('Adjustments'!$C:$C,'Adjustments'!$A:$A,A25)</f>
        <v/>
      </c>
      <c r="G25" s="4">
        <f>B25+C25-D25-E25+F25</f>
        <v/>
      </c>
      <c r="H25" s="4">
        <f>H24+G25</f>
        <v/>
      </c>
    </row>
    <row r="26">
      <c r="A26" s="17">
        <f>A25+1</f>
        <v/>
      </c>
      <c r="B26" s="4" t="n"/>
      <c r="C26" s="4">
        <f>SUMIFS(Sales!$S:$S,Sales!$H:$H,A26)+SUMIFS(Sales!$J:$J,Sales!$H:$H,A26)</f>
        <v/>
      </c>
      <c r="D26" s="4">
        <f>SUMIFS(Sales!$J:$J,Sales!$U:$U,A26)</f>
        <v/>
      </c>
      <c r="E26" s="4">
        <f>SUMIFS(Investors!$Q:$Q,Investors!$T:$T,"Exit",Investors!$J:$J,Daily!A26)</f>
        <v/>
      </c>
      <c r="F26" s="4">
        <f>SUMIFS('Adjustments'!$C:$C,'Adjustments'!$A:$A,A26)</f>
        <v/>
      </c>
      <c r="G26" s="4">
        <f>B26+C26-D26-E26+F26</f>
        <v/>
      </c>
      <c r="H26" s="4">
        <f>H25+G26</f>
        <v/>
      </c>
    </row>
    <row r="27">
      <c r="A27" s="17">
        <f>A26+1</f>
        <v/>
      </c>
      <c r="B27" s="4" t="n"/>
      <c r="C27" s="4">
        <f>SUMIFS(Sales!$S:$S,Sales!$H:$H,A27)+SUMIFS(Sales!$J:$J,Sales!$H:$H,A27)</f>
        <v/>
      </c>
      <c r="D27" s="4">
        <f>SUMIFS(Sales!$J:$J,Sales!$U:$U,A27)</f>
        <v/>
      </c>
      <c r="E27" s="4">
        <f>SUMIFS(Investors!$Q:$Q,Investors!$T:$T,"Exit",Investors!$J:$J,Daily!A27)</f>
        <v/>
      </c>
      <c r="F27" s="4">
        <f>SUMIFS('Adjustments'!$C:$C,'Adjustments'!$A:$A,A27)</f>
        <v/>
      </c>
      <c r="G27" s="4">
        <f>B27+C27-D27-E27+F27</f>
        <v/>
      </c>
      <c r="H27" s="4">
        <f>H26+G27</f>
        <v/>
      </c>
    </row>
    <row r="28">
      <c r="A28" s="17">
        <f>A27+1</f>
        <v/>
      </c>
      <c r="B28" s="4" t="n"/>
      <c r="C28" s="4">
        <f>SUMIFS(Sales!$S:$S,Sales!$H:$H,A28)+SUMIFS(Sales!$J:$J,Sales!$H:$H,A28)</f>
        <v/>
      </c>
      <c r="D28" s="4">
        <f>SUMIFS(Sales!$J:$J,Sales!$U:$U,A28)</f>
        <v/>
      </c>
      <c r="E28" s="4">
        <f>SUMIFS(Investors!$Q:$Q,Investors!$T:$T,"Exit",Investors!$J:$J,Daily!A28)</f>
        <v/>
      </c>
      <c r="F28" s="4">
        <f>SUMIFS('Adjustments'!$C:$C,'Adjustments'!$A:$A,A28)</f>
        <v/>
      </c>
      <c r="G28" s="4">
        <f>B28+C28-D28-E28+F28</f>
        <v/>
      </c>
      <c r="H28" s="4">
        <f>H27+G28</f>
        <v/>
      </c>
    </row>
    <row r="29">
      <c r="A29" s="17">
        <f>A28+1</f>
        <v/>
      </c>
      <c r="B29" s="4" t="n"/>
      <c r="C29" s="4">
        <f>SUMIFS(Sales!$S:$S,Sales!$H:$H,A29)+SUMIFS(Sales!$J:$J,Sales!$H:$H,A29)</f>
        <v/>
      </c>
      <c r="D29" s="4">
        <f>SUMIFS(Sales!$J:$J,Sales!$U:$U,A29)</f>
        <v/>
      </c>
      <c r="E29" s="4">
        <f>SUMIFS(Investors!$Q:$Q,Investors!$T:$T,"Exit",Investors!$J:$J,Daily!A29)</f>
        <v/>
      </c>
      <c r="F29" s="4">
        <f>SUMIFS('Adjustments'!$C:$C,'Adjustments'!$A:$A,A29)</f>
        <v/>
      </c>
      <c r="G29" s="4">
        <f>B29+C29-D29-E29+F29</f>
        <v/>
      </c>
      <c r="H29" s="4">
        <f>H28+G29</f>
        <v/>
      </c>
    </row>
    <row r="30">
      <c r="A30" s="17">
        <f>A29+1</f>
        <v/>
      </c>
      <c r="B30" s="4" t="n"/>
      <c r="C30" s="4">
        <f>SUMIFS(Sales!$S:$S,Sales!$H:$H,A30)+SUMIFS(Sales!$J:$J,Sales!$H:$H,A30)</f>
        <v/>
      </c>
      <c r="D30" s="4">
        <f>SUMIFS(Sales!$J:$J,Sales!$U:$U,A30)</f>
        <v/>
      </c>
      <c r="E30" s="4">
        <f>SUMIFS(Investors!$Q:$Q,Investors!$T:$T,"Exit",Investors!$J:$J,Daily!A30)</f>
        <v/>
      </c>
      <c r="F30" s="4">
        <f>SUMIFS('Adjustments'!$C:$C,'Adjustments'!$A:$A,A30)</f>
        <v/>
      </c>
      <c r="G30" s="4">
        <f>B30+C30-D30-E30+F30</f>
        <v/>
      </c>
      <c r="H30" s="4">
        <f>H29+G30</f>
        <v/>
      </c>
    </row>
    <row r="31">
      <c r="A31" s="17">
        <f>A30+1</f>
        <v/>
      </c>
      <c r="B31" s="4" t="n"/>
      <c r="C31" s="4">
        <f>SUMIFS(Sales!$S:$S,Sales!$H:$H,A31)+SUMIFS(Sales!$J:$J,Sales!$H:$H,A31)</f>
        <v/>
      </c>
      <c r="D31" s="4">
        <f>SUMIFS(Sales!$J:$J,Sales!$U:$U,A31)</f>
        <v/>
      </c>
      <c r="E31" s="4">
        <f>SUMIFS(Investors!$Q:$Q,Investors!$T:$T,"Exit",Investors!$J:$J,Daily!A31)</f>
        <v/>
      </c>
      <c r="F31" s="4">
        <f>SUMIFS('Adjustments'!$C:$C,'Adjustments'!$A:$A,A31)</f>
        <v/>
      </c>
      <c r="G31" s="4">
        <f>B31+C31-D31-E31+F31</f>
        <v/>
      </c>
      <c r="H31" s="4">
        <f>H30+G31</f>
        <v/>
      </c>
    </row>
    <row r="32">
      <c r="A32" s="17">
        <f>A31+1</f>
        <v/>
      </c>
      <c r="B32" s="4" t="n"/>
      <c r="C32" s="4">
        <f>SUMIFS(Sales!$S:$S,Sales!$H:$H,A32)+SUMIFS(Sales!$J:$J,Sales!$H:$H,A32)</f>
        <v/>
      </c>
      <c r="D32" s="4">
        <f>SUMIFS(Sales!$J:$J,Sales!$U:$U,A32)</f>
        <v/>
      </c>
      <c r="E32" s="4">
        <f>SUMIFS(Investors!$Q:$Q,Investors!$T:$T,"Exit",Investors!$J:$J,Daily!A32)</f>
        <v/>
      </c>
      <c r="F32" s="4">
        <f>SUMIFS('Adjustments'!$C:$C,'Adjustments'!$A:$A,A32)</f>
        <v/>
      </c>
      <c r="G32" s="4">
        <f>B32+C32-D32-E32+F32</f>
        <v/>
      </c>
      <c r="H32" s="4">
        <f>H31+G32</f>
        <v/>
      </c>
    </row>
    <row r="33">
      <c r="A33" s="17">
        <f>A32+1</f>
        <v/>
      </c>
      <c r="B33" s="4" t="n"/>
      <c r="C33" s="4">
        <f>SUMIFS(Sales!$S:$S,Sales!$H:$H,A33)+SUMIFS(Sales!$J:$J,Sales!$H:$H,A33)</f>
        <v/>
      </c>
      <c r="D33" s="4">
        <f>SUMIFS(Sales!$J:$J,Sales!$U:$U,A33)</f>
        <v/>
      </c>
      <c r="E33" s="4">
        <f>SUMIFS(Investors!$Q:$Q,Investors!$T:$T,"Exit",Investors!$J:$J,Daily!A33)</f>
        <v/>
      </c>
      <c r="F33" s="4">
        <f>SUMIFS('Adjustments'!$C:$C,'Adjustments'!$A:$A,A33)</f>
        <v/>
      </c>
      <c r="G33" s="4">
        <f>B33+C33-D33-E33+F33</f>
        <v/>
      </c>
      <c r="H33" s="4">
        <f>H32+G33</f>
        <v/>
      </c>
    </row>
    <row r="34">
      <c r="A34" s="17">
        <f>A33+1</f>
        <v/>
      </c>
      <c r="B34" s="4" t="n"/>
      <c r="C34" s="4">
        <f>SUMIFS(Sales!$S:$S,Sales!$H:$H,A34)+SUMIFS(Sales!$J:$J,Sales!$H:$H,A34)</f>
        <v/>
      </c>
      <c r="D34" s="4">
        <f>SUMIFS(Sales!$J:$J,Sales!$U:$U,A34)</f>
        <v/>
      </c>
      <c r="E34" s="4">
        <f>SUMIFS(Investors!$Q:$Q,Investors!$T:$T,"Exit",Investors!$J:$J,Daily!A34)</f>
        <v/>
      </c>
      <c r="F34" s="4">
        <f>SUMIFS('Adjustments'!$C:$C,'Adjustments'!$A:$A,A34)</f>
        <v/>
      </c>
      <c r="G34" s="4">
        <f>B34+C34-D34-E34+F34</f>
        <v/>
      </c>
      <c r="H34" s="4">
        <f>H33+G34</f>
        <v/>
      </c>
    </row>
    <row r="35">
      <c r="A35" s="17">
        <f>A34+1</f>
        <v/>
      </c>
      <c r="B35" s="4" t="n"/>
      <c r="C35" s="4">
        <f>SUMIFS(Sales!$S:$S,Sales!$H:$H,A35)+SUMIFS(Sales!$J:$J,Sales!$H:$H,A35)</f>
        <v/>
      </c>
      <c r="D35" s="4">
        <f>SUMIFS(Sales!$J:$J,Sales!$U:$U,A35)</f>
        <v/>
      </c>
      <c r="E35" s="4">
        <f>SUMIFS(Investors!$Q:$Q,Investors!$T:$T,"Exit",Investors!$J:$J,Daily!A35)</f>
        <v/>
      </c>
      <c r="F35" s="4">
        <f>SUMIFS('Adjustments'!$C:$C,'Adjustments'!$A:$A,A35)</f>
        <v/>
      </c>
      <c r="G35" s="4">
        <f>B35+C35-D35-E35+F35</f>
        <v/>
      </c>
      <c r="H35" s="4">
        <f>H34+G35</f>
        <v/>
      </c>
    </row>
    <row r="36">
      <c r="A36" s="17">
        <f>A35+1</f>
        <v/>
      </c>
      <c r="B36" s="4" t="n"/>
      <c r="C36" s="4">
        <f>SUMIFS(Sales!$S:$S,Sales!$H:$H,A36)+SUMIFS(Sales!$J:$J,Sales!$H:$H,A36)</f>
        <v/>
      </c>
      <c r="D36" s="4">
        <f>SUMIFS(Sales!$J:$J,Sales!$U:$U,A36)</f>
        <v/>
      </c>
      <c r="E36" s="4">
        <f>SUMIFS(Investors!$Q:$Q,Investors!$T:$T,"Exit",Investors!$J:$J,Daily!A36)</f>
        <v/>
      </c>
      <c r="F36" s="4">
        <f>SUMIFS('Adjustments'!$C:$C,'Adjustments'!$A:$A,A36)</f>
        <v/>
      </c>
      <c r="G36" s="4">
        <f>B36+C36-D36-E36+F36</f>
        <v/>
      </c>
      <c r="H36" s="4">
        <f>H35+G36</f>
        <v/>
      </c>
    </row>
    <row r="37">
      <c r="A37" s="17">
        <f>A36+1</f>
        <v/>
      </c>
      <c r="B37" s="4" t="n"/>
      <c r="C37" s="4">
        <f>SUMIFS(Sales!$S:$S,Sales!$H:$H,A37)+SUMIFS(Sales!$J:$J,Sales!$H:$H,A37)</f>
        <v/>
      </c>
      <c r="D37" s="4">
        <f>SUMIFS(Sales!$J:$J,Sales!$U:$U,A37)</f>
        <v/>
      </c>
      <c r="E37" s="4">
        <f>SUMIFS(Investors!$Q:$Q,Investors!$T:$T,"Exit",Investors!$J:$J,Daily!A37)</f>
        <v/>
      </c>
      <c r="F37" s="4">
        <f>SUMIFS('Adjustments'!$C:$C,'Adjustments'!$A:$A,A37)</f>
        <v/>
      </c>
      <c r="G37" s="4">
        <f>B37+C37-D37-E37+F37</f>
        <v/>
      </c>
      <c r="H37" s="4">
        <f>H36+G37</f>
        <v/>
      </c>
    </row>
    <row r="38">
      <c r="A38" s="17">
        <f>A37+1</f>
        <v/>
      </c>
      <c r="B38" s="4" t="n"/>
      <c r="C38" s="4">
        <f>SUMIFS(Sales!$S:$S,Sales!$H:$H,A38)+SUMIFS(Sales!$J:$J,Sales!$H:$H,A38)</f>
        <v/>
      </c>
      <c r="D38" s="4">
        <f>SUMIFS(Sales!$J:$J,Sales!$U:$U,A38)</f>
        <v/>
      </c>
      <c r="E38" s="4">
        <f>SUMIFS(Investors!$Q:$Q,Investors!$T:$T,"Exit",Investors!$J:$J,Daily!A38)</f>
        <v/>
      </c>
      <c r="F38" s="4">
        <f>SUMIFS('Adjustments'!$C:$C,'Adjustments'!$A:$A,A38)</f>
        <v/>
      </c>
      <c r="G38" s="4">
        <f>B38+C38-D38-E38+F38</f>
        <v/>
      </c>
      <c r="H38" s="4">
        <f>H37+G38</f>
        <v/>
      </c>
    </row>
    <row r="39">
      <c r="A39" s="17">
        <f>A38+1</f>
        <v/>
      </c>
      <c r="B39" s="4" t="n"/>
      <c r="C39" s="4">
        <f>SUMIFS(Sales!$S:$S,Sales!$H:$H,A39)+SUMIFS(Sales!$J:$J,Sales!$H:$H,A39)</f>
        <v/>
      </c>
      <c r="D39" s="4">
        <f>SUMIFS(Sales!$J:$J,Sales!$U:$U,A39)</f>
        <v/>
      </c>
      <c r="E39" s="4">
        <f>SUMIFS(Investors!$Q:$Q,Investors!$T:$T,"Exit",Investors!$J:$J,Daily!A39)</f>
        <v/>
      </c>
      <c r="F39" s="4">
        <f>SUMIFS('Adjustments'!$C:$C,'Adjustments'!$A:$A,A39)</f>
        <v/>
      </c>
      <c r="G39" s="4">
        <f>B39+C39-D39-E39+F39</f>
        <v/>
      </c>
      <c r="H39" s="4">
        <f>H38+G39</f>
        <v/>
      </c>
    </row>
    <row r="40">
      <c r="A40" s="17">
        <f>A39+1</f>
        <v/>
      </c>
      <c r="B40" s="4" t="n"/>
      <c r="C40" s="4">
        <f>SUMIFS(Sales!$S:$S,Sales!$H:$H,A40)+SUMIFS(Sales!$J:$J,Sales!$H:$H,A40)</f>
        <v/>
      </c>
      <c r="D40" s="4">
        <f>SUMIFS(Sales!$J:$J,Sales!$U:$U,A40)</f>
        <v/>
      </c>
      <c r="E40" s="4">
        <f>SUMIFS(Investors!$Q:$Q,Investors!$T:$T,"Exit",Investors!$J:$J,Daily!A40)</f>
        <v/>
      </c>
      <c r="F40" s="4">
        <f>SUMIFS('Adjustments'!$C:$C,'Adjustments'!$A:$A,A40)</f>
        <v/>
      </c>
      <c r="G40" s="4">
        <f>B40+C40-D40-E40+F40</f>
        <v/>
      </c>
      <c r="H40" s="4">
        <f>H39+G40</f>
        <v/>
      </c>
    </row>
    <row r="41">
      <c r="A41" s="17">
        <f>A40+1</f>
        <v/>
      </c>
      <c r="B41" s="4" t="n"/>
      <c r="C41" s="4">
        <f>SUMIFS(Sales!$S:$S,Sales!$H:$H,A41)+SUMIFS(Sales!$J:$J,Sales!$H:$H,A41)</f>
        <v/>
      </c>
      <c r="D41" s="4">
        <f>SUMIFS(Sales!$J:$J,Sales!$U:$U,A41)</f>
        <v/>
      </c>
      <c r="E41" s="4">
        <f>SUMIFS(Investors!$Q:$Q,Investors!$T:$T,"Exit",Investors!$J:$J,Daily!A41)</f>
        <v/>
      </c>
      <c r="F41" s="4">
        <f>SUMIFS('Adjustments'!$C:$C,'Adjustments'!$A:$A,A41)</f>
        <v/>
      </c>
      <c r="G41" s="4">
        <f>B41+C41-D41-E41+F41</f>
        <v/>
      </c>
      <c r="H41" s="4">
        <f>H40+G41</f>
        <v/>
      </c>
    </row>
    <row r="42">
      <c r="A42" s="17">
        <f>A41+1</f>
        <v/>
      </c>
      <c r="B42" s="4" t="n"/>
      <c r="C42" s="4">
        <f>SUMIFS(Sales!$S:$S,Sales!$H:$H,A42)+SUMIFS(Sales!$J:$J,Sales!$H:$H,A42)</f>
        <v/>
      </c>
      <c r="D42" s="4">
        <f>SUMIFS(Sales!$J:$J,Sales!$U:$U,A42)</f>
        <v/>
      </c>
      <c r="E42" s="4">
        <f>SUMIFS(Investors!$Q:$Q,Investors!$T:$T,"Exit",Investors!$J:$J,Daily!A42)</f>
        <v/>
      </c>
      <c r="F42" s="4">
        <f>SUMIFS('Adjustments'!$C:$C,'Adjustments'!$A:$A,A42)</f>
        <v/>
      </c>
      <c r="G42" s="4">
        <f>B42+C42-D42-E42+F42</f>
        <v/>
      </c>
      <c r="H42" s="4">
        <f>H41+G42</f>
        <v/>
      </c>
    </row>
    <row r="43">
      <c r="A43" s="17">
        <f>A42+1</f>
        <v/>
      </c>
      <c r="B43" s="4" t="n"/>
      <c r="C43" s="4">
        <f>SUMIFS(Sales!$S:$S,Sales!$H:$H,A43)+SUMIFS(Sales!$J:$J,Sales!$H:$H,A43)</f>
        <v/>
      </c>
      <c r="D43" s="4">
        <f>SUMIFS(Sales!$J:$J,Sales!$U:$U,A43)</f>
        <v/>
      </c>
      <c r="E43" s="4">
        <f>SUMIFS(Investors!$Q:$Q,Investors!$T:$T,"Exit",Investors!$J:$J,Daily!A43)</f>
        <v/>
      </c>
      <c r="F43" s="4">
        <f>SUMIFS('Adjustments'!$C:$C,'Adjustments'!$A:$A,A43)</f>
        <v/>
      </c>
      <c r="G43" s="4">
        <f>B43+C43-D43-E43+F43</f>
        <v/>
      </c>
      <c r="H43" s="4">
        <f>H42+G43</f>
        <v/>
      </c>
    </row>
    <row r="44">
      <c r="A44" s="17">
        <f>A43+1</f>
        <v/>
      </c>
      <c r="B44" s="4" t="n"/>
      <c r="C44" s="4">
        <f>SUMIFS(Sales!$S:$S,Sales!$H:$H,A44)+SUMIFS(Sales!$J:$J,Sales!$H:$H,A44)</f>
        <v/>
      </c>
      <c r="D44" s="4">
        <f>SUMIFS(Sales!$J:$J,Sales!$U:$U,A44)</f>
        <v/>
      </c>
      <c r="E44" s="4">
        <f>SUMIFS(Investors!$Q:$Q,Investors!$T:$T,"Exit",Investors!$J:$J,Daily!A44)</f>
        <v/>
      </c>
      <c r="F44" s="4">
        <f>SUMIFS('Adjustments'!$C:$C,'Adjustments'!$A:$A,A44)</f>
        <v/>
      </c>
      <c r="G44" s="4">
        <f>B44+C44-D44-E44+F44</f>
        <v/>
      </c>
      <c r="H44" s="4">
        <f>H43+G44</f>
        <v/>
      </c>
    </row>
    <row r="45">
      <c r="A45" s="17">
        <f>A44+1</f>
        <v/>
      </c>
      <c r="B45" s="4" t="n"/>
      <c r="C45" s="4">
        <f>SUMIFS(Sales!$S:$S,Sales!$H:$H,A45)+SUMIFS(Sales!$J:$J,Sales!$H:$H,A45)</f>
        <v/>
      </c>
      <c r="D45" s="4">
        <f>SUMIFS(Sales!$J:$J,Sales!$U:$U,A45)</f>
        <v/>
      </c>
      <c r="E45" s="4">
        <f>SUMIFS(Investors!$Q:$Q,Investors!$T:$T,"Exit",Investors!$J:$J,Daily!A45)</f>
        <v/>
      </c>
      <c r="F45" s="4">
        <f>SUMIFS('Adjustments'!$C:$C,'Adjustments'!$A:$A,A45)</f>
        <v/>
      </c>
      <c r="G45" s="4">
        <f>B45+C45-D45-E45+F45</f>
        <v/>
      </c>
      <c r="H45" s="4">
        <f>H44+G45</f>
        <v/>
      </c>
    </row>
    <row r="46">
      <c r="A46" s="17">
        <f>A45+1</f>
        <v/>
      </c>
      <c r="B46" s="4" t="n"/>
      <c r="C46" s="4">
        <f>SUMIFS(Sales!$S:$S,Sales!$H:$H,A46)+SUMIFS(Sales!$J:$J,Sales!$H:$H,A46)</f>
        <v/>
      </c>
      <c r="D46" s="4">
        <f>SUMIFS(Sales!$J:$J,Sales!$U:$U,A46)</f>
        <v/>
      </c>
      <c r="E46" s="4">
        <f>SUMIFS(Investors!$Q:$Q,Investors!$T:$T,"Exit",Investors!$J:$J,Daily!A46)</f>
        <v/>
      </c>
      <c r="F46" s="4">
        <f>SUMIFS('Adjustments'!$C:$C,'Adjustments'!$A:$A,A46)</f>
        <v/>
      </c>
      <c r="G46" s="4">
        <f>B46+C46-D46-E46+F46</f>
        <v/>
      </c>
      <c r="H46" s="4">
        <f>H45+G46</f>
        <v/>
      </c>
    </row>
    <row r="47">
      <c r="A47" s="17">
        <f>A46+1</f>
        <v/>
      </c>
      <c r="B47" s="4" t="n"/>
      <c r="C47" s="4">
        <f>SUMIFS(Sales!$S:$S,Sales!$H:$H,A47)+SUMIFS(Sales!$J:$J,Sales!$H:$H,A47)</f>
        <v/>
      </c>
      <c r="D47" s="4">
        <f>SUMIFS(Sales!$J:$J,Sales!$U:$U,A47)</f>
        <v/>
      </c>
      <c r="E47" s="4">
        <f>SUMIFS(Investors!$Q:$Q,Investors!$T:$T,"Exit",Investors!$J:$J,Daily!A47)</f>
        <v/>
      </c>
      <c r="F47" s="4">
        <f>SUMIFS('Adjustments'!$C:$C,'Adjustments'!$A:$A,A47)</f>
        <v/>
      </c>
      <c r="G47" s="4">
        <f>B47+C47-D47-E47+F47</f>
        <v/>
      </c>
      <c r="H47" s="4">
        <f>H46+G47</f>
        <v/>
      </c>
    </row>
    <row r="48">
      <c r="A48" s="17">
        <f>A47+1</f>
        <v/>
      </c>
      <c r="B48" s="4" t="n"/>
      <c r="C48" s="4">
        <f>SUMIFS(Sales!$S:$S,Sales!$H:$H,A48)+SUMIFS(Sales!$J:$J,Sales!$H:$H,A48)</f>
        <v/>
      </c>
      <c r="D48" s="4">
        <f>SUMIFS(Sales!$J:$J,Sales!$U:$U,A48)</f>
        <v/>
      </c>
      <c r="E48" s="4">
        <f>SUMIFS(Investors!$Q:$Q,Investors!$T:$T,"Exit",Investors!$J:$J,Daily!A48)</f>
        <v/>
      </c>
      <c r="F48" s="4">
        <f>SUMIFS('Adjustments'!$C:$C,'Adjustments'!$A:$A,A48)</f>
        <v/>
      </c>
      <c r="G48" s="4">
        <f>B48+C48-D48-E48+F48</f>
        <v/>
      </c>
      <c r="H48" s="4">
        <f>H47+G48</f>
        <v/>
      </c>
    </row>
    <row r="49">
      <c r="A49" s="17">
        <f>A48+1</f>
        <v/>
      </c>
      <c r="B49" s="4" t="n"/>
      <c r="C49" s="4">
        <f>SUMIFS(Sales!$S:$S,Sales!$H:$H,A49)+SUMIFS(Sales!$J:$J,Sales!$H:$H,A49)</f>
        <v/>
      </c>
      <c r="D49" s="4">
        <f>SUMIFS(Sales!$J:$J,Sales!$U:$U,A49)</f>
        <v/>
      </c>
      <c r="E49" s="4">
        <f>SUMIFS(Investors!$Q:$Q,Investors!$T:$T,"Exit",Investors!$J:$J,Daily!A49)</f>
        <v/>
      </c>
      <c r="F49" s="4">
        <f>SUMIFS('Adjustments'!$C:$C,'Adjustments'!$A:$A,A49)</f>
        <v/>
      </c>
      <c r="G49" s="4">
        <f>B49+C49-D49-E49+F49</f>
        <v/>
      </c>
      <c r="H49" s="4">
        <f>H48+G49</f>
        <v/>
      </c>
    </row>
    <row r="50">
      <c r="A50" s="17">
        <f>A49+1</f>
        <v/>
      </c>
      <c r="B50" s="4" t="n"/>
      <c r="C50" s="4">
        <f>SUMIFS(Sales!$S:$S,Sales!$H:$H,A50)+SUMIFS(Sales!$J:$J,Sales!$H:$H,A50)</f>
        <v/>
      </c>
      <c r="D50" s="4">
        <f>SUMIFS(Sales!$J:$J,Sales!$U:$U,A50)</f>
        <v/>
      </c>
      <c r="E50" s="4">
        <f>SUMIFS(Investors!$Q:$Q,Investors!$T:$T,"Exit",Investors!$J:$J,Daily!A50)</f>
        <v/>
      </c>
      <c r="F50" s="4">
        <f>SUMIFS('Adjustments'!$C:$C,'Adjustments'!$A:$A,A50)</f>
        <v/>
      </c>
      <c r="G50" s="4">
        <f>B50+C50-D50-E50+F50</f>
        <v/>
      </c>
      <c r="H50" s="4">
        <f>H49+G50</f>
        <v/>
      </c>
    </row>
    <row r="51">
      <c r="A51" s="17">
        <f>A50+1</f>
        <v/>
      </c>
      <c r="B51" s="4" t="n"/>
      <c r="C51" s="4">
        <f>SUMIFS(Sales!$S:$S,Sales!$H:$H,A51)+SUMIFS(Sales!$J:$J,Sales!$H:$H,A51)</f>
        <v/>
      </c>
      <c r="D51" s="4">
        <f>SUMIFS(Sales!$J:$J,Sales!$U:$U,A51)</f>
        <v/>
      </c>
      <c r="E51" s="4">
        <f>SUMIFS(Investors!$Q:$Q,Investors!$T:$T,"Exit",Investors!$J:$J,Daily!A51)</f>
        <v/>
      </c>
      <c r="F51" s="4">
        <f>SUMIFS('Adjustments'!$C:$C,'Adjustments'!$A:$A,A51)</f>
        <v/>
      </c>
      <c r="G51" s="4">
        <f>B51+C51-D51-E51+F51</f>
        <v/>
      </c>
      <c r="H51" s="4">
        <f>H50+G51</f>
        <v/>
      </c>
    </row>
    <row r="52">
      <c r="A52" s="17">
        <f>A51+1</f>
        <v/>
      </c>
      <c r="B52" s="4" t="n"/>
      <c r="C52" s="4">
        <f>SUMIFS(Sales!$S:$S,Sales!$H:$H,A52)+SUMIFS(Sales!$J:$J,Sales!$H:$H,A52)</f>
        <v/>
      </c>
      <c r="D52" s="4">
        <f>SUMIFS(Sales!$J:$J,Sales!$U:$U,A52)</f>
        <v/>
      </c>
      <c r="E52" s="4">
        <f>SUMIFS(Investors!$Q:$Q,Investors!$T:$T,"Exit",Investors!$J:$J,Daily!A52)</f>
        <v/>
      </c>
      <c r="F52" s="4">
        <f>SUMIFS('Adjustments'!$C:$C,'Adjustments'!$A:$A,A52)</f>
        <v/>
      </c>
      <c r="G52" s="4">
        <f>B52+C52-D52-E52+F52</f>
        <v/>
      </c>
      <c r="H52" s="4">
        <f>H51+G52</f>
        <v/>
      </c>
    </row>
    <row r="53">
      <c r="A53" s="17">
        <f>A52+1</f>
        <v/>
      </c>
      <c r="B53" s="4" t="n"/>
      <c r="C53" s="4">
        <f>SUMIFS(Sales!$S:$S,Sales!$H:$H,A53)+SUMIFS(Sales!$J:$J,Sales!$H:$H,A53)</f>
        <v/>
      </c>
      <c r="D53" s="4">
        <f>SUMIFS(Sales!$J:$J,Sales!$U:$U,A53)</f>
        <v/>
      </c>
      <c r="E53" s="4">
        <f>SUMIFS(Investors!$Q:$Q,Investors!$T:$T,"Exit",Investors!$J:$J,Daily!A53)</f>
        <v/>
      </c>
      <c r="F53" s="4">
        <f>SUMIFS('Adjustments'!$C:$C,'Adjustments'!$A:$A,A53)</f>
        <v/>
      </c>
      <c r="G53" s="4">
        <f>B53+C53-D53-E53+F53</f>
        <v/>
      </c>
      <c r="H53" s="4">
        <f>H52+G53</f>
        <v/>
      </c>
    </row>
    <row r="54">
      <c r="A54" s="17">
        <f>A53+1</f>
        <v/>
      </c>
      <c r="B54" s="4" t="n"/>
      <c r="C54" s="4">
        <f>SUMIFS(Sales!$S:$S,Sales!$H:$H,A54)+SUMIFS(Sales!$J:$J,Sales!$H:$H,A54)</f>
        <v/>
      </c>
      <c r="D54" s="4">
        <f>SUMIFS(Sales!$J:$J,Sales!$U:$U,A54)</f>
        <v/>
      </c>
      <c r="E54" s="4">
        <f>SUMIFS(Investors!$Q:$Q,Investors!$T:$T,"Exit",Investors!$J:$J,Daily!A54)</f>
        <v/>
      </c>
      <c r="F54" s="4">
        <f>SUMIFS('Adjustments'!$C:$C,'Adjustments'!$A:$A,A54)</f>
        <v/>
      </c>
      <c r="G54" s="4">
        <f>B54+C54-D54-E54+F54</f>
        <v/>
      </c>
      <c r="H54" s="4">
        <f>H53+G54</f>
        <v/>
      </c>
    </row>
    <row r="55">
      <c r="A55" s="17">
        <f>A54+1</f>
        <v/>
      </c>
      <c r="B55" s="4" t="n"/>
      <c r="C55" s="4">
        <f>SUMIFS(Sales!$S:$S,Sales!$H:$H,A55)+SUMIFS(Sales!$J:$J,Sales!$H:$H,A55)</f>
        <v/>
      </c>
      <c r="D55" s="4">
        <f>SUMIFS(Sales!$J:$J,Sales!$U:$U,A55)</f>
        <v/>
      </c>
      <c r="E55" s="4">
        <f>SUMIFS(Investors!$Q:$Q,Investors!$T:$T,"Exit",Investors!$J:$J,Daily!A55)</f>
        <v/>
      </c>
      <c r="F55" s="4">
        <f>SUMIFS('Adjustments'!$C:$C,'Adjustments'!$A:$A,A55)</f>
        <v/>
      </c>
      <c r="G55" s="4">
        <f>B55+C55-D55-E55+F55</f>
        <v/>
      </c>
      <c r="H55" s="4">
        <f>H54+G55</f>
        <v/>
      </c>
    </row>
    <row r="56">
      <c r="A56" s="17">
        <f>A55+1</f>
        <v/>
      </c>
      <c r="B56" s="4" t="n"/>
      <c r="C56" s="4">
        <f>SUMIFS(Sales!$S:$S,Sales!$H:$H,A56)+SUMIFS(Sales!$J:$J,Sales!$H:$H,A56)</f>
        <v/>
      </c>
      <c r="D56" s="4">
        <f>SUMIFS(Sales!$J:$J,Sales!$U:$U,A56)</f>
        <v/>
      </c>
      <c r="E56" s="4">
        <f>SUMIFS(Investors!$Q:$Q,Investors!$T:$T,"Exit",Investors!$J:$J,Daily!A56)</f>
        <v/>
      </c>
      <c r="F56" s="4">
        <f>SUMIFS('Adjustments'!$C:$C,'Adjustments'!$A:$A,A56)</f>
        <v/>
      </c>
      <c r="G56" s="4">
        <f>B56+C56-D56-E56+F56</f>
        <v/>
      </c>
      <c r="H56" s="4">
        <f>H55+G56</f>
        <v/>
      </c>
    </row>
    <row r="57">
      <c r="A57" s="17">
        <f>A56+1</f>
        <v/>
      </c>
      <c r="B57" s="4" t="n"/>
      <c r="C57" s="4">
        <f>SUMIFS(Sales!$S:$S,Sales!$H:$H,A57)+SUMIFS(Sales!$J:$J,Sales!$H:$H,A57)</f>
        <v/>
      </c>
      <c r="D57" s="4">
        <f>SUMIFS(Sales!$J:$J,Sales!$U:$U,A57)</f>
        <v/>
      </c>
      <c r="E57" s="4">
        <f>SUMIFS(Investors!$Q:$Q,Investors!$T:$T,"Exit",Investors!$J:$J,Daily!A57)</f>
        <v/>
      </c>
      <c r="F57" s="4">
        <f>SUMIFS('Adjustments'!$C:$C,'Adjustments'!$A:$A,A57)</f>
        <v/>
      </c>
      <c r="G57" s="4">
        <f>B57+C57-D57-E57+F57</f>
        <v/>
      </c>
      <c r="H57" s="4">
        <f>H56+G57</f>
        <v/>
      </c>
    </row>
    <row r="58">
      <c r="A58" s="17">
        <f>A57+1</f>
        <v/>
      </c>
      <c r="B58" s="4" t="n"/>
      <c r="C58" s="4">
        <f>SUMIFS(Sales!$S:$S,Sales!$H:$H,A58)+SUMIFS(Sales!$J:$J,Sales!$H:$H,A58)</f>
        <v/>
      </c>
      <c r="D58" s="4">
        <f>SUMIFS(Sales!$J:$J,Sales!$U:$U,A58)</f>
        <v/>
      </c>
      <c r="E58" s="4">
        <f>SUMIFS(Investors!$Q:$Q,Investors!$T:$T,"Exit",Investors!$J:$J,Daily!A58)</f>
        <v/>
      </c>
      <c r="F58" s="4">
        <f>SUMIFS('Adjustments'!$C:$C,'Adjustments'!$A:$A,A58)</f>
        <v/>
      </c>
      <c r="G58" s="4">
        <f>B58+C58-D58-E58+F58</f>
        <v/>
      </c>
      <c r="H58" s="4">
        <f>H57+G58</f>
        <v/>
      </c>
    </row>
    <row r="59">
      <c r="A59" s="17">
        <f>A58+1</f>
        <v/>
      </c>
      <c r="B59" s="4" t="n"/>
      <c r="C59" s="4">
        <f>SUMIFS(Sales!$S:$S,Sales!$H:$H,A59)+SUMIFS(Sales!$J:$J,Sales!$H:$H,A59)</f>
        <v/>
      </c>
      <c r="D59" s="4">
        <f>SUMIFS(Sales!$J:$J,Sales!$U:$U,A59)</f>
        <v/>
      </c>
      <c r="E59" s="4">
        <f>SUMIFS(Investors!$Q:$Q,Investors!$T:$T,"Exit",Investors!$J:$J,Daily!A59)</f>
        <v/>
      </c>
      <c r="F59" s="4">
        <f>SUMIFS('Adjustments'!$C:$C,'Adjustments'!$A:$A,A59)</f>
        <v/>
      </c>
      <c r="G59" s="4">
        <f>B59+C59-D59-E59+F59</f>
        <v/>
      </c>
      <c r="H59" s="4">
        <f>H58+G59</f>
        <v/>
      </c>
    </row>
    <row r="60">
      <c r="A60" s="17">
        <f>A59+1</f>
        <v/>
      </c>
      <c r="B60" s="4" t="n"/>
      <c r="C60" s="4">
        <f>SUMIFS(Sales!$S:$S,Sales!$H:$H,A60)+SUMIFS(Sales!$J:$J,Sales!$H:$H,A60)</f>
        <v/>
      </c>
      <c r="D60" s="4">
        <f>SUMIFS(Sales!$J:$J,Sales!$U:$U,A60)</f>
        <v/>
      </c>
      <c r="E60" s="4">
        <f>SUMIFS(Investors!$Q:$Q,Investors!$T:$T,"Exit",Investors!$J:$J,Daily!A60)</f>
        <v/>
      </c>
      <c r="F60" s="4">
        <f>SUMIFS('Adjustments'!$C:$C,'Adjustments'!$A:$A,A60)</f>
        <v/>
      </c>
      <c r="G60" s="4">
        <f>B60+C60-D60-E60+F60</f>
        <v/>
      </c>
      <c r="H60" s="4">
        <f>H59+G60</f>
        <v/>
      </c>
    </row>
    <row r="61">
      <c r="A61" s="17">
        <f>A60+1</f>
        <v/>
      </c>
      <c r="B61" s="4" t="n"/>
      <c r="C61" s="4">
        <f>SUMIFS(Sales!$S:$S,Sales!$H:$H,A61)+SUMIFS(Sales!$J:$J,Sales!$H:$H,A61)</f>
        <v/>
      </c>
      <c r="D61" s="4">
        <f>SUMIFS(Sales!$J:$J,Sales!$U:$U,A61)</f>
        <v/>
      </c>
      <c r="E61" s="4">
        <f>SUMIFS(Investors!$Q:$Q,Investors!$T:$T,"Exit",Investors!$J:$J,Daily!A61)</f>
        <v/>
      </c>
      <c r="F61" s="4">
        <f>SUMIFS('Adjustments'!$C:$C,'Adjustments'!$A:$A,A61)</f>
        <v/>
      </c>
      <c r="G61" s="4">
        <f>B61+C61-D61-E61+F61</f>
        <v/>
      </c>
      <c r="H61" s="4">
        <f>H60+G61</f>
        <v/>
      </c>
    </row>
    <row r="62">
      <c r="A62" s="17">
        <f>A61+1</f>
        <v/>
      </c>
      <c r="B62" s="4" t="n"/>
      <c r="C62" s="4">
        <f>SUMIFS(Sales!$S:$S,Sales!$H:$H,A62)+SUMIFS(Sales!$J:$J,Sales!$H:$H,A62)</f>
        <v/>
      </c>
      <c r="D62" s="4">
        <f>SUMIFS(Sales!$J:$J,Sales!$U:$U,A62)</f>
        <v/>
      </c>
      <c r="E62" s="4">
        <f>SUMIFS(Investors!$Q:$Q,Investors!$T:$T,"Exit",Investors!$J:$J,Daily!A62)</f>
        <v/>
      </c>
      <c r="F62" s="4">
        <f>SUMIFS('Adjustments'!$C:$C,'Adjustments'!$A:$A,A62)</f>
        <v/>
      </c>
      <c r="G62" s="4">
        <f>B62+C62-D62-E62+F62</f>
        <v/>
      </c>
      <c r="H62" s="4">
        <f>H61+G62</f>
        <v/>
      </c>
    </row>
    <row r="63">
      <c r="A63" s="17">
        <f>A62+1</f>
        <v/>
      </c>
      <c r="B63" s="4" t="n"/>
      <c r="C63" s="4">
        <f>SUMIFS(Sales!$S:$S,Sales!$H:$H,A63)+SUMIFS(Sales!$J:$J,Sales!$H:$H,A63)</f>
        <v/>
      </c>
      <c r="D63" s="4">
        <f>SUMIFS(Sales!$J:$J,Sales!$U:$U,A63)</f>
        <v/>
      </c>
      <c r="E63" s="4">
        <f>SUMIFS(Investors!$Q:$Q,Investors!$T:$T,"Exit",Investors!$J:$J,Daily!A63)</f>
        <v/>
      </c>
      <c r="F63" s="4">
        <f>SUMIFS('Adjustments'!$C:$C,'Adjustments'!$A:$A,A63)</f>
        <v/>
      </c>
      <c r="G63" s="4">
        <f>B63+C63-D63-E63+F63</f>
        <v/>
      </c>
      <c r="H63" s="4">
        <f>H62+G63</f>
        <v/>
      </c>
    </row>
    <row r="64">
      <c r="A64" s="17">
        <f>A63+1</f>
        <v/>
      </c>
      <c r="B64" s="4" t="n"/>
      <c r="C64" s="4">
        <f>SUMIFS(Sales!$S:$S,Sales!$H:$H,A64)+SUMIFS(Sales!$J:$J,Sales!$H:$H,A64)</f>
        <v/>
      </c>
      <c r="D64" s="4">
        <f>SUMIFS(Sales!$J:$J,Sales!$U:$U,A64)</f>
        <v/>
      </c>
      <c r="E64" s="4">
        <f>SUMIFS(Investors!$Q:$Q,Investors!$T:$T,"Exit",Investors!$J:$J,Daily!A64)</f>
        <v/>
      </c>
      <c r="F64" s="4">
        <f>SUMIFS('Adjustments'!$C:$C,'Adjustments'!$A:$A,A64)</f>
        <v/>
      </c>
      <c r="G64" s="4">
        <f>B64+C64-D64-E64+F64</f>
        <v/>
      </c>
      <c r="H64" s="4">
        <f>H63+G64</f>
        <v/>
      </c>
    </row>
    <row r="65">
      <c r="A65" s="17">
        <f>A64+1</f>
        <v/>
      </c>
      <c r="B65" s="4" t="n"/>
      <c r="C65" s="4">
        <f>SUMIFS(Sales!$S:$S,Sales!$H:$H,A65)+SUMIFS(Sales!$J:$J,Sales!$H:$H,A65)</f>
        <v/>
      </c>
      <c r="D65" s="4">
        <f>SUMIFS(Sales!$J:$J,Sales!$U:$U,A65)</f>
        <v/>
      </c>
      <c r="E65" s="4">
        <f>SUMIFS(Investors!$Q:$Q,Investors!$T:$T,"Exit",Investors!$J:$J,Daily!A65)</f>
        <v/>
      </c>
      <c r="F65" s="4">
        <f>SUMIFS('Adjustments'!$C:$C,'Adjustments'!$A:$A,A65)</f>
        <v/>
      </c>
      <c r="G65" s="4">
        <f>B65+C65-D65-E65+F65</f>
        <v/>
      </c>
      <c r="H65" s="4">
        <f>H64+G65</f>
        <v/>
      </c>
    </row>
    <row r="66">
      <c r="A66" s="17">
        <f>A65+1</f>
        <v/>
      </c>
      <c r="B66" s="4" t="n"/>
      <c r="C66" s="4">
        <f>SUMIFS(Sales!$S:$S,Sales!$H:$H,A66)+SUMIFS(Sales!$J:$J,Sales!$H:$H,A66)</f>
        <v/>
      </c>
      <c r="D66" s="4">
        <f>SUMIFS(Sales!$J:$J,Sales!$U:$U,A66)</f>
        <v/>
      </c>
      <c r="E66" s="4">
        <f>SUMIFS(Investors!$Q:$Q,Investors!$T:$T,"Exit",Investors!$J:$J,Daily!A66)</f>
        <v/>
      </c>
      <c r="F66" s="4">
        <f>SUMIFS('Adjustments'!$C:$C,'Adjustments'!$A:$A,A66)</f>
        <v/>
      </c>
      <c r="G66" s="4">
        <f>B66+C66-D66-E66+F66</f>
        <v/>
      </c>
      <c r="H66" s="4">
        <f>H65+G66</f>
        <v/>
      </c>
    </row>
    <row r="67">
      <c r="A67" s="17">
        <f>A66+1</f>
        <v/>
      </c>
      <c r="B67" s="4" t="n"/>
      <c r="C67" s="4">
        <f>SUMIFS(Sales!$S:$S,Sales!$H:$H,A67)+SUMIFS(Sales!$J:$J,Sales!$H:$H,A67)</f>
        <v/>
      </c>
      <c r="D67" s="4">
        <f>SUMIFS(Sales!$J:$J,Sales!$U:$U,A67)</f>
        <v/>
      </c>
      <c r="E67" s="4">
        <f>SUMIFS(Investors!$Q:$Q,Investors!$T:$T,"Exit",Investors!$J:$J,Daily!A67)</f>
        <v/>
      </c>
      <c r="F67" s="4">
        <f>SUMIFS('Adjustments'!$C:$C,'Adjustments'!$A:$A,A67)</f>
        <v/>
      </c>
      <c r="G67" s="4">
        <f>B67+C67-D67-E67+F67</f>
        <v/>
      </c>
      <c r="H67" s="4">
        <f>H66+G67</f>
        <v/>
      </c>
    </row>
    <row r="68">
      <c r="A68" s="17">
        <f>A67+1</f>
        <v/>
      </c>
      <c r="B68" s="4" t="n"/>
      <c r="C68" s="4">
        <f>SUMIFS(Sales!$S:$S,Sales!$H:$H,A68)+SUMIFS(Sales!$J:$J,Sales!$H:$H,A68)</f>
        <v/>
      </c>
      <c r="D68" s="4">
        <f>SUMIFS(Sales!$J:$J,Sales!$U:$U,A68)</f>
        <v/>
      </c>
      <c r="E68" s="4">
        <f>SUMIFS(Investors!$Q:$Q,Investors!$T:$T,"Exit",Investors!$J:$J,Daily!A68)</f>
        <v/>
      </c>
      <c r="F68" s="4">
        <f>SUMIFS('Adjustments'!$C:$C,'Adjustments'!$A:$A,A68)</f>
        <v/>
      </c>
      <c r="G68" s="4">
        <f>B68+C68-D68-E68+F68</f>
        <v/>
      </c>
      <c r="H68" s="4">
        <f>H67+G68</f>
        <v/>
      </c>
    </row>
    <row r="69">
      <c r="A69" s="17">
        <f>A68+1</f>
        <v/>
      </c>
      <c r="B69" s="4" t="n"/>
      <c r="C69" s="4">
        <f>SUMIFS(Sales!$S:$S,Sales!$H:$H,A69)+SUMIFS(Sales!$J:$J,Sales!$H:$H,A69)</f>
        <v/>
      </c>
      <c r="D69" s="4">
        <f>SUMIFS(Sales!$J:$J,Sales!$U:$U,A69)</f>
        <v/>
      </c>
      <c r="E69" s="4">
        <f>SUMIFS(Investors!$Q:$Q,Investors!$T:$T,"Exit",Investors!$J:$J,Daily!A69)</f>
        <v/>
      </c>
      <c r="F69" s="4">
        <f>SUMIFS('Adjustments'!$C:$C,'Adjustments'!$A:$A,A69)</f>
        <v/>
      </c>
      <c r="G69" s="4">
        <f>B69+C69-D69-E69+F69</f>
        <v/>
      </c>
      <c r="H69" s="4">
        <f>H68+G69</f>
        <v/>
      </c>
    </row>
    <row r="70">
      <c r="A70" s="17">
        <f>A69+1</f>
        <v/>
      </c>
      <c r="B70" s="4" t="n"/>
      <c r="C70" s="4">
        <f>SUMIFS(Sales!$S:$S,Sales!$H:$H,A70)+SUMIFS(Sales!$J:$J,Sales!$H:$H,A70)</f>
        <v/>
      </c>
      <c r="D70" s="4">
        <f>SUMIFS(Sales!$J:$J,Sales!$U:$U,A70)</f>
        <v/>
      </c>
      <c r="E70" s="4">
        <f>SUMIFS(Investors!$Q:$Q,Investors!$T:$T,"Exit",Investors!$J:$J,Daily!A70)</f>
        <v/>
      </c>
      <c r="F70" s="4">
        <f>SUMIFS('Adjustments'!$C:$C,'Adjustments'!$A:$A,A70)</f>
        <v/>
      </c>
      <c r="G70" s="4">
        <f>B70+C70-D70-E70+F70</f>
        <v/>
      </c>
      <c r="H70" s="4">
        <f>H69+G70</f>
        <v/>
      </c>
    </row>
    <row r="71">
      <c r="A71" s="17">
        <f>A70+1</f>
        <v/>
      </c>
      <c r="B71" s="4" t="n"/>
      <c r="C71" s="4">
        <f>SUMIFS(Sales!$S:$S,Sales!$H:$H,A71)+SUMIFS(Sales!$J:$J,Sales!$H:$H,A71)</f>
        <v/>
      </c>
      <c r="D71" s="4">
        <f>SUMIFS(Sales!$J:$J,Sales!$U:$U,A71)</f>
        <v/>
      </c>
      <c r="E71" s="4">
        <f>SUMIFS(Investors!$Q:$Q,Investors!$T:$T,"Exit",Investors!$J:$J,Daily!A71)</f>
        <v/>
      </c>
      <c r="F71" s="4">
        <f>SUMIFS('Adjustments'!$C:$C,'Adjustments'!$A:$A,A71)</f>
        <v/>
      </c>
      <c r="G71" s="4">
        <f>B71+C71-D71-E71+F71</f>
        <v/>
      </c>
      <c r="H71" s="4">
        <f>H70+G71</f>
        <v/>
      </c>
    </row>
    <row r="72">
      <c r="A72" s="17">
        <f>A71+1</f>
        <v/>
      </c>
      <c r="B72" s="4" t="n"/>
      <c r="C72" s="4">
        <f>SUMIFS(Sales!$S:$S,Sales!$H:$H,A72)+SUMIFS(Sales!$J:$J,Sales!$H:$H,A72)</f>
        <v/>
      </c>
      <c r="D72" s="4">
        <f>SUMIFS(Sales!$J:$J,Sales!$U:$U,A72)</f>
        <v/>
      </c>
      <c r="E72" s="4">
        <f>SUMIFS(Investors!$Q:$Q,Investors!$T:$T,"Exit",Investors!$J:$J,Daily!A72)</f>
        <v/>
      </c>
      <c r="F72" s="4">
        <f>SUMIFS('Adjustments'!$C:$C,'Adjustments'!$A:$A,A72)</f>
        <v/>
      </c>
      <c r="G72" s="4">
        <f>B72+C72-D72-E72+F72</f>
        <v/>
      </c>
      <c r="H72" s="4">
        <f>H71+G72</f>
        <v/>
      </c>
    </row>
    <row r="73">
      <c r="A73" s="17">
        <f>A72+1</f>
        <v/>
      </c>
      <c r="B73" s="4" t="n"/>
      <c r="C73" s="4">
        <f>SUMIFS(Sales!$S:$S,Sales!$H:$H,A73)+SUMIFS(Sales!$J:$J,Sales!$H:$H,A73)</f>
        <v/>
      </c>
      <c r="D73" s="4">
        <f>SUMIFS(Sales!$J:$J,Sales!$U:$U,A73)</f>
        <v/>
      </c>
      <c r="E73" s="4">
        <f>SUMIFS(Investors!$Q:$Q,Investors!$T:$T,"Exit",Investors!$J:$J,Daily!A73)</f>
        <v/>
      </c>
      <c r="F73" s="4">
        <f>SUMIFS('Adjustments'!$C:$C,'Adjustments'!$A:$A,A73)</f>
        <v/>
      </c>
      <c r="G73" s="4">
        <f>B73+C73-D73-E73+F73</f>
        <v/>
      </c>
      <c r="H73" s="4">
        <f>H72+G73</f>
        <v/>
      </c>
    </row>
    <row r="74">
      <c r="A74" s="17">
        <f>A73+1</f>
        <v/>
      </c>
      <c r="B74" s="4" t="n"/>
      <c r="C74" s="4">
        <f>SUMIFS(Sales!$S:$S,Sales!$H:$H,A74)+SUMIFS(Sales!$J:$J,Sales!$H:$H,A74)</f>
        <v/>
      </c>
      <c r="D74" s="4">
        <f>SUMIFS(Sales!$J:$J,Sales!$U:$U,A74)</f>
        <v/>
      </c>
      <c r="E74" s="4">
        <f>SUMIFS(Investors!$Q:$Q,Investors!$T:$T,"Exit",Investors!$J:$J,Daily!A74)</f>
        <v/>
      </c>
      <c r="F74" s="4">
        <f>SUMIFS('Adjustments'!$C:$C,'Adjustments'!$A:$A,A74)</f>
        <v/>
      </c>
      <c r="G74" s="4">
        <f>B74+C74-D74-E74+F74</f>
        <v/>
      </c>
      <c r="H74" s="4">
        <f>H73+G74</f>
        <v/>
      </c>
    </row>
    <row r="75">
      <c r="A75" s="17">
        <f>A74+1</f>
        <v/>
      </c>
      <c r="B75" s="4" t="n"/>
      <c r="C75" s="4">
        <f>SUMIFS(Sales!$S:$S,Sales!$H:$H,A75)+SUMIFS(Sales!$J:$J,Sales!$H:$H,A75)</f>
        <v/>
      </c>
      <c r="D75" s="4">
        <f>SUMIFS(Sales!$J:$J,Sales!$U:$U,A75)</f>
        <v/>
      </c>
      <c r="E75" s="4">
        <f>SUMIFS(Investors!$Q:$Q,Investors!$T:$T,"Exit",Investors!$J:$J,Daily!A75)</f>
        <v/>
      </c>
      <c r="F75" s="4">
        <f>SUMIFS('Adjustments'!$C:$C,'Adjustments'!$A:$A,A75)</f>
        <v/>
      </c>
      <c r="G75" s="4">
        <f>B75+C75-D75-E75+F75</f>
        <v/>
      </c>
      <c r="H75" s="4">
        <f>H74+G75</f>
        <v/>
      </c>
    </row>
    <row r="76">
      <c r="A76" s="17">
        <f>A75+1</f>
        <v/>
      </c>
      <c r="B76" s="4" t="n"/>
      <c r="C76" s="4">
        <f>SUMIFS(Sales!$S:$S,Sales!$H:$H,A76)+SUMIFS(Sales!$J:$J,Sales!$H:$H,A76)</f>
        <v/>
      </c>
      <c r="D76" s="4">
        <f>SUMIFS(Sales!$J:$J,Sales!$U:$U,A76)</f>
        <v/>
      </c>
      <c r="E76" s="4">
        <f>SUMIFS(Investors!$Q:$Q,Investors!$T:$T,"Exit",Investors!$J:$J,Daily!A76)</f>
        <v/>
      </c>
      <c r="F76" s="4">
        <f>SUMIFS('Adjustments'!$C:$C,'Adjustments'!$A:$A,A76)</f>
        <v/>
      </c>
      <c r="G76" s="4">
        <f>B76+C76-D76-E76+F76</f>
        <v/>
      </c>
      <c r="H76" s="4">
        <f>H75+G76</f>
        <v/>
      </c>
    </row>
    <row r="77">
      <c r="A77" s="17">
        <f>A76+1</f>
        <v/>
      </c>
      <c r="B77" s="4" t="n"/>
      <c r="C77" s="4">
        <f>SUMIFS(Sales!$S:$S,Sales!$H:$H,A77)+SUMIFS(Sales!$J:$J,Sales!$H:$H,A77)</f>
        <v/>
      </c>
      <c r="D77" s="4">
        <f>SUMIFS(Sales!$J:$J,Sales!$U:$U,A77)</f>
        <v/>
      </c>
      <c r="E77" s="4">
        <f>SUMIFS(Investors!$Q:$Q,Investors!$T:$T,"Exit",Investors!$J:$J,Daily!A77)</f>
        <v/>
      </c>
      <c r="F77" s="4">
        <f>SUMIFS('Adjustments'!$C:$C,'Adjustments'!$A:$A,A77)</f>
        <v/>
      </c>
      <c r="G77" s="4">
        <f>B77+C77-D77-E77+F77</f>
        <v/>
      </c>
      <c r="H77" s="4">
        <f>H76+G77</f>
        <v/>
      </c>
    </row>
    <row r="78">
      <c r="A78" s="17">
        <f>A77+1</f>
        <v/>
      </c>
      <c r="B78" s="4" t="n"/>
      <c r="C78" s="4">
        <f>SUMIFS(Sales!$S:$S,Sales!$H:$H,A78)+SUMIFS(Sales!$J:$J,Sales!$H:$H,A78)</f>
        <v/>
      </c>
      <c r="D78" s="4">
        <f>SUMIFS(Sales!$J:$J,Sales!$U:$U,A78)</f>
        <v/>
      </c>
      <c r="E78" s="4">
        <f>SUMIFS(Investors!$Q:$Q,Investors!$T:$T,"Exit",Investors!$J:$J,Daily!A78)</f>
        <v/>
      </c>
      <c r="F78" s="4">
        <f>SUMIFS('Adjustments'!$C:$C,'Adjustments'!$A:$A,A78)</f>
        <v/>
      </c>
      <c r="G78" s="4">
        <f>B78+C78-D78-E78+F78</f>
        <v/>
      </c>
      <c r="H78" s="4">
        <f>H77+G78</f>
        <v/>
      </c>
    </row>
    <row r="79">
      <c r="A79" s="17">
        <f>A78+1</f>
        <v/>
      </c>
      <c r="B79" s="4" t="n"/>
      <c r="C79" s="4">
        <f>SUMIFS(Sales!$S:$S,Sales!$H:$H,A79)+SUMIFS(Sales!$J:$J,Sales!$H:$H,A79)</f>
        <v/>
      </c>
      <c r="D79" s="4">
        <f>SUMIFS(Sales!$J:$J,Sales!$U:$U,A79)</f>
        <v/>
      </c>
      <c r="E79" s="4">
        <f>SUMIFS(Investors!$Q:$Q,Investors!$T:$T,"Exit",Investors!$J:$J,Daily!A79)</f>
        <v/>
      </c>
      <c r="F79" s="4">
        <f>SUMIFS('Adjustments'!$C:$C,'Adjustments'!$A:$A,A79)</f>
        <v/>
      </c>
      <c r="G79" s="4">
        <f>B79+C79-D79-E79+F79</f>
        <v/>
      </c>
      <c r="H79" s="4">
        <f>H78+G79</f>
        <v/>
      </c>
    </row>
    <row r="80">
      <c r="A80" s="17">
        <f>A79+1</f>
        <v/>
      </c>
      <c r="B80" s="4" t="n"/>
      <c r="C80" s="4">
        <f>SUMIFS(Sales!$S:$S,Sales!$H:$H,A80)+SUMIFS(Sales!$J:$J,Sales!$H:$H,A80)</f>
        <v/>
      </c>
      <c r="D80" s="4">
        <f>SUMIFS(Sales!$J:$J,Sales!$U:$U,A80)</f>
        <v/>
      </c>
      <c r="E80" s="4">
        <f>SUMIFS(Investors!$Q:$Q,Investors!$T:$T,"Exit",Investors!$J:$J,Daily!A80)</f>
        <v/>
      </c>
      <c r="F80" s="4">
        <f>SUMIFS('Adjustments'!$C:$C,'Adjustments'!$A:$A,A80)</f>
        <v/>
      </c>
      <c r="G80" s="4">
        <f>B80+C80-D80-E80+F80</f>
        <v/>
      </c>
      <c r="H80" s="4">
        <f>H79+G80</f>
        <v/>
      </c>
    </row>
    <row r="81">
      <c r="A81" s="17">
        <f>A80+1</f>
        <v/>
      </c>
      <c r="B81" s="4" t="n"/>
      <c r="C81" s="4">
        <f>SUMIFS(Sales!$S:$S,Sales!$H:$H,A81)+SUMIFS(Sales!$J:$J,Sales!$H:$H,A81)</f>
        <v/>
      </c>
      <c r="D81" s="4">
        <f>SUMIFS(Sales!$J:$J,Sales!$U:$U,A81)</f>
        <v/>
      </c>
      <c r="E81" s="4">
        <f>SUMIFS(Investors!$Q:$Q,Investors!$T:$T,"Exit",Investors!$J:$J,Daily!A81)</f>
        <v/>
      </c>
      <c r="F81" s="4">
        <f>SUMIFS('Adjustments'!$C:$C,'Adjustments'!$A:$A,A81)</f>
        <v/>
      </c>
      <c r="G81" s="4">
        <f>B81+C81-D81-E81+F81</f>
        <v/>
      </c>
      <c r="H81" s="4">
        <f>H80+G81</f>
        <v/>
      </c>
    </row>
    <row r="82">
      <c r="A82" s="17">
        <f>A81+1</f>
        <v/>
      </c>
      <c r="B82" s="4" t="n"/>
      <c r="C82" s="4">
        <f>SUMIFS(Sales!$S:$S,Sales!$H:$H,A82)+SUMIFS(Sales!$J:$J,Sales!$H:$H,A82)</f>
        <v/>
      </c>
      <c r="D82" s="4">
        <f>SUMIFS(Sales!$J:$J,Sales!$U:$U,A82)</f>
        <v/>
      </c>
      <c r="E82" s="4">
        <f>SUMIFS(Investors!$Q:$Q,Investors!$T:$T,"Exit",Investors!$J:$J,Daily!A82)</f>
        <v/>
      </c>
      <c r="F82" s="4">
        <f>SUMIFS('Adjustments'!$C:$C,'Adjustments'!$A:$A,A82)</f>
        <v/>
      </c>
      <c r="G82" s="4">
        <f>B82+C82-D82-E82+F82</f>
        <v/>
      </c>
      <c r="H82" s="4">
        <f>H81+G82</f>
        <v/>
      </c>
    </row>
    <row r="83">
      <c r="A83" s="17">
        <f>A82+1</f>
        <v/>
      </c>
      <c r="B83" s="4" t="n"/>
      <c r="C83" s="4">
        <f>SUMIFS(Sales!$S:$S,Sales!$H:$H,A83)+SUMIFS(Sales!$J:$J,Sales!$H:$H,A83)</f>
        <v/>
      </c>
      <c r="D83" s="4">
        <f>SUMIFS(Sales!$J:$J,Sales!$U:$U,A83)</f>
        <v/>
      </c>
      <c r="E83" s="4">
        <f>SUMIFS(Investors!$Q:$Q,Investors!$T:$T,"Exit",Investors!$J:$J,Daily!A83)</f>
        <v/>
      </c>
      <c r="F83" s="4">
        <f>SUMIFS('Adjustments'!$C:$C,'Adjustments'!$A:$A,A83)</f>
        <v/>
      </c>
      <c r="G83" s="4">
        <f>B83+C83-D83-E83+F83</f>
        <v/>
      </c>
      <c r="H83" s="4">
        <f>H82+G83</f>
        <v/>
      </c>
    </row>
    <row r="84">
      <c r="A84" s="17">
        <f>A83+1</f>
        <v/>
      </c>
      <c r="B84" s="4" t="n"/>
      <c r="C84" s="4">
        <f>SUMIFS(Sales!$S:$S,Sales!$H:$H,A84)+SUMIFS(Sales!$J:$J,Sales!$H:$H,A84)</f>
        <v/>
      </c>
      <c r="D84" s="4">
        <f>SUMIFS(Sales!$J:$J,Sales!$U:$U,A84)</f>
        <v/>
      </c>
      <c r="E84" s="4">
        <f>SUMIFS(Investors!$Q:$Q,Investors!$T:$T,"Exit",Investors!$J:$J,Daily!A84)</f>
        <v/>
      </c>
      <c r="F84" s="4">
        <f>SUMIFS('Adjustments'!$C:$C,'Adjustments'!$A:$A,A84)</f>
        <v/>
      </c>
      <c r="G84" s="4">
        <f>B84+C84-D84-E84+F84</f>
        <v/>
      </c>
      <c r="H84" s="4">
        <f>H83+G84</f>
        <v/>
      </c>
    </row>
    <row r="85">
      <c r="A85" s="17">
        <f>A84+1</f>
        <v/>
      </c>
      <c r="B85" s="4" t="n"/>
      <c r="C85" s="4">
        <f>SUMIFS(Sales!$S:$S,Sales!$H:$H,A85)+SUMIFS(Sales!$J:$J,Sales!$H:$H,A85)</f>
        <v/>
      </c>
      <c r="D85" s="4">
        <f>SUMIFS(Sales!$J:$J,Sales!$U:$U,A85)</f>
        <v/>
      </c>
      <c r="E85" s="4">
        <f>SUMIFS(Investors!$Q:$Q,Investors!$T:$T,"Exit",Investors!$J:$J,Daily!A85)</f>
        <v/>
      </c>
      <c r="F85" s="4">
        <f>SUMIFS('Adjustments'!$C:$C,'Adjustments'!$A:$A,A85)</f>
        <v/>
      </c>
      <c r="G85" s="4">
        <f>B85+C85-D85-E85+F85</f>
        <v/>
      </c>
      <c r="H85" s="4">
        <f>H84+G85</f>
        <v/>
      </c>
    </row>
    <row r="86">
      <c r="A86" s="17">
        <f>A85+1</f>
        <v/>
      </c>
      <c r="B86" s="4" t="n"/>
      <c r="C86" s="4">
        <f>SUMIFS(Sales!$S:$S,Sales!$H:$H,A86)+SUMIFS(Sales!$J:$J,Sales!$H:$H,A86)</f>
        <v/>
      </c>
      <c r="D86" s="4">
        <f>SUMIFS(Sales!$J:$J,Sales!$U:$U,A86)</f>
        <v/>
      </c>
      <c r="E86" s="4">
        <f>SUMIFS(Investors!$Q:$Q,Investors!$T:$T,"Exit",Investors!$J:$J,Daily!A86)</f>
        <v/>
      </c>
      <c r="F86" s="4">
        <f>SUMIFS('Adjustments'!$C:$C,'Adjustments'!$A:$A,A86)</f>
        <v/>
      </c>
      <c r="G86" s="4">
        <f>B86+C86-D86-E86+F86</f>
        <v/>
      </c>
      <c r="H86" s="4">
        <f>H85+G86</f>
        <v/>
      </c>
    </row>
    <row r="87">
      <c r="A87" s="17">
        <f>A86+1</f>
        <v/>
      </c>
      <c r="B87" s="4" t="n"/>
      <c r="C87" s="4">
        <f>SUMIFS(Sales!$S:$S,Sales!$H:$H,A87)+SUMIFS(Sales!$J:$J,Sales!$H:$H,A87)</f>
        <v/>
      </c>
      <c r="D87" s="4">
        <f>SUMIFS(Sales!$J:$J,Sales!$U:$U,A87)</f>
        <v/>
      </c>
      <c r="E87" s="4">
        <f>SUMIFS(Investors!$Q:$Q,Investors!$T:$T,"Exit",Investors!$J:$J,Daily!A87)</f>
        <v/>
      </c>
      <c r="F87" s="4">
        <f>SUMIFS('Adjustments'!$C:$C,'Adjustments'!$A:$A,A87)</f>
        <v/>
      </c>
      <c r="G87" s="4">
        <f>B87+C87-D87-E87+F87</f>
        <v/>
      </c>
      <c r="H87" s="4">
        <f>H86+G87</f>
        <v/>
      </c>
    </row>
    <row r="88">
      <c r="A88" s="17">
        <f>A87+1</f>
        <v/>
      </c>
      <c r="B88" s="4" t="n"/>
      <c r="C88" s="4">
        <f>SUMIFS(Sales!$S:$S,Sales!$H:$H,A88)+SUMIFS(Sales!$J:$J,Sales!$H:$H,A88)</f>
        <v/>
      </c>
      <c r="D88" s="4">
        <f>SUMIFS(Sales!$J:$J,Sales!$U:$U,A88)</f>
        <v/>
      </c>
      <c r="E88" s="4">
        <f>SUMIFS(Investors!$Q:$Q,Investors!$T:$T,"Exit",Investors!$J:$J,Daily!A88)</f>
        <v/>
      </c>
      <c r="F88" s="4">
        <f>SUMIFS('Adjustments'!$C:$C,'Adjustments'!$A:$A,A88)</f>
        <v/>
      </c>
      <c r="G88" s="4">
        <f>B88+C88-D88-E88+F88</f>
        <v/>
      </c>
      <c r="H88" s="4">
        <f>H87+G88</f>
        <v/>
      </c>
    </row>
    <row r="89">
      <c r="A89" s="17">
        <f>A88+1</f>
        <v/>
      </c>
      <c r="B89" s="4" t="n"/>
      <c r="C89" s="4">
        <f>SUMIFS(Sales!$S:$S,Sales!$H:$H,A89)+SUMIFS(Sales!$J:$J,Sales!$H:$H,A89)</f>
        <v/>
      </c>
      <c r="D89" s="4">
        <f>SUMIFS(Sales!$J:$J,Sales!$U:$U,A89)</f>
        <v/>
      </c>
      <c r="E89" s="4">
        <f>SUMIFS(Investors!$Q:$Q,Investors!$T:$T,"Exit",Investors!$J:$J,Daily!A89)</f>
        <v/>
      </c>
      <c r="F89" s="4">
        <f>SUMIFS('Adjustments'!$C:$C,'Adjustments'!$A:$A,A89)</f>
        <v/>
      </c>
      <c r="G89" s="4">
        <f>B89+C89-D89-E89+F89</f>
        <v/>
      </c>
      <c r="H89" s="4">
        <f>H88+G89</f>
        <v/>
      </c>
    </row>
    <row r="90">
      <c r="A90" s="17">
        <f>A89+1</f>
        <v/>
      </c>
      <c r="B90" s="4" t="n"/>
      <c r="C90" s="4">
        <f>SUMIFS(Sales!$S:$S,Sales!$H:$H,A90)+SUMIFS(Sales!$J:$J,Sales!$H:$H,A90)</f>
        <v/>
      </c>
      <c r="D90" s="4">
        <f>SUMIFS(Sales!$J:$J,Sales!$U:$U,A90)</f>
        <v/>
      </c>
      <c r="E90" s="4">
        <f>SUMIFS(Investors!$Q:$Q,Investors!$T:$T,"Exit",Investors!$J:$J,Daily!A90)</f>
        <v/>
      </c>
      <c r="F90" s="4">
        <f>SUMIFS('Adjustments'!$C:$C,'Adjustments'!$A:$A,A90)</f>
        <v/>
      </c>
      <c r="G90" s="4">
        <f>B90+C90-D90-E90+F90</f>
        <v/>
      </c>
      <c r="H90" s="4">
        <f>H89+G90</f>
        <v/>
      </c>
    </row>
    <row r="91">
      <c r="A91" s="17">
        <f>A90+1</f>
        <v/>
      </c>
      <c r="B91" s="4" t="n"/>
      <c r="C91" s="4">
        <f>SUMIFS(Sales!$S:$S,Sales!$H:$H,A91)+SUMIFS(Sales!$J:$J,Sales!$H:$H,A91)</f>
        <v/>
      </c>
      <c r="D91" s="4">
        <f>SUMIFS(Sales!$J:$J,Sales!$U:$U,A91)</f>
        <v/>
      </c>
      <c r="E91" s="4">
        <f>SUMIFS(Investors!$Q:$Q,Investors!$T:$T,"Exit",Investors!$J:$J,Daily!A91)</f>
        <v/>
      </c>
      <c r="F91" s="4">
        <f>SUMIFS('Adjustments'!$C:$C,'Adjustments'!$A:$A,A91)</f>
        <v/>
      </c>
      <c r="G91" s="4">
        <f>B91+C91-D91-E91+F91</f>
        <v/>
      </c>
      <c r="H91" s="4">
        <f>H90+G91</f>
        <v/>
      </c>
    </row>
    <row r="92">
      <c r="A92" s="17">
        <f>A91+1</f>
        <v/>
      </c>
      <c r="B92" s="4" t="n"/>
      <c r="C92" s="4">
        <f>SUMIFS(Sales!$S:$S,Sales!$H:$H,A92)+SUMIFS(Sales!$J:$J,Sales!$H:$H,A92)</f>
        <v/>
      </c>
      <c r="D92" s="4">
        <f>SUMIFS(Sales!$J:$J,Sales!$U:$U,A92)</f>
        <v/>
      </c>
      <c r="E92" s="4">
        <f>SUMIFS(Investors!$Q:$Q,Investors!$T:$T,"Exit",Investors!$J:$J,Daily!A92)</f>
        <v/>
      </c>
      <c r="F92" s="4">
        <f>SUMIFS('Adjustments'!$C:$C,'Adjustments'!$A:$A,A92)</f>
        <v/>
      </c>
      <c r="G92" s="4">
        <f>B92+C92-D92-E92+F92</f>
        <v/>
      </c>
      <c r="H92" s="4">
        <f>H91+G92</f>
        <v/>
      </c>
    </row>
    <row r="93">
      <c r="A93" s="17">
        <f>A92+1</f>
        <v/>
      </c>
      <c r="B93" s="4" t="n"/>
      <c r="C93" s="4">
        <f>SUMIFS(Sales!$S:$S,Sales!$H:$H,A93)+SUMIFS(Sales!$J:$J,Sales!$H:$H,A93)</f>
        <v/>
      </c>
      <c r="D93" s="4">
        <f>SUMIFS(Sales!$J:$J,Sales!$U:$U,A93)</f>
        <v/>
      </c>
      <c r="E93" s="4">
        <f>SUMIFS(Investors!$Q:$Q,Investors!$T:$T,"Exit",Investors!$J:$J,Daily!A93)</f>
        <v/>
      </c>
      <c r="F93" s="4">
        <f>SUMIFS('Adjustments'!$C:$C,'Adjustments'!$A:$A,A93)</f>
        <v/>
      </c>
      <c r="G93" s="4">
        <f>B93+C93-D93-E93+F93</f>
        <v/>
      </c>
      <c r="H93" s="4">
        <f>H92+G93</f>
        <v/>
      </c>
    </row>
    <row r="94">
      <c r="A94" s="17">
        <f>A93+1</f>
        <v/>
      </c>
      <c r="B94" s="4" t="n"/>
      <c r="C94" s="4">
        <f>SUMIFS(Sales!$S:$S,Sales!$H:$H,A94)+SUMIFS(Sales!$J:$J,Sales!$H:$H,A94)</f>
        <v/>
      </c>
      <c r="D94" s="4">
        <f>SUMIFS(Sales!$J:$J,Sales!$U:$U,A94)</f>
        <v/>
      </c>
      <c r="E94" s="4">
        <f>SUMIFS(Investors!$Q:$Q,Investors!$T:$T,"Exit",Investors!$J:$J,Daily!A94)</f>
        <v/>
      </c>
      <c r="F94" s="4">
        <f>SUMIFS('Adjustments'!$C:$C,'Adjustments'!$A:$A,A94)</f>
        <v/>
      </c>
      <c r="G94" s="4">
        <f>B94+C94-D94-E94+F94</f>
        <v/>
      </c>
      <c r="H94" s="4">
        <f>H93+G94</f>
        <v/>
      </c>
    </row>
    <row r="95">
      <c r="A95" s="17">
        <f>A94+1</f>
        <v/>
      </c>
      <c r="B95" s="4" t="n"/>
      <c r="C95" s="4">
        <f>SUMIFS(Sales!$S:$S,Sales!$H:$H,A95)+SUMIFS(Sales!$J:$J,Sales!$H:$H,A95)</f>
        <v/>
      </c>
      <c r="D95" s="4">
        <f>SUMIFS(Sales!$J:$J,Sales!$U:$U,A95)</f>
        <v/>
      </c>
      <c r="E95" s="4">
        <f>SUMIFS(Investors!$Q:$Q,Investors!$T:$T,"Exit",Investors!$J:$J,Daily!A95)</f>
        <v/>
      </c>
      <c r="F95" s="4">
        <f>SUMIFS('Adjustments'!$C:$C,'Adjustments'!$A:$A,A95)</f>
        <v/>
      </c>
      <c r="G95" s="4">
        <f>B95+C95-D95-E95+F95</f>
        <v/>
      </c>
      <c r="H95" s="4">
        <f>H94+G95</f>
        <v/>
      </c>
    </row>
    <row r="96">
      <c r="A96" s="17">
        <f>A95+1</f>
        <v/>
      </c>
      <c r="B96" s="4" t="n"/>
      <c r="C96" s="4">
        <f>SUMIFS(Sales!$S:$S,Sales!$H:$H,A96)+SUMIFS(Sales!$J:$J,Sales!$H:$H,A96)</f>
        <v/>
      </c>
      <c r="D96" s="4">
        <f>SUMIFS(Sales!$J:$J,Sales!$U:$U,A96)</f>
        <v/>
      </c>
      <c r="E96" s="4">
        <f>SUMIFS(Investors!$Q:$Q,Investors!$T:$T,"Exit",Investors!$J:$J,Daily!A96)</f>
        <v/>
      </c>
      <c r="F96" s="4">
        <f>SUMIFS('Adjustments'!$C:$C,'Adjustments'!$A:$A,A96)</f>
        <v/>
      </c>
      <c r="G96" s="4">
        <f>B96+C96-D96-E96+F96</f>
        <v/>
      </c>
      <c r="H96" s="4">
        <f>H95+G96</f>
        <v/>
      </c>
    </row>
    <row r="97">
      <c r="A97" s="17">
        <f>A96+1</f>
        <v/>
      </c>
      <c r="B97" s="4" t="n"/>
      <c r="C97" s="4">
        <f>SUMIFS(Sales!$S:$S,Sales!$H:$H,A97)+SUMIFS(Sales!$J:$J,Sales!$H:$H,A97)</f>
        <v/>
      </c>
      <c r="D97" s="4">
        <f>SUMIFS(Sales!$J:$J,Sales!$U:$U,A97)</f>
        <v/>
      </c>
      <c r="E97" s="4">
        <f>SUMIFS(Investors!$Q:$Q,Investors!$T:$T,"Exit",Investors!$J:$J,Daily!A97)</f>
        <v/>
      </c>
      <c r="F97" s="4">
        <f>SUMIFS('Adjustments'!$C:$C,'Adjustments'!$A:$A,A97)</f>
        <v/>
      </c>
      <c r="G97" s="4">
        <f>B97+C97-D97-E97+F97</f>
        <v/>
      </c>
      <c r="H97" s="4">
        <f>H96+G97</f>
        <v/>
      </c>
    </row>
    <row r="98">
      <c r="A98" s="17">
        <f>A97+1</f>
        <v/>
      </c>
      <c r="B98" s="4" t="n"/>
      <c r="C98" s="4">
        <f>SUMIFS(Sales!$S:$S,Sales!$H:$H,A98)+SUMIFS(Sales!$J:$J,Sales!$H:$H,A98)</f>
        <v/>
      </c>
      <c r="D98" s="4">
        <f>SUMIFS(Sales!$J:$J,Sales!$U:$U,A98)</f>
        <v/>
      </c>
      <c r="E98" s="4">
        <f>SUMIFS(Investors!$Q:$Q,Investors!$T:$T,"Exit",Investors!$J:$J,Daily!A98)</f>
        <v/>
      </c>
      <c r="F98" s="4">
        <f>SUMIFS('Adjustments'!$C:$C,'Adjustments'!$A:$A,A98)</f>
        <v/>
      </c>
      <c r="G98" s="4">
        <f>B98+C98-D98-E98+F98</f>
        <v/>
      </c>
      <c r="H98" s="4">
        <f>H97+G98</f>
        <v/>
      </c>
    </row>
    <row r="99">
      <c r="A99" s="17">
        <f>A98+1</f>
        <v/>
      </c>
      <c r="B99" s="4" t="n"/>
      <c r="C99" s="4">
        <f>SUMIFS(Sales!$S:$S,Sales!$H:$H,A99)+SUMIFS(Sales!$J:$J,Sales!$H:$H,A99)</f>
        <v/>
      </c>
      <c r="D99" s="4">
        <f>SUMIFS(Sales!$J:$J,Sales!$U:$U,A99)</f>
        <v/>
      </c>
      <c r="E99" s="4">
        <f>SUMIFS(Investors!$Q:$Q,Investors!$T:$T,"Exit",Investors!$J:$J,Daily!A99)</f>
        <v/>
      </c>
      <c r="F99" s="4">
        <f>SUMIFS('Adjustments'!$C:$C,'Adjustments'!$A:$A,A99)</f>
        <v/>
      </c>
      <c r="G99" s="4">
        <f>B99+C99-D99-E99+F99</f>
        <v/>
      </c>
      <c r="H99" s="4">
        <f>H98+G99</f>
        <v/>
      </c>
    </row>
    <row r="100">
      <c r="A100" s="17">
        <f>A99+1</f>
        <v/>
      </c>
      <c r="B100" s="4" t="n"/>
      <c r="C100" s="4">
        <f>SUMIFS(Sales!$S:$S,Sales!$H:$H,A100)+SUMIFS(Sales!$J:$J,Sales!$H:$H,A100)</f>
        <v/>
      </c>
      <c r="D100" s="4">
        <f>SUMIFS(Sales!$J:$J,Sales!$U:$U,A100)</f>
        <v/>
      </c>
      <c r="E100" s="4">
        <f>SUMIFS(Investors!$Q:$Q,Investors!$T:$T,"Exit",Investors!$J:$J,Daily!A100)</f>
        <v/>
      </c>
      <c r="F100" s="4">
        <f>SUMIFS('Adjustments'!$C:$C,'Adjustments'!$A:$A,A100)</f>
        <v/>
      </c>
      <c r="G100" s="4">
        <f>B100+C100-D100-E100+F100</f>
        <v/>
      </c>
      <c r="H100" s="4">
        <f>H99+G100</f>
        <v/>
      </c>
    </row>
    <row r="101">
      <c r="A101" s="17">
        <f>A100+1</f>
        <v/>
      </c>
      <c r="B101" s="4" t="n"/>
      <c r="C101" s="4">
        <f>SUMIFS(Sales!$S:$S,Sales!$H:$H,A101)+SUMIFS(Sales!$J:$J,Sales!$H:$H,A101)</f>
        <v/>
      </c>
      <c r="D101" s="4">
        <f>SUMIFS(Sales!$J:$J,Sales!$U:$U,A101)</f>
        <v/>
      </c>
      <c r="E101" s="4">
        <f>SUMIFS(Investors!$Q:$Q,Investors!$T:$T,"Exit",Investors!$J:$J,Daily!A101)</f>
        <v/>
      </c>
      <c r="F101" s="4">
        <f>SUMIFS('Adjustments'!$C:$C,'Adjustments'!$A:$A,A101)</f>
        <v/>
      </c>
      <c r="G101" s="4">
        <f>B101+C101-D101-E101+F101</f>
        <v/>
      </c>
      <c r="H101" s="4">
        <f>H100+G101</f>
        <v/>
      </c>
    </row>
    <row r="102">
      <c r="A102" s="17">
        <f>A101+1</f>
        <v/>
      </c>
      <c r="B102" s="4" t="n"/>
      <c r="C102" s="4">
        <f>SUMIFS(Sales!$S:$S,Sales!$H:$H,A102)+SUMIFS(Sales!$J:$J,Sales!$H:$H,A102)</f>
        <v/>
      </c>
      <c r="D102" s="4">
        <f>SUMIFS(Sales!$J:$J,Sales!$U:$U,A102)</f>
        <v/>
      </c>
      <c r="E102" s="4">
        <f>SUMIFS(Investors!$Q:$Q,Investors!$T:$T,"Exit",Investors!$J:$J,Daily!A102)</f>
        <v/>
      </c>
      <c r="F102" s="4">
        <f>SUMIFS('Adjustments'!$C:$C,'Adjustments'!$A:$A,A102)</f>
        <v/>
      </c>
      <c r="G102" s="4">
        <f>B102+C102-D102-E102+F102</f>
        <v/>
      </c>
      <c r="H102" s="4">
        <f>H101+G102</f>
        <v/>
      </c>
    </row>
    <row r="103">
      <c r="A103" s="17">
        <f>A102+1</f>
        <v/>
      </c>
      <c r="B103" s="4" t="n"/>
      <c r="C103" s="4">
        <f>SUMIFS(Sales!$S:$S,Sales!$H:$H,A103)+SUMIFS(Sales!$J:$J,Sales!$H:$H,A103)</f>
        <v/>
      </c>
      <c r="D103" s="4">
        <f>SUMIFS(Sales!$J:$J,Sales!$U:$U,A103)</f>
        <v/>
      </c>
      <c r="E103" s="4">
        <f>SUMIFS(Investors!$Q:$Q,Investors!$T:$T,"Exit",Investors!$J:$J,Daily!A103)</f>
        <v/>
      </c>
      <c r="F103" s="4">
        <f>SUMIFS('Adjustments'!$C:$C,'Adjustments'!$A:$A,A103)</f>
        <v/>
      </c>
      <c r="G103" s="4">
        <f>B103+C103-D103-E103+F103</f>
        <v/>
      </c>
      <c r="H103" s="4">
        <f>H102+G103</f>
        <v/>
      </c>
    </row>
    <row r="104">
      <c r="A104" s="17">
        <f>A103+1</f>
        <v/>
      </c>
      <c r="B104" s="4" t="n"/>
      <c r="C104" s="4">
        <f>SUMIFS(Sales!$S:$S,Sales!$H:$H,A104)+SUMIFS(Sales!$J:$J,Sales!$H:$H,A104)</f>
        <v/>
      </c>
      <c r="D104" s="4">
        <f>SUMIFS(Sales!$J:$J,Sales!$U:$U,A104)</f>
        <v/>
      </c>
      <c r="E104" s="4">
        <f>SUMIFS(Investors!$Q:$Q,Investors!$T:$T,"Exit",Investors!$J:$J,Daily!A104)</f>
        <v/>
      </c>
      <c r="F104" s="4">
        <f>SUMIFS('Adjustments'!$C:$C,'Adjustments'!$A:$A,A104)</f>
        <v/>
      </c>
      <c r="G104" s="4">
        <f>B104+C104-D104-E104+F104</f>
        <v/>
      </c>
      <c r="H104" s="4">
        <f>H103+G104</f>
        <v/>
      </c>
    </row>
    <row r="105">
      <c r="A105" s="17">
        <f>A104+1</f>
        <v/>
      </c>
      <c r="B105" s="4" t="n"/>
      <c r="C105" s="4">
        <f>SUMIFS(Sales!$S:$S,Sales!$H:$H,A105)+SUMIFS(Sales!$J:$J,Sales!$H:$H,A105)</f>
        <v/>
      </c>
      <c r="D105" s="4">
        <f>SUMIFS(Sales!$J:$J,Sales!$U:$U,A105)</f>
        <v/>
      </c>
      <c r="E105" s="4">
        <f>SUMIFS(Investors!$Q:$Q,Investors!$T:$T,"Exit",Investors!$J:$J,Daily!A105)</f>
        <v/>
      </c>
      <c r="F105" s="4">
        <f>SUMIFS('Adjustments'!$C:$C,'Adjustments'!$A:$A,A105)</f>
        <v/>
      </c>
      <c r="G105" s="4">
        <f>B105+C105-D105-E105+F105</f>
        <v/>
      </c>
      <c r="H105" s="4">
        <f>H104+G105</f>
        <v/>
      </c>
    </row>
    <row r="106">
      <c r="A106" s="17">
        <f>A105+1</f>
        <v/>
      </c>
      <c r="B106" s="4" t="n"/>
      <c r="C106" s="4">
        <f>SUMIFS(Sales!$S:$S,Sales!$H:$H,A106)+SUMIFS(Sales!$J:$J,Sales!$H:$H,A106)</f>
        <v/>
      </c>
      <c r="D106" s="4">
        <f>SUMIFS(Sales!$J:$J,Sales!$U:$U,A106)</f>
        <v/>
      </c>
      <c r="E106" s="4">
        <f>SUMIFS(Investors!$Q:$Q,Investors!$T:$T,"Exit",Investors!$J:$J,Daily!A106)</f>
        <v/>
      </c>
      <c r="F106" s="4">
        <f>SUMIFS('Adjustments'!$C:$C,'Adjustments'!$A:$A,A106)</f>
        <v/>
      </c>
      <c r="G106" s="4">
        <f>B106+C106-D106-E106+F106</f>
        <v/>
      </c>
      <c r="H106" s="4">
        <f>H105+G106</f>
        <v/>
      </c>
    </row>
    <row r="107">
      <c r="A107" s="17">
        <f>A106+1</f>
        <v/>
      </c>
      <c r="B107" s="4" t="n"/>
      <c r="C107" s="4">
        <f>SUMIFS(Sales!$S:$S,Sales!$H:$H,A107)+SUMIFS(Sales!$J:$J,Sales!$H:$H,A107)</f>
        <v/>
      </c>
      <c r="D107" s="4">
        <f>SUMIFS(Sales!$J:$J,Sales!$U:$U,A107)</f>
        <v/>
      </c>
      <c r="E107" s="4">
        <f>SUMIFS(Investors!$Q:$Q,Investors!$T:$T,"Exit",Investors!$J:$J,Daily!A107)</f>
        <v/>
      </c>
      <c r="F107" s="4">
        <f>SUMIFS('Adjustments'!$C:$C,'Adjustments'!$A:$A,A107)</f>
        <v/>
      </c>
      <c r="G107" s="4">
        <f>B107+C107-D107-E107+F107</f>
        <v/>
      </c>
      <c r="H107" s="4">
        <f>H106+G107</f>
        <v/>
      </c>
    </row>
    <row r="108">
      <c r="A108" s="17">
        <f>A107+1</f>
        <v/>
      </c>
      <c r="B108" s="4" t="n"/>
      <c r="C108" s="4">
        <f>SUMIFS(Sales!$S:$S,Sales!$H:$H,A108)+SUMIFS(Sales!$J:$J,Sales!$H:$H,A108)</f>
        <v/>
      </c>
      <c r="D108" s="4">
        <f>SUMIFS(Sales!$J:$J,Sales!$U:$U,A108)</f>
        <v/>
      </c>
      <c r="E108" s="4">
        <f>SUMIFS(Investors!$Q:$Q,Investors!$T:$T,"Exit",Investors!$J:$J,Daily!A108)</f>
        <v/>
      </c>
      <c r="F108" s="4">
        <f>SUMIFS('Adjustments'!$C:$C,'Adjustments'!$A:$A,A108)</f>
        <v/>
      </c>
      <c r="G108" s="4">
        <f>B108+C108-D108-E108+F108</f>
        <v/>
      </c>
      <c r="H108" s="4">
        <f>H107+G108</f>
        <v/>
      </c>
    </row>
    <row r="109">
      <c r="A109" s="17">
        <f>A108+1</f>
        <v/>
      </c>
      <c r="B109" s="4" t="n"/>
      <c r="C109" s="4">
        <f>SUMIFS(Sales!$S:$S,Sales!$H:$H,A109)+SUMIFS(Sales!$J:$J,Sales!$H:$H,A109)</f>
        <v/>
      </c>
      <c r="D109" s="4">
        <f>SUMIFS(Sales!$J:$J,Sales!$U:$U,A109)</f>
        <v/>
      </c>
      <c r="E109" s="4">
        <f>SUMIFS(Investors!$Q:$Q,Investors!$T:$T,"Exit",Investors!$J:$J,Daily!A109)</f>
        <v/>
      </c>
      <c r="F109" s="4">
        <f>SUMIFS('Adjustments'!$C:$C,'Adjustments'!$A:$A,A109)</f>
        <v/>
      </c>
      <c r="G109" s="4">
        <f>B109+C109-D109-E109+F109</f>
        <v/>
      </c>
      <c r="H109" s="4">
        <f>H108+G109</f>
        <v/>
      </c>
    </row>
    <row r="110">
      <c r="A110" s="17">
        <f>A109+1</f>
        <v/>
      </c>
      <c r="B110" s="4" t="n"/>
      <c r="C110" s="4">
        <f>SUMIFS(Sales!$S:$S,Sales!$H:$H,A110)+SUMIFS(Sales!$J:$J,Sales!$H:$H,A110)</f>
        <v/>
      </c>
      <c r="D110" s="4">
        <f>SUMIFS(Sales!$J:$J,Sales!$U:$U,A110)</f>
        <v/>
      </c>
      <c r="E110" s="4">
        <f>SUMIFS(Investors!$Q:$Q,Investors!$T:$T,"Exit",Investors!$J:$J,Daily!A110)</f>
        <v/>
      </c>
      <c r="F110" s="4">
        <f>SUMIFS('Adjustments'!$C:$C,'Adjustments'!$A:$A,A110)</f>
        <v/>
      </c>
      <c r="G110" s="4">
        <f>B110+C110-D110-E110+F110</f>
        <v/>
      </c>
      <c r="H110" s="4">
        <f>H109+G110</f>
        <v/>
      </c>
    </row>
    <row r="111">
      <c r="A111" s="17">
        <f>A110+1</f>
        <v/>
      </c>
      <c r="B111" s="4" t="n"/>
      <c r="C111" s="4">
        <f>SUMIFS(Sales!$S:$S,Sales!$H:$H,A111)+SUMIFS(Sales!$J:$J,Sales!$H:$H,A111)</f>
        <v/>
      </c>
      <c r="D111" s="4">
        <f>SUMIFS(Sales!$J:$J,Sales!$U:$U,A111)</f>
        <v/>
      </c>
      <c r="E111" s="4">
        <f>SUMIFS(Investors!$Q:$Q,Investors!$T:$T,"Exit",Investors!$J:$J,Daily!A111)</f>
        <v/>
      </c>
      <c r="F111" s="4">
        <f>SUMIFS('Adjustments'!$C:$C,'Adjustments'!$A:$A,A111)</f>
        <v/>
      </c>
      <c r="G111" s="4">
        <f>B111+C111-D111-E111+F111</f>
        <v/>
      </c>
      <c r="H111" s="4">
        <f>H110+G111</f>
        <v/>
      </c>
    </row>
    <row r="112">
      <c r="A112" s="17">
        <f>A111+1</f>
        <v/>
      </c>
      <c r="B112" s="4" t="n"/>
      <c r="C112" s="4">
        <f>SUMIFS(Sales!$S:$S,Sales!$H:$H,A112)+SUMIFS(Sales!$J:$J,Sales!$H:$H,A112)</f>
        <v/>
      </c>
      <c r="D112" s="4">
        <f>SUMIFS(Sales!$J:$J,Sales!$U:$U,A112)</f>
        <v/>
      </c>
      <c r="E112" s="4">
        <f>SUMIFS(Investors!$Q:$Q,Investors!$T:$T,"Exit",Investors!$J:$J,Daily!A112)</f>
        <v/>
      </c>
      <c r="F112" s="4">
        <f>SUMIFS('Adjustments'!$C:$C,'Adjustments'!$A:$A,A112)</f>
        <v/>
      </c>
      <c r="G112" s="4">
        <f>B112+C112-D112-E112+F112</f>
        <v/>
      </c>
      <c r="H112" s="4">
        <f>H111+G112</f>
        <v/>
      </c>
    </row>
    <row r="113">
      <c r="A113" s="17">
        <f>A112+1</f>
        <v/>
      </c>
      <c r="B113" s="4" t="n"/>
      <c r="C113" s="4">
        <f>SUMIFS(Sales!$S:$S,Sales!$H:$H,A113)+SUMIFS(Sales!$J:$J,Sales!$H:$H,A113)</f>
        <v/>
      </c>
      <c r="D113" s="4">
        <f>SUMIFS(Sales!$J:$J,Sales!$U:$U,A113)</f>
        <v/>
      </c>
      <c r="E113" s="4">
        <f>SUMIFS(Investors!$Q:$Q,Investors!$T:$T,"Exit",Investors!$J:$J,Daily!A113)</f>
        <v/>
      </c>
      <c r="F113" s="4">
        <f>SUMIFS('Adjustments'!$C:$C,'Adjustments'!$A:$A,A113)</f>
        <v/>
      </c>
      <c r="G113" s="4">
        <f>B113+C113-D113-E113+F113</f>
        <v/>
      </c>
      <c r="H113" s="4">
        <f>H112+G113</f>
        <v/>
      </c>
    </row>
    <row r="114">
      <c r="A114" s="17">
        <f>A113+1</f>
        <v/>
      </c>
      <c r="B114" s="4" t="n"/>
      <c r="C114" s="4">
        <f>SUMIFS(Sales!$S:$S,Sales!$H:$H,A114)+SUMIFS(Sales!$J:$J,Sales!$H:$H,A114)</f>
        <v/>
      </c>
      <c r="D114" s="4">
        <f>SUMIFS(Sales!$J:$J,Sales!$U:$U,A114)</f>
        <v/>
      </c>
      <c r="E114" s="4">
        <f>SUMIFS(Investors!$Q:$Q,Investors!$T:$T,"Exit",Investors!$J:$J,Daily!A114)</f>
        <v/>
      </c>
      <c r="F114" s="4">
        <f>SUMIFS('Adjustments'!$C:$C,'Adjustments'!$A:$A,A114)</f>
        <v/>
      </c>
      <c r="G114" s="4">
        <f>B114+C114-D114-E114+F114</f>
        <v/>
      </c>
      <c r="H114" s="4">
        <f>H113+G114</f>
        <v/>
      </c>
    </row>
    <row r="115">
      <c r="A115" s="17">
        <f>A114+1</f>
        <v/>
      </c>
      <c r="B115" s="4" t="n"/>
      <c r="C115" s="4">
        <f>SUMIFS(Sales!$S:$S,Sales!$H:$H,A115)+SUMIFS(Sales!$J:$J,Sales!$H:$H,A115)</f>
        <v/>
      </c>
      <c r="D115" s="4">
        <f>SUMIFS(Sales!$J:$J,Sales!$U:$U,A115)</f>
        <v/>
      </c>
      <c r="E115" s="4">
        <f>SUMIFS(Investors!$Q:$Q,Investors!$T:$T,"Exit",Investors!$J:$J,Daily!A115)</f>
        <v/>
      </c>
      <c r="F115" s="4">
        <f>SUMIFS('Adjustments'!$C:$C,'Adjustments'!$A:$A,A115)</f>
        <v/>
      </c>
      <c r="G115" s="4">
        <f>B115+C115-D115-E115+F115</f>
        <v/>
      </c>
      <c r="H115" s="4">
        <f>H114+G115</f>
        <v/>
      </c>
    </row>
    <row r="116">
      <c r="A116" s="17">
        <f>A115+1</f>
        <v/>
      </c>
      <c r="B116" s="4" t="n"/>
      <c r="C116" s="4">
        <f>SUMIFS(Sales!$S:$S,Sales!$H:$H,A116)+SUMIFS(Sales!$J:$J,Sales!$H:$H,A116)</f>
        <v/>
      </c>
      <c r="D116" s="4">
        <f>SUMIFS(Sales!$J:$J,Sales!$U:$U,A116)</f>
        <v/>
      </c>
      <c r="E116" s="4">
        <f>SUMIFS(Investors!$Q:$Q,Investors!$T:$T,"Exit",Investors!$J:$J,Daily!A116)</f>
        <v/>
      </c>
      <c r="F116" s="4">
        <f>SUMIFS('Adjustments'!$C:$C,'Adjustments'!$A:$A,A116)</f>
        <v/>
      </c>
      <c r="G116" s="4">
        <f>B116+C116-D116-E116+F116</f>
        <v/>
      </c>
      <c r="H116" s="4">
        <f>H115+G116</f>
        <v/>
      </c>
    </row>
    <row r="117">
      <c r="A117" s="17">
        <f>A116+1</f>
        <v/>
      </c>
      <c r="B117" s="4" t="n"/>
      <c r="C117" s="4">
        <f>SUMIFS(Sales!$S:$S,Sales!$H:$H,A117)+SUMIFS(Sales!$J:$J,Sales!$H:$H,A117)</f>
        <v/>
      </c>
      <c r="D117" s="4">
        <f>SUMIFS(Sales!$J:$J,Sales!$U:$U,A117)</f>
        <v/>
      </c>
      <c r="E117" s="4">
        <f>SUMIFS(Investors!$Q:$Q,Investors!$T:$T,"Exit",Investors!$J:$J,Daily!A117)</f>
        <v/>
      </c>
      <c r="F117" s="4">
        <f>SUMIFS('Adjustments'!$C:$C,'Adjustments'!$A:$A,A117)</f>
        <v/>
      </c>
      <c r="G117" s="4">
        <f>B117+C117-D117-E117+F117</f>
        <v/>
      </c>
      <c r="H117" s="4">
        <f>H116+G117</f>
        <v/>
      </c>
    </row>
    <row r="118">
      <c r="A118" s="17">
        <f>A117+1</f>
        <v/>
      </c>
      <c r="B118" s="4" t="n"/>
      <c r="C118" s="4">
        <f>SUMIFS(Sales!$S:$S,Sales!$H:$H,A118)+SUMIFS(Sales!$J:$J,Sales!$H:$H,A118)</f>
        <v/>
      </c>
      <c r="D118" s="4">
        <f>SUMIFS(Sales!$J:$J,Sales!$U:$U,A118)</f>
        <v/>
      </c>
      <c r="E118" s="4">
        <f>SUMIFS(Investors!$Q:$Q,Investors!$T:$T,"Exit",Investors!$J:$J,Daily!A118)</f>
        <v/>
      </c>
      <c r="F118" s="4">
        <f>SUMIFS('Adjustments'!$C:$C,'Adjustments'!$A:$A,A118)</f>
        <v/>
      </c>
      <c r="G118" s="4">
        <f>B118+C118-D118-E118+F118</f>
        <v/>
      </c>
      <c r="H118" s="4">
        <f>H117+G118</f>
        <v/>
      </c>
    </row>
    <row r="119">
      <c r="A119" s="17">
        <f>A118+1</f>
        <v/>
      </c>
      <c r="B119" s="4" t="n"/>
      <c r="C119" s="4">
        <f>SUMIFS(Sales!$S:$S,Sales!$H:$H,A119)+SUMIFS(Sales!$J:$J,Sales!$H:$H,A119)</f>
        <v/>
      </c>
      <c r="D119" s="4">
        <f>SUMIFS(Sales!$J:$J,Sales!$U:$U,A119)</f>
        <v/>
      </c>
      <c r="E119" s="4">
        <f>SUMIFS(Investors!$Q:$Q,Investors!$T:$T,"Exit",Investors!$J:$J,Daily!A119)</f>
        <v/>
      </c>
      <c r="F119" s="4">
        <f>SUMIFS('Adjustments'!$C:$C,'Adjustments'!$A:$A,A119)</f>
        <v/>
      </c>
      <c r="G119" s="4">
        <f>B119+C119-D119-E119+F119</f>
        <v/>
      </c>
      <c r="H119" s="4">
        <f>H118+G119</f>
        <v/>
      </c>
    </row>
    <row r="120">
      <c r="A120" s="17">
        <f>A119+1</f>
        <v/>
      </c>
      <c r="B120" s="4" t="n"/>
      <c r="C120" s="4">
        <f>SUMIFS(Sales!$S:$S,Sales!$H:$H,A120)+SUMIFS(Sales!$J:$J,Sales!$H:$H,A120)</f>
        <v/>
      </c>
      <c r="D120" s="4">
        <f>SUMIFS(Sales!$J:$J,Sales!$U:$U,A120)</f>
        <v/>
      </c>
      <c r="E120" s="4">
        <f>SUMIFS(Investors!$Q:$Q,Investors!$T:$T,"Exit",Investors!$J:$J,Daily!A120)</f>
        <v/>
      </c>
      <c r="F120" s="4">
        <f>SUMIFS('Adjustments'!$C:$C,'Adjustments'!$A:$A,A120)</f>
        <v/>
      </c>
      <c r="G120" s="4">
        <f>B120+C120-D120-E120+F120</f>
        <v/>
      </c>
      <c r="H120" s="4">
        <f>H119+G120</f>
        <v/>
      </c>
    </row>
    <row r="121">
      <c r="A121" s="17">
        <f>A120+1</f>
        <v/>
      </c>
      <c r="B121" s="4" t="n"/>
      <c r="C121" s="4">
        <f>SUMIFS(Sales!$S:$S,Sales!$H:$H,A121)+SUMIFS(Sales!$J:$J,Sales!$H:$H,A121)</f>
        <v/>
      </c>
      <c r="D121" s="4">
        <f>SUMIFS(Sales!$J:$J,Sales!$U:$U,A121)</f>
        <v/>
      </c>
      <c r="E121" s="4">
        <f>SUMIFS(Investors!$Q:$Q,Investors!$T:$T,"Exit",Investors!$J:$J,Daily!A121)</f>
        <v/>
      </c>
      <c r="F121" s="4">
        <f>SUMIFS('Adjustments'!$C:$C,'Adjustments'!$A:$A,A121)</f>
        <v/>
      </c>
      <c r="G121" s="4">
        <f>B121+C121-D121-E121+F121</f>
        <v/>
      </c>
      <c r="H121" s="4">
        <f>H120+G121</f>
        <v/>
      </c>
    </row>
    <row r="122">
      <c r="A122" s="17">
        <f>A121+1</f>
        <v/>
      </c>
      <c r="B122" s="4" t="n"/>
      <c r="C122" s="4">
        <f>SUMIFS(Sales!$S:$S,Sales!$H:$H,A122)+SUMIFS(Sales!$J:$J,Sales!$H:$H,A122)</f>
        <v/>
      </c>
      <c r="D122" s="4">
        <f>SUMIFS(Sales!$J:$J,Sales!$U:$U,A122)</f>
        <v/>
      </c>
      <c r="E122" s="4">
        <f>SUMIFS(Investors!$Q:$Q,Investors!$T:$T,"Exit",Investors!$J:$J,Daily!A122)</f>
        <v/>
      </c>
      <c r="F122" s="4">
        <f>SUMIFS('Adjustments'!$C:$C,'Adjustments'!$A:$A,A122)</f>
        <v/>
      </c>
      <c r="G122" s="4">
        <f>B122+C122-D122-E122+F122</f>
        <v/>
      </c>
      <c r="H122" s="4">
        <f>H121+G122</f>
        <v/>
      </c>
    </row>
    <row r="123">
      <c r="A123" s="17">
        <f>A122+1</f>
        <v/>
      </c>
      <c r="B123" s="4" t="n"/>
      <c r="C123" s="4">
        <f>SUMIFS(Sales!$S:$S,Sales!$H:$H,A123)+SUMIFS(Sales!$J:$J,Sales!$H:$H,A123)</f>
        <v/>
      </c>
      <c r="D123" s="4">
        <f>SUMIFS(Sales!$J:$J,Sales!$U:$U,A123)</f>
        <v/>
      </c>
      <c r="E123" s="4">
        <f>SUMIFS(Investors!$Q:$Q,Investors!$T:$T,"Exit",Investors!$J:$J,Daily!A123)</f>
        <v/>
      </c>
      <c r="F123" s="4">
        <f>SUMIFS('Adjustments'!$C:$C,'Adjustments'!$A:$A,A123)</f>
        <v/>
      </c>
      <c r="G123" s="4">
        <f>B123+C123-D123-E123+F123</f>
        <v/>
      </c>
      <c r="H123" s="4">
        <f>H122+G123</f>
        <v/>
      </c>
    </row>
    <row r="124">
      <c r="A124" s="17">
        <f>A123+1</f>
        <v/>
      </c>
      <c r="B124" s="4" t="n"/>
      <c r="C124" s="4">
        <f>SUMIFS(Sales!$S:$S,Sales!$H:$H,A124)+SUMIFS(Sales!$J:$J,Sales!$H:$H,A124)</f>
        <v/>
      </c>
      <c r="D124" s="4">
        <f>SUMIFS(Sales!$J:$J,Sales!$U:$U,A124)</f>
        <v/>
      </c>
      <c r="E124" s="4">
        <f>SUMIFS(Investors!$Q:$Q,Investors!$T:$T,"Exit",Investors!$J:$J,Daily!A124)</f>
        <v/>
      </c>
      <c r="F124" s="4">
        <f>SUMIFS('Adjustments'!$C:$C,'Adjustments'!$A:$A,A124)</f>
        <v/>
      </c>
      <c r="G124" s="4">
        <f>B124+C124-D124-E124+F124</f>
        <v/>
      </c>
      <c r="H124" s="4">
        <f>H123+G124</f>
        <v/>
      </c>
    </row>
    <row r="125">
      <c r="A125" s="17">
        <f>A124+1</f>
        <v/>
      </c>
      <c r="B125" s="4" t="n"/>
      <c r="C125" s="4">
        <f>SUMIFS(Sales!$S:$S,Sales!$H:$H,A125)+SUMIFS(Sales!$J:$J,Sales!$H:$H,A125)</f>
        <v/>
      </c>
      <c r="D125" s="4">
        <f>SUMIFS(Sales!$J:$J,Sales!$U:$U,A125)</f>
        <v/>
      </c>
      <c r="E125" s="4">
        <f>SUMIFS(Investors!$Q:$Q,Investors!$T:$T,"Exit",Investors!$J:$J,Daily!A125)</f>
        <v/>
      </c>
      <c r="F125" s="4">
        <f>SUMIFS('Adjustments'!$C:$C,'Adjustments'!$A:$A,A125)</f>
        <v/>
      </c>
      <c r="G125" s="4">
        <f>B125+C125-D125-E125+F125</f>
        <v/>
      </c>
      <c r="H125" s="4">
        <f>H124+G125</f>
        <v/>
      </c>
    </row>
    <row r="126">
      <c r="A126" s="17">
        <f>A125+1</f>
        <v/>
      </c>
      <c r="B126" s="4" t="n"/>
      <c r="C126" s="4">
        <f>SUMIFS(Sales!$S:$S,Sales!$H:$H,A126)+SUMIFS(Sales!$J:$J,Sales!$H:$H,A126)</f>
        <v/>
      </c>
      <c r="D126" s="4">
        <f>SUMIFS(Sales!$J:$J,Sales!$U:$U,A126)</f>
        <v/>
      </c>
      <c r="E126" s="4">
        <f>SUMIFS(Investors!$Q:$Q,Investors!$T:$T,"Exit",Investors!$J:$J,Daily!A126)</f>
        <v/>
      </c>
      <c r="F126" s="4">
        <f>SUMIFS('Adjustments'!$C:$C,'Adjustments'!$A:$A,A126)</f>
        <v/>
      </c>
      <c r="G126" s="4">
        <f>B126+C126-D126-E126+F126</f>
        <v/>
      </c>
      <c r="H126" s="4">
        <f>H125+G126</f>
        <v/>
      </c>
    </row>
    <row r="127">
      <c r="A127" s="17">
        <f>A126+1</f>
        <v/>
      </c>
      <c r="B127" s="4" t="n"/>
      <c r="C127" s="4">
        <f>SUMIFS(Sales!$S:$S,Sales!$H:$H,A127)+SUMIFS(Sales!$J:$J,Sales!$H:$H,A127)</f>
        <v/>
      </c>
      <c r="D127" s="4">
        <f>SUMIFS(Sales!$J:$J,Sales!$U:$U,A127)</f>
        <v/>
      </c>
      <c r="E127" s="4">
        <f>SUMIFS(Investors!$Q:$Q,Investors!$T:$T,"Exit",Investors!$J:$J,Daily!A127)</f>
        <v/>
      </c>
      <c r="F127" s="4">
        <f>SUMIFS('Adjustments'!$C:$C,'Adjustments'!$A:$A,A127)</f>
        <v/>
      </c>
      <c r="G127" s="4">
        <f>B127+C127-D127-E127+F127</f>
        <v/>
      </c>
      <c r="H127" s="4">
        <f>H126+G127</f>
        <v/>
      </c>
    </row>
    <row r="128">
      <c r="A128" s="17">
        <f>A127+1</f>
        <v/>
      </c>
      <c r="B128" s="4" t="n"/>
      <c r="C128" s="4">
        <f>SUMIFS(Sales!$S:$S,Sales!$H:$H,A128)+SUMIFS(Sales!$J:$J,Sales!$H:$H,A128)</f>
        <v/>
      </c>
      <c r="D128" s="4">
        <f>SUMIFS(Sales!$J:$J,Sales!$U:$U,A128)</f>
        <v/>
      </c>
      <c r="E128" s="4">
        <f>SUMIFS(Investors!$Q:$Q,Investors!$T:$T,"Exit",Investors!$J:$J,Daily!A128)</f>
        <v/>
      </c>
      <c r="F128" s="4">
        <f>SUMIFS('Adjustments'!$C:$C,'Adjustments'!$A:$A,A128)</f>
        <v/>
      </c>
      <c r="G128" s="4">
        <f>B128+C128-D128-E128+F128</f>
        <v/>
      </c>
      <c r="H128" s="4">
        <f>H127+G128</f>
        <v/>
      </c>
    </row>
    <row r="129">
      <c r="A129" s="17">
        <f>A128+1</f>
        <v/>
      </c>
      <c r="B129" s="4" t="n"/>
      <c r="C129" s="4">
        <f>SUMIFS(Sales!$S:$S,Sales!$H:$H,A129)+SUMIFS(Sales!$J:$J,Sales!$H:$H,A129)</f>
        <v/>
      </c>
      <c r="D129" s="4">
        <f>SUMIFS(Sales!$J:$J,Sales!$U:$U,A129)</f>
        <v/>
      </c>
      <c r="E129" s="4">
        <f>SUMIFS(Investors!$Q:$Q,Investors!$T:$T,"Exit",Investors!$J:$J,Daily!A129)</f>
        <v/>
      </c>
      <c r="F129" s="4">
        <f>SUMIFS('Adjustments'!$C:$C,'Adjustments'!$A:$A,A129)</f>
        <v/>
      </c>
      <c r="G129" s="4">
        <f>B129+C129-D129-E129+F129</f>
        <v/>
      </c>
      <c r="H129" s="4">
        <f>H128+G129</f>
        <v/>
      </c>
    </row>
    <row r="130">
      <c r="A130" s="17">
        <f>A129+1</f>
        <v/>
      </c>
      <c r="B130" s="4" t="n"/>
      <c r="C130" s="4">
        <f>SUMIFS(Sales!$S:$S,Sales!$H:$H,A130)+SUMIFS(Sales!$J:$J,Sales!$H:$H,A130)</f>
        <v/>
      </c>
      <c r="D130" s="4">
        <f>SUMIFS(Sales!$J:$J,Sales!$U:$U,A130)</f>
        <v/>
      </c>
      <c r="E130" s="4">
        <f>SUMIFS(Investors!$Q:$Q,Investors!$T:$T,"Exit",Investors!$J:$J,Daily!A130)</f>
        <v/>
      </c>
      <c r="F130" s="4">
        <f>SUMIFS('Adjustments'!$C:$C,'Adjustments'!$A:$A,A130)</f>
        <v/>
      </c>
      <c r="G130" s="4">
        <f>B130+C130-D130-E130+F130</f>
        <v/>
      </c>
      <c r="H130" s="4">
        <f>H129+G130</f>
        <v/>
      </c>
    </row>
    <row r="131">
      <c r="A131" s="17">
        <f>A130+1</f>
        <v/>
      </c>
      <c r="B131" s="4" t="n"/>
      <c r="C131" s="4">
        <f>SUMIFS(Sales!$S:$S,Sales!$H:$H,A131)+SUMIFS(Sales!$J:$J,Sales!$H:$H,A131)</f>
        <v/>
      </c>
      <c r="D131" s="4">
        <f>SUMIFS(Sales!$J:$J,Sales!$U:$U,A131)</f>
        <v/>
      </c>
      <c r="E131" s="4">
        <f>SUMIFS(Investors!$Q:$Q,Investors!$T:$T,"Exit",Investors!$J:$J,Daily!A131)</f>
        <v/>
      </c>
      <c r="F131" s="4">
        <f>SUMIFS('Adjustments'!$C:$C,'Adjustments'!$A:$A,A131)</f>
        <v/>
      </c>
      <c r="G131" s="4">
        <f>B131+C131-D131-E131+F131</f>
        <v/>
      </c>
      <c r="H131" s="4">
        <f>H130+G131</f>
        <v/>
      </c>
    </row>
    <row r="132">
      <c r="A132" s="17">
        <f>A131+1</f>
        <v/>
      </c>
      <c r="B132" s="4" t="n"/>
      <c r="C132" s="4">
        <f>SUMIFS(Sales!$S:$S,Sales!$H:$H,A132)+SUMIFS(Sales!$J:$J,Sales!$H:$H,A132)</f>
        <v/>
      </c>
      <c r="D132" s="4">
        <f>SUMIFS(Sales!$J:$J,Sales!$U:$U,A132)</f>
        <v/>
      </c>
      <c r="E132" s="4">
        <f>SUMIFS(Investors!$Q:$Q,Investors!$T:$T,"Exit",Investors!$J:$J,Daily!A132)</f>
        <v/>
      </c>
      <c r="F132" s="4">
        <f>SUMIFS('Adjustments'!$C:$C,'Adjustments'!$A:$A,A132)</f>
        <v/>
      </c>
      <c r="G132" s="4">
        <f>B132+C132-D132-E132+F132</f>
        <v/>
      </c>
      <c r="H132" s="4">
        <f>H131+G132</f>
        <v/>
      </c>
    </row>
    <row r="133">
      <c r="A133" s="17">
        <f>A132+1</f>
        <v/>
      </c>
      <c r="B133" s="4" t="n"/>
      <c r="C133" s="4">
        <f>SUMIFS(Sales!$S:$S,Sales!$H:$H,A133)+SUMIFS(Sales!$J:$J,Sales!$H:$H,A133)</f>
        <v/>
      </c>
      <c r="D133" s="4">
        <f>SUMIFS(Sales!$J:$J,Sales!$U:$U,A133)</f>
        <v/>
      </c>
      <c r="E133" s="4">
        <f>SUMIFS(Investors!$Q:$Q,Investors!$T:$T,"Exit",Investors!$J:$J,Daily!A133)</f>
        <v/>
      </c>
      <c r="F133" s="4">
        <f>SUMIFS('Adjustments'!$C:$C,'Adjustments'!$A:$A,A133)</f>
        <v/>
      </c>
      <c r="G133" s="4">
        <f>B133+C133-D133-E133+F133</f>
        <v/>
      </c>
      <c r="H133" s="4">
        <f>H132+G133</f>
        <v/>
      </c>
    </row>
    <row r="134">
      <c r="A134" s="17">
        <f>A133+1</f>
        <v/>
      </c>
      <c r="B134" s="4" t="n"/>
      <c r="C134" s="4">
        <f>SUMIFS(Sales!$S:$S,Sales!$H:$H,A134)+SUMIFS(Sales!$J:$J,Sales!$H:$H,A134)</f>
        <v/>
      </c>
      <c r="D134" s="4">
        <f>SUMIFS(Sales!$J:$J,Sales!$U:$U,A134)</f>
        <v/>
      </c>
      <c r="E134" s="4">
        <f>SUMIFS(Investors!$Q:$Q,Investors!$T:$T,"Exit",Investors!$J:$J,Daily!A134)</f>
        <v/>
      </c>
      <c r="F134" s="4">
        <f>SUMIFS('Adjustments'!$C:$C,'Adjustments'!$A:$A,A134)</f>
        <v/>
      </c>
      <c r="G134" s="4">
        <f>B134+C134-D134-E134+F134</f>
        <v/>
      </c>
      <c r="H134" s="4">
        <f>H133+G134</f>
        <v/>
      </c>
    </row>
    <row r="135">
      <c r="A135" s="17">
        <f>A134+1</f>
        <v/>
      </c>
      <c r="B135" s="4" t="n"/>
      <c r="C135" s="4">
        <f>SUMIFS(Sales!$S:$S,Sales!$H:$H,A135)+SUMIFS(Sales!$J:$J,Sales!$H:$H,A135)</f>
        <v/>
      </c>
      <c r="D135" s="4">
        <f>SUMIFS(Sales!$J:$J,Sales!$U:$U,A135)</f>
        <v/>
      </c>
      <c r="E135" s="4">
        <f>SUMIFS(Investors!$Q:$Q,Investors!$T:$T,"Exit",Investors!$J:$J,Daily!A135)</f>
        <v/>
      </c>
      <c r="F135" s="4">
        <f>SUMIFS('Adjustments'!$C:$C,'Adjustments'!$A:$A,A135)</f>
        <v/>
      </c>
      <c r="G135" s="4">
        <f>B135+C135-D135-E135+F135</f>
        <v/>
      </c>
      <c r="H135" s="4">
        <f>H134+G135</f>
        <v/>
      </c>
    </row>
    <row r="136">
      <c r="A136" s="17">
        <f>A135+1</f>
        <v/>
      </c>
      <c r="B136" s="4" t="n"/>
      <c r="C136" s="4">
        <f>SUMIFS(Sales!$S:$S,Sales!$H:$H,A136)+SUMIFS(Sales!$J:$J,Sales!$H:$H,A136)</f>
        <v/>
      </c>
      <c r="D136" s="4">
        <f>SUMIFS(Sales!$J:$J,Sales!$U:$U,A136)</f>
        <v/>
      </c>
      <c r="E136" s="4">
        <f>SUMIFS(Investors!$Q:$Q,Investors!$T:$T,"Exit",Investors!$J:$J,Daily!A136)</f>
        <v/>
      </c>
      <c r="F136" s="4">
        <f>SUMIFS('Adjustments'!$C:$C,'Adjustments'!$A:$A,A136)</f>
        <v/>
      </c>
      <c r="G136" s="4">
        <f>B136+C136-D136-E136+F136</f>
        <v/>
      </c>
      <c r="H136" s="4">
        <f>H135+G136</f>
        <v/>
      </c>
    </row>
    <row r="137">
      <c r="A137" s="17">
        <f>A136+1</f>
        <v/>
      </c>
      <c r="B137" s="4" t="n"/>
      <c r="C137" s="4">
        <f>SUMIFS(Sales!$S:$S,Sales!$H:$H,A137)+SUMIFS(Sales!$J:$J,Sales!$H:$H,A137)</f>
        <v/>
      </c>
      <c r="D137" s="4">
        <f>SUMIFS(Sales!$J:$J,Sales!$U:$U,A137)</f>
        <v/>
      </c>
      <c r="E137" s="4">
        <f>SUMIFS(Investors!$Q:$Q,Investors!$T:$T,"Exit",Investors!$J:$J,Daily!A137)</f>
        <v/>
      </c>
      <c r="F137" s="4">
        <f>SUMIFS('Adjustments'!$C:$C,'Adjustments'!$A:$A,A137)</f>
        <v/>
      </c>
      <c r="G137" s="4">
        <f>B137+C137-D137-E137+F137</f>
        <v/>
      </c>
      <c r="H137" s="4">
        <f>H136+G137</f>
        <v/>
      </c>
    </row>
    <row r="138">
      <c r="A138" s="17">
        <f>A137+1</f>
        <v/>
      </c>
      <c r="B138" s="4" t="n"/>
      <c r="C138" s="4">
        <f>SUMIFS(Sales!$S:$S,Sales!$H:$H,A138)+SUMIFS(Sales!$J:$J,Sales!$H:$H,A138)</f>
        <v/>
      </c>
      <c r="D138" s="4">
        <f>SUMIFS(Sales!$J:$J,Sales!$U:$U,A138)</f>
        <v/>
      </c>
      <c r="E138" s="4">
        <f>SUMIFS(Investors!$Q:$Q,Investors!$T:$T,"Exit",Investors!$J:$J,Daily!A138)</f>
        <v/>
      </c>
      <c r="F138" s="4">
        <f>SUMIFS('Adjustments'!$C:$C,'Adjustments'!$A:$A,A138)</f>
        <v/>
      </c>
      <c r="G138" s="4">
        <f>B138+C138-D138-E138+F138</f>
        <v/>
      </c>
      <c r="H138" s="4">
        <f>H137+G138</f>
        <v/>
      </c>
    </row>
    <row r="139">
      <c r="A139" s="17">
        <f>A138+1</f>
        <v/>
      </c>
      <c r="B139" s="4" t="n"/>
      <c r="C139" s="4">
        <f>SUMIFS(Sales!$S:$S,Sales!$H:$H,A139)+SUMIFS(Sales!$J:$J,Sales!$H:$H,A139)</f>
        <v/>
      </c>
      <c r="D139" s="4">
        <f>SUMIFS(Sales!$J:$J,Sales!$U:$U,A139)</f>
        <v/>
      </c>
      <c r="E139" s="4">
        <f>SUMIFS(Investors!$Q:$Q,Investors!$T:$T,"Exit",Investors!$J:$J,Daily!A139)</f>
        <v/>
      </c>
      <c r="F139" s="4">
        <f>SUMIFS('Adjustments'!$C:$C,'Adjustments'!$A:$A,A139)</f>
        <v/>
      </c>
      <c r="G139" s="4">
        <f>B139+C139-D139-E139+F139</f>
        <v/>
      </c>
      <c r="H139" s="4">
        <f>H138+G139</f>
        <v/>
      </c>
    </row>
    <row r="140">
      <c r="A140" s="17">
        <f>A139+1</f>
        <v/>
      </c>
      <c r="B140" s="4" t="n"/>
      <c r="C140" s="4">
        <f>SUMIFS(Sales!$S:$S,Sales!$H:$H,A140)+SUMIFS(Sales!$J:$J,Sales!$H:$H,A140)</f>
        <v/>
      </c>
      <c r="D140" s="4">
        <f>SUMIFS(Sales!$J:$J,Sales!$U:$U,A140)</f>
        <v/>
      </c>
      <c r="E140" s="4">
        <f>SUMIFS(Investors!$Q:$Q,Investors!$T:$T,"Exit",Investors!$J:$J,Daily!A140)</f>
        <v/>
      </c>
      <c r="F140" s="4">
        <f>SUMIFS('Adjustments'!$C:$C,'Adjustments'!$A:$A,A140)</f>
        <v/>
      </c>
      <c r="G140" s="4">
        <f>B140+C140-D140-E140+F140</f>
        <v/>
      </c>
      <c r="H140" s="4">
        <f>H139+G140</f>
        <v/>
      </c>
    </row>
    <row r="141">
      <c r="A141" s="17">
        <f>A140+1</f>
        <v/>
      </c>
      <c r="B141" s="4" t="n"/>
      <c r="C141" s="4">
        <f>SUMIFS(Sales!$S:$S,Sales!$H:$H,A141)+SUMIFS(Sales!$J:$J,Sales!$H:$H,A141)</f>
        <v/>
      </c>
      <c r="D141" s="4">
        <f>SUMIFS(Sales!$J:$J,Sales!$U:$U,A141)</f>
        <v/>
      </c>
      <c r="E141" s="4">
        <f>SUMIFS(Investors!$Q:$Q,Investors!$T:$T,"Exit",Investors!$J:$J,Daily!A141)</f>
        <v/>
      </c>
      <c r="F141" s="4">
        <f>SUMIFS('Adjustments'!$C:$C,'Adjustments'!$A:$A,A141)</f>
        <v/>
      </c>
      <c r="G141" s="4">
        <f>B141+C141-D141-E141+F141</f>
        <v/>
      </c>
      <c r="H141" s="4">
        <f>H140+G141</f>
        <v/>
      </c>
    </row>
    <row r="142">
      <c r="A142" s="17">
        <f>A141+1</f>
        <v/>
      </c>
      <c r="B142" s="4" t="n"/>
      <c r="C142" s="4">
        <f>SUMIFS(Sales!$S:$S,Sales!$H:$H,A142)+SUMIFS(Sales!$J:$J,Sales!$H:$H,A142)</f>
        <v/>
      </c>
      <c r="D142" s="4">
        <f>SUMIFS(Sales!$J:$J,Sales!$U:$U,A142)</f>
        <v/>
      </c>
      <c r="E142" s="4">
        <f>SUMIFS(Investors!$Q:$Q,Investors!$T:$T,"Exit",Investors!$J:$J,Daily!A142)</f>
        <v/>
      </c>
      <c r="F142" s="4">
        <f>SUMIFS('Adjustments'!$C:$C,'Adjustments'!$A:$A,A142)</f>
        <v/>
      </c>
      <c r="G142" s="4">
        <f>B142+C142-D142-E142+F142</f>
        <v/>
      </c>
      <c r="H142" s="4">
        <f>H141+G142</f>
        <v/>
      </c>
    </row>
    <row r="143">
      <c r="A143" s="17">
        <f>A142+1</f>
        <v/>
      </c>
      <c r="B143" s="4" t="n"/>
      <c r="C143" s="4">
        <f>SUMIFS(Sales!$S:$S,Sales!$H:$H,A143)+SUMIFS(Sales!$J:$J,Sales!$H:$H,A143)</f>
        <v/>
      </c>
      <c r="D143" s="4">
        <f>SUMIFS(Sales!$J:$J,Sales!$U:$U,A143)</f>
        <v/>
      </c>
      <c r="E143" s="4">
        <f>SUMIFS(Investors!$Q:$Q,Investors!$T:$T,"Exit",Investors!$J:$J,Daily!A143)</f>
        <v/>
      </c>
      <c r="F143" s="4">
        <f>SUMIFS('Adjustments'!$C:$C,'Adjustments'!$A:$A,A143)</f>
        <v/>
      </c>
      <c r="G143" s="4">
        <f>B143+C143-D143-E143+F143</f>
        <v/>
      </c>
      <c r="H143" s="4">
        <f>H142+G143</f>
        <v/>
      </c>
    </row>
    <row r="144">
      <c r="A144" s="17">
        <f>A143+1</f>
        <v/>
      </c>
      <c r="B144" s="4" t="n"/>
      <c r="C144" s="4">
        <f>SUMIFS(Sales!$S:$S,Sales!$H:$H,A144)+SUMIFS(Sales!$J:$J,Sales!$H:$H,A144)</f>
        <v/>
      </c>
      <c r="D144" s="4">
        <f>SUMIFS(Sales!$J:$J,Sales!$U:$U,A144)</f>
        <v/>
      </c>
      <c r="E144" s="4">
        <f>SUMIFS(Investors!$Q:$Q,Investors!$T:$T,"Exit",Investors!$J:$J,Daily!A144)</f>
        <v/>
      </c>
      <c r="F144" s="4">
        <f>SUMIFS('Adjustments'!$C:$C,'Adjustments'!$A:$A,A144)</f>
        <v/>
      </c>
      <c r="G144" s="4">
        <f>B144+C144-D144-E144+F144</f>
        <v/>
      </c>
      <c r="H144" s="4">
        <f>H143+G144</f>
        <v/>
      </c>
    </row>
    <row r="145">
      <c r="A145" s="17">
        <f>A144+1</f>
        <v/>
      </c>
      <c r="B145" s="4" t="n"/>
      <c r="C145" s="4">
        <f>SUMIFS(Sales!$S:$S,Sales!$H:$H,A145)+SUMIFS(Sales!$J:$J,Sales!$H:$H,A145)</f>
        <v/>
      </c>
      <c r="D145" s="4">
        <f>SUMIFS(Sales!$J:$J,Sales!$U:$U,A145)</f>
        <v/>
      </c>
      <c r="E145" s="4">
        <f>SUMIFS(Investors!$Q:$Q,Investors!$T:$T,"Exit",Investors!$J:$J,Daily!A145)</f>
        <v/>
      </c>
      <c r="F145" s="4">
        <f>SUMIFS('Adjustments'!$C:$C,'Adjustments'!$A:$A,A145)</f>
        <v/>
      </c>
      <c r="G145" s="4">
        <f>B145+C145-D145-E145+F145</f>
        <v/>
      </c>
      <c r="H145" s="4">
        <f>H144+G145</f>
        <v/>
      </c>
    </row>
    <row r="146">
      <c r="A146" s="17">
        <f>A145+1</f>
        <v/>
      </c>
      <c r="B146" s="4" t="n"/>
      <c r="C146" s="4">
        <f>SUMIFS(Sales!$S:$S,Sales!$H:$H,A146)+SUMIFS(Sales!$J:$J,Sales!$H:$H,A146)</f>
        <v/>
      </c>
      <c r="D146" s="4">
        <f>SUMIFS(Sales!$J:$J,Sales!$U:$U,A146)</f>
        <v/>
      </c>
      <c r="E146" s="4">
        <f>SUMIFS(Investors!$Q:$Q,Investors!$T:$T,"Exit",Investors!$J:$J,Daily!A146)</f>
        <v/>
      </c>
      <c r="F146" s="4">
        <f>SUMIFS('Adjustments'!$C:$C,'Adjustments'!$A:$A,A146)</f>
        <v/>
      </c>
      <c r="G146" s="4">
        <f>B146+C146-D146-E146+F146</f>
        <v/>
      </c>
      <c r="H146" s="4">
        <f>H145+G146</f>
        <v/>
      </c>
    </row>
    <row r="147">
      <c r="A147" s="17">
        <f>A146+1</f>
        <v/>
      </c>
      <c r="B147" s="4" t="n"/>
      <c r="C147" s="4">
        <f>SUMIFS(Sales!$S:$S,Sales!$H:$H,A147)+SUMIFS(Sales!$J:$J,Sales!$H:$H,A147)</f>
        <v/>
      </c>
      <c r="D147" s="4">
        <f>SUMIFS(Sales!$J:$J,Sales!$U:$U,A147)</f>
        <v/>
      </c>
      <c r="E147" s="4">
        <f>SUMIFS(Investors!$Q:$Q,Investors!$T:$T,"Exit",Investors!$J:$J,Daily!A147)</f>
        <v/>
      </c>
      <c r="F147" s="4">
        <f>SUMIFS('Adjustments'!$C:$C,'Adjustments'!$A:$A,A147)</f>
        <v/>
      </c>
      <c r="G147" s="4">
        <f>B147+C147-D147-E147+F147</f>
        <v/>
      </c>
      <c r="H147" s="4">
        <f>H146+G147</f>
        <v/>
      </c>
    </row>
    <row r="148">
      <c r="A148" s="17">
        <f>A147+1</f>
        <v/>
      </c>
      <c r="B148" s="4" t="n"/>
      <c r="C148" s="4">
        <f>SUMIFS(Sales!$S:$S,Sales!$H:$H,A148)+SUMIFS(Sales!$J:$J,Sales!$H:$H,A148)</f>
        <v/>
      </c>
      <c r="D148" s="4">
        <f>SUMIFS(Sales!$J:$J,Sales!$U:$U,A148)</f>
        <v/>
      </c>
      <c r="E148" s="4">
        <f>SUMIFS(Investors!$Q:$Q,Investors!$T:$T,"Exit",Investors!$J:$J,Daily!A148)</f>
        <v/>
      </c>
      <c r="F148" s="4">
        <f>SUMIFS('Adjustments'!$C:$C,'Adjustments'!$A:$A,A148)</f>
        <v/>
      </c>
      <c r="G148" s="4">
        <f>B148+C148-D148-E148+F148</f>
        <v/>
      </c>
      <c r="H148" s="4">
        <f>H147+G148</f>
        <v/>
      </c>
    </row>
    <row r="149">
      <c r="A149" s="17">
        <f>A148+1</f>
        <v/>
      </c>
      <c r="B149" s="4" t="n"/>
      <c r="C149" s="4">
        <f>SUMIFS(Sales!$S:$S,Sales!$H:$H,A149)+SUMIFS(Sales!$J:$J,Sales!$H:$H,A149)</f>
        <v/>
      </c>
      <c r="D149" s="4">
        <f>SUMIFS(Sales!$J:$J,Sales!$U:$U,A149)</f>
        <v/>
      </c>
      <c r="E149" s="4">
        <f>SUMIFS(Investors!$Q:$Q,Investors!$T:$T,"Exit",Investors!$J:$J,Daily!A149)</f>
        <v/>
      </c>
      <c r="F149" s="4">
        <f>SUMIFS('Adjustments'!$C:$C,'Adjustments'!$A:$A,A149)</f>
        <v/>
      </c>
      <c r="G149" s="4">
        <f>B149+C149-D149-E149+F149</f>
        <v/>
      </c>
      <c r="H149" s="4">
        <f>H148+G149</f>
        <v/>
      </c>
    </row>
    <row r="150">
      <c r="A150" s="17">
        <f>A149+1</f>
        <v/>
      </c>
      <c r="B150" s="4" t="n"/>
      <c r="C150" s="4">
        <f>SUMIFS(Sales!$S:$S,Sales!$H:$H,A150)+SUMIFS(Sales!$J:$J,Sales!$H:$H,A150)</f>
        <v/>
      </c>
      <c r="D150" s="4">
        <f>SUMIFS(Sales!$J:$J,Sales!$U:$U,A150)</f>
        <v/>
      </c>
      <c r="E150" s="4">
        <f>SUMIFS(Investors!$Q:$Q,Investors!$T:$T,"Exit",Investors!$J:$J,Daily!A150)</f>
        <v/>
      </c>
      <c r="F150" s="4">
        <f>SUMIFS('Adjustments'!$C:$C,'Adjustments'!$A:$A,A150)</f>
        <v/>
      </c>
      <c r="G150" s="4">
        <f>B150+C150-D150-E150+F150</f>
        <v/>
      </c>
      <c r="H150" s="4">
        <f>H149+G150</f>
        <v/>
      </c>
    </row>
    <row r="151">
      <c r="A151" s="17">
        <f>A150+1</f>
        <v/>
      </c>
      <c r="B151" s="4" t="n"/>
      <c r="C151" s="4">
        <f>SUMIFS(Sales!$S:$S,Sales!$H:$H,A151)+SUMIFS(Sales!$J:$J,Sales!$H:$H,A151)</f>
        <v/>
      </c>
      <c r="D151" s="4">
        <f>SUMIFS(Sales!$J:$J,Sales!$U:$U,A151)</f>
        <v/>
      </c>
      <c r="E151" s="4">
        <f>SUMIFS(Investors!$Q:$Q,Investors!$T:$T,"Exit",Investors!$J:$J,Daily!A151)</f>
        <v/>
      </c>
      <c r="F151" s="4">
        <f>SUMIFS('Adjustments'!$C:$C,'Adjustments'!$A:$A,A151)</f>
        <v/>
      </c>
      <c r="G151" s="4">
        <f>B151+C151-D151-E151+F151</f>
        <v/>
      </c>
      <c r="H151" s="4">
        <f>H150+G151</f>
        <v/>
      </c>
    </row>
    <row r="152">
      <c r="A152" s="17">
        <f>A151+1</f>
        <v/>
      </c>
      <c r="B152" s="4" t="n"/>
      <c r="C152" s="4">
        <f>SUMIFS(Sales!$S:$S,Sales!$H:$H,A152)+SUMIFS(Sales!$J:$J,Sales!$H:$H,A152)</f>
        <v/>
      </c>
      <c r="D152" s="4">
        <f>SUMIFS(Sales!$J:$J,Sales!$U:$U,A152)</f>
        <v/>
      </c>
      <c r="E152" s="4">
        <f>SUMIFS(Investors!$Q:$Q,Investors!$T:$T,"Exit",Investors!$J:$J,Daily!A152)</f>
        <v/>
      </c>
      <c r="F152" s="4">
        <f>SUMIFS('Adjustments'!$C:$C,'Adjustments'!$A:$A,A152)</f>
        <v/>
      </c>
      <c r="G152" s="4">
        <f>B152+C152-D152-E152+F152</f>
        <v/>
      </c>
      <c r="H152" s="4">
        <f>H151+G152</f>
        <v/>
      </c>
    </row>
    <row r="153">
      <c r="A153" s="17">
        <f>A152+1</f>
        <v/>
      </c>
      <c r="B153" s="4" t="n"/>
      <c r="C153" s="4">
        <f>SUMIFS(Sales!$S:$S,Sales!$H:$H,A153)+SUMIFS(Sales!$J:$J,Sales!$H:$H,A153)</f>
        <v/>
      </c>
      <c r="D153" s="4">
        <f>SUMIFS(Sales!$J:$J,Sales!$U:$U,A153)</f>
        <v/>
      </c>
      <c r="E153" s="4">
        <f>SUMIFS(Investors!$Q:$Q,Investors!$T:$T,"Exit",Investors!$J:$J,Daily!A153)</f>
        <v/>
      </c>
      <c r="F153" s="4">
        <f>SUMIFS('Adjustments'!$C:$C,'Adjustments'!$A:$A,A153)</f>
        <v/>
      </c>
      <c r="G153" s="4">
        <f>B153+C153-D153-E153+F153</f>
        <v/>
      </c>
      <c r="H153" s="4">
        <f>H152+G153</f>
        <v/>
      </c>
    </row>
    <row r="154">
      <c r="A154" s="17">
        <f>A153+1</f>
        <v/>
      </c>
      <c r="B154" s="4" t="n"/>
      <c r="C154" s="4">
        <f>SUMIFS(Sales!$S:$S,Sales!$H:$H,A154)+SUMIFS(Sales!$J:$J,Sales!$H:$H,A154)</f>
        <v/>
      </c>
      <c r="D154" s="4">
        <f>SUMIFS(Sales!$J:$J,Sales!$U:$U,A154)</f>
        <v/>
      </c>
      <c r="E154" s="4">
        <f>SUMIFS(Investors!$Q:$Q,Investors!$T:$T,"Exit",Investors!$J:$J,Daily!A154)</f>
        <v/>
      </c>
      <c r="F154" s="4">
        <f>SUMIFS('Adjustments'!$C:$C,'Adjustments'!$A:$A,A154)</f>
        <v/>
      </c>
      <c r="G154" s="4">
        <f>B154+C154-D154-E154+F154</f>
        <v/>
      </c>
      <c r="H154" s="4">
        <f>H153+G154</f>
        <v/>
      </c>
    </row>
    <row r="155">
      <c r="A155" s="17">
        <f>A154+1</f>
        <v/>
      </c>
      <c r="B155" s="4" t="n"/>
      <c r="C155" s="4">
        <f>SUMIFS(Sales!$S:$S,Sales!$H:$H,A155)+SUMIFS(Sales!$J:$J,Sales!$H:$H,A155)</f>
        <v/>
      </c>
      <c r="D155" s="4">
        <f>SUMIFS(Sales!$J:$J,Sales!$U:$U,A155)</f>
        <v/>
      </c>
      <c r="E155" s="4">
        <f>SUMIFS(Investors!$Q:$Q,Investors!$T:$T,"Exit",Investors!$J:$J,Daily!A155)</f>
        <v/>
      </c>
      <c r="F155" s="4">
        <f>SUMIFS('Adjustments'!$C:$C,'Adjustments'!$A:$A,A155)</f>
        <v/>
      </c>
      <c r="G155" s="4">
        <f>B155+C155-D155-E155+F155</f>
        <v/>
      </c>
      <c r="H155" s="4">
        <f>H154+G155</f>
        <v/>
      </c>
    </row>
    <row r="156">
      <c r="A156" s="17">
        <f>A155+1</f>
        <v/>
      </c>
      <c r="B156" s="4" t="n"/>
      <c r="C156" s="4">
        <f>SUMIFS(Sales!$S:$S,Sales!$H:$H,A156)+SUMIFS(Sales!$J:$J,Sales!$H:$H,A156)</f>
        <v/>
      </c>
      <c r="D156" s="4">
        <f>SUMIFS(Sales!$J:$J,Sales!$U:$U,A156)</f>
        <v/>
      </c>
      <c r="E156" s="4">
        <f>SUMIFS(Investors!$Q:$Q,Investors!$T:$T,"Exit",Investors!$J:$J,Daily!A156)</f>
        <v/>
      </c>
      <c r="F156" s="4">
        <f>SUMIFS('Adjustments'!$C:$C,'Adjustments'!$A:$A,A156)</f>
        <v/>
      </c>
      <c r="G156" s="4">
        <f>B156+C156-D156-E156+F156</f>
        <v/>
      </c>
      <c r="H156" s="4">
        <f>H155+G156</f>
        <v/>
      </c>
    </row>
    <row r="157">
      <c r="A157" s="17">
        <f>A156+1</f>
        <v/>
      </c>
      <c r="B157" s="4" t="n"/>
      <c r="C157" s="4">
        <f>SUMIFS(Sales!$S:$S,Sales!$H:$H,A157)+SUMIFS(Sales!$J:$J,Sales!$H:$H,A157)</f>
        <v/>
      </c>
      <c r="D157" s="4">
        <f>SUMIFS(Sales!$J:$J,Sales!$U:$U,A157)</f>
        <v/>
      </c>
      <c r="E157" s="4">
        <f>SUMIFS(Investors!$Q:$Q,Investors!$T:$T,"Exit",Investors!$J:$J,Daily!A157)</f>
        <v/>
      </c>
      <c r="F157" s="4">
        <f>SUMIFS('Adjustments'!$C:$C,'Adjustments'!$A:$A,A157)</f>
        <v/>
      </c>
      <c r="G157" s="4">
        <f>B157+C157-D157-E157+F157</f>
        <v/>
      </c>
      <c r="H157" s="4">
        <f>H156+G157</f>
        <v/>
      </c>
    </row>
    <row r="158">
      <c r="A158" s="17">
        <f>A157+1</f>
        <v/>
      </c>
      <c r="B158" s="4" t="n"/>
      <c r="C158" s="4">
        <f>SUMIFS(Sales!$S:$S,Sales!$H:$H,A158)+SUMIFS(Sales!$J:$J,Sales!$H:$H,A158)</f>
        <v/>
      </c>
      <c r="D158" s="4">
        <f>SUMIFS(Sales!$J:$J,Sales!$U:$U,A158)</f>
        <v/>
      </c>
      <c r="E158" s="4">
        <f>SUMIFS(Investors!$Q:$Q,Investors!$T:$T,"Exit",Investors!$J:$J,Daily!A158)</f>
        <v/>
      </c>
      <c r="F158" s="4">
        <f>SUMIFS('Adjustments'!$C:$C,'Adjustments'!$A:$A,A158)</f>
        <v/>
      </c>
      <c r="G158" s="4">
        <f>B158+C158-D158-E158+F158</f>
        <v/>
      </c>
      <c r="H158" s="4">
        <f>H157+G158</f>
        <v/>
      </c>
    </row>
    <row r="159">
      <c r="A159" s="17">
        <f>A158+1</f>
        <v/>
      </c>
      <c r="B159" s="4" t="n"/>
      <c r="C159" s="4">
        <f>SUMIFS(Sales!$S:$S,Sales!$H:$H,A159)+SUMIFS(Sales!$J:$J,Sales!$H:$H,A159)</f>
        <v/>
      </c>
      <c r="D159" s="4">
        <f>SUMIFS(Sales!$J:$J,Sales!$U:$U,A159)</f>
        <v/>
      </c>
      <c r="E159" s="4">
        <f>SUMIFS(Investors!$Q:$Q,Investors!$T:$T,"Exit",Investors!$J:$J,Daily!A159)</f>
        <v/>
      </c>
      <c r="F159" s="4">
        <f>SUMIFS('Adjustments'!$C:$C,'Adjustments'!$A:$A,A159)</f>
        <v/>
      </c>
      <c r="G159" s="4">
        <f>B159+C159-D159-E159+F159</f>
        <v/>
      </c>
      <c r="H159" s="4">
        <f>H158+G159</f>
        <v/>
      </c>
    </row>
    <row r="160">
      <c r="A160" s="17">
        <f>A159+1</f>
        <v/>
      </c>
      <c r="B160" s="4" t="n"/>
      <c r="C160" s="4">
        <f>SUMIFS(Sales!$S:$S,Sales!$H:$H,A160)+SUMIFS(Sales!$J:$J,Sales!$H:$H,A160)</f>
        <v/>
      </c>
      <c r="D160" s="4">
        <f>SUMIFS(Sales!$J:$J,Sales!$U:$U,A160)</f>
        <v/>
      </c>
      <c r="E160" s="4">
        <f>SUMIFS(Investors!$Q:$Q,Investors!$T:$T,"Exit",Investors!$J:$J,Daily!A160)</f>
        <v/>
      </c>
      <c r="F160" s="4">
        <f>SUMIFS('Adjustments'!$C:$C,'Adjustments'!$A:$A,A160)</f>
        <v/>
      </c>
      <c r="G160" s="4">
        <f>B160+C160-D160-E160+F160</f>
        <v/>
      </c>
      <c r="H160" s="4">
        <f>H159+G160</f>
        <v/>
      </c>
    </row>
    <row r="161">
      <c r="A161" s="17">
        <f>A160+1</f>
        <v/>
      </c>
      <c r="B161" s="4" t="n"/>
      <c r="C161" s="4">
        <f>SUMIFS(Sales!$S:$S,Sales!$H:$H,A161)+SUMIFS(Sales!$J:$J,Sales!$H:$H,A161)</f>
        <v/>
      </c>
      <c r="D161" s="4">
        <f>SUMIFS(Sales!$J:$J,Sales!$U:$U,A161)</f>
        <v/>
      </c>
      <c r="E161" s="4">
        <f>SUMIFS(Investors!$Q:$Q,Investors!$T:$T,"Exit",Investors!$J:$J,Daily!A161)</f>
        <v/>
      </c>
      <c r="F161" s="4">
        <f>SUMIFS('Adjustments'!$C:$C,'Adjustments'!$A:$A,A161)</f>
        <v/>
      </c>
      <c r="G161" s="4">
        <f>B161+C161-D161-E161+F161</f>
        <v/>
      </c>
      <c r="H161" s="4">
        <f>H160+G161</f>
        <v/>
      </c>
    </row>
    <row r="162">
      <c r="A162" s="17">
        <f>A161+1</f>
        <v/>
      </c>
      <c r="B162" s="4" t="n"/>
      <c r="C162" s="4">
        <f>SUMIFS(Sales!$S:$S,Sales!$H:$H,A162)+SUMIFS(Sales!$J:$J,Sales!$H:$H,A162)</f>
        <v/>
      </c>
      <c r="D162" s="4">
        <f>SUMIFS(Sales!$J:$J,Sales!$U:$U,A162)</f>
        <v/>
      </c>
      <c r="E162" s="4">
        <f>SUMIFS(Investors!$Q:$Q,Investors!$T:$T,"Exit",Investors!$J:$J,Daily!A162)</f>
        <v/>
      </c>
      <c r="F162" s="4">
        <f>SUMIFS('Adjustments'!$C:$C,'Adjustments'!$A:$A,A162)</f>
        <v/>
      </c>
      <c r="G162" s="4">
        <f>B162+C162-D162-E162+F162</f>
        <v/>
      </c>
      <c r="H162" s="4">
        <f>H161+G162</f>
        <v/>
      </c>
    </row>
    <row r="163">
      <c r="A163" s="17">
        <f>A162+1</f>
        <v/>
      </c>
      <c r="B163" s="4" t="n"/>
      <c r="C163" s="4">
        <f>SUMIFS(Sales!$S:$S,Sales!$H:$H,A163)+SUMIFS(Sales!$J:$J,Sales!$H:$H,A163)</f>
        <v/>
      </c>
      <c r="D163" s="4">
        <f>SUMIFS(Sales!$J:$J,Sales!$U:$U,A163)</f>
        <v/>
      </c>
      <c r="E163" s="4">
        <f>SUMIFS(Investors!$Q:$Q,Investors!$T:$T,"Exit",Investors!$J:$J,Daily!A163)</f>
        <v/>
      </c>
      <c r="F163" s="4">
        <f>SUMIFS('Adjustments'!$C:$C,'Adjustments'!$A:$A,A163)</f>
        <v/>
      </c>
      <c r="G163" s="4">
        <f>B163+C163-D163-E163+F163</f>
        <v/>
      </c>
      <c r="H163" s="4">
        <f>H162+G163</f>
        <v/>
      </c>
    </row>
    <row r="164">
      <c r="A164" s="17">
        <f>A163+1</f>
        <v/>
      </c>
      <c r="B164" s="4" t="n"/>
      <c r="C164" s="4">
        <f>SUMIFS(Sales!$S:$S,Sales!$H:$H,A164)+SUMIFS(Sales!$J:$J,Sales!$H:$H,A164)</f>
        <v/>
      </c>
      <c r="D164" s="4">
        <f>SUMIFS(Sales!$J:$J,Sales!$U:$U,A164)</f>
        <v/>
      </c>
      <c r="E164" s="4">
        <f>SUMIFS(Investors!$Q:$Q,Investors!$T:$T,"Exit",Investors!$J:$J,Daily!A164)</f>
        <v/>
      </c>
      <c r="F164" s="4">
        <f>SUMIFS('Adjustments'!$C:$C,'Adjustments'!$A:$A,A164)</f>
        <v/>
      </c>
      <c r="G164" s="4">
        <f>B164+C164-D164-E164+F164</f>
        <v/>
      </c>
      <c r="H164" s="4">
        <f>H163+G164</f>
        <v/>
      </c>
    </row>
    <row r="165">
      <c r="A165" s="17">
        <f>A164+1</f>
        <v/>
      </c>
      <c r="B165" s="4" t="n"/>
      <c r="C165" s="4">
        <f>SUMIFS(Sales!$S:$S,Sales!$H:$H,A165)+SUMIFS(Sales!$J:$J,Sales!$H:$H,A165)</f>
        <v/>
      </c>
      <c r="D165" s="4">
        <f>SUMIFS(Sales!$J:$J,Sales!$U:$U,A165)</f>
        <v/>
      </c>
      <c r="E165" s="4">
        <f>SUMIFS(Investors!$Q:$Q,Investors!$T:$T,"Exit",Investors!$J:$J,Daily!A165)</f>
        <v/>
      </c>
      <c r="F165" s="4">
        <f>SUMIFS('Adjustments'!$C:$C,'Adjustments'!$A:$A,A165)</f>
        <v/>
      </c>
      <c r="G165" s="4">
        <f>B165+C165-D165-E165+F165</f>
        <v/>
      </c>
      <c r="H165" s="4">
        <f>H164+G165</f>
        <v/>
      </c>
    </row>
    <row r="166">
      <c r="A166" s="17">
        <f>A165+1</f>
        <v/>
      </c>
      <c r="B166" s="4" t="n"/>
      <c r="C166" s="4">
        <f>SUMIFS(Sales!$S:$S,Sales!$H:$H,A166)+SUMIFS(Sales!$J:$J,Sales!$H:$H,A166)</f>
        <v/>
      </c>
      <c r="D166" s="4">
        <f>SUMIFS(Sales!$J:$J,Sales!$U:$U,A166)</f>
        <v/>
      </c>
      <c r="E166" s="4">
        <f>SUMIFS(Investors!$Q:$Q,Investors!$T:$T,"Exit",Investors!$J:$J,Daily!A166)</f>
        <v/>
      </c>
      <c r="F166" s="4">
        <f>SUMIFS('Adjustments'!$C:$C,'Adjustments'!$A:$A,A166)</f>
        <v/>
      </c>
      <c r="G166" s="4">
        <f>B166+C166-D166-E166+F166</f>
        <v/>
      </c>
      <c r="H166" s="4">
        <f>H165+G166</f>
        <v/>
      </c>
    </row>
    <row r="167">
      <c r="A167" s="17">
        <f>A166+1</f>
        <v/>
      </c>
      <c r="B167" s="4" t="n"/>
      <c r="C167" s="4">
        <f>SUMIFS(Sales!$S:$S,Sales!$H:$H,A167)+SUMIFS(Sales!$J:$J,Sales!$H:$H,A167)</f>
        <v/>
      </c>
      <c r="D167" s="4">
        <f>SUMIFS(Sales!$J:$J,Sales!$U:$U,A167)</f>
        <v/>
      </c>
      <c r="E167" s="4">
        <f>SUMIFS(Investors!$Q:$Q,Investors!$T:$T,"Exit",Investors!$J:$J,Daily!A167)</f>
        <v/>
      </c>
      <c r="F167" s="4">
        <f>SUMIFS('Adjustments'!$C:$C,'Adjustments'!$A:$A,A167)</f>
        <v/>
      </c>
      <c r="G167" s="4">
        <f>B167+C167-D167-E167+F167</f>
        <v/>
      </c>
      <c r="H167" s="4">
        <f>H166+G167</f>
        <v/>
      </c>
    </row>
    <row r="168">
      <c r="A168" s="17">
        <f>A167+1</f>
        <v/>
      </c>
      <c r="B168" s="4" t="n"/>
      <c r="C168" s="4">
        <f>SUMIFS(Sales!$S:$S,Sales!$H:$H,A168)+SUMIFS(Sales!$J:$J,Sales!$H:$H,A168)</f>
        <v/>
      </c>
      <c r="D168" s="4">
        <f>SUMIFS(Sales!$J:$J,Sales!$U:$U,A168)</f>
        <v/>
      </c>
      <c r="E168" s="4">
        <f>SUMIFS(Investors!$Q:$Q,Investors!$T:$T,"Exit",Investors!$J:$J,Daily!A168)</f>
        <v/>
      </c>
      <c r="F168" s="4">
        <f>SUMIFS('Adjustments'!$C:$C,'Adjustments'!$A:$A,A168)</f>
        <v/>
      </c>
      <c r="G168" s="4">
        <f>B168+C168-D168-E168+F168</f>
        <v/>
      </c>
      <c r="H168" s="4">
        <f>H167+G168</f>
        <v/>
      </c>
    </row>
    <row r="169">
      <c r="A169" s="17">
        <f>A168+1</f>
        <v/>
      </c>
      <c r="B169" s="4" t="n"/>
      <c r="C169" s="4">
        <f>SUMIFS(Sales!$S:$S,Sales!$H:$H,A169)+SUMIFS(Sales!$J:$J,Sales!$H:$H,A169)</f>
        <v/>
      </c>
      <c r="D169" s="4">
        <f>SUMIFS(Sales!$J:$J,Sales!$U:$U,A169)</f>
        <v/>
      </c>
      <c r="E169" s="4">
        <f>SUMIFS(Investors!$Q:$Q,Investors!$T:$T,"Exit",Investors!$J:$J,Daily!A169)</f>
        <v/>
      </c>
      <c r="F169" s="4">
        <f>SUMIFS('Adjustments'!$C:$C,'Adjustments'!$A:$A,A169)</f>
        <v/>
      </c>
      <c r="G169" s="4">
        <f>B169+C169-D169-E169+F169</f>
        <v/>
      </c>
      <c r="H169" s="4">
        <f>H168+G169</f>
        <v/>
      </c>
    </row>
    <row r="170">
      <c r="A170" s="17">
        <f>A169+1</f>
        <v/>
      </c>
      <c r="B170" s="4" t="n"/>
      <c r="C170" s="4">
        <f>SUMIFS(Sales!$S:$S,Sales!$H:$H,A170)+SUMIFS(Sales!$J:$J,Sales!$H:$H,A170)</f>
        <v/>
      </c>
      <c r="D170" s="4">
        <f>SUMIFS(Sales!$J:$J,Sales!$U:$U,A170)</f>
        <v/>
      </c>
      <c r="E170" s="4">
        <f>SUMIFS(Investors!$Q:$Q,Investors!$T:$T,"Exit",Investors!$J:$J,Daily!A170)</f>
        <v/>
      </c>
      <c r="F170" s="4">
        <f>SUMIFS('Adjustments'!$C:$C,'Adjustments'!$A:$A,A170)</f>
        <v/>
      </c>
      <c r="G170" s="4">
        <f>B170+C170-D170-E170+F170</f>
        <v/>
      </c>
      <c r="H170" s="4">
        <f>H169+G170</f>
        <v/>
      </c>
    </row>
    <row r="171">
      <c r="A171" s="17">
        <f>A170+1</f>
        <v/>
      </c>
      <c r="B171" s="4" t="n"/>
      <c r="C171" s="4">
        <f>SUMIFS(Sales!$S:$S,Sales!$H:$H,A171)+SUMIFS(Sales!$J:$J,Sales!$H:$H,A171)</f>
        <v/>
      </c>
      <c r="D171" s="4">
        <f>SUMIFS(Sales!$J:$J,Sales!$U:$U,A171)</f>
        <v/>
      </c>
      <c r="E171" s="4">
        <f>SUMIFS(Investors!$Q:$Q,Investors!$T:$T,"Exit",Investors!$J:$J,Daily!A171)</f>
        <v/>
      </c>
      <c r="F171" s="4">
        <f>SUMIFS('Adjustments'!$C:$C,'Adjustments'!$A:$A,A171)</f>
        <v/>
      </c>
      <c r="G171" s="4">
        <f>B171+C171-D171-E171+F171</f>
        <v/>
      </c>
      <c r="H171" s="4">
        <f>H170+G171</f>
        <v/>
      </c>
    </row>
    <row r="172">
      <c r="A172" s="17">
        <f>A171+1</f>
        <v/>
      </c>
      <c r="B172" s="4" t="n"/>
      <c r="C172" s="4">
        <f>SUMIFS(Sales!$S:$S,Sales!$H:$H,A172)+SUMIFS(Sales!$J:$J,Sales!$H:$H,A172)</f>
        <v/>
      </c>
      <c r="D172" s="4">
        <f>SUMIFS(Sales!$J:$J,Sales!$U:$U,A172)</f>
        <v/>
      </c>
      <c r="E172" s="4">
        <f>SUMIFS(Investors!$Q:$Q,Investors!$T:$T,"Exit",Investors!$J:$J,Daily!A172)</f>
        <v/>
      </c>
      <c r="F172" s="4">
        <f>SUMIFS('Adjustments'!$C:$C,'Adjustments'!$A:$A,A172)</f>
        <v/>
      </c>
      <c r="G172" s="4">
        <f>B172+C172-D172-E172+F172</f>
        <v/>
      </c>
      <c r="H172" s="4">
        <f>H171+G172</f>
        <v/>
      </c>
    </row>
    <row r="173">
      <c r="A173" s="17">
        <f>A172+1</f>
        <v/>
      </c>
      <c r="B173" s="4" t="n"/>
      <c r="C173" s="4">
        <f>SUMIFS(Sales!$S:$S,Sales!$H:$H,A173)+SUMIFS(Sales!$J:$J,Sales!$H:$H,A173)</f>
        <v/>
      </c>
      <c r="D173" s="4">
        <f>SUMIFS(Sales!$J:$J,Sales!$U:$U,A173)</f>
        <v/>
      </c>
      <c r="E173" s="4">
        <f>SUMIFS(Investors!$Q:$Q,Investors!$T:$T,"Exit",Investors!$J:$J,Daily!A173)</f>
        <v/>
      </c>
      <c r="F173" s="4">
        <f>SUMIFS('Adjustments'!$C:$C,'Adjustments'!$A:$A,A173)</f>
        <v/>
      </c>
      <c r="G173" s="4">
        <f>B173+C173-D173-E173+F173</f>
        <v/>
      </c>
      <c r="H173" s="4">
        <f>H172+G173</f>
        <v/>
      </c>
    </row>
    <row r="174">
      <c r="A174" s="17">
        <f>A173+1</f>
        <v/>
      </c>
      <c r="B174" s="4" t="n"/>
      <c r="C174" s="4">
        <f>SUMIFS(Sales!$S:$S,Sales!$H:$H,A174)+SUMIFS(Sales!$J:$J,Sales!$H:$H,A174)</f>
        <v/>
      </c>
      <c r="D174" s="4">
        <f>SUMIFS(Sales!$J:$J,Sales!$U:$U,A174)</f>
        <v/>
      </c>
      <c r="E174" s="4">
        <f>SUMIFS(Investors!$Q:$Q,Investors!$T:$T,"Exit",Investors!$J:$J,Daily!A174)</f>
        <v/>
      </c>
      <c r="F174" s="4">
        <f>SUMIFS('Adjustments'!$C:$C,'Adjustments'!$A:$A,A174)</f>
        <v/>
      </c>
      <c r="G174" s="4">
        <f>B174+C174-D174-E174+F174</f>
        <v/>
      </c>
      <c r="H174" s="4">
        <f>H173+G174</f>
        <v/>
      </c>
    </row>
    <row r="175">
      <c r="A175" s="17">
        <f>A174+1</f>
        <v/>
      </c>
      <c r="B175" s="4" t="n"/>
      <c r="C175" s="4">
        <f>SUMIFS(Sales!$S:$S,Sales!$H:$H,A175)+SUMIFS(Sales!$J:$J,Sales!$H:$H,A175)</f>
        <v/>
      </c>
      <c r="D175" s="4">
        <f>SUMIFS(Sales!$J:$J,Sales!$U:$U,A175)</f>
        <v/>
      </c>
      <c r="E175" s="4">
        <f>SUMIFS(Investors!$Q:$Q,Investors!$T:$T,"Exit",Investors!$J:$J,Daily!A175)</f>
        <v/>
      </c>
      <c r="F175" s="4">
        <f>SUMIFS('Adjustments'!$C:$C,'Adjustments'!$A:$A,A175)</f>
        <v/>
      </c>
      <c r="G175" s="4">
        <f>B175+C175-D175-E175+F175</f>
        <v/>
      </c>
      <c r="H175" s="4">
        <f>H174+G175</f>
        <v/>
      </c>
    </row>
    <row r="176">
      <c r="A176" s="17">
        <f>A175+1</f>
        <v/>
      </c>
      <c r="B176" s="4" t="n"/>
      <c r="C176" s="4">
        <f>SUMIFS(Sales!$S:$S,Sales!$H:$H,A176)+SUMIFS(Sales!$J:$J,Sales!$H:$H,A176)</f>
        <v/>
      </c>
      <c r="D176" s="4">
        <f>SUMIFS(Sales!$J:$J,Sales!$U:$U,A176)</f>
        <v/>
      </c>
      <c r="E176" s="4">
        <f>SUMIFS(Investors!$Q:$Q,Investors!$T:$T,"Exit",Investors!$J:$J,Daily!A176)</f>
        <v/>
      </c>
      <c r="F176" s="4">
        <f>SUMIFS('Adjustments'!$C:$C,'Adjustments'!$A:$A,A176)</f>
        <v/>
      </c>
      <c r="G176" s="4">
        <f>B176+C176-D176-E176+F176</f>
        <v/>
      </c>
      <c r="H176" s="4">
        <f>H175+G176</f>
        <v/>
      </c>
    </row>
    <row r="177">
      <c r="A177" s="17">
        <f>A176+1</f>
        <v/>
      </c>
      <c r="B177" s="4" t="n"/>
      <c r="C177" s="4">
        <f>SUMIFS(Sales!$S:$S,Sales!$H:$H,A177)+SUMIFS(Sales!$J:$J,Sales!$H:$H,A177)</f>
        <v/>
      </c>
      <c r="D177" s="4">
        <f>SUMIFS(Sales!$J:$J,Sales!$U:$U,A177)</f>
        <v/>
      </c>
      <c r="E177" s="4">
        <f>SUMIFS(Investors!$Q:$Q,Investors!$T:$T,"Exit",Investors!$J:$J,Daily!A177)</f>
        <v/>
      </c>
      <c r="F177" s="4">
        <f>SUMIFS('Adjustments'!$C:$C,'Adjustments'!$A:$A,A177)</f>
        <v/>
      </c>
      <c r="G177" s="4">
        <f>B177+C177-D177-E177+F177</f>
        <v/>
      </c>
      <c r="H177" s="4">
        <f>H176+G177</f>
        <v/>
      </c>
    </row>
    <row r="178">
      <c r="A178" s="17">
        <f>A177+1</f>
        <v/>
      </c>
      <c r="B178" s="4" t="n"/>
      <c r="C178" s="4">
        <f>SUMIFS(Sales!$S:$S,Sales!$H:$H,A178)+SUMIFS(Sales!$J:$J,Sales!$H:$H,A178)</f>
        <v/>
      </c>
      <c r="D178" s="4">
        <f>SUMIFS(Sales!$J:$J,Sales!$U:$U,A178)</f>
        <v/>
      </c>
      <c r="E178" s="4">
        <f>SUMIFS(Investors!$Q:$Q,Investors!$T:$T,"Exit",Investors!$J:$J,Daily!A178)</f>
        <v/>
      </c>
      <c r="F178" s="4">
        <f>SUMIFS('Adjustments'!$C:$C,'Adjustments'!$A:$A,A178)</f>
        <v/>
      </c>
      <c r="G178" s="4">
        <f>B178+C178-D178-E178+F178</f>
        <v/>
      </c>
      <c r="H178" s="4">
        <f>H177+G178</f>
        <v/>
      </c>
    </row>
    <row r="179">
      <c r="A179" s="17">
        <f>A178+1</f>
        <v/>
      </c>
      <c r="B179" s="4" t="n"/>
      <c r="C179" s="4">
        <f>SUMIFS(Sales!$S:$S,Sales!$H:$H,A179)+SUMIFS(Sales!$J:$J,Sales!$H:$H,A179)</f>
        <v/>
      </c>
      <c r="D179" s="4">
        <f>SUMIFS(Sales!$J:$J,Sales!$U:$U,A179)</f>
        <v/>
      </c>
      <c r="E179" s="4">
        <f>SUMIFS(Investors!$Q:$Q,Investors!$T:$T,"Exit",Investors!$J:$J,Daily!A179)</f>
        <v/>
      </c>
      <c r="F179" s="4">
        <f>SUMIFS('Adjustments'!$C:$C,'Adjustments'!$A:$A,A179)</f>
        <v/>
      </c>
      <c r="G179" s="4">
        <f>B179+C179-D179-E179+F179</f>
        <v/>
      </c>
      <c r="H179" s="4">
        <f>H178+G179</f>
        <v/>
      </c>
    </row>
    <row r="180">
      <c r="A180" s="17">
        <f>A179+1</f>
        <v/>
      </c>
      <c r="B180" s="4" t="n"/>
      <c r="C180" s="4">
        <f>SUMIFS(Sales!$S:$S,Sales!$H:$H,A180)+SUMIFS(Sales!$J:$J,Sales!$H:$H,A180)</f>
        <v/>
      </c>
      <c r="D180" s="4">
        <f>SUMIFS(Sales!$J:$J,Sales!$U:$U,A180)</f>
        <v/>
      </c>
      <c r="E180" s="4">
        <f>SUMIFS(Investors!$Q:$Q,Investors!$T:$T,"Exit",Investors!$J:$J,Daily!A180)</f>
        <v/>
      </c>
      <c r="F180" s="4">
        <f>SUMIFS('Adjustments'!$C:$C,'Adjustments'!$A:$A,A180)</f>
        <v/>
      </c>
      <c r="G180" s="4">
        <f>B180+C180-D180-E180+F180</f>
        <v/>
      </c>
      <c r="H180" s="4">
        <f>H179+G180</f>
        <v/>
      </c>
    </row>
    <row r="181">
      <c r="A181" s="17">
        <f>A180+1</f>
        <v/>
      </c>
      <c r="B181" s="4" t="n"/>
      <c r="C181" s="4">
        <f>SUMIFS(Sales!$S:$S,Sales!$H:$H,A181)+SUMIFS(Sales!$J:$J,Sales!$H:$H,A181)</f>
        <v/>
      </c>
      <c r="D181" s="4">
        <f>SUMIFS(Sales!$J:$J,Sales!$U:$U,A181)</f>
        <v/>
      </c>
      <c r="E181" s="4">
        <f>SUMIFS(Investors!$Q:$Q,Investors!$T:$T,"Exit",Investors!$J:$J,Daily!A181)</f>
        <v/>
      </c>
      <c r="F181" s="4">
        <f>SUMIFS('Adjustments'!$C:$C,'Adjustments'!$A:$A,A181)</f>
        <v/>
      </c>
      <c r="G181" s="4">
        <f>B181+C181-D181-E181+F181</f>
        <v/>
      </c>
      <c r="H181" s="4">
        <f>H180+G181</f>
        <v/>
      </c>
    </row>
    <row r="182">
      <c r="A182" s="17">
        <f>A181+1</f>
        <v/>
      </c>
      <c r="B182" s="4" t="n"/>
      <c r="C182" s="4">
        <f>SUMIFS(Sales!$S:$S,Sales!$H:$H,A182)+SUMIFS(Sales!$J:$J,Sales!$H:$H,A182)</f>
        <v/>
      </c>
      <c r="D182" s="4">
        <f>SUMIFS(Sales!$J:$J,Sales!$U:$U,A182)</f>
        <v/>
      </c>
      <c r="E182" s="4">
        <f>SUMIFS(Investors!$Q:$Q,Investors!$T:$T,"Exit",Investors!$J:$J,Daily!A182)</f>
        <v/>
      </c>
      <c r="F182" s="4">
        <f>SUMIFS('Adjustments'!$C:$C,'Adjustments'!$A:$A,A182)</f>
        <v/>
      </c>
      <c r="G182" s="4">
        <f>B182+C182-D182-E182+F182</f>
        <v/>
      </c>
      <c r="H182" s="4">
        <f>H181+G182</f>
        <v/>
      </c>
    </row>
    <row r="183">
      <c r="A183" s="17">
        <f>A182+1</f>
        <v/>
      </c>
      <c r="B183" s="4" t="n"/>
      <c r="C183" s="4">
        <f>SUMIFS(Sales!$S:$S,Sales!$H:$H,A183)+SUMIFS(Sales!$J:$J,Sales!$H:$H,A183)</f>
        <v/>
      </c>
      <c r="D183" s="4">
        <f>SUMIFS(Sales!$J:$J,Sales!$U:$U,A183)</f>
        <v/>
      </c>
      <c r="E183" s="4">
        <f>SUMIFS(Investors!$Q:$Q,Investors!$T:$T,"Exit",Investors!$J:$J,Daily!A183)</f>
        <v/>
      </c>
      <c r="F183" s="4">
        <f>SUMIFS('Adjustments'!$C:$C,'Adjustments'!$A:$A,A183)</f>
        <v/>
      </c>
      <c r="G183" s="4">
        <f>B183+C183-D183-E183+F183</f>
        <v/>
      </c>
      <c r="H183" s="4">
        <f>H182+G183</f>
        <v/>
      </c>
    </row>
    <row r="184">
      <c r="A184" s="17">
        <f>A183+1</f>
        <v/>
      </c>
      <c r="B184" s="4" t="n"/>
      <c r="C184" s="4">
        <f>SUMIFS(Sales!$S:$S,Sales!$H:$H,A184)+SUMIFS(Sales!$J:$J,Sales!$H:$H,A184)</f>
        <v/>
      </c>
      <c r="D184" s="4">
        <f>SUMIFS(Sales!$J:$J,Sales!$U:$U,A184)</f>
        <v/>
      </c>
      <c r="E184" s="4">
        <f>SUMIFS(Investors!$Q:$Q,Investors!$T:$T,"Exit",Investors!$J:$J,Daily!A184)</f>
        <v/>
      </c>
      <c r="F184" s="4">
        <f>SUMIFS('Adjustments'!$C:$C,'Adjustments'!$A:$A,A184)</f>
        <v/>
      </c>
      <c r="G184" s="4">
        <f>B184+C184-D184-E184+F184</f>
        <v/>
      </c>
      <c r="H184" s="4">
        <f>H183+G184</f>
        <v/>
      </c>
    </row>
    <row r="185">
      <c r="A185" s="17">
        <f>A184+1</f>
        <v/>
      </c>
      <c r="B185" s="4" t="n"/>
      <c r="C185" s="4">
        <f>SUMIFS(Sales!$S:$S,Sales!$H:$H,A185)+SUMIFS(Sales!$J:$J,Sales!$H:$H,A185)</f>
        <v/>
      </c>
      <c r="D185" s="4">
        <f>SUMIFS(Sales!$J:$J,Sales!$U:$U,A185)</f>
        <v/>
      </c>
      <c r="E185" s="4">
        <f>SUMIFS(Investors!$Q:$Q,Investors!$T:$T,"Exit",Investors!$J:$J,Daily!A185)</f>
        <v/>
      </c>
      <c r="F185" s="4">
        <f>SUMIFS('Adjustments'!$C:$C,'Adjustments'!$A:$A,A185)</f>
        <v/>
      </c>
      <c r="G185" s="4">
        <f>B185+C185-D185-E185+F185</f>
        <v/>
      </c>
      <c r="H185" s="4">
        <f>H184+G185</f>
        <v/>
      </c>
    </row>
    <row r="186">
      <c r="A186" s="17">
        <f>A185+1</f>
        <v/>
      </c>
      <c r="B186" s="4" t="n"/>
      <c r="C186" s="4">
        <f>SUMIFS(Sales!$S:$S,Sales!$H:$H,A186)+SUMIFS(Sales!$J:$J,Sales!$H:$H,A186)</f>
        <v/>
      </c>
      <c r="D186" s="4">
        <f>SUMIFS(Sales!$J:$J,Sales!$U:$U,A186)</f>
        <v/>
      </c>
      <c r="E186" s="4">
        <f>SUMIFS(Investors!$Q:$Q,Investors!$T:$T,"Exit",Investors!$J:$J,Daily!A186)</f>
        <v/>
      </c>
      <c r="F186" s="4">
        <f>SUMIFS('Adjustments'!$C:$C,'Adjustments'!$A:$A,A186)</f>
        <v/>
      </c>
      <c r="G186" s="4">
        <f>B186+C186-D186-E186+F186</f>
        <v/>
      </c>
      <c r="H186" s="4">
        <f>H185+G186</f>
        <v/>
      </c>
    </row>
    <row r="187">
      <c r="A187" s="17">
        <f>A186+1</f>
        <v/>
      </c>
      <c r="B187" s="4" t="n"/>
      <c r="C187" s="4">
        <f>SUMIFS(Sales!$S:$S,Sales!$H:$H,A187)+SUMIFS(Sales!$J:$J,Sales!$H:$H,A187)</f>
        <v/>
      </c>
      <c r="D187" s="4">
        <f>SUMIFS(Sales!$J:$J,Sales!$U:$U,A187)</f>
        <v/>
      </c>
      <c r="E187" s="4">
        <f>SUMIFS(Investors!$Q:$Q,Investors!$T:$T,"Exit",Investors!$J:$J,Daily!A187)</f>
        <v/>
      </c>
      <c r="F187" s="4">
        <f>SUMIFS('Adjustments'!$C:$C,'Adjustments'!$A:$A,A187)</f>
        <v/>
      </c>
      <c r="G187" s="4">
        <f>B187+C187-D187-E187+F187</f>
        <v/>
      </c>
      <c r="H187" s="4">
        <f>H186+G187</f>
        <v/>
      </c>
    </row>
    <row r="188">
      <c r="A188" s="17">
        <f>A187+1</f>
        <v/>
      </c>
      <c r="B188" s="4" t="n"/>
      <c r="C188" s="4">
        <f>SUMIFS(Sales!$S:$S,Sales!$H:$H,A188)+SUMIFS(Sales!$J:$J,Sales!$H:$H,A188)</f>
        <v/>
      </c>
      <c r="D188" s="4">
        <f>SUMIFS(Sales!$J:$J,Sales!$U:$U,A188)</f>
        <v/>
      </c>
      <c r="E188" s="4">
        <f>SUMIFS(Investors!$Q:$Q,Investors!$T:$T,"Exit",Investors!$J:$J,Daily!A188)</f>
        <v/>
      </c>
      <c r="F188" s="4">
        <f>SUMIFS('Adjustments'!$C:$C,'Adjustments'!$A:$A,A188)</f>
        <v/>
      </c>
      <c r="G188" s="4">
        <f>B188+C188-D188-E188+F188</f>
        <v/>
      </c>
      <c r="H188" s="4">
        <f>H187+G188</f>
        <v/>
      </c>
    </row>
    <row r="189">
      <c r="A189" s="17">
        <f>A188+1</f>
        <v/>
      </c>
      <c r="B189" s="4" t="n"/>
      <c r="C189" s="4">
        <f>SUMIFS(Sales!$S:$S,Sales!$H:$H,A189)+SUMIFS(Sales!$J:$J,Sales!$H:$H,A189)</f>
        <v/>
      </c>
      <c r="D189" s="4">
        <f>SUMIFS(Sales!$J:$J,Sales!$U:$U,A189)</f>
        <v/>
      </c>
      <c r="E189" s="4">
        <f>SUMIFS(Investors!$Q:$Q,Investors!$T:$T,"Exit",Investors!$J:$J,Daily!A189)</f>
        <v/>
      </c>
      <c r="F189" s="4">
        <f>SUMIFS('Adjustments'!$C:$C,'Adjustments'!$A:$A,A189)</f>
        <v/>
      </c>
      <c r="G189" s="4">
        <f>B189+C189-D189-E189+F189</f>
        <v/>
      </c>
      <c r="H189" s="4">
        <f>H188+G189</f>
        <v/>
      </c>
    </row>
    <row r="190">
      <c r="A190" s="17">
        <f>A189+1</f>
        <v/>
      </c>
      <c r="B190" s="4" t="n"/>
      <c r="C190" s="4">
        <f>SUMIFS(Sales!$S:$S,Sales!$H:$H,A190)+SUMIFS(Sales!$J:$J,Sales!$H:$H,A190)</f>
        <v/>
      </c>
      <c r="D190" s="4">
        <f>SUMIFS(Sales!$J:$J,Sales!$U:$U,A190)</f>
        <v/>
      </c>
      <c r="E190" s="4">
        <f>SUMIFS(Investors!$Q:$Q,Investors!$T:$T,"Exit",Investors!$J:$J,Daily!A190)</f>
        <v/>
      </c>
      <c r="F190" s="4">
        <f>SUMIFS('Adjustments'!$C:$C,'Adjustments'!$A:$A,A190)</f>
        <v/>
      </c>
      <c r="G190" s="4">
        <f>B190+C190-D190-E190+F190</f>
        <v/>
      </c>
      <c r="H190" s="4">
        <f>H189+G190</f>
        <v/>
      </c>
    </row>
    <row r="191">
      <c r="A191" s="17">
        <f>A190+1</f>
        <v/>
      </c>
      <c r="B191" s="4" t="n"/>
      <c r="C191" s="4">
        <f>SUMIFS(Sales!$S:$S,Sales!$H:$H,A191)+SUMIFS(Sales!$J:$J,Sales!$H:$H,A191)</f>
        <v/>
      </c>
      <c r="D191" s="4">
        <f>SUMIFS(Sales!$J:$J,Sales!$U:$U,A191)</f>
        <v/>
      </c>
      <c r="E191" s="4">
        <f>SUMIFS(Investors!$Q:$Q,Investors!$T:$T,"Exit",Investors!$J:$J,Daily!A191)</f>
        <v/>
      </c>
      <c r="F191" s="4">
        <f>SUMIFS('Adjustments'!$C:$C,'Adjustments'!$A:$A,A191)</f>
        <v/>
      </c>
      <c r="G191" s="4">
        <f>B191+C191-D191-E191+F191</f>
        <v/>
      </c>
      <c r="H191" s="4">
        <f>H190+G191</f>
        <v/>
      </c>
    </row>
    <row r="192">
      <c r="A192" s="17">
        <f>A191+1</f>
        <v/>
      </c>
      <c r="B192" s="4" t="n"/>
      <c r="C192" s="4">
        <f>SUMIFS(Sales!$S:$S,Sales!$H:$H,A192)+SUMIFS(Sales!$J:$J,Sales!$H:$H,A192)</f>
        <v/>
      </c>
      <c r="D192" s="4">
        <f>SUMIFS(Sales!$J:$J,Sales!$U:$U,A192)</f>
        <v/>
      </c>
      <c r="E192" s="4">
        <f>SUMIFS(Investors!$Q:$Q,Investors!$T:$T,"Exit",Investors!$J:$J,Daily!A192)</f>
        <v/>
      </c>
      <c r="F192" s="4">
        <f>SUMIFS('Adjustments'!$C:$C,'Adjustments'!$A:$A,A192)</f>
        <v/>
      </c>
      <c r="G192" s="4">
        <f>B192+C192-D192-E192+F192</f>
        <v/>
      </c>
      <c r="H192" s="4">
        <f>H191+G192</f>
        <v/>
      </c>
    </row>
    <row r="193">
      <c r="A193" s="17">
        <f>A192+1</f>
        <v/>
      </c>
      <c r="B193" s="4" t="n"/>
      <c r="C193" s="4">
        <f>SUMIFS(Sales!$S:$S,Sales!$H:$H,A193)+SUMIFS(Sales!$J:$J,Sales!$H:$H,A193)</f>
        <v/>
      </c>
      <c r="D193" s="4">
        <f>SUMIFS(Sales!$J:$J,Sales!$U:$U,A193)</f>
        <v/>
      </c>
      <c r="E193" s="4">
        <f>SUMIFS(Investors!$Q:$Q,Investors!$T:$T,"Exit",Investors!$J:$J,Daily!A193)</f>
        <v/>
      </c>
      <c r="F193" s="4">
        <f>SUMIFS('Adjustments'!$C:$C,'Adjustments'!$A:$A,A193)</f>
        <v/>
      </c>
      <c r="G193" s="4">
        <f>B193+C193-D193-E193+F193</f>
        <v/>
      </c>
      <c r="H193" s="4">
        <f>H192+G193</f>
        <v/>
      </c>
    </row>
    <row r="194">
      <c r="A194" s="17">
        <f>A193+1</f>
        <v/>
      </c>
      <c r="B194" s="4" t="n"/>
      <c r="C194" s="4">
        <f>SUMIFS(Sales!$S:$S,Sales!$H:$H,A194)+SUMIFS(Sales!$J:$J,Sales!$H:$H,A194)</f>
        <v/>
      </c>
      <c r="D194" s="4">
        <f>SUMIFS(Sales!$J:$J,Sales!$U:$U,A194)</f>
        <v/>
      </c>
      <c r="E194" s="4">
        <f>SUMIFS(Investors!$Q:$Q,Investors!$T:$T,"Exit",Investors!$J:$J,Daily!A194)</f>
        <v/>
      </c>
      <c r="F194" s="4">
        <f>SUMIFS('Adjustments'!$C:$C,'Adjustments'!$A:$A,A194)</f>
        <v/>
      </c>
      <c r="G194" s="4">
        <f>B194+C194-D194-E194+F194</f>
        <v/>
      </c>
      <c r="H194" s="4">
        <f>H193+G194</f>
        <v/>
      </c>
    </row>
    <row r="195">
      <c r="A195" s="17">
        <f>A194+1</f>
        <v/>
      </c>
      <c r="B195" s="4" t="n"/>
      <c r="C195" s="4">
        <f>SUMIFS(Sales!$S:$S,Sales!$H:$H,A195)+SUMIFS(Sales!$J:$J,Sales!$H:$H,A195)</f>
        <v/>
      </c>
      <c r="D195" s="4">
        <f>SUMIFS(Sales!$J:$J,Sales!$U:$U,A195)</f>
        <v/>
      </c>
      <c r="E195" s="4">
        <f>SUMIFS(Investors!$Q:$Q,Investors!$T:$T,"Exit",Investors!$J:$J,Daily!A195)</f>
        <v/>
      </c>
      <c r="F195" s="4">
        <f>SUMIFS('Adjustments'!$C:$C,'Adjustments'!$A:$A,A195)</f>
        <v/>
      </c>
      <c r="G195" s="4">
        <f>B195+C195-D195-E195+F195</f>
        <v/>
      </c>
      <c r="H195" s="4">
        <f>H194+G195</f>
        <v/>
      </c>
    </row>
    <row r="196">
      <c r="A196" s="17">
        <f>A195+1</f>
        <v/>
      </c>
      <c r="B196" s="4" t="n"/>
      <c r="C196" s="4">
        <f>SUMIFS(Sales!$S:$S,Sales!$H:$H,A196)+SUMIFS(Sales!$J:$J,Sales!$H:$H,A196)</f>
        <v/>
      </c>
      <c r="D196" s="4">
        <f>SUMIFS(Sales!$J:$J,Sales!$U:$U,A196)</f>
        <v/>
      </c>
      <c r="E196" s="4">
        <f>SUMIFS(Investors!$Q:$Q,Investors!$T:$T,"Exit",Investors!$J:$J,Daily!A196)</f>
        <v/>
      </c>
      <c r="F196" s="4">
        <f>SUMIFS('Adjustments'!$C:$C,'Adjustments'!$A:$A,A196)</f>
        <v/>
      </c>
      <c r="G196" s="4">
        <f>B196+C196-D196-E196+F196</f>
        <v/>
      </c>
      <c r="H196" s="4">
        <f>H195+G196</f>
        <v/>
      </c>
    </row>
    <row r="197">
      <c r="A197" s="17">
        <f>A196+1</f>
        <v/>
      </c>
      <c r="B197" s="4" t="n"/>
      <c r="C197" s="4">
        <f>SUMIFS(Sales!$S:$S,Sales!$H:$H,A197)+SUMIFS(Sales!$J:$J,Sales!$H:$H,A197)</f>
        <v/>
      </c>
      <c r="D197" s="4">
        <f>SUMIFS(Sales!$J:$J,Sales!$U:$U,A197)</f>
        <v/>
      </c>
      <c r="E197" s="4">
        <f>SUMIFS(Investors!$Q:$Q,Investors!$T:$T,"Exit",Investors!$J:$J,Daily!A197)</f>
        <v/>
      </c>
      <c r="F197" s="4">
        <f>SUMIFS('Adjustments'!$C:$C,'Adjustments'!$A:$A,A197)</f>
        <v/>
      </c>
      <c r="G197" s="4">
        <f>B197+C197-D197-E197+F197</f>
        <v/>
      </c>
      <c r="H197" s="4">
        <f>H196+G197</f>
        <v/>
      </c>
    </row>
    <row r="198">
      <c r="A198" s="17">
        <f>A197+1</f>
        <v/>
      </c>
      <c r="B198" s="4" t="n"/>
      <c r="C198" s="4">
        <f>SUMIFS(Sales!$S:$S,Sales!$H:$H,A198)+SUMIFS(Sales!$J:$J,Sales!$H:$H,A198)</f>
        <v/>
      </c>
      <c r="D198" s="4">
        <f>SUMIFS(Sales!$J:$J,Sales!$U:$U,A198)</f>
        <v/>
      </c>
      <c r="E198" s="4">
        <f>SUMIFS(Investors!$Q:$Q,Investors!$T:$T,"Exit",Investors!$J:$J,Daily!A198)</f>
        <v/>
      </c>
      <c r="F198" s="4">
        <f>SUMIFS('Adjustments'!$C:$C,'Adjustments'!$A:$A,A198)</f>
        <v/>
      </c>
      <c r="G198" s="4">
        <f>B198+C198-D198-E198+F198</f>
        <v/>
      </c>
      <c r="H198" s="4">
        <f>H197+G198</f>
        <v/>
      </c>
    </row>
    <row r="199">
      <c r="A199" s="17">
        <f>A198+1</f>
        <v/>
      </c>
      <c r="B199" s="4" t="n"/>
      <c r="C199" s="4">
        <f>SUMIFS(Sales!$S:$S,Sales!$H:$H,A199)+SUMIFS(Sales!$J:$J,Sales!$H:$H,A199)</f>
        <v/>
      </c>
      <c r="D199" s="4">
        <f>SUMIFS(Sales!$J:$J,Sales!$U:$U,A199)</f>
        <v/>
      </c>
      <c r="E199" s="4">
        <f>SUMIFS(Investors!$Q:$Q,Investors!$T:$T,"Exit",Investors!$J:$J,Daily!A199)</f>
        <v/>
      </c>
      <c r="F199" s="4">
        <f>SUMIFS('Adjustments'!$C:$C,'Adjustments'!$A:$A,A199)</f>
        <v/>
      </c>
      <c r="G199" s="4">
        <f>B199+C199-D199-E199+F199</f>
        <v/>
      </c>
      <c r="H199" s="4">
        <f>H198+G199</f>
        <v/>
      </c>
    </row>
    <row r="200">
      <c r="A200" s="17">
        <f>A199+1</f>
        <v/>
      </c>
      <c r="B200" s="4" t="n"/>
      <c r="C200" s="4">
        <f>SUMIFS(Sales!$S:$S,Sales!$H:$H,A200)+SUMIFS(Sales!$J:$J,Sales!$H:$H,A200)</f>
        <v/>
      </c>
      <c r="D200" s="4">
        <f>SUMIFS(Sales!$J:$J,Sales!$U:$U,A200)</f>
        <v/>
      </c>
      <c r="E200" s="4">
        <f>SUMIFS(Investors!$Q:$Q,Investors!$T:$T,"Exit",Investors!$J:$J,Daily!A200)</f>
        <v/>
      </c>
      <c r="F200" s="4">
        <f>SUMIFS('Adjustments'!$C:$C,'Adjustments'!$A:$A,A200)</f>
        <v/>
      </c>
      <c r="G200" s="4">
        <f>B200+C200-D200-E200+F200</f>
        <v/>
      </c>
      <c r="H200" s="4">
        <f>H199+G200</f>
        <v/>
      </c>
    </row>
    <row r="201">
      <c r="A201" s="17">
        <f>A200+1</f>
        <v/>
      </c>
      <c r="B201" s="4" t="n"/>
      <c r="C201" s="4">
        <f>SUMIFS(Sales!$S:$S,Sales!$H:$H,A201)+SUMIFS(Sales!$J:$J,Sales!$H:$H,A201)</f>
        <v/>
      </c>
      <c r="D201" s="4">
        <f>SUMIFS(Sales!$J:$J,Sales!$U:$U,A201)</f>
        <v/>
      </c>
      <c r="E201" s="4">
        <f>SUMIFS(Investors!$Q:$Q,Investors!$T:$T,"Exit",Investors!$J:$J,Daily!A201)</f>
        <v/>
      </c>
      <c r="F201" s="4">
        <f>SUMIFS('Adjustments'!$C:$C,'Adjustments'!$A:$A,A201)</f>
        <v/>
      </c>
      <c r="G201" s="4">
        <f>B201+C201-D201-E201+F201</f>
        <v/>
      </c>
      <c r="H201" s="4">
        <f>H200+G201</f>
        <v/>
      </c>
    </row>
    <row r="202">
      <c r="A202" s="17">
        <f>A201+1</f>
        <v/>
      </c>
      <c r="B202" s="4" t="n"/>
      <c r="C202" s="4">
        <f>SUMIFS(Sales!$S:$S,Sales!$H:$H,A202)+SUMIFS(Sales!$J:$J,Sales!$H:$H,A202)</f>
        <v/>
      </c>
      <c r="D202" s="4">
        <f>SUMIFS(Sales!$J:$J,Sales!$U:$U,A202)</f>
        <v/>
      </c>
      <c r="E202" s="4">
        <f>SUMIFS(Investors!$Q:$Q,Investors!$T:$T,"Exit",Investors!$J:$J,Daily!A202)</f>
        <v/>
      </c>
      <c r="F202" s="4">
        <f>SUMIFS('Adjustments'!$C:$C,'Adjustments'!$A:$A,A202)</f>
        <v/>
      </c>
      <c r="G202" s="4">
        <f>B202+C202-D202-E202+F202</f>
        <v/>
      </c>
      <c r="H202" s="4">
        <f>H201+G202</f>
        <v/>
      </c>
    </row>
    <row r="203">
      <c r="A203" s="17">
        <f>A202+1</f>
        <v/>
      </c>
      <c r="B203" s="4" t="n"/>
      <c r="C203" s="4">
        <f>SUMIFS(Sales!$S:$S,Sales!$H:$H,A203)+SUMIFS(Sales!$J:$J,Sales!$H:$H,A203)</f>
        <v/>
      </c>
      <c r="D203" s="4">
        <f>SUMIFS(Sales!$J:$J,Sales!$U:$U,A203)</f>
        <v/>
      </c>
      <c r="E203" s="4">
        <f>SUMIFS(Investors!$Q:$Q,Investors!$T:$T,"Exit",Investors!$J:$J,Daily!A203)</f>
        <v/>
      </c>
      <c r="F203" s="4">
        <f>SUMIFS('Adjustments'!$C:$C,'Adjustments'!$A:$A,A203)</f>
        <v/>
      </c>
      <c r="G203" s="4">
        <f>B203+C203-D203-E203+F203</f>
        <v/>
      </c>
      <c r="H203" s="4">
        <f>H202+G203</f>
        <v/>
      </c>
    </row>
    <row r="204">
      <c r="A204" s="17">
        <f>A203+1</f>
        <v/>
      </c>
      <c r="B204" s="4" t="n"/>
      <c r="C204" s="4">
        <f>SUMIFS(Sales!$S:$S,Sales!$H:$H,A204)+SUMIFS(Sales!$J:$J,Sales!$H:$H,A204)</f>
        <v/>
      </c>
      <c r="D204" s="4">
        <f>SUMIFS(Sales!$J:$J,Sales!$U:$U,A204)</f>
        <v/>
      </c>
      <c r="E204" s="4">
        <f>SUMIFS(Investors!$Q:$Q,Investors!$T:$T,"Exit",Investors!$J:$J,Daily!A204)</f>
        <v/>
      </c>
      <c r="F204" s="4">
        <f>SUMIFS('Adjustments'!$C:$C,'Adjustments'!$A:$A,A204)</f>
        <v/>
      </c>
      <c r="G204" s="4">
        <f>B204+C204-D204-E204+F204</f>
        <v/>
      </c>
      <c r="H204" s="4">
        <f>H203+G204</f>
        <v/>
      </c>
    </row>
    <row r="205">
      <c r="A205" s="17">
        <f>A204+1</f>
        <v/>
      </c>
      <c r="B205" s="4" t="n"/>
      <c r="C205" s="4">
        <f>SUMIFS(Sales!$S:$S,Sales!$H:$H,A205)+SUMIFS(Sales!$J:$J,Sales!$H:$H,A205)</f>
        <v/>
      </c>
      <c r="D205" s="4">
        <f>SUMIFS(Sales!$J:$J,Sales!$U:$U,A205)</f>
        <v/>
      </c>
      <c r="E205" s="4">
        <f>SUMIFS(Investors!$Q:$Q,Investors!$T:$T,"Exit",Investors!$J:$J,Daily!A205)</f>
        <v/>
      </c>
      <c r="F205" s="4">
        <f>SUMIFS('Adjustments'!$C:$C,'Adjustments'!$A:$A,A205)</f>
        <v/>
      </c>
      <c r="G205" s="4">
        <f>B205+C205-D205-E205+F205</f>
        <v/>
      </c>
      <c r="H205" s="4">
        <f>H204+G205</f>
        <v/>
      </c>
    </row>
    <row r="206">
      <c r="A206" s="17">
        <f>A205+1</f>
        <v/>
      </c>
      <c r="B206" s="4" t="n"/>
      <c r="C206" s="4">
        <f>SUMIFS(Sales!$S:$S,Sales!$H:$H,A206)+SUMIFS(Sales!$J:$J,Sales!$H:$H,A206)</f>
        <v/>
      </c>
      <c r="D206" s="4">
        <f>SUMIFS(Sales!$J:$J,Sales!$U:$U,A206)</f>
        <v/>
      </c>
      <c r="E206" s="4">
        <f>SUMIFS(Investors!$Q:$Q,Investors!$T:$T,"Exit",Investors!$J:$J,Daily!A206)</f>
        <v/>
      </c>
      <c r="F206" s="4">
        <f>SUMIFS('Adjustments'!$C:$C,'Adjustments'!$A:$A,A206)</f>
        <v/>
      </c>
      <c r="G206" s="4">
        <f>B206+C206-D206-E206+F206</f>
        <v/>
      </c>
      <c r="H206" s="4">
        <f>H205+G206</f>
        <v/>
      </c>
    </row>
    <row r="207">
      <c r="A207" s="17">
        <f>A206+1</f>
        <v/>
      </c>
      <c r="B207" s="4" t="n"/>
      <c r="C207" s="4">
        <f>SUMIFS(Sales!$S:$S,Sales!$H:$H,A207)+SUMIFS(Sales!$J:$J,Sales!$H:$H,A207)</f>
        <v/>
      </c>
      <c r="D207" s="4">
        <f>SUMIFS(Sales!$J:$J,Sales!$U:$U,A207)</f>
        <v/>
      </c>
      <c r="E207" s="4">
        <f>SUMIFS(Investors!$Q:$Q,Investors!$T:$T,"Exit",Investors!$J:$J,Daily!A207)</f>
        <v/>
      </c>
      <c r="F207" s="4">
        <f>SUMIFS('Adjustments'!$C:$C,'Adjustments'!$A:$A,A207)</f>
        <v/>
      </c>
      <c r="G207" s="4">
        <f>B207+C207-D207-E207+F207</f>
        <v/>
      </c>
      <c r="H207" s="4">
        <f>H206+G207</f>
        <v/>
      </c>
    </row>
    <row r="208">
      <c r="A208" s="17">
        <f>A207+1</f>
        <v/>
      </c>
      <c r="B208" s="4" t="n"/>
      <c r="C208" s="4">
        <f>SUMIFS(Sales!$S:$S,Sales!$H:$H,A208)+SUMIFS(Sales!$J:$J,Sales!$H:$H,A208)</f>
        <v/>
      </c>
      <c r="D208" s="4">
        <f>SUMIFS(Sales!$J:$J,Sales!$U:$U,A208)</f>
        <v/>
      </c>
      <c r="E208" s="4">
        <f>SUMIFS(Investors!$Q:$Q,Investors!$T:$T,"Exit",Investors!$J:$J,Daily!A208)</f>
        <v/>
      </c>
      <c r="F208" s="4">
        <f>SUMIFS('Adjustments'!$C:$C,'Adjustments'!$A:$A,A208)</f>
        <v/>
      </c>
      <c r="G208" s="4">
        <f>B208+C208-D208-E208+F208</f>
        <v/>
      </c>
      <c r="H208" s="4">
        <f>H207+G208</f>
        <v/>
      </c>
    </row>
    <row r="209">
      <c r="A209" s="17">
        <f>A208+1</f>
        <v/>
      </c>
      <c r="B209" s="4" t="n"/>
      <c r="C209" s="4">
        <f>SUMIFS(Sales!$S:$S,Sales!$H:$H,A209)+SUMIFS(Sales!$J:$J,Sales!$H:$H,A209)</f>
        <v/>
      </c>
      <c r="D209" s="4">
        <f>SUMIFS(Sales!$J:$J,Sales!$U:$U,A209)</f>
        <v/>
      </c>
      <c r="E209" s="4">
        <f>SUMIFS(Investors!$Q:$Q,Investors!$T:$T,"Exit",Investors!$J:$J,Daily!A209)</f>
        <v/>
      </c>
      <c r="F209" s="4">
        <f>SUMIFS('Adjustments'!$C:$C,'Adjustments'!$A:$A,A209)</f>
        <v/>
      </c>
      <c r="G209" s="4">
        <f>B209+C209-D209-E209+F209</f>
        <v/>
      </c>
      <c r="H209" s="4">
        <f>H208+G209</f>
        <v/>
      </c>
    </row>
    <row r="210">
      <c r="A210" s="17">
        <f>A209+1</f>
        <v/>
      </c>
      <c r="B210" s="4" t="n"/>
      <c r="C210" s="4">
        <f>SUMIFS(Sales!$S:$S,Sales!$H:$H,A210)+SUMIFS(Sales!$J:$J,Sales!$H:$H,A210)</f>
        <v/>
      </c>
      <c r="D210" s="4">
        <f>SUMIFS(Sales!$J:$J,Sales!$U:$U,A210)</f>
        <v/>
      </c>
      <c r="E210" s="4">
        <f>SUMIFS(Investors!$Q:$Q,Investors!$T:$T,"Exit",Investors!$J:$J,Daily!A210)</f>
        <v/>
      </c>
      <c r="F210" s="4">
        <f>SUMIFS('Adjustments'!$C:$C,'Adjustments'!$A:$A,A210)</f>
        <v/>
      </c>
      <c r="G210" s="4">
        <f>B210+C210-D210-E210+F210</f>
        <v/>
      </c>
      <c r="H210" s="4">
        <f>H209+G210</f>
        <v/>
      </c>
    </row>
    <row r="211">
      <c r="A211" s="17">
        <f>A210+1</f>
        <v/>
      </c>
      <c r="B211" s="4" t="n"/>
      <c r="C211" s="4">
        <f>SUMIFS(Sales!$S:$S,Sales!$H:$H,A211)+SUMIFS(Sales!$J:$J,Sales!$H:$H,A211)</f>
        <v/>
      </c>
      <c r="D211" s="4">
        <f>SUMIFS(Sales!$J:$J,Sales!$U:$U,A211)</f>
        <v/>
      </c>
      <c r="E211" s="4">
        <f>SUMIFS(Investors!$Q:$Q,Investors!$T:$T,"Exit",Investors!$J:$J,Daily!A211)</f>
        <v/>
      </c>
      <c r="F211" s="4">
        <f>SUMIFS('Adjustments'!$C:$C,'Adjustments'!$A:$A,A211)</f>
        <v/>
      </c>
      <c r="G211" s="4">
        <f>B211+C211-D211-E211+F211</f>
        <v/>
      </c>
      <c r="H211" s="4">
        <f>H210+G211</f>
        <v/>
      </c>
    </row>
    <row r="212">
      <c r="A212" s="17">
        <f>A211+1</f>
        <v/>
      </c>
      <c r="B212" s="4" t="n"/>
      <c r="C212" s="4">
        <f>SUMIFS(Sales!$S:$S,Sales!$H:$H,A212)+SUMIFS(Sales!$J:$J,Sales!$H:$H,A212)</f>
        <v/>
      </c>
      <c r="D212" s="4">
        <f>SUMIFS(Sales!$J:$J,Sales!$U:$U,A212)</f>
        <v/>
      </c>
      <c r="E212" s="4">
        <f>SUMIFS(Investors!$Q:$Q,Investors!$T:$T,"Exit",Investors!$J:$J,Daily!A212)</f>
        <v/>
      </c>
      <c r="F212" s="4">
        <f>SUMIFS('Adjustments'!$C:$C,'Adjustments'!$A:$A,A212)</f>
        <v/>
      </c>
      <c r="G212" s="4">
        <f>B212+C212-D212-E212+F212</f>
        <v/>
      </c>
      <c r="H212" s="4">
        <f>H211+G212</f>
        <v/>
      </c>
    </row>
    <row r="213">
      <c r="A213" s="17">
        <f>A212+1</f>
        <v/>
      </c>
      <c r="B213" s="4" t="n"/>
      <c r="C213" s="4">
        <f>SUMIFS(Sales!$S:$S,Sales!$H:$H,A213)+SUMIFS(Sales!$J:$J,Sales!$H:$H,A213)</f>
        <v/>
      </c>
      <c r="D213" s="4">
        <f>SUMIFS(Sales!$J:$J,Sales!$U:$U,A213)</f>
        <v/>
      </c>
      <c r="E213" s="4">
        <f>SUMIFS(Investors!$Q:$Q,Investors!$T:$T,"Exit",Investors!$J:$J,Daily!A213)</f>
        <v/>
      </c>
      <c r="F213" s="4">
        <f>SUMIFS('Adjustments'!$C:$C,'Adjustments'!$A:$A,A213)</f>
        <v/>
      </c>
      <c r="G213" s="4">
        <f>B213+C213-D213-E213+F213</f>
        <v/>
      </c>
      <c r="H213" s="4">
        <f>H212+G213</f>
        <v/>
      </c>
    </row>
    <row r="214">
      <c r="A214" s="17">
        <f>A213+1</f>
        <v/>
      </c>
      <c r="B214" s="4" t="n"/>
      <c r="C214" s="4">
        <f>SUMIFS(Sales!$S:$S,Sales!$H:$H,A214)+SUMIFS(Sales!$J:$J,Sales!$H:$H,A214)</f>
        <v/>
      </c>
      <c r="D214" s="4">
        <f>SUMIFS(Sales!$J:$J,Sales!$U:$U,A214)</f>
        <v/>
      </c>
      <c r="E214" s="4">
        <f>SUMIFS(Investors!$Q:$Q,Investors!$T:$T,"Exit",Investors!$J:$J,Daily!A214)</f>
        <v/>
      </c>
      <c r="F214" s="4">
        <f>SUMIFS('Adjustments'!$C:$C,'Adjustments'!$A:$A,A214)</f>
        <v/>
      </c>
      <c r="G214" s="4">
        <f>B214+C214-D214-E214+F214</f>
        <v/>
      </c>
      <c r="H214" s="4">
        <f>H213+G214</f>
        <v/>
      </c>
    </row>
    <row r="215">
      <c r="A215" s="17">
        <f>A214+1</f>
        <v/>
      </c>
      <c r="B215" s="4" t="n"/>
      <c r="C215" s="4">
        <f>SUMIFS(Sales!$S:$S,Sales!$H:$H,A215)+SUMIFS(Sales!$J:$J,Sales!$H:$H,A215)</f>
        <v/>
      </c>
      <c r="D215" s="4">
        <f>SUMIFS(Sales!$J:$J,Sales!$U:$U,A215)</f>
        <v/>
      </c>
      <c r="E215" s="4">
        <f>SUMIFS(Investors!$Q:$Q,Investors!$T:$T,"Exit",Investors!$J:$J,Daily!A215)</f>
        <v/>
      </c>
      <c r="F215" s="4">
        <f>SUMIFS('Adjustments'!$C:$C,'Adjustments'!$A:$A,A215)</f>
        <v/>
      </c>
      <c r="G215" s="4">
        <f>B215+C215-D215-E215+F215</f>
        <v/>
      </c>
      <c r="H215" s="4">
        <f>H214+G215</f>
        <v/>
      </c>
    </row>
    <row r="216">
      <c r="A216" s="17">
        <f>A215+1</f>
        <v/>
      </c>
      <c r="B216" s="4" t="n"/>
      <c r="C216" s="4">
        <f>SUMIFS(Sales!$S:$S,Sales!$H:$H,A216)+SUMIFS(Sales!$J:$J,Sales!$H:$H,A216)</f>
        <v/>
      </c>
      <c r="D216" s="4">
        <f>SUMIFS(Sales!$J:$J,Sales!$U:$U,A216)</f>
        <v/>
      </c>
      <c r="E216" s="4">
        <f>SUMIFS(Investors!$Q:$Q,Investors!$T:$T,"Exit",Investors!$J:$J,Daily!A216)</f>
        <v/>
      </c>
      <c r="F216" s="4">
        <f>SUMIFS('Adjustments'!$C:$C,'Adjustments'!$A:$A,A216)</f>
        <v/>
      </c>
      <c r="G216" s="4">
        <f>B216+C216-D216-E216+F216</f>
        <v/>
      </c>
      <c r="H216" s="4">
        <f>H215+G216</f>
        <v/>
      </c>
    </row>
    <row r="217">
      <c r="A217" s="17">
        <f>A216+1</f>
        <v/>
      </c>
      <c r="B217" s="4" t="n"/>
      <c r="C217" s="4">
        <f>SUMIFS(Sales!$S:$S,Sales!$H:$H,A217)+SUMIFS(Sales!$J:$J,Sales!$H:$H,A217)</f>
        <v/>
      </c>
      <c r="D217" s="4">
        <f>SUMIFS(Sales!$J:$J,Sales!$U:$U,A217)</f>
        <v/>
      </c>
      <c r="E217" s="4">
        <f>SUMIFS(Investors!$Q:$Q,Investors!$T:$T,"Exit",Investors!$J:$J,Daily!A217)</f>
        <v/>
      </c>
      <c r="F217" s="4">
        <f>SUMIFS('Adjustments'!$C:$C,'Adjustments'!$A:$A,A217)</f>
        <v/>
      </c>
      <c r="G217" s="4">
        <f>B217+C217-D217-E217+F217</f>
        <v/>
      </c>
      <c r="H217" s="4">
        <f>H216+G217</f>
        <v/>
      </c>
    </row>
    <row r="218">
      <c r="A218" s="17">
        <f>A217+1</f>
        <v/>
      </c>
      <c r="B218" s="4" t="n"/>
      <c r="C218" s="4">
        <f>SUMIFS(Sales!$S:$S,Sales!$H:$H,A218)+SUMIFS(Sales!$J:$J,Sales!$H:$H,A218)</f>
        <v/>
      </c>
      <c r="D218" s="4">
        <f>SUMIFS(Sales!$J:$J,Sales!$U:$U,A218)</f>
        <v/>
      </c>
      <c r="E218" s="4">
        <f>SUMIFS(Investors!$Q:$Q,Investors!$T:$T,"Exit",Investors!$J:$J,Daily!A218)</f>
        <v/>
      </c>
      <c r="F218" s="4">
        <f>SUMIFS('Adjustments'!$C:$C,'Adjustments'!$A:$A,A218)</f>
        <v/>
      </c>
      <c r="G218" s="4">
        <f>B218+C218-D218-E218+F218</f>
        <v/>
      </c>
      <c r="H218" s="4">
        <f>H217+G218</f>
        <v/>
      </c>
    </row>
    <row r="219">
      <c r="A219" s="17">
        <f>A218+1</f>
        <v/>
      </c>
      <c r="B219" s="4" t="n"/>
      <c r="C219" s="4">
        <f>SUMIFS(Sales!$S:$S,Sales!$H:$H,A219)+SUMIFS(Sales!$J:$J,Sales!$H:$H,A219)</f>
        <v/>
      </c>
      <c r="D219" s="4">
        <f>SUMIFS(Sales!$J:$J,Sales!$U:$U,A219)</f>
        <v/>
      </c>
      <c r="E219" s="4">
        <f>SUMIFS(Investors!$Q:$Q,Investors!$T:$T,"Exit",Investors!$J:$J,Daily!A219)</f>
        <v/>
      </c>
      <c r="F219" s="4">
        <f>SUMIFS('Adjustments'!$C:$C,'Adjustments'!$A:$A,A219)</f>
        <v/>
      </c>
      <c r="G219" s="4">
        <f>B219+C219-D219-E219+F219</f>
        <v/>
      </c>
      <c r="H219" s="4">
        <f>H218+G219</f>
        <v/>
      </c>
    </row>
    <row r="220">
      <c r="A220" s="17">
        <f>A219+1</f>
        <v/>
      </c>
      <c r="B220" s="4" t="n"/>
      <c r="C220" s="4">
        <f>SUMIFS(Sales!$S:$S,Sales!$H:$H,A220)+SUMIFS(Sales!$J:$J,Sales!$H:$H,A220)</f>
        <v/>
      </c>
      <c r="D220" s="4">
        <f>SUMIFS(Sales!$J:$J,Sales!$U:$U,A220)</f>
        <v/>
      </c>
      <c r="E220" s="4">
        <f>SUMIFS(Investors!$Q:$Q,Investors!$T:$T,"Exit",Investors!$J:$J,Daily!A220)</f>
        <v/>
      </c>
      <c r="F220" s="4">
        <f>SUMIFS('Adjustments'!$C:$C,'Adjustments'!$A:$A,A220)</f>
        <v/>
      </c>
      <c r="G220" s="4">
        <f>B220+C220-D220-E220+F220</f>
        <v/>
      </c>
      <c r="H220" s="4">
        <f>H219+G220</f>
        <v/>
      </c>
    </row>
    <row r="221">
      <c r="A221" s="17">
        <f>A220+1</f>
        <v/>
      </c>
      <c r="B221" s="4" t="n"/>
      <c r="C221" s="4">
        <f>SUMIFS(Sales!$S:$S,Sales!$H:$H,A221)+SUMIFS(Sales!$J:$J,Sales!$H:$H,A221)</f>
        <v/>
      </c>
      <c r="D221" s="4">
        <f>SUMIFS(Sales!$J:$J,Sales!$U:$U,A221)</f>
        <v/>
      </c>
      <c r="E221" s="4">
        <f>SUMIFS(Investors!$Q:$Q,Investors!$T:$T,"Exit",Investors!$J:$J,Daily!A221)</f>
        <v/>
      </c>
      <c r="F221" s="4">
        <f>SUMIFS('Adjustments'!$C:$C,'Adjustments'!$A:$A,A221)</f>
        <v/>
      </c>
      <c r="G221" s="4">
        <f>B221+C221-D221-E221+F221</f>
        <v/>
      </c>
      <c r="H221" s="4">
        <f>H220+G221</f>
        <v/>
      </c>
    </row>
    <row r="222">
      <c r="A222" s="17">
        <f>A221+1</f>
        <v/>
      </c>
      <c r="B222" s="4" t="n"/>
      <c r="C222" s="4">
        <f>SUMIFS(Sales!$S:$S,Sales!$H:$H,A222)+SUMIFS(Sales!$J:$J,Sales!$H:$H,A222)</f>
        <v/>
      </c>
      <c r="D222" s="4">
        <f>SUMIFS(Sales!$J:$J,Sales!$U:$U,A222)</f>
        <v/>
      </c>
      <c r="E222" s="4">
        <f>SUMIFS(Investors!$Q:$Q,Investors!$T:$T,"Exit",Investors!$J:$J,Daily!A222)</f>
        <v/>
      </c>
      <c r="F222" s="4">
        <f>SUMIFS('Adjustments'!$C:$C,'Adjustments'!$A:$A,A222)</f>
        <v/>
      </c>
      <c r="G222" s="4">
        <f>B222+C222-D222-E222+F222</f>
        <v/>
      </c>
      <c r="H222" s="4">
        <f>H221+G222</f>
        <v/>
      </c>
    </row>
    <row r="223">
      <c r="A223" s="17">
        <f>A222+1</f>
        <v/>
      </c>
      <c r="B223" s="4" t="n"/>
      <c r="C223" s="4">
        <f>SUMIFS(Sales!$S:$S,Sales!$H:$H,A223)+SUMIFS(Sales!$J:$J,Sales!$H:$H,A223)</f>
        <v/>
      </c>
      <c r="D223" s="4">
        <f>SUMIFS(Sales!$J:$J,Sales!$U:$U,A223)</f>
        <v/>
      </c>
      <c r="E223" s="4">
        <f>SUMIFS(Investors!$Q:$Q,Investors!$T:$T,"Exit",Investors!$J:$J,Daily!A223)</f>
        <v/>
      </c>
      <c r="F223" s="4">
        <f>SUMIFS('Adjustments'!$C:$C,'Adjustments'!$A:$A,A223)</f>
        <v/>
      </c>
      <c r="G223" s="4">
        <f>B223+C223-D223-E223+F223</f>
        <v/>
      </c>
      <c r="H223" s="4">
        <f>H222+G223</f>
        <v/>
      </c>
    </row>
    <row r="224">
      <c r="A224" s="17">
        <f>A223+1</f>
        <v/>
      </c>
      <c r="B224" s="4" t="n"/>
      <c r="C224" s="4">
        <f>SUMIFS(Sales!$S:$S,Sales!$H:$H,A224)+SUMIFS(Sales!$J:$J,Sales!$H:$H,A224)</f>
        <v/>
      </c>
      <c r="D224" s="4">
        <f>SUMIFS(Sales!$J:$J,Sales!$U:$U,A224)</f>
        <v/>
      </c>
      <c r="E224" s="4">
        <f>SUMIFS(Investors!$Q:$Q,Investors!$T:$T,"Exit",Investors!$J:$J,Daily!A224)</f>
        <v/>
      </c>
      <c r="F224" s="4">
        <f>SUMIFS('Adjustments'!$C:$C,'Adjustments'!$A:$A,A224)</f>
        <v/>
      </c>
      <c r="G224" s="4">
        <f>B224+C224-D224-E224+F224</f>
        <v/>
      </c>
      <c r="H224" s="4">
        <f>H223+G224</f>
        <v/>
      </c>
    </row>
    <row r="225">
      <c r="A225" s="17">
        <f>A224+1</f>
        <v/>
      </c>
      <c r="B225" s="4" t="n"/>
      <c r="C225" s="4">
        <f>SUMIFS(Sales!$S:$S,Sales!$H:$H,A225)+SUMIFS(Sales!$J:$J,Sales!$H:$H,A225)</f>
        <v/>
      </c>
      <c r="D225" s="4">
        <f>SUMIFS(Sales!$J:$J,Sales!$U:$U,A225)</f>
        <v/>
      </c>
      <c r="E225" s="4">
        <f>SUMIFS(Investors!$Q:$Q,Investors!$T:$T,"Exit",Investors!$J:$J,Daily!A225)</f>
        <v/>
      </c>
      <c r="F225" s="4">
        <f>SUMIFS('Adjustments'!$C:$C,'Adjustments'!$A:$A,A225)</f>
        <v/>
      </c>
      <c r="G225" s="4">
        <f>B225+C225-D225-E225+F225</f>
        <v/>
      </c>
      <c r="H225" s="4">
        <f>H224+G225</f>
        <v/>
      </c>
    </row>
    <row r="226">
      <c r="A226" s="17">
        <f>A225+1</f>
        <v/>
      </c>
      <c r="B226" s="4" t="n"/>
      <c r="C226" s="4">
        <f>SUMIFS(Sales!$S:$S,Sales!$H:$H,A226)+SUMIFS(Sales!$J:$J,Sales!$H:$H,A226)</f>
        <v/>
      </c>
      <c r="D226" s="4">
        <f>SUMIFS(Sales!$J:$J,Sales!$U:$U,A226)</f>
        <v/>
      </c>
      <c r="E226" s="4">
        <f>SUMIFS(Investors!$Q:$Q,Investors!$T:$T,"Exit",Investors!$J:$J,Daily!A226)</f>
        <v/>
      </c>
      <c r="F226" s="4">
        <f>SUMIFS('Adjustments'!$C:$C,'Adjustments'!$A:$A,A226)</f>
        <v/>
      </c>
      <c r="G226" s="4">
        <f>B226+C226-D226-E226+F226</f>
        <v/>
      </c>
      <c r="H226" s="4">
        <f>H225+G226</f>
        <v/>
      </c>
    </row>
    <row r="227">
      <c r="A227" s="17">
        <f>A226+1</f>
        <v/>
      </c>
      <c r="B227" s="4" t="n"/>
      <c r="C227" s="4">
        <f>SUMIFS(Sales!$S:$S,Sales!$H:$H,A227)+SUMIFS(Sales!$J:$J,Sales!$H:$H,A227)</f>
        <v/>
      </c>
      <c r="D227" s="4">
        <f>SUMIFS(Sales!$J:$J,Sales!$U:$U,A227)</f>
        <v/>
      </c>
      <c r="E227" s="4">
        <f>SUMIFS(Investors!$Q:$Q,Investors!$T:$T,"Exit",Investors!$J:$J,Daily!A227)</f>
        <v/>
      </c>
      <c r="F227" s="4">
        <f>SUMIFS('Adjustments'!$C:$C,'Adjustments'!$A:$A,A227)</f>
        <v/>
      </c>
      <c r="G227" s="4">
        <f>B227+C227-D227-E227+F227</f>
        <v/>
      </c>
      <c r="H227" s="4">
        <f>H226+G227</f>
        <v/>
      </c>
    </row>
    <row r="228">
      <c r="A228" s="17">
        <f>A227+1</f>
        <v/>
      </c>
      <c r="B228" s="4" t="n"/>
      <c r="C228" s="4">
        <f>SUMIFS(Sales!$S:$S,Sales!$H:$H,A228)+SUMIFS(Sales!$J:$J,Sales!$H:$H,A228)</f>
        <v/>
      </c>
      <c r="D228" s="4">
        <f>SUMIFS(Sales!$J:$J,Sales!$U:$U,A228)</f>
        <v/>
      </c>
      <c r="E228" s="4">
        <f>SUMIFS(Investors!$Q:$Q,Investors!$T:$T,"Exit",Investors!$J:$J,Daily!A228)</f>
        <v/>
      </c>
      <c r="F228" s="4">
        <f>SUMIFS('Adjustments'!$C:$C,'Adjustments'!$A:$A,A228)</f>
        <v/>
      </c>
      <c r="G228" s="4">
        <f>B228+C228-D228-E228+F228</f>
        <v/>
      </c>
      <c r="H228" s="4">
        <f>H227+G228</f>
        <v/>
      </c>
    </row>
    <row r="229">
      <c r="A229" s="17">
        <f>A228+1</f>
        <v/>
      </c>
      <c r="B229" s="4" t="n"/>
      <c r="C229" s="4">
        <f>SUMIFS(Sales!$S:$S,Sales!$H:$H,A229)+SUMIFS(Sales!$J:$J,Sales!$H:$H,A229)</f>
        <v/>
      </c>
      <c r="D229" s="4">
        <f>SUMIFS(Sales!$J:$J,Sales!$U:$U,A229)</f>
        <v/>
      </c>
      <c r="E229" s="4">
        <f>SUMIFS(Investors!$Q:$Q,Investors!$T:$T,"Exit",Investors!$J:$J,Daily!A229)</f>
        <v/>
      </c>
      <c r="F229" s="4">
        <f>SUMIFS('Adjustments'!$C:$C,'Adjustments'!$A:$A,A229)</f>
        <v/>
      </c>
      <c r="G229" s="4">
        <f>B229+C229-D229-E229+F229</f>
        <v/>
      </c>
      <c r="H229" s="4">
        <f>H228+G229</f>
        <v/>
      </c>
    </row>
    <row r="230">
      <c r="A230" s="17">
        <f>A229+1</f>
        <v/>
      </c>
      <c r="B230" s="4" t="n"/>
      <c r="C230" s="4">
        <f>SUMIFS(Sales!$S:$S,Sales!$H:$H,A230)+SUMIFS(Sales!$J:$J,Sales!$H:$H,A230)</f>
        <v/>
      </c>
      <c r="D230" s="4">
        <f>SUMIFS(Sales!$J:$J,Sales!$U:$U,A230)</f>
        <v/>
      </c>
      <c r="E230" s="4">
        <f>SUMIFS(Investors!$Q:$Q,Investors!$T:$T,"Exit",Investors!$J:$J,Daily!A230)</f>
        <v/>
      </c>
      <c r="F230" s="4">
        <f>SUMIFS('Adjustments'!$C:$C,'Adjustments'!$A:$A,A230)</f>
        <v/>
      </c>
      <c r="G230" s="4">
        <f>B230+C230-D230-E230+F230</f>
        <v/>
      </c>
      <c r="H230" s="4">
        <f>H229+G230</f>
        <v/>
      </c>
    </row>
    <row r="231">
      <c r="A231" s="17">
        <f>A230+1</f>
        <v/>
      </c>
      <c r="B231" s="4" t="n"/>
      <c r="C231" s="4">
        <f>SUMIFS(Sales!$S:$S,Sales!$H:$H,A231)+SUMIFS(Sales!$J:$J,Sales!$H:$H,A231)</f>
        <v/>
      </c>
      <c r="D231" s="4">
        <f>SUMIFS(Sales!$J:$J,Sales!$U:$U,A231)</f>
        <v/>
      </c>
      <c r="E231" s="4">
        <f>SUMIFS(Investors!$Q:$Q,Investors!$T:$T,"Exit",Investors!$J:$J,Daily!A231)</f>
        <v/>
      </c>
      <c r="F231" s="4">
        <f>SUMIFS('Adjustments'!$C:$C,'Adjustments'!$A:$A,A231)</f>
        <v/>
      </c>
      <c r="G231" s="4">
        <f>B231+C231-D231-E231+F231</f>
        <v/>
      </c>
      <c r="H231" s="4">
        <f>H230+G231</f>
        <v/>
      </c>
    </row>
    <row r="232">
      <c r="A232" s="17">
        <f>A231+1</f>
        <v/>
      </c>
      <c r="B232" s="4" t="n"/>
      <c r="C232" s="4">
        <f>SUMIFS(Sales!$S:$S,Sales!$H:$H,A232)+SUMIFS(Sales!$J:$J,Sales!$H:$H,A232)</f>
        <v/>
      </c>
      <c r="D232" s="4">
        <f>SUMIFS(Sales!$J:$J,Sales!$U:$U,A232)</f>
        <v/>
      </c>
      <c r="E232" s="4">
        <f>SUMIFS(Investors!$Q:$Q,Investors!$T:$T,"Exit",Investors!$J:$J,Daily!A232)</f>
        <v/>
      </c>
      <c r="F232" s="4">
        <f>SUMIFS('Adjustments'!$C:$C,'Adjustments'!$A:$A,A232)</f>
        <v/>
      </c>
      <c r="G232" s="4">
        <f>B232+C232-D232-E232+F232</f>
        <v/>
      </c>
      <c r="H232" s="4">
        <f>H231+G232</f>
        <v/>
      </c>
    </row>
    <row r="233">
      <c r="A233" s="17">
        <f>A232+1</f>
        <v/>
      </c>
      <c r="B233" s="4" t="n"/>
      <c r="C233" s="4">
        <f>SUMIFS(Sales!$S:$S,Sales!$H:$H,A233)+SUMIFS(Sales!$J:$J,Sales!$H:$H,A233)</f>
        <v/>
      </c>
      <c r="D233" s="4">
        <f>SUMIFS(Sales!$J:$J,Sales!$U:$U,A233)</f>
        <v/>
      </c>
      <c r="E233" s="4">
        <f>SUMIFS(Investors!$Q:$Q,Investors!$T:$T,"Exit",Investors!$J:$J,Daily!A233)</f>
        <v/>
      </c>
      <c r="F233" s="4">
        <f>SUMIFS('Adjustments'!$C:$C,'Adjustments'!$A:$A,A233)</f>
        <v/>
      </c>
      <c r="G233" s="4">
        <f>B233+C233-D233-E233+F233</f>
        <v/>
      </c>
      <c r="H233" s="4">
        <f>H232+G233</f>
        <v/>
      </c>
    </row>
    <row r="234">
      <c r="A234" s="17">
        <f>A233+1</f>
        <v/>
      </c>
      <c r="B234" s="4" t="n"/>
      <c r="C234" s="4">
        <f>SUMIFS(Sales!$S:$S,Sales!$H:$H,A234)+SUMIFS(Sales!$J:$J,Sales!$H:$H,A234)</f>
        <v/>
      </c>
      <c r="D234" s="4">
        <f>SUMIFS(Sales!$J:$J,Sales!$U:$U,A234)</f>
        <v/>
      </c>
      <c r="E234" s="4">
        <f>SUMIFS(Investors!$Q:$Q,Investors!$T:$T,"Exit",Investors!$J:$J,Daily!A234)</f>
        <v/>
      </c>
      <c r="F234" s="4">
        <f>SUMIFS('Adjustments'!$C:$C,'Adjustments'!$A:$A,A234)</f>
        <v/>
      </c>
      <c r="G234" s="4">
        <f>B234+C234-D234-E234+F234</f>
        <v/>
      </c>
      <c r="H234" s="4">
        <f>H233+G234</f>
        <v/>
      </c>
    </row>
    <row r="235">
      <c r="A235" s="17">
        <f>A234+1</f>
        <v/>
      </c>
      <c r="B235" s="4" t="n"/>
      <c r="C235" s="4">
        <f>SUMIFS(Sales!$S:$S,Sales!$H:$H,A235)+SUMIFS(Sales!$J:$J,Sales!$H:$H,A235)</f>
        <v/>
      </c>
      <c r="D235" s="4">
        <f>SUMIFS(Sales!$J:$J,Sales!$U:$U,A235)</f>
        <v/>
      </c>
      <c r="E235" s="4">
        <f>SUMIFS(Investors!$Q:$Q,Investors!$T:$T,"Exit",Investors!$J:$J,Daily!A235)</f>
        <v/>
      </c>
      <c r="F235" s="4">
        <f>SUMIFS('Adjustments'!$C:$C,'Adjustments'!$A:$A,A235)</f>
        <v/>
      </c>
      <c r="G235" s="4">
        <f>B235+C235-D235-E235+F235</f>
        <v/>
      </c>
      <c r="H235" s="4">
        <f>H234+G235</f>
        <v/>
      </c>
    </row>
    <row r="236">
      <c r="A236" s="17">
        <f>A235+1</f>
        <v/>
      </c>
      <c r="B236" s="4" t="n"/>
      <c r="C236" s="4">
        <f>SUMIFS(Sales!$S:$S,Sales!$H:$H,A236)+SUMIFS(Sales!$J:$J,Sales!$H:$H,A236)</f>
        <v/>
      </c>
      <c r="D236" s="4">
        <f>SUMIFS(Sales!$J:$J,Sales!$U:$U,A236)</f>
        <v/>
      </c>
      <c r="E236" s="4">
        <f>SUMIFS(Investors!$Q:$Q,Investors!$T:$T,"Exit",Investors!$J:$J,Daily!A236)</f>
        <v/>
      </c>
      <c r="F236" s="4">
        <f>SUMIFS('Adjustments'!$C:$C,'Adjustments'!$A:$A,A236)</f>
        <v/>
      </c>
      <c r="G236" s="4">
        <f>B236+C236-D236-E236+F236</f>
        <v/>
      </c>
      <c r="H236" s="4">
        <f>H235+G236</f>
        <v/>
      </c>
    </row>
    <row r="237">
      <c r="A237" s="17">
        <f>A236+1</f>
        <v/>
      </c>
      <c r="B237" s="4" t="n"/>
      <c r="C237" s="4">
        <f>SUMIFS(Sales!$S:$S,Sales!$H:$H,A237)+SUMIFS(Sales!$J:$J,Sales!$H:$H,A237)</f>
        <v/>
      </c>
      <c r="D237" s="4">
        <f>SUMIFS(Sales!$J:$J,Sales!$U:$U,A237)</f>
        <v/>
      </c>
      <c r="E237" s="4">
        <f>SUMIFS(Investors!$Q:$Q,Investors!$T:$T,"Exit",Investors!$J:$J,Daily!A237)</f>
        <v/>
      </c>
      <c r="F237" s="4">
        <f>SUMIFS('Adjustments'!$C:$C,'Adjustments'!$A:$A,A237)</f>
        <v/>
      </c>
      <c r="G237" s="4">
        <f>B237+C237-D237-E237+F237</f>
        <v/>
      </c>
      <c r="H237" s="4">
        <f>H236+G237</f>
        <v/>
      </c>
    </row>
    <row r="238">
      <c r="A238" s="17">
        <f>A237+1</f>
        <v/>
      </c>
      <c r="B238" s="4" t="n"/>
      <c r="C238" s="4">
        <f>SUMIFS(Sales!$S:$S,Sales!$H:$H,A238)+SUMIFS(Sales!$J:$J,Sales!$H:$H,A238)</f>
        <v/>
      </c>
      <c r="D238" s="4">
        <f>SUMIFS(Sales!$J:$J,Sales!$U:$U,A238)</f>
        <v/>
      </c>
      <c r="E238" s="4">
        <f>SUMIFS(Investors!$Q:$Q,Investors!$T:$T,"Exit",Investors!$J:$J,Daily!A238)</f>
        <v/>
      </c>
      <c r="F238" s="4">
        <f>SUMIFS('Adjustments'!$C:$C,'Adjustments'!$A:$A,A238)</f>
        <v/>
      </c>
      <c r="G238" s="4">
        <f>B238+C238-D238-E238+F238</f>
        <v/>
      </c>
      <c r="H238" s="4">
        <f>H237+G238</f>
        <v/>
      </c>
    </row>
    <row r="239">
      <c r="A239" s="17">
        <f>A238+1</f>
        <v/>
      </c>
      <c r="B239" s="4" t="n"/>
      <c r="C239" s="4">
        <f>SUMIFS(Sales!$S:$S,Sales!$H:$H,A239)+SUMIFS(Sales!$J:$J,Sales!$H:$H,A239)</f>
        <v/>
      </c>
      <c r="D239" s="4">
        <f>SUMIFS(Sales!$J:$J,Sales!$U:$U,A239)</f>
        <v/>
      </c>
      <c r="E239" s="4">
        <f>SUMIFS(Investors!$Q:$Q,Investors!$T:$T,"Exit",Investors!$J:$J,Daily!A239)</f>
        <v/>
      </c>
      <c r="F239" s="4">
        <f>SUMIFS('Adjustments'!$C:$C,'Adjustments'!$A:$A,A239)</f>
        <v/>
      </c>
      <c r="G239" s="4">
        <f>B239+C239-D239-E239+F239</f>
        <v/>
      </c>
      <c r="H239" s="4">
        <f>H238+G239</f>
        <v/>
      </c>
    </row>
    <row r="240">
      <c r="A240" s="17">
        <f>A239+1</f>
        <v/>
      </c>
      <c r="B240" s="4" t="n"/>
      <c r="C240" s="4">
        <f>SUMIFS(Sales!$S:$S,Sales!$H:$H,A240)+SUMIFS(Sales!$J:$J,Sales!$H:$H,A240)</f>
        <v/>
      </c>
      <c r="D240" s="4">
        <f>SUMIFS(Sales!$J:$J,Sales!$U:$U,A240)</f>
        <v/>
      </c>
      <c r="E240" s="4">
        <f>SUMIFS(Investors!$Q:$Q,Investors!$T:$T,"Exit",Investors!$J:$J,Daily!A240)</f>
        <v/>
      </c>
      <c r="F240" s="4">
        <f>SUMIFS('Adjustments'!$C:$C,'Adjustments'!$A:$A,A240)</f>
        <v/>
      </c>
      <c r="G240" s="4">
        <f>B240+C240-D240-E240+F240</f>
        <v/>
      </c>
      <c r="H240" s="4">
        <f>H239+G240</f>
        <v/>
      </c>
    </row>
    <row r="241">
      <c r="A241" s="17">
        <f>A240+1</f>
        <v/>
      </c>
      <c r="B241" s="4" t="n"/>
      <c r="C241" s="4">
        <f>SUMIFS(Sales!$S:$S,Sales!$H:$H,A241)+SUMIFS(Sales!$J:$J,Sales!$H:$H,A241)</f>
        <v/>
      </c>
      <c r="D241" s="4">
        <f>SUMIFS(Sales!$J:$J,Sales!$U:$U,A241)</f>
        <v/>
      </c>
      <c r="E241" s="4">
        <f>SUMIFS(Investors!$Q:$Q,Investors!$T:$T,"Exit",Investors!$J:$J,Daily!A241)</f>
        <v/>
      </c>
      <c r="F241" s="4">
        <f>SUMIFS('Adjustments'!$C:$C,'Adjustments'!$A:$A,A241)</f>
        <v/>
      </c>
      <c r="G241" s="4">
        <f>B241+C241-D241-E241+F241</f>
        <v/>
      </c>
      <c r="H241" s="4">
        <f>H240+G241</f>
        <v/>
      </c>
    </row>
    <row r="242">
      <c r="A242" s="17">
        <f>A241+1</f>
        <v/>
      </c>
      <c r="B242" s="4" t="n"/>
      <c r="C242" s="4">
        <f>SUMIFS(Sales!$S:$S,Sales!$H:$H,A242)+SUMIFS(Sales!$J:$J,Sales!$H:$H,A242)</f>
        <v/>
      </c>
      <c r="D242" s="4">
        <f>SUMIFS(Sales!$J:$J,Sales!$U:$U,A242)</f>
        <v/>
      </c>
      <c r="E242" s="4">
        <f>SUMIFS(Investors!$Q:$Q,Investors!$T:$T,"Exit",Investors!$J:$J,Daily!A242)</f>
        <v/>
      </c>
      <c r="F242" s="4">
        <f>SUMIFS('Adjustments'!$C:$C,'Adjustments'!$A:$A,A242)</f>
        <v/>
      </c>
      <c r="G242" s="4">
        <f>B242+C242-D242-E242+F242</f>
        <v/>
      </c>
      <c r="H242" s="4">
        <f>H241+G242</f>
        <v/>
      </c>
    </row>
    <row r="243">
      <c r="A243" s="17">
        <f>A242+1</f>
        <v/>
      </c>
      <c r="B243" s="4" t="n"/>
      <c r="C243" s="4">
        <f>SUMIFS(Sales!$S:$S,Sales!$H:$H,A243)+SUMIFS(Sales!$J:$J,Sales!$H:$H,A243)</f>
        <v/>
      </c>
      <c r="D243" s="4">
        <f>SUMIFS(Sales!$J:$J,Sales!$U:$U,A243)</f>
        <v/>
      </c>
      <c r="E243" s="4">
        <f>SUMIFS(Investors!$Q:$Q,Investors!$T:$T,"Exit",Investors!$J:$J,Daily!A243)</f>
        <v/>
      </c>
      <c r="F243" s="4">
        <f>SUMIFS('Adjustments'!$C:$C,'Adjustments'!$A:$A,A243)</f>
        <v/>
      </c>
      <c r="G243" s="4">
        <f>B243+C243-D243-E243+F243</f>
        <v/>
      </c>
      <c r="H243" s="4">
        <f>H242+G243</f>
        <v/>
      </c>
    </row>
    <row r="244">
      <c r="A244" s="17">
        <f>A243+1</f>
        <v/>
      </c>
      <c r="B244" s="4" t="n"/>
      <c r="C244" s="4">
        <f>SUMIFS(Sales!$S:$S,Sales!$H:$H,A244)+SUMIFS(Sales!$J:$J,Sales!$H:$H,A244)</f>
        <v/>
      </c>
      <c r="D244" s="4">
        <f>SUMIFS(Sales!$J:$J,Sales!$U:$U,A244)</f>
        <v/>
      </c>
      <c r="E244" s="4">
        <f>SUMIFS(Investors!$Q:$Q,Investors!$T:$T,"Exit",Investors!$J:$J,Daily!A244)</f>
        <v/>
      </c>
      <c r="F244" s="4">
        <f>SUMIFS('Adjustments'!$C:$C,'Adjustments'!$A:$A,A244)</f>
        <v/>
      </c>
      <c r="G244" s="4">
        <f>B244+C244-D244-E244+F244</f>
        <v/>
      </c>
      <c r="H244" s="4">
        <f>H243+G244</f>
        <v/>
      </c>
    </row>
    <row r="245">
      <c r="A245" s="17">
        <f>A244+1</f>
        <v/>
      </c>
      <c r="B245" s="4" t="n"/>
      <c r="C245" s="4">
        <f>SUMIFS(Sales!$S:$S,Sales!$H:$H,A245)+SUMIFS(Sales!$J:$J,Sales!$H:$H,A245)</f>
        <v/>
      </c>
      <c r="D245" s="4">
        <f>SUMIFS(Sales!$J:$J,Sales!$U:$U,A245)</f>
        <v/>
      </c>
      <c r="E245" s="4">
        <f>SUMIFS(Investors!$Q:$Q,Investors!$T:$T,"Exit",Investors!$J:$J,Daily!A245)</f>
        <v/>
      </c>
      <c r="F245" s="4">
        <f>SUMIFS('Adjustments'!$C:$C,'Adjustments'!$A:$A,A245)</f>
        <v/>
      </c>
      <c r="G245" s="4">
        <f>B245+C245-D245-E245+F245</f>
        <v/>
      </c>
      <c r="H245" s="4">
        <f>H244+G245</f>
        <v/>
      </c>
    </row>
    <row r="246">
      <c r="A246" s="17">
        <f>A245+1</f>
        <v/>
      </c>
      <c r="B246" s="4" t="n"/>
      <c r="C246" s="4">
        <f>SUMIFS(Sales!$S:$S,Sales!$H:$H,A246)+SUMIFS(Sales!$J:$J,Sales!$H:$H,A246)</f>
        <v/>
      </c>
      <c r="D246" s="4">
        <f>SUMIFS(Sales!$J:$J,Sales!$U:$U,A246)</f>
        <v/>
      </c>
      <c r="E246" s="4">
        <f>SUMIFS(Investors!$Q:$Q,Investors!$T:$T,"Exit",Investors!$J:$J,Daily!A246)</f>
        <v/>
      </c>
      <c r="F246" s="4">
        <f>SUMIFS('Adjustments'!$C:$C,'Adjustments'!$A:$A,A246)</f>
        <v/>
      </c>
      <c r="G246" s="4">
        <f>B246+C246-D246-E246+F246</f>
        <v/>
      </c>
      <c r="H246" s="4">
        <f>H245+G246</f>
        <v/>
      </c>
    </row>
    <row r="247">
      <c r="A247" s="17">
        <f>A246+1</f>
        <v/>
      </c>
      <c r="B247" s="4" t="n"/>
      <c r="C247" s="4">
        <f>SUMIFS(Sales!$S:$S,Sales!$H:$H,A247)+SUMIFS(Sales!$J:$J,Sales!$H:$H,A247)</f>
        <v/>
      </c>
      <c r="D247" s="4">
        <f>SUMIFS(Sales!$J:$J,Sales!$U:$U,A247)</f>
        <v/>
      </c>
      <c r="E247" s="4">
        <f>SUMIFS(Investors!$Q:$Q,Investors!$T:$T,"Exit",Investors!$J:$J,Daily!A247)</f>
        <v/>
      </c>
      <c r="F247" s="4">
        <f>SUMIFS('Adjustments'!$C:$C,'Adjustments'!$A:$A,A247)</f>
        <v/>
      </c>
      <c r="G247" s="4">
        <f>B247+C247-D247-E247+F247</f>
        <v/>
      </c>
      <c r="H247" s="4">
        <f>H246+G247</f>
        <v/>
      </c>
    </row>
    <row r="248">
      <c r="A248" s="17">
        <f>A247+1</f>
        <v/>
      </c>
      <c r="B248" s="4" t="n"/>
      <c r="C248" s="4">
        <f>SUMIFS(Sales!$S:$S,Sales!$H:$H,A248)+SUMIFS(Sales!$J:$J,Sales!$H:$H,A248)</f>
        <v/>
      </c>
      <c r="D248" s="4">
        <f>SUMIFS(Sales!$J:$J,Sales!$U:$U,A248)</f>
        <v/>
      </c>
      <c r="E248" s="4">
        <f>SUMIFS(Investors!$Q:$Q,Investors!$T:$T,"Exit",Investors!$J:$J,Daily!A248)</f>
        <v/>
      </c>
      <c r="F248" s="4">
        <f>SUMIFS('Adjustments'!$C:$C,'Adjustments'!$A:$A,A248)</f>
        <v/>
      </c>
      <c r="G248" s="4">
        <f>B248+C248-D248-E248+F248</f>
        <v/>
      </c>
      <c r="H248" s="4">
        <f>H247+G248</f>
        <v/>
      </c>
    </row>
    <row r="249">
      <c r="A249" s="17">
        <f>A248+1</f>
        <v/>
      </c>
      <c r="B249" s="4" t="n"/>
      <c r="C249" s="4">
        <f>SUMIFS(Sales!$S:$S,Sales!$H:$H,A249)+SUMIFS(Sales!$J:$J,Sales!$H:$H,A249)</f>
        <v/>
      </c>
      <c r="D249" s="4">
        <f>SUMIFS(Sales!$J:$J,Sales!$U:$U,A249)</f>
        <v/>
      </c>
      <c r="E249" s="4">
        <f>SUMIFS(Investors!$Q:$Q,Investors!$T:$T,"Exit",Investors!$J:$J,Daily!A249)</f>
        <v/>
      </c>
      <c r="F249" s="4">
        <f>SUMIFS('Adjustments'!$C:$C,'Adjustments'!$A:$A,A249)</f>
        <v/>
      </c>
      <c r="G249" s="4">
        <f>B249+C249-D249-E249+F249</f>
        <v/>
      </c>
      <c r="H249" s="4">
        <f>H248+G249</f>
        <v/>
      </c>
    </row>
    <row r="250">
      <c r="A250" s="17">
        <f>A249+1</f>
        <v/>
      </c>
      <c r="B250" s="4" t="n"/>
      <c r="C250" s="4">
        <f>SUMIFS(Sales!$S:$S,Sales!$H:$H,A250)+SUMIFS(Sales!$J:$J,Sales!$H:$H,A250)</f>
        <v/>
      </c>
      <c r="D250" s="4">
        <f>SUMIFS(Sales!$J:$J,Sales!$U:$U,A250)</f>
        <v/>
      </c>
      <c r="E250" s="4">
        <f>SUMIFS(Investors!$Q:$Q,Investors!$T:$T,"Exit",Investors!$J:$J,Daily!A250)</f>
        <v/>
      </c>
      <c r="F250" s="4">
        <f>SUMIFS('Adjustments'!$C:$C,'Adjustments'!$A:$A,A250)</f>
        <v/>
      </c>
      <c r="G250" s="4">
        <f>B250+C250-D250-E250+F250</f>
        <v/>
      </c>
      <c r="H250" s="4">
        <f>H249+G250</f>
        <v/>
      </c>
    </row>
    <row r="251">
      <c r="A251" s="17">
        <f>A250+1</f>
        <v/>
      </c>
      <c r="B251" s="4" t="n"/>
      <c r="C251" s="4">
        <f>SUMIFS(Sales!$S:$S,Sales!$H:$H,A251)+SUMIFS(Sales!$J:$J,Sales!$H:$H,A251)</f>
        <v/>
      </c>
      <c r="D251" s="4">
        <f>SUMIFS(Sales!$J:$J,Sales!$U:$U,A251)</f>
        <v/>
      </c>
      <c r="E251" s="4">
        <f>SUMIFS(Investors!$Q:$Q,Investors!$T:$T,"Exit",Investors!$J:$J,Daily!A251)</f>
        <v/>
      </c>
      <c r="F251" s="4">
        <f>SUMIFS('Adjustments'!$C:$C,'Adjustments'!$A:$A,A251)</f>
        <v/>
      </c>
      <c r="G251" s="4">
        <f>B251+C251-D251-E251+F251</f>
        <v/>
      </c>
      <c r="H251" s="4">
        <f>H250+G251</f>
        <v/>
      </c>
    </row>
    <row r="252">
      <c r="A252" s="17">
        <f>A251+1</f>
        <v/>
      </c>
      <c r="B252" s="4" t="n"/>
      <c r="C252" s="4">
        <f>SUMIFS(Sales!$S:$S,Sales!$H:$H,A252)+SUMIFS(Sales!$J:$J,Sales!$H:$H,A252)</f>
        <v/>
      </c>
      <c r="D252" s="4">
        <f>SUMIFS(Sales!$J:$J,Sales!$U:$U,A252)</f>
        <v/>
      </c>
      <c r="E252" s="4">
        <f>SUMIFS(Investors!$Q:$Q,Investors!$T:$T,"Exit",Investors!$J:$J,Daily!A252)</f>
        <v/>
      </c>
      <c r="F252" s="4">
        <f>SUMIFS('Adjustments'!$C:$C,'Adjustments'!$A:$A,A252)</f>
        <v/>
      </c>
      <c r="G252" s="4">
        <f>B252+C252-D252-E252+F252</f>
        <v/>
      </c>
      <c r="H252" s="4">
        <f>H251+G252</f>
        <v/>
      </c>
    </row>
    <row r="253">
      <c r="A253" s="17">
        <f>A252+1</f>
        <v/>
      </c>
      <c r="B253" s="4" t="n"/>
      <c r="C253" s="4">
        <f>SUMIFS(Sales!$S:$S,Sales!$H:$H,A253)+SUMIFS(Sales!$J:$J,Sales!$H:$H,A253)</f>
        <v/>
      </c>
      <c r="D253" s="4">
        <f>SUMIFS(Sales!$J:$J,Sales!$U:$U,A253)</f>
        <v/>
      </c>
      <c r="E253" s="4">
        <f>SUMIFS(Investors!$Q:$Q,Investors!$T:$T,"Exit",Investors!$J:$J,Daily!A253)</f>
        <v/>
      </c>
      <c r="F253" s="4">
        <f>SUMIFS('Adjustments'!$C:$C,'Adjustments'!$A:$A,A253)</f>
        <v/>
      </c>
      <c r="G253" s="4">
        <f>B253+C253-D253-E253+F253</f>
        <v/>
      </c>
      <c r="H253" s="4">
        <f>H252+G253</f>
        <v/>
      </c>
    </row>
    <row r="254">
      <c r="A254" s="17">
        <f>A253+1</f>
        <v/>
      </c>
      <c r="B254" s="4" t="n"/>
      <c r="C254" s="4">
        <f>SUMIFS(Sales!$S:$S,Sales!$H:$H,A254)+SUMIFS(Sales!$J:$J,Sales!$H:$H,A254)</f>
        <v/>
      </c>
      <c r="D254" s="4">
        <f>SUMIFS(Sales!$J:$J,Sales!$U:$U,A254)</f>
        <v/>
      </c>
      <c r="E254" s="4">
        <f>SUMIFS(Investors!$Q:$Q,Investors!$T:$T,"Exit",Investors!$J:$J,Daily!A254)</f>
        <v/>
      </c>
      <c r="F254" s="4">
        <f>SUMIFS('Adjustments'!$C:$C,'Adjustments'!$A:$A,A254)</f>
        <v/>
      </c>
      <c r="G254" s="4">
        <f>B254+C254-D254-E254+F254</f>
        <v/>
      </c>
      <c r="H254" s="4">
        <f>H253+G254</f>
        <v/>
      </c>
    </row>
    <row r="255">
      <c r="A255" s="17">
        <f>A254+1</f>
        <v/>
      </c>
      <c r="B255" s="4" t="n"/>
      <c r="C255" s="4">
        <f>SUMIFS(Sales!$S:$S,Sales!$H:$H,A255)+SUMIFS(Sales!$J:$J,Sales!$H:$H,A255)</f>
        <v/>
      </c>
      <c r="D255" s="4">
        <f>SUMIFS(Sales!$J:$J,Sales!$U:$U,A255)</f>
        <v/>
      </c>
      <c r="E255" s="4">
        <f>SUMIFS(Investors!$Q:$Q,Investors!$T:$T,"Exit",Investors!$J:$J,Daily!A255)</f>
        <v/>
      </c>
      <c r="F255" s="4">
        <f>SUMIFS('Adjustments'!$C:$C,'Adjustments'!$A:$A,A255)</f>
        <v/>
      </c>
      <c r="G255" s="4">
        <f>B255+C255-D255-E255+F255</f>
        <v/>
      </c>
      <c r="H255" s="4">
        <f>H254+G255</f>
        <v/>
      </c>
    </row>
    <row r="256">
      <c r="A256" s="17">
        <f>A255+1</f>
        <v/>
      </c>
      <c r="B256" s="4" t="n"/>
      <c r="C256" s="4">
        <f>SUMIFS(Sales!$S:$S,Sales!$H:$H,A256)+SUMIFS(Sales!$J:$J,Sales!$H:$H,A256)</f>
        <v/>
      </c>
      <c r="D256" s="4">
        <f>SUMIFS(Sales!$J:$J,Sales!$U:$U,A256)</f>
        <v/>
      </c>
      <c r="E256" s="4">
        <f>SUMIFS(Investors!$Q:$Q,Investors!$T:$T,"Exit",Investors!$J:$J,Daily!A256)</f>
        <v/>
      </c>
      <c r="F256" s="4">
        <f>SUMIFS('Adjustments'!$C:$C,'Adjustments'!$A:$A,A256)</f>
        <v/>
      </c>
      <c r="G256" s="4">
        <f>B256+C256-D256-E256+F256</f>
        <v/>
      </c>
      <c r="H256" s="4">
        <f>H255+G256</f>
        <v/>
      </c>
    </row>
    <row r="257">
      <c r="A257" s="17">
        <f>A256+1</f>
        <v/>
      </c>
      <c r="B257" s="4" t="n"/>
      <c r="C257" s="4">
        <f>SUMIFS(Sales!$S:$S,Sales!$H:$H,A257)+SUMIFS(Sales!$J:$J,Sales!$H:$H,A257)</f>
        <v/>
      </c>
      <c r="D257" s="4">
        <f>SUMIFS(Sales!$J:$J,Sales!$U:$U,A257)</f>
        <v/>
      </c>
      <c r="E257" s="4">
        <f>SUMIFS(Investors!$Q:$Q,Investors!$T:$T,"Exit",Investors!$J:$J,Daily!A257)</f>
        <v/>
      </c>
      <c r="F257" s="4">
        <f>SUMIFS('Adjustments'!$C:$C,'Adjustments'!$A:$A,A257)</f>
        <v/>
      </c>
      <c r="G257" s="4">
        <f>B257+C257-D257-E257+F257</f>
        <v/>
      </c>
      <c r="H257" s="4">
        <f>H256+G257</f>
        <v/>
      </c>
    </row>
    <row r="258">
      <c r="A258" s="17">
        <f>A257+1</f>
        <v/>
      </c>
      <c r="B258" s="4" t="n"/>
      <c r="C258" s="4">
        <f>SUMIFS(Sales!$S:$S,Sales!$H:$H,A258)+SUMIFS(Sales!$J:$J,Sales!$H:$H,A258)</f>
        <v/>
      </c>
      <c r="D258" s="4">
        <f>SUMIFS(Sales!$J:$J,Sales!$U:$U,A258)</f>
        <v/>
      </c>
      <c r="E258" s="4">
        <f>SUMIFS(Investors!$Q:$Q,Investors!$T:$T,"Exit",Investors!$J:$J,Daily!A258)</f>
        <v/>
      </c>
      <c r="F258" s="4">
        <f>SUMIFS('Adjustments'!$C:$C,'Adjustments'!$A:$A,A258)</f>
        <v/>
      </c>
      <c r="G258" s="4">
        <f>B258+C258-D258-E258+F258</f>
        <v/>
      </c>
      <c r="H258" s="4">
        <f>H257+G258</f>
        <v/>
      </c>
    </row>
    <row r="259">
      <c r="A259" s="17">
        <f>A258+1</f>
        <v/>
      </c>
      <c r="B259" s="4" t="n"/>
      <c r="C259" s="4">
        <f>SUMIFS(Sales!$S:$S,Sales!$H:$H,A259)+SUMIFS(Sales!$J:$J,Sales!$H:$H,A259)</f>
        <v/>
      </c>
      <c r="D259" s="4">
        <f>SUMIFS(Sales!$J:$J,Sales!$U:$U,A259)</f>
        <v/>
      </c>
      <c r="E259" s="4">
        <f>SUMIFS(Investors!$Q:$Q,Investors!$T:$T,"Exit",Investors!$J:$J,Daily!A259)</f>
        <v/>
      </c>
      <c r="F259" s="4">
        <f>SUMIFS('Adjustments'!$C:$C,'Adjustments'!$A:$A,A259)</f>
        <v/>
      </c>
      <c r="G259" s="4">
        <f>B259+C259-D259-E259+F259</f>
        <v/>
      </c>
      <c r="H259" s="4">
        <f>H258+G259</f>
        <v/>
      </c>
    </row>
    <row r="260">
      <c r="A260" s="17">
        <f>A259+1</f>
        <v/>
      </c>
      <c r="B260" s="4" t="n"/>
      <c r="C260" s="4">
        <f>SUMIFS(Sales!$S:$S,Sales!$H:$H,A260)+SUMIFS(Sales!$J:$J,Sales!$H:$H,A260)</f>
        <v/>
      </c>
      <c r="D260" s="4">
        <f>SUMIFS(Sales!$J:$J,Sales!$U:$U,A260)</f>
        <v/>
      </c>
      <c r="E260" s="4">
        <f>SUMIFS(Investors!$Q:$Q,Investors!$T:$T,"Exit",Investors!$J:$J,Daily!A260)</f>
        <v/>
      </c>
      <c r="F260" s="4">
        <f>SUMIFS('Adjustments'!$C:$C,'Adjustments'!$A:$A,A260)</f>
        <v/>
      </c>
      <c r="G260" s="4">
        <f>B260+C260-D260-E260+F260</f>
        <v/>
      </c>
      <c r="H260" s="4">
        <f>H259+G260</f>
        <v/>
      </c>
    </row>
    <row r="261">
      <c r="A261" s="17">
        <f>A260+1</f>
        <v/>
      </c>
      <c r="B261" s="4" t="n"/>
      <c r="C261" s="4">
        <f>SUMIFS(Sales!$S:$S,Sales!$H:$H,A261)+SUMIFS(Sales!$J:$J,Sales!$H:$H,A261)</f>
        <v/>
      </c>
      <c r="D261" s="4">
        <f>SUMIFS(Sales!$J:$J,Sales!$U:$U,A261)</f>
        <v/>
      </c>
      <c r="E261" s="4">
        <f>SUMIFS(Investors!$Q:$Q,Investors!$T:$T,"Exit",Investors!$J:$J,Daily!A261)</f>
        <v/>
      </c>
      <c r="F261" s="4">
        <f>SUMIFS('Adjustments'!$C:$C,'Adjustments'!$A:$A,A261)</f>
        <v/>
      </c>
      <c r="G261" s="4">
        <f>B261+C261-D261-E261+F261</f>
        <v/>
      </c>
      <c r="H261" s="4">
        <f>H260+G261</f>
        <v/>
      </c>
    </row>
    <row r="262">
      <c r="A262" s="17">
        <f>A261+1</f>
        <v/>
      </c>
      <c r="B262" s="4" t="n"/>
      <c r="C262" s="4">
        <f>SUMIFS(Sales!$S:$S,Sales!$H:$H,A262)+SUMIFS(Sales!$J:$J,Sales!$H:$H,A262)</f>
        <v/>
      </c>
      <c r="D262" s="4">
        <f>SUMIFS(Sales!$J:$J,Sales!$U:$U,A262)</f>
        <v/>
      </c>
      <c r="E262" s="4">
        <f>SUMIFS(Investors!$Q:$Q,Investors!$T:$T,"Exit",Investors!$J:$J,Daily!A262)</f>
        <v/>
      </c>
      <c r="F262" s="4">
        <f>SUMIFS('Adjustments'!$C:$C,'Adjustments'!$A:$A,A262)</f>
        <v/>
      </c>
      <c r="G262" s="4">
        <f>B262+C262-D262-E262+F262</f>
        <v/>
      </c>
      <c r="H262" s="4">
        <f>H261+G262</f>
        <v/>
      </c>
    </row>
    <row r="263">
      <c r="A263" s="17">
        <f>A262+1</f>
        <v/>
      </c>
      <c r="B263" s="4" t="n"/>
      <c r="C263" s="4">
        <f>SUMIFS(Sales!$S:$S,Sales!$H:$H,A263)+SUMIFS(Sales!$J:$J,Sales!$H:$H,A263)</f>
        <v/>
      </c>
      <c r="D263" s="4">
        <f>SUMIFS(Sales!$J:$J,Sales!$U:$U,A263)</f>
        <v/>
      </c>
      <c r="E263" s="4">
        <f>SUMIFS(Investors!$Q:$Q,Investors!$T:$T,"Exit",Investors!$J:$J,Daily!A263)</f>
        <v/>
      </c>
      <c r="F263" s="4">
        <f>SUMIFS('Adjustments'!$C:$C,'Adjustments'!$A:$A,A263)</f>
        <v/>
      </c>
      <c r="G263" s="4">
        <f>B263+C263-D263-E263+F263</f>
        <v/>
      </c>
      <c r="H263" s="4">
        <f>H262+G263</f>
        <v/>
      </c>
    </row>
    <row r="264">
      <c r="A264" s="17">
        <f>A263+1</f>
        <v/>
      </c>
      <c r="B264" s="4" t="n"/>
      <c r="C264" s="4">
        <f>SUMIFS(Sales!$S:$S,Sales!$H:$H,A264)+SUMIFS(Sales!$J:$J,Sales!$H:$H,A264)</f>
        <v/>
      </c>
      <c r="D264" s="4">
        <f>SUMIFS(Sales!$J:$J,Sales!$U:$U,A264)</f>
        <v/>
      </c>
      <c r="E264" s="4">
        <f>SUMIFS(Investors!$Q:$Q,Investors!$T:$T,"Exit",Investors!$J:$J,Daily!A264)</f>
        <v/>
      </c>
      <c r="F264" s="4">
        <f>SUMIFS('Adjustments'!$C:$C,'Adjustments'!$A:$A,A264)</f>
        <v/>
      </c>
      <c r="G264" s="4">
        <f>B264+C264-D264-E264+F264</f>
        <v/>
      </c>
      <c r="H264" s="4">
        <f>H263+G264</f>
        <v/>
      </c>
    </row>
    <row r="265">
      <c r="A265" s="17">
        <f>A264+1</f>
        <v/>
      </c>
      <c r="B265" s="4" t="n"/>
      <c r="C265" s="4">
        <f>SUMIFS(Sales!$S:$S,Sales!$H:$H,A265)+SUMIFS(Sales!$J:$J,Sales!$H:$H,A265)</f>
        <v/>
      </c>
      <c r="D265" s="4">
        <f>SUMIFS(Sales!$J:$J,Sales!$U:$U,A265)</f>
        <v/>
      </c>
      <c r="E265" s="4">
        <f>SUMIFS(Investors!$Q:$Q,Investors!$T:$T,"Exit",Investors!$J:$J,Daily!A265)</f>
        <v/>
      </c>
      <c r="F265" s="4">
        <f>SUMIFS('Adjustments'!$C:$C,'Adjustments'!$A:$A,A265)</f>
        <v/>
      </c>
      <c r="G265" s="4">
        <f>B265+C265-D265-E265+F265</f>
        <v/>
      </c>
      <c r="H265" s="4">
        <f>H264+G265</f>
        <v/>
      </c>
    </row>
    <row r="266">
      <c r="A266" s="17">
        <f>A265+1</f>
        <v/>
      </c>
      <c r="B266" s="4" t="n"/>
      <c r="C266" s="4">
        <f>SUMIFS(Sales!$S:$S,Sales!$H:$H,A266)+SUMIFS(Sales!$J:$J,Sales!$H:$H,A266)</f>
        <v/>
      </c>
      <c r="D266" s="4">
        <f>SUMIFS(Sales!$J:$J,Sales!$U:$U,A266)</f>
        <v/>
      </c>
      <c r="E266" s="4">
        <f>SUMIFS(Investors!$Q:$Q,Investors!$T:$T,"Exit",Investors!$J:$J,Daily!A266)</f>
        <v/>
      </c>
      <c r="F266" s="4">
        <f>SUMIFS('Adjustments'!$C:$C,'Adjustments'!$A:$A,A266)</f>
        <v/>
      </c>
      <c r="G266" s="4">
        <f>B266+C266-D266-E266+F266</f>
        <v/>
      </c>
      <c r="H266" s="4">
        <f>H265+G266</f>
        <v/>
      </c>
    </row>
    <row r="267">
      <c r="A267" s="17">
        <f>A266+1</f>
        <v/>
      </c>
      <c r="B267" s="4" t="n"/>
      <c r="C267" s="4">
        <f>SUMIFS(Sales!$S:$S,Sales!$H:$H,A267)+SUMIFS(Sales!$J:$J,Sales!$H:$H,A267)</f>
        <v/>
      </c>
      <c r="D267" s="4">
        <f>SUMIFS(Sales!$J:$J,Sales!$U:$U,A267)</f>
        <v/>
      </c>
      <c r="E267" s="4">
        <f>SUMIFS(Investors!$Q:$Q,Investors!$T:$T,"Exit",Investors!$J:$J,Daily!A267)</f>
        <v/>
      </c>
      <c r="F267" s="4">
        <f>SUMIFS('Adjustments'!$C:$C,'Adjustments'!$A:$A,A267)</f>
        <v/>
      </c>
      <c r="G267" s="4">
        <f>B267+C267-D267-E267+F267</f>
        <v/>
      </c>
      <c r="H267" s="4">
        <f>H266+G267</f>
        <v/>
      </c>
    </row>
    <row r="268">
      <c r="A268" s="17">
        <f>A267+1</f>
        <v/>
      </c>
      <c r="B268" s="4" t="n"/>
      <c r="C268" s="4">
        <f>SUMIFS(Sales!$S:$S,Sales!$H:$H,A268)+SUMIFS(Sales!$J:$J,Sales!$H:$H,A268)</f>
        <v/>
      </c>
      <c r="D268" s="4">
        <f>SUMIFS(Sales!$J:$J,Sales!$U:$U,A268)</f>
        <v/>
      </c>
      <c r="E268" s="4">
        <f>SUMIFS(Investors!$Q:$Q,Investors!$T:$T,"Exit",Investors!$J:$J,Daily!A268)</f>
        <v/>
      </c>
      <c r="F268" s="4">
        <f>SUMIFS('Adjustments'!$C:$C,'Adjustments'!$A:$A,A268)</f>
        <v/>
      </c>
      <c r="G268" s="4">
        <f>B268+C268-D268-E268+F268</f>
        <v/>
      </c>
      <c r="H268" s="4">
        <f>H267+G268</f>
        <v/>
      </c>
    </row>
    <row r="269">
      <c r="A269" s="17">
        <f>A268+1</f>
        <v/>
      </c>
      <c r="B269" s="4" t="n"/>
      <c r="C269" s="4">
        <f>SUMIFS(Sales!$S:$S,Sales!$H:$H,A269)+SUMIFS(Sales!$J:$J,Sales!$H:$H,A269)</f>
        <v/>
      </c>
      <c r="D269" s="4">
        <f>SUMIFS(Sales!$J:$J,Sales!$U:$U,A269)</f>
        <v/>
      </c>
      <c r="E269" s="4">
        <f>SUMIFS(Investors!$Q:$Q,Investors!$T:$T,"Exit",Investors!$J:$J,Daily!A269)</f>
        <v/>
      </c>
      <c r="F269" s="4">
        <f>SUMIFS('Adjustments'!$C:$C,'Adjustments'!$A:$A,A269)</f>
        <v/>
      </c>
      <c r="G269" s="4">
        <f>B269+C269-D269-E269+F269</f>
        <v/>
      </c>
      <c r="H269" s="4">
        <f>H268+G269</f>
        <v/>
      </c>
    </row>
    <row r="270">
      <c r="A270" s="17">
        <f>A269+1</f>
        <v/>
      </c>
      <c r="B270" s="4" t="n"/>
      <c r="C270" s="4">
        <f>SUMIFS(Sales!$S:$S,Sales!$H:$H,A270)+SUMIFS(Sales!$J:$J,Sales!$H:$H,A270)</f>
        <v/>
      </c>
      <c r="D270" s="4">
        <f>SUMIFS(Sales!$J:$J,Sales!$U:$U,A270)</f>
        <v/>
      </c>
      <c r="E270" s="4">
        <f>SUMIFS(Investors!$Q:$Q,Investors!$T:$T,"Exit",Investors!$J:$J,Daily!A270)</f>
        <v/>
      </c>
      <c r="F270" s="4">
        <f>SUMIFS('Adjustments'!$C:$C,'Adjustments'!$A:$A,A270)</f>
        <v/>
      </c>
      <c r="G270" s="4">
        <f>B270+C270-D270-E270+F270</f>
        <v/>
      </c>
      <c r="H270" s="4">
        <f>H269+G270</f>
        <v/>
      </c>
    </row>
    <row r="271">
      <c r="A271" s="17">
        <f>A270+1</f>
        <v/>
      </c>
      <c r="B271" s="4" t="n"/>
      <c r="C271" s="4">
        <f>SUMIFS(Sales!$S:$S,Sales!$H:$H,A271)+SUMIFS(Sales!$J:$J,Sales!$H:$H,A271)</f>
        <v/>
      </c>
      <c r="D271" s="4">
        <f>SUMIFS(Sales!$J:$J,Sales!$U:$U,A271)</f>
        <v/>
      </c>
      <c r="E271" s="4">
        <f>SUMIFS(Investors!$Q:$Q,Investors!$T:$T,"Exit",Investors!$J:$J,Daily!A271)</f>
        <v/>
      </c>
      <c r="F271" s="4">
        <f>SUMIFS('Adjustments'!$C:$C,'Adjustments'!$A:$A,A271)</f>
        <v/>
      </c>
      <c r="G271" s="4">
        <f>B271+C271-D271-E271+F271</f>
        <v/>
      </c>
      <c r="H271" s="4">
        <f>H270+G271</f>
        <v/>
      </c>
    </row>
    <row r="272">
      <c r="A272" s="17">
        <f>A271+1</f>
        <v/>
      </c>
      <c r="B272" s="4" t="n"/>
      <c r="C272" s="4">
        <f>SUMIFS(Sales!$S:$S,Sales!$H:$H,A272)+SUMIFS(Sales!$J:$J,Sales!$H:$H,A272)</f>
        <v/>
      </c>
      <c r="D272" s="4">
        <f>SUMIFS(Sales!$J:$J,Sales!$U:$U,A272)</f>
        <v/>
      </c>
      <c r="E272" s="4">
        <f>SUMIFS(Investors!$Q:$Q,Investors!$T:$T,"Exit",Investors!$J:$J,Daily!A272)</f>
        <v/>
      </c>
      <c r="F272" s="4">
        <f>SUMIFS('Adjustments'!$C:$C,'Adjustments'!$A:$A,A272)</f>
        <v/>
      </c>
      <c r="G272" s="4">
        <f>B272+C272-D272-E272+F272</f>
        <v/>
      </c>
      <c r="H272" s="4">
        <f>H271+G272</f>
        <v/>
      </c>
    </row>
    <row r="273">
      <c r="A273" s="17">
        <f>A272+1</f>
        <v/>
      </c>
      <c r="B273" s="4" t="n"/>
      <c r="C273" s="4">
        <f>SUMIFS(Sales!$S:$S,Sales!$H:$H,A273)+SUMIFS(Sales!$J:$J,Sales!$H:$H,A273)</f>
        <v/>
      </c>
      <c r="D273" s="4">
        <f>SUMIFS(Sales!$J:$J,Sales!$U:$U,A273)</f>
        <v/>
      </c>
      <c r="E273" s="4">
        <f>SUMIFS(Investors!$Q:$Q,Investors!$T:$T,"Exit",Investors!$J:$J,Daily!A273)</f>
        <v/>
      </c>
      <c r="F273" s="4">
        <f>SUMIFS('Adjustments'!$C:$C,'Adjustments'!$A:$A,A273)</f>
        <v/>
      </c>
      <c r="G273" s="4">
        <f>B273+C273-D273-E273+F273</f>
        <v/>
      </c>
      <c r="H273" s="4">
        <f>H272+G273</f>
        <v/>
      </c>
    </row>
    <row r="274">
      <c r="A274" s="17">
        <f>A273+1</f>
        <v/>
      </c>
      <c r="B274" s="4" t="n"/>
      <c r="C274" s="4">
        <f>SUMIFS(Sales!$S:$S,Sales!$H:$H,A274)+SUMIFS(Sales!$J:$J,Sales!$H:$H,A274)</f>
        <v/>
      </c>
      <c r="D274" s="4">
        <f>SUMIFS(Sales!$J:$J,Sales!$U:$U,A274)</f>
        <v/>
      </c>
      <c r="E274" s="4">
        <f>SUMIFS(Investors!$Q:$Q,Investors!$T:$T,"Exit",Investors!$J:$J,Daily!A274)</f>
        <v/>
      </c>
      <c r="F274" s="4">
        <f>SUMIFS('Adjustments'!$C:$C,'Adjustments'!$A:$A,A274)</f>
        <v/>
      </c>
      <c r="G274" s="4">
        <f>B274+C274-D274-E274+F274</f>
        <v/>
      </c>
      <c r="H274" s="4">
        <f>H273+G274</f>
        <v/>
      </c>
    </row>
    <row r="275">
      <c r="A275" s="17">
        <f>A274+1</f>
        <v/>
      </c>
      <c r="B275" s="4" t="n"/>
      <c r="C275" s="4">
        <f>SUMIFS(Sales!$S:$S,Sales!$H:$H,A275)+SUMIFS(Sales!$J:$J,Sales!$H:$H,A275)</f>
        <v/>
      </c>
      <c r="D275" s="4">
        <f>SUMIFS(Sales!$J:$J,Sales!$U:$U,A275)</f>
        <v/>
      </c>
      <c r="E275" s="4">
        <f>SUMIFS(Investors!$Q:$Q,Investors!$T:$T,"Exit",Investors!$J:$J,Daily!A275)</f>
        <v/>
      </c>
      <c r="F275" s="4">
        <f>SUMIFS('Adjustments'!$C:$C,'Adjustments'!$A:$A,A275)</f>
        <v/>
      </c>
      <c r="G275" s="4">
        <f>B275+C275-D275-E275+F275</f>
        <v/>
      </c>
      <c r="H275" s="4">
        <f>H274+G275</f>
        <v/>
      </c>
    </row>
    <row r="276">
      <c r="A276" s="17">
        <f>A275+1</f>
        <v/>
      </c>
      <c r="B276" s="4" t="n"/>
      <c r="C276" s="4">
        <f>SUMIFS(Sales!$S:$S,Sales!$H:$H,A276)+SUMIFS(Sales!$J:$J,Sales!$H:$H,A276)</f>
        <v/>
      </c>
      <c r="D276" s="4">
        <f>SUMIFS(Sales!$J:$J,Sales!$U:$U,A276)</f>
        <v/>
      </c>
      <c r="E276" s="4">
        <f>SUMIFS(Investors!$Q:$Q,Investors!$T:$T,"Exit",Investors!$J:$J,Daily!A276)</f>
        <v/>
      </c>
      <c r="F276" s="4">
        <f>SUMIFS('Adjustments'!$C:$C,'Adjustments'!$A:$A,A276)</f>
        <v/>
      </c>
      <c r="G276" s="4">
        <f>B276+C276-D276-E276+F276</f>
        <v/>
      </c>
      <c r="H276" s="4">
        <f>H275+G276</f>
        <v/>
      </c>
    </row>
    <row r="277">
      <c r="A277" s="17">
        <f>A276+1</f>
        <v/>
      </c>
      <c r="B277" s="4" t="n"/>
      <c r="C277" s="4">
        <f>SUMIFS(Sales!$S:$S,Sales!$H:$H,A277)+SUMIFS(Sales!$J:$J,Sales!$H:$H,A277)</f>
        <v/>
      </c>
      <c r="D277" s="4">
        <f>SUMIFS(Sales!$J:$J,Sales!$U:$U,A277)</f>
        <v/>
      </c>
      <c r="E277" s="4">
        <f>SUMIFS(Investors!$Q:$Q,Investors!$T:$T,"Exit",Investors!$J:$J,Daily!A277)</f>
        <v/>
      </c>
      <c r="F277" s="4">
        <f>SUMIFS('Adjustments'!$C:$C,'Adjustments'!$A:$A,A277)</f>
        <v/>
      </c>
      <c r="G277" s="4">
        <f>B277+C277-D277-E277+F277</f>
        <v/>
      </c>
      <c r="H277" s="4">
        <f>H276+G277</f>
        <v/>
      </c>
    </row>
    <row r="278">
      <c r="A278" s="17">
        <f>A277+1</f>
        <v/>
      </c>
      <c r="B278" s="4" t="n"/>
      <c r="C278" s="4">
        <f>SUMIFS(Sales!$S:$S,Sales!$H:$H,A278)+SUMIFS(Sales!$J:$J,Sales!$H:$H,A278)</f>
        <v/>
      </c>
      <c r="D278" s="4">
        <f>SUMIFS(Sales!$J:$J,Sales!$U:$U,A278)</f>
        <v/>
      </c>
      <c r="E278" s="4">
        <f>SUMIFS(Investors!$Q:$Q,Investors!$T:$T,"Exit",Investors!$J:$J,Daily!A278)</f>
        <v/>
      </c>
      <c r="F278" s="4">
        <f>SUMIFS('Adjustments'!$C:$C,'Adjustments'!$A:$A,A278)</f>
        <v/>
      </c>
      <c r="G278" s="4">
        <f>B278+C278-D278-E278+F278</f>
        <v/>
      </c>
      <c r="H278" s="4">
        <f>H277+G278</f>
        <v/>
      </c>
    </row>
    <row r="279">
      <c r="A279" s="17">
        <f>A278+1</f>
        <v/>
      </c>
      <c r="B279" s="4" t="n"/>
      <c r="C279" s="4">
        <f>SUMIFS(Sales!$S:$S,Sales!$H:$H,A279)+SUMIFS(Sales!$J:$J,Sales!$H:$H,A279)</f>
        <v/>
      </c>
      <c r="D279" s="4">
        <f>SUMIFS(Sales!$J:$J,Sales!$U:$U,A279)</f>
        <v/>
      </c>
      <c r="E279" s="4">
        <f>SUMIFS(Investors!$Q:$Q,Investors!$T:$T,"Exit",Investors!$J:$J,Daily!A279)</f>
        <v/>
      </c>
      <c r="F279" s="4">
        <f>SUMIFS('Adjustments'!$C:$C,'Adjustments'!$A:$A,A279)</f>
        <v/>
      </c>
      <c r="G279" s="4">
        <f>B279+C279-D279-E279+F279</f>
        <v/>
      </c>
      <c r="H279" s="4">
        <f>H278+G279</f>
        <v/>
      </c>
    </row>
    <row r="280">
      <c r="A280" s="17">
        <f>A279+1</f>
        <v/>
      </c>
      <c r="B280" s="4" t="n"/>
      <c r="C280" s="4">
        <f>SUMIFS(Sales!$S:$S,Sales!$H:$H,A280)+SUMIFS(Sales!$J:$J,Sales!$H:$H,A280)</f>
        <v/>
      </c>
      <c r="D280" s="4">
        <f>SUMIFS(Sales!$J:$J,Sales!$U:$U,A280)</f>
        <v/>
      </c>
      <c r="E280" s="4">
        <f>SUMIFS(Investors!$Q:$Q,Investors!$T:$T,"Exit",Investors!$J:$J,Daily!A280)</f>
        <v/>
      </c>
      <c r="F280" s="4">
        <f>SUMIFS('Adjustments'!$C:$C,'Adjustments'!$A:$A,A280)</f>
        <v/>
      </c>
      <c r="G280" s="4">
        <f>B280+C280-D280-E280+F280</f>
        <v/>
      </c>
      <c r="H280" s="4">
        <f>H279+G280</f>
        <v/>
      </c>
    </row>
    <row r="281">
      <c r="A281" s="17">
        <f>A280+1</f>
        <v/>
      </c>
      <c r="B281" s="4" t="n"/>
      <c r="C281" s="4">
        <f>SUMIFS(Sales!$S:$S,Sales!$H:$H,A281)+SUMIFS(Sales!$J:$J,Sales!$H:$H,A281)</f>
        <v/>
      </c>
      <c r="D281" s="4">
        <f>SUMIFS(Sales!$J:$J,Sales!$U:$U,A281)</f>
        <v/>
      </c>
      <c r="E281" s="4">
        <f>SUMIFS(Investors!$Q:$Q,Investors!$T:$T,"Exit",Investors!$J:$J,Daily!A281)</f>
        <v/>
      </c>
      <c r="F281" s="4">
        <f>SUMIFS('Adjustments'!$C:$C,'Adjustments'!$A:$A,A281)</f>
        <v/>
      </c>
      <c r="G281" s="4">
        <f>B281+C281-D281-E281+F281</f>
        <v/>
      </c>
      <c r="H281" s="4">
        <f>H280+G281</f>
        <v/>
      </c>
    </row>
    <row r="282">
      <c r="A282" s="17">
        <f>A281+1</f>
        <v/>
      </c>
      <c r="B282" s="4" t="n"/>
      <c r="C282" s="4">
        <f>SUMIFS(Sales!$S:$S,Sales!$H:$H,A282)+SUMIFS(Sales!$J:$J,Sales!$H:$H,A282)</f>
        <v/>
      </c>
      <c r="D282" s="4">
        <f>SUMIFS(Sales!$J:$J,Sales!$U:$U,A282)</f>
        <v/>
      </c>
      <c r="E282" s="4">
        <f>SUMIFS(Investors!$Q:$Q,Investors!$T:$T,"Exit",Investors!$J:$J,Daily!A282)</f>
        <v/>
      </c>
      <c r="F282" s="4">
        <f>SUMIFS('Adjustments'!$C:$C,'Adjustments'!$A:$A,A282)</f>
        <v/>
      </c>
      <c r="G282" s="4">
        <f>B282+C282-D282-E282+F282</f>
        <v/>
      </c>
      <c r="H282" s="4">
        <f>H281+G282</f>
        <v/>
      </c>
    </row>
    <row r="283">
      <c r="A283" s="17">
        <f>A282+1</f>
        <v/>
      </c>
      <c r="B283" s="4" t="n"/>
      <c r="C283" s="4">
        <f>SUMIFS(Sales!$S:$S,Sales!$H:$H,A283)+SUMIFS(Sales!$J:$J,Sales!$H:$H,A283)</f>
        <v/>
      </c>
      <c r="D283" s="4">
        <f>SUMIFS(Sales!$J:$J,Sales!$U:$U,A283)</f>
        <v/>
      </c>
      <c r="E283" s="4">
        <f>SUMIFS(Investors!$Q:$Q,Investors!$T:$T,"Exit",Investors!$J:$J,Daily!A283)</f>
        <v/>
      </c>
      <c r="F283" s="4">
        <f>SUMIFS('Adjustments'!$C:$C,'Adjustments'!$A:$A,A283)</f>
        <v/>
      </c>
      <c r="G283" s="4">
        <f>B283+C283-D283-E283+F283</f>
        <v/>
      </c>
      <c r="H283" s="4">
        <f>H282+G283</f>
        <v/>
      </c>
    </row>
    <row r="284">
      <c r="A284" s="17">
        <f>A283+1</f>
        <v/>
      </c>
      <c r="B284" s="4" t="n"/>
      <c r="C284" s="4">
        <f>SUMIFS(Sales!$S:$S,Sales!$H:$H,A284)+SUMIFS(Sales!$J:$J,Sales!$H:$H,A284)</f>
        <v/>
      </c>
      <c r="D284" s="4">
        <f>SUMIFS(Sales!$J:$J,Sales!$U:$U,A284)</f>
        <v/>
      </c>
      <c r="E284" s="4">
        <f>SUMIFS(Investors!$Q:$Q,Investors!$T:$T,"Exit",Investors!$J:$J,Daily!A284)</f>
        <v/>
      </c>
      <c r="F284" s="4">
        <f>SUMIFS('Adjustments'!$C:$C,'Adjustments'!$A:$A,A284)</f>
        <v/>
      </c>
      <c r="G284" s="4">
        <f>B284+C284-D284-E284+F284</f>
        <v/>
      </c>
      <c r="H284" s="4">
        <f>H283+G284</f>
        <v/>
      </c>
    </row>
    <row r="285">
      <c r="A285" s="17">
        <f>A284+1</f>
        <v/>
      </c>
      <c r="B285" s="4" t="n"/>
      <c r="C285" s="4">
        <f>SUMIFS(Sales!$S:$S,Sales!$H:$H,A285)+SUMIFS(Sales!$J:$J,Sales!$H:$H,A285)</f>
        <v/>
      </c>
      <c r="D285" s="4">
        <f>SUMIFS(Sales!$J:$J,Sales!$U:$U,A285)</f>
        <v/>
      </c>
      <c r="E285" s="4">
        <f>SUMIFS(Investors!$Q:$Q,Investors!$T:$T,"Exit",Investors!$J:$J,Daily!A285)</f>
        <v/>
      </c>
      <c r="F285" s="4">
        <f>SUMIFS('Adjustments'!$C:$C,'Adjustments'!$A:$A,A285)</f>
        <v/>
      </c>
      <c r="G285" s="4">
        <f>B285+C285-D285-E285+F285</f>
        <v/>
      </c>
      <c r="H285" s="4">
        <f>H284+G285</f>
        <v/>
      </c>
    </row>
    <row r="286">
      <c r="A286" s="17">
        <f>A285+1</f>
        <v/>
      </c>
      <c r="B286" s="4" t="n"/>
      <c r="C286" s="4">
        <f>SUMIFS(Sales!$S:$S,Sales!$H:$H,A286)+SUMIFS(Sales!$J:$J,Sales!$H:$H,A286)</f>
        <v/>
      </c>
      <c r="D286" s="4">
        <f>SUMIFS(Sales!$J:$J,Sales!$U:$U,A286)</f>
        <v/>
      </c>
      <c r="E286" s="4">
        <f>SUMIFS(Investors!$Q:$Q,Investors!$T:$T,"Exit",Investors!$J:$J,Daily!A286)</f>
        <v/>
      </c>
      <c r="F286" s="4">
        <f>SUMIFS('Adjustments'!$C:$C,'Adjustments'!$A:$A,A286)</f>
        <v/>
      </c>
      <c r="G286" s="4">
        <f>B286+C286-D286-E286+F286</f>
        <v/>
      </c>
      <c r="H286" s="4">
        <f>H285+G286</f>
        <v/>
      </c>
    </row>
    <row r="287">
      <c r="A287" s="17">
        <f>A286+1</f>
        <v/>
      </c>
      <c r="B287" s="4" t="n"/>
      <c r="C287" s="4">
        <f>SUMIFS(Sales!$S:$S,Sales!$H:$H,A287)+SUMIFS(Sales!$J:$J,Sales!$H:$H,A287)</f>
        <v/>
      </c>
      <c r="D287" s="4">
        <f>SUMIFS(Sales!$J:$J,Sales!$U:$U,A287)</f>
        <v/>
      </c>
      <c r="E287" s="4">
        <f>SUMIFS(Investors!$Q:$Q,Investors!$T:$T,"Exit",Investors!$J:$J,Daily!A287)</f>
        <v/>
      </c>
      <c r="F287" s="4">
        <f>SUMIFS('Adjustments'!$C:$C,'Adjustments'!$A:$A,A287)</f>
        <v/>
      </c>
      <c r="G287" s="4">
        <f>B287+C287-D287-E287+F287</f>
        <v/>
      </c>
      <c r="H287" s="4">
        <f>H286+G287</f>
        <v/>
      </c>
    </row>
    <row r="288">
      <c r="A288" s="17">
        <f>A287+1</f>
        <v/>
      </c>
      <c r="B288" s="4" t="n"/>
      <c r="C288" s="4">
        <f>SUMIFS(Sales!$S:$S,Sales!$H:$H,A288)+SUMIFS(Sales!$J:$J,Sales!$H:$H,A288)</f>
        <v/>
      </c>
      <c r="D288" s="4">
        <f>SUMIFS(Sales!$J:$J,Sales!$U:$U,A288)</f>
        <v/>
      </c>
      <c r="E288" s="4">
        <f>SUMIFS(Investors!$Q:$Q,Investors!$T:$T,"Exit",Investors!$J:$J,Daily!A288)</f>
        <v/>
      </c>
      <c r="F288" s="4">
        <f>SUMIFS('Adjustments'!$C:$C,'Adjustments'!$A:$A,A288)</f>
        <v/>
      </c>
      <c r="G288" s="4">
        <f>B288+C288-D288-E288+F288</f>
        <v/>
      </c>
      <c r="H288" s="4">
        <f>H287+G288</f>
        <v/>
      </c>
    </row>
    <row r="289">
      <c r="A289" s="17">
        <f>A288+1</f>
        <v/>
      </c>
      <c r="B289" s="4" t="n"/>
      <c r="C289" s="4">
        <f>SUMIFS(Sales!$S:$S,Sales!$H:$H,A289)+SUMIFS(Sales!$J:$J,Sales!$H:$H,A289)</f>
        <v/>
      </c>
      <c r="D289" s="4">
        <f>SUMIFS(Sales!$J:$J,Sales!$U:$U,A289)</f>
        <v/>
      </c>
      <c r="E289" s="4">
        <f>SUMIFS(Investors!$Q:$Q,Investors!$T:$T,"Exit",Investors!$J:$J,Daily!A289)</f>
        <v/>
      </c>
      <c r="F289" s="4">
        <f>SUMIFS('Adjustments'!$C:$C,'Adjustments'!$A:$A,A289)</f>
        <v/>
      </c>
      <c r="G289" s="4">
        <f>B289+C289-D289-E289+F289</f>
        <v/>
      </c>
      <c r="H289" s="4">
        <f>H288+G289</f>
        <v/>
      </c>
    </row>
    <row r="290">
      <c r="A290" s="17">
        <f>A289+1</f>
        <v/>
      </c>
      <c r="B290" s="4" t="n"/>
      <c r="C290" s="4">
        <f>SUMIFS(Sales!$S:$S,Sales!$H:$H,A290)+SUMIFS(Sales!$J:$J,Sales!$H:$H,A290)</f>
        <v/>
      </c>
      <c r="D290" s="4">
        <f>SUMIFS(Sales!$J:$J,Sales!$U:$U,A290)</f>
        <v/>
      </c>
      <c r="E290" s="4">
        <f>SUMIFS(Investors!$Q:$Q,Investors!$T:$T,"Exit",Investors!$J:$J,Daily!A290)</f>
        <v/>
      </c>
      <c r="F290" s="4">
        <f>SUMIFS('Adjustments'!$C:$C,'Adjustments'!$A:$A,A290)</f>
        <v/>
      </c>
      <c r="G290" s="4">
        <f>B290+C290-D290-E290+F290</f>
        <v/>
      </c>
      <c r="H290" s="4">
        <f>H289+G290</f>
        <v/>
      </c>
    </row>
    <row r="291">
      <c r="A291" s="17">
        <f>A290+1</f>
        <v/>
      </c>
      <c r="B291" s="4" t="n"/>
      <c r="C291" s="4">
        <f>SUMIFS(Sales!$S:$S,Sales!$H:$H,A291)+SUMIFS(Sales!$J:$J,Sales!$H:$H,A291)</f>
        <v/>
      </c>
      <c r="D291" s="4">
        <f>SUMIFS(Sales!$J:$J,Sales!$U:$U,A291)</f>
        <v/>
      </c>
      <c r="E291" s="4">
        <f>SUMIFS(Investors!$Q:$Q,Investors!$T:$T,"Exit",Investors!$J:$J,Daily!A291)</f>
        <v/>
      </c>
      <c r="F291" s="4">
        <f>SUMIFS('Adjustments'!$C:$C,'Adjustments'!$A:$A,A291)</f>
        <v/>
      </c>
      <c r="G291" s="4">
        <f>B291+C291-D291-E291+F291</f>
        <v/>
      </c>
      <c r="H291" s="4">
        <f>H290+G291</f>
        <v/>
      </c>
    </row>
    <row r="292">
      <c r="A292" s="17">
        <f>A291+1</f>
        <v/>
      </c>
      <c r="B292" s="4" t="n"/>
      <c r="C292" s="4">
        <f>SUMIFS(Sales!$S:$S,Sales!$H:$H,A292)+SUMIFS(Sales!$J:$J,Sales!$H:$H,A292)</f>
        <v/>
      </c>
      <c r="D292" s="4">
        <f>SUMIFS(Sales!$J:$J,Sales!$U:$U,A292)</f>
        <v/>
      </c>
      <c r="E292" s="4">
        <f>SUMIFS(Investors!$Q:$Q,Investors!$T:$T,"Exit",Investors!$J:$J,Daily!A292)</f>
        <v/>
      </c>
      <c r="F292" s="4">
        <f>SUMIFS('Adjustments'!$C:$C,'Adjustments'!$A:$A,A292)</f>
        <v/>
      </c>
      <c r="G292" s="4">
        <f>B292+C292-D292-E292+F292</f>
        <v/>
      </c>
      <c r="H292" s="4">
        <f>H291+G292</f>
        <v/>
      </c>
    </row>
    <row r="293">
      <c r="A293" s="17">
        <f>A292+1</f>
        <v/>
      </c>
      <c r="B293" s="4" t="n"/>
      <c r="C293" s="4">
        <f>SUMIFS(Sales!$S:$S,Sales!$H:$H,A293)+SUMIFS(Sales!$J:$J,Sales!$H:$H,A293)</f>
        <v/>
      </c>
      <c r="D293" s="4">
        <f>SUMIFS(Sales!$J:$J,Sales!$U:$U,A293)</f>
        <v/>
      </c>
      <c r="E293" s="4">
        <f>SUMIFS(Investors!$Q:$Q,Investors!$T:$T,"Exit",Investors!$J:$J,Daily!A293)</f>
        <v/>
      </c>
      <c r="F293" s="4">
        <f>SUMIFS('Adjustments'!$C:$C,'Adjustments'!$A:$A,A293)</f>
        <v/>
      </c>
      <c r="G293" s="4">
        <f>B293+C293-D293-E293+F293</f>
        <v/>
      </c>
      <c r="H293" s="4">
        <f>H292+G293</f>
        <v/>
      </c>
    </row>
    <row r="294">
      <c r="A294" s="17">
        <f>A293+1</f>
        <v/>
      </c>
      <c r="B294" s="4" t="n"/>
      <c r="C294" s="4">
        <f>SUMIFS(Sales!$S:$S,Sales!$H:$H,A294)+SUMIFS(Sales!$J:$J,Sales!$H:$H,A294)</f>
        <v/>
      </c>
      <c r="D294" s="4">
        <f>SUMIFS(Sales!$J:$J,Sales!$U:$U,A294)</f>
        <v/>
      </c>
      <c r="E294" s="4">
        <f>SUMIFS(Investors!$Q:$Q,Investors!$T:$T,"Exit",Investors!$J:$J,Daily!A294)</f>
        <v/>
      </c>
      <c r="F294" s="4">
        <f>SUMIFS('Adjustments'!$C:$C,'Adjustments'!$A:$A,A294)</f>
        <v/>
      </c>
      <c r="G294" s="4">
        <f>B294+C294-D294-E294+F294</f>
        <v/>
      </c>
      <c r="H294" s="4">
        <f>H293+G294</f>
        <v/>
      </c>
    </row>
    <row r="295">
      <c r="A295" s="17">
        <f>A294+1</f>
        <v/>
      </c>
      <c r="B295" s="4" t="n"/>
      <c r="C295" s="4">
        <f>SUMIFS(Sales!$S:$S,Sales!$H:$H,A295)+SUMIFS(Sales!$J:$J,Sales!$H:$H,A295)</f>
        <v/>
      </c>
      <c r="D295" s="4">
        <f>SUMIFS(Sales!$J:$J,Sales!$U:$U,A295)</f>
        <v/>
      </c>
      <c r="E295" s="4">
        <f>SUMIFS(Investors!$Q:$Q,Investors!$T:$T,"Exit",Investors!$J:$J,Daily!A295)</f>
        <v/>
      </c>
      <c r="F295" s="4">
        <f>SUMIFS('Adjustments'!$C:$C,'Adjustments'!$A:$A,A295)</f>
        <v/>
      </c>
      <c r="G295" s="4">
        <f>B295+C295-D295-E295+F295</f>
        <v/>
      </c>
      <c r="H295" s="4">
        <f>H294+G295</f>
        <v/>
      </c>
    </row>
    <row r="296">
      <c r="A296" s="17">
        <f>A295+1</f>
        <v/>
      </c>
      <c r="B296" s="4" t="n"/>
      <c r="C296" s="4">
        <f>SUMIFS(Sales!$S:$S,Sales!$H:$H,A296)+SUMIFS(Sales!$J:$J,Sales!$H:$H,A296)</f>
        <v/>
      </c>
      <c r="D296" s="4">
        <f>SUMIFS(Sales!$J:$J,Sales!$U:$U,A296)</f>
        <v/>
      </c>
      <c r="E296" s="4">
        <f>SUMIFS(Investors!$Q:$Q,Investors!$T:$T,"Exit",Investors!$J:$J,Daily!A296)</f>
        <v/>
      </c>
      <c r="F296" s="4">
        <f>SUMIFS('Adjustments'!$C:$C,'Adjustments'!$A:$A,A296)</f>
        <v/>
      </c>
      <c r="G296" s="4">
        <f>B296+C296-D296-E296+F296</f>
        <v/>
      </c>
      <c r="H296" s="4">
        <f>H295+G296</f>
        <v/>
      </c>
    </row>
    <row r="297">
      <c r="A297" s="17">
        <f>A296+1</f>
        <v/>
      </c>
      <c r="B297" s="4" t="n"/>
      <c r="C297" s="4">
        <f>SUMIFS(Sales!$S:$S,Sales!$H:$H,A297)+SUMIFS(Sales!$J:$J,Sales!$H:$H,A297)</f>
        <v/>
      </c>
      <c r="D297" s="4">
        <f>SUMIFS(Sales!$J:$J,Sales!$U:$U,A297)</f>
        <v/>
      </c>
      <c r="E297" s="4">
        <f>SUMIFS(Investors!$Q:$Q,Investors!$T:$T,"Exit",Investors!$J:$J,Daily!A297)</f>
        <v/>
      </c>
      <c r="F297" s="4">
        <f>SUMIFS('Adjustments'!$C:$C,'Adjustments'!$A:$A,A297)</f>
        <v/>
      </c>
      <c r="G297" s="4">
        <f>B297+C297-D297-E297+F297</f>
        <v/>
      </c>
      <c r="H297" s="4">
        <f>H296+G297</f>
        <v/>
      </c>
    </row>
    <row r="298">
      <c r="A298" s="17">
        <f>A297+1</f>
        <v/>
      </c>
      <c r="B298" s="4" t="n"/>
      <c r="C298" s="4">
        <f>SUMIFS(Sales!$S:$S,Sales!$H:$H,A298)+SUMIFS(Sales!$J:$J,Sales!$H:$H,A298)</f>
        <v/>
      </c>
      <c r="D298" s="4">
        <f>SUMIFS(Sales!$J:$J,Sales!$U:$U,A298)</f>
        <v/>
      </c>
      <c r="E298" s="4">
        <f>SUMIFS(Investors!$Q:$Q,Investors!$T:$T,"Exit",Investors!$J:$J,Daily!A298)</f>
        <v/>
      </c>
      <c r="F298" s="4">
        <f>SUMIFS('Adjustments'!$C:$C,'Adjustments'!$A:$A,A298)</f>
        <v/>
      </c>
      <c r="G298" s="4">
        <f>B298+C298-D298-E298+F298</f>
        <v/>
      </c>
      <c r="H298" s="4">
        <f>H297+G298</f>
        <v/>
      </c>
    </row>
    <row r="299">
      <c r="A299" s="17">
        <f>A298+1</f>
        <v/>
      </c>
      <c r="B299" s="4" t="n"/>
      <c r="C299" s="4">
        <f>SUMIFS(Sales!$S:$S,Sales!$H:$H,A299)+SUMIFS(Sales!$J:$J,Sales!$H:$H,A299)</f>
        <v/>
      </c>
      <c r="D299" s="4">
        <f>SUMIFS(Sales!$J:$J,Sales!$U:$U,A299)</f>
        <v/>
      </c>
      <c r="E299" s="4">
        <f>SUMIFS(Investors!$Q:$Q,Investors!$T:$T,"Exit",Investors!$J:$J,Daily!A299)</f>
        <v/>
      </c>
      <c r="F299" s="4">
        <f>SUMIFS('Adjustments'!$C:$C,'Adjustments'!$A:$A,A299)</f>
        <v/>
      </c>
      <c r="G299" s="4">
        <f>B299+C299-D299-E299+F299</f>
        <v/>
      </c>
      <c r="H299" s="4">
        <f>H298+G299</f>
        <v/>
      </c>
    </row>
    <row r="300">
      <c r="A300" s="17">
        <f>A299+1</f>
        <v/>
      </c>
      <c r="B300" s="4" t="n"/>
      <c r="C300" s="4">
        <f>SUMIFS(Sales!$S:$S,Sales!$H:$H,A300)+SUMIFS(Sales!$J:$J,Sales!$H:$H,A300)</f>
        <v/>
      </c>
      <c r="D300" s="4">
        <f>SUMIFS(Sales!$J:$J,Sales!$U:$U,A300)</f>
        <v/>
      </c>
      <c r="E300" s="4">
        <f>SUMIFS(Investors!$Q:$Q,Investors!$T:$T,"Exit",Investors!$J:$J,Daily!A300)</f>
        <v/>
      </c>
      <c r="F300" s="4">
        <f>SUMIFS('Adjustments'!$C:$C,'Adjustments'!$A:$A,A300)</f>
        <v/>
      </c>
      <c r="G300" s="4">
        <f>B300+C300-D300-E300+F300</f>
        <v/>
      </c>
      <c r="H300" s="4">
        <f>H299+G300</f>
        <v/>
      </c>
    </row>
    <row r="301">
      <c r="A301" s="17">
        <f>A300+1</f>
        <v/>
      </c>
      <c r="B301" s="4" t="n"/>
      <c r="C301" s="4">
        <f>SUMIFS(Sales!$S:$S,Sales!$H:$H,A301)+SUMIFS(Sales!$J:$J,Sales!$H:$H,A301)</f>
        <v/>
      </c>
      <c r="D301" s="4">
        <f>SUMIFS(Sales!$J:$J,Sales!$U:$U,A301)</f>
        <v/>
      </c>
      <c r="E301" s="4">
        <f>SUMIFS(Investors!$Q:$Q,Investors!$T:$T,"Exit",Investors!$J:$J,Daily!A301)</f>
        <v/>
      </c>
      <c r="F301" s="4">
        <f>SUMIFS('Adjustments'!$C:$C,'Adjustments'!$A:$A,A301)</f>
        <v/>
      </c>
      <c r="G301" s="4">
        <f>B301+C301-D301-E301+F301</f>
        <v/>
      </c>
      <c r="H301" s="4">
        <f>H300+G301</f>
        <v/>
      </c>
    </row>
    <row r="302">
      <c r="A302" s="17">
        <f>A301+1</f>
        <v/>
      </c>
      <c r="B302" s="4" t="n"/>
      <c r="C302" s="4">
        <f>SUMIFS(Sales!$S:$S,Sales!$H:$H,A302)+SUMIFS(Sales!$J:$J,Sales!$H:$H,A302)</f>
        <v/>
      </c>
      <c r="D302" s="4">
        <f>SUMIFS(Sales!$J:$J,Sales!$U:$U,A302)</f>
        <v/>
      </c>
      <c r="E302" s="4">
        <f>SUMIFS(Investors!$Q:$Q,Investors!$T:$T,"Exit",Investors!$J:$J,Daily!A302)</f>
        <v/>
      </c>
      <c r="F302" s="4">
        <f>SUMIFS('Adjustments'!$C:$C,'Adjustments'!$A:$A,A302)</f>
        <v/>
      </c>
      <c r="G302" s="4">
        <f>B302+C302-D302-E302+F302</f>
        <v/>
      </c>
      <c r="H302" s="4">
        <f>H301+G302</f>
        <v/>
      </c>
    </row>
    <row r="303">
      <c r="A303" s="17">
        <f>A302+1</f>
        <v/>
      </c>
      <c r="B303" s="4" t="n"/>
      <c r="C303" s="4">
        <f>SUMIFS(Sales!$S:$S,Sales!$H:$H,A303)+SUMIFS(Sales!$J:$J,Sales!$H:$H,A303)</f>
        <v/>
      </c>
      <c r="D303" s="4">
        <f>SUMIFS(Sales!$J:$J,Sales!$U:$U,A303)</f>
        <v/>
      </c>
      <c r="E303" s="4">
        <f>SUMIFS(Investors!$Q:$Q,Investors!$T:$T,"Exit",Investors!$J:$J,Daily!A303)</f>
        <v/>
      </c>
      <c r="F303" s="4">
        <f>SUMIFS('Adjustments'!$C:$C,'Adjustments'!$A:$A,A303)</f>
        <v/>
      </c>
      <c r="G303" s="4">
        <f>B303+C303-D303-E303+F303</f>
        <v/>
      </c>
      <c r="H303" s="4">
        <f>H302+G303</f>
        <v/>
      </c>
    </row>
    <row r="304">
      <c r="A304" s="17">
        <f>A303+1</f>
        <v/>
      </c>
      <c r="B304" s="4" t="n"/>
      <c r="C304" s="4">
        <f>SUMIFS(Sales!$S:$S,Sales!$H:$H,A304)+SUMIFS(Sales!$J:$J,Sales!$H:$H,A304)</f>
        <v/>
      </c>
      <c r="D304" s="4">
        <f>SUMIFS(Sales!$J:$J,Sales!$U:$U,A304)</f>
        <v/>
      </c>
      <c r="E304" s="4">
        <f>SUMIFS(Investors!$Q:$Q,Investors!$T:$T,"Exit",Investors!$J:$J,Daily!A304)</f>
        <v/>
      </c>
      <c r="F304" s="4">
        <f>SUMIFS('Adjustments'!$C:$C,'Adjustments'!$A:$A,A304)</f>
        <v/>
      </c>
      <c r="G304" s="4">
        <f>B304+C304-D304-E304+F304</f>
        <v/>
      </c>
      <c r="H304" s="4">
        <f>H303+G304</f>
        <v/>
      </c>
    </row>
    <row r="305">
      <c r="A305" s="17">
        <f>A304+1</f>
        <v/>
      </c>
      <c r="B305" s="4" t="n"/>
      <c r="C305" s="4">
        <f>SUMIFS(Sales!$S:$S,Sales!$H:$H,A305)+SUMIFS(Sales!$J:$J,Sales!$H:$H,A305)</f>
        <v/>
      </c>
      <c r="D305" s="4">
        <f>SUMIFS(Sales!$J:$J,Sales!$U:$U,A305)</f>
        <v/>
      </c>
      <c r="E305" s="4">
        <f>SUMIFS(Investors!$Q:$Q,Investors!$T:$T,"Exit",Investors!$J:$J,Daily!A305)</f>
        <v/>
      </c>
      <c r="F305" s="4">
        <f>SUMIFS('Adjustments'!$C:$C,'Adjustments'!$A:$A,A305)</f>
        <v/>
      </c>
      <c r="G305" s="4">
        <f>B305+C305-D305-E305+F305</f>
        <v/>
      </c>
      <c r="H305" s="4">
        <f>H304+G305</f>
        <v/>
      </c>
    </row>
    <row r="306">
      <c r="A306" s="17">
        <f>A305+1</f>
        <v/>
      </c>
      <c r="B306" s="4" t="n"/>
      <c r="C306" s="4">
        <f>SUMIFS(Sales!$S:$S,Sales!$H:$H,A306)+SUMIFS(Sales!$J:$J,Sales!$H:$H,A306)</f>
        <v/>
      </c>
      <c r="D306" s="4">
        <f>SUMIFS(Sales!$J:$J,Sales!$U:$U,A306)</f>
        <v/>
      </c>
      <c r="E306" s="4">
        <f>SUMIFS(Investors!$Q:$Q,Investors!$T:$T,"Exit",Investors!$J:$J,Daily!A306)</f>
        <v/>
      </c>
      <c r="F306" s="4">
        <f>SUMIFS('Adjustments'!$C:$C,'Adjustments'!$A:$A,A306)</f>
        <v/>
      </c>
      <c r="G306" s="4">
        <f>B306+C306-D306-E306+F306</f>
        <v/>
      </c>
      <c r="H306" s="4">
        <f>H305+G306</f>
        <v/>
      </c>
    </row>
    <row r="307">
      <c r="A307" s="17">
        <f>A306+1</f>
        <v/>
      </c>
      <c r="B307" s="4" t="n"/>
      <c r="C307" s="4">
        <f>SUMIFS(Sales!$S:$S,Sales!$H:$H,A307)+SUMIFS(Sales!$J:$J,Sales!$H:$H,A307)</f>
        <v/>
      </c>
      <c r="D307" s="4">
        <f>SUMIFS(Sales!$J:$J,Sales!$U:$U,A307)</f>
        <v/>
      </c>
      <c r="E307" s="4">
        <f>SUMIFS(Investors!$Q:$Q,Investors!$T:$T,"Exit",Investors!$J:$J,Daily!A307)</f>
        <v/>
      </c>
      <c r="F307" s="4">
        <f>SUMIFS('Adjustments'!$C:$C,'Adjustments'!$A:$A,A307)</f>
        <v/>
      </c>
      <c r="G307" s="4">
        <f>B307+C307-D307-E307+F307</f>
        <v/>
      </c>
      <c r="H307" s="4">
        <f>H306+G307</f>
        <v/>
      </c>
    </row>
    <row r="308">
      <c r="A308" s="17">
        <f>A307+1</f>
        <v/>
      </c>
      <c r="B308" s="4" t="n"/>
      <c r="C308" s="4">
        <f>SUMIFS(Sales!$S:$S,Sales!$H:$H,A308)+SUMIFS(Sales!$J:$J,Sales!$H:$H,A308)</f>
        <v/>
      </c>
      <c r="D308" s="4">
        <f>SUMIFS(Sales!$J:$J,Sales!$U:$U,A308)</f>
        <v/>
      </c>
      <c r="E308" s="4">
        <f>SUMIFS(Investors!$Q:$Q,Investors!$T:$T,"Exit",Investors!$J:$J,Daily!A308)</f>
        <v/>
      </c>
      <c r="F308" s="4">
        <f>SUMIFS('Adjustments'!$C:$C,'Adjustments'!$A:$A,A308)</f>
        <v/>
      </c>
      <c r="G308" s="4">
        <f>B308+C308-D308-E308+F308</f>
        <v/>
      </c>
      <c r="H308" s="4">
        <f>H307+G308</f>
        <v/>
      </c>
    </row>
    <row r="309">
      <c r="A309" s="17">
        <f>A308+1</f>
        <v/>
      </c>
      <c r="B309" s="4" t="n"/>
      <c r="C309" s="4">
        <f>SUMIFS(Sales!$S:$S,Sales!$H:$H,A309)+SUMIFS(Sales!$J:$J,Sales!$H:$H,A309)</f>
        <v/>
      </c>
      <c r="D309" s="4">
        <f>SUMIFS(Sales!$J:$J,Sales!$U:$U,A309)</f>
        <v/>
      </c>
      <c r="E309" s="4">
        <f>SUMIFS(Investors!$Q:$Q,Investors!$T:$T,"Exit",Investors!$J:$J,Daily!A309)</f>
        <v/>
      </c>
      <c r="F309" s="4">
        <f>SUMIFS('Adjustments'!$C:$C,'Adjustments'!$A:$A,A309)</f>
        <v/>
      </c>
      <c r="G309" s="4">
        <f>B309+C309-D309-E309+F309</f>
        <v/>
      </c>
      <c r="H309" s="4">
        <f>H308+G309</f>
        <v/>
      </c>
    </row>
    <row r="310">
      <c r="A310" s="17">
        <f>A309+1</f>
        <v/>
      </c>
      <c r="B310" s="4" t="n"/>
      <c r="C310" s="4">
        <f>SUMIFS(Sales!$S:$S,Sales!$H:$H,A310)+SUMIFS(Sales!$J:$J,Sales!$H:$H,A310)</f>
        <v/>
      </c>
      <c r="D310" s="4">
        <f>SUMIFS(Sales!$J:$J,Sales!$U:$U,A310)</f>
        <v/>
      </c>
      <c r="E310" s="4">
        <f>SUMIFS(Investors!$Q:$Q,Investors!$T:$T,"Exit",Investors!$J:$J,Daily!A310)</f>
        <v/>
      </c>
      <c r="F310" s="4">
        <f>SUMIFS('Adjustments'!$C:$C,'Adjustments'!$A:$A,A310)</f>
        <v/>
      </c>
      <c r="G310" s="4">
        <f>B310+C310-D310-E310+F310</f>
        <v/>
      </c>
      <c r="H310" s="4">
        <f>H309+G310</f>
        <v/>
      </c>
    </row>
    <row r="311">
      <c r="A311" s="17">
        <f>A310+1</f>
        <v/>
      </c>
      <c r="B311" s="4" t="n"/>
      <c r="C311" s="4">
        <f>SUMIFS(Sales!$S:$S,Sales!$H:$H,A311)+SUMIFS(Sales!$J:$J,Sales!$H:$H,A311)</f>
        <v/>
      </c>
      <c r="D311" s="4">
        <f>SUMIFS(Sales!$J:$J,Sales!$U:$U,A311)</f>
        <v/>
      </c>
      <c r="E311" s="4">
        <f>SUMIFS(Investors!$Q:$Q,Investors!$T:$T,"Exit",Investors!$J:$J,Daily!A311)</f>
        <v/>
      </c>
      <c r="F311" s="4">
        <f>SUMIFS('Adjustments'!$C:$C,'Adjustments'!$A:$A,A311)</f>
        <v/>
      </c>
      <c r="G311" s="4">
        <f>B311+C311-D311-E311+F311</f>
        <v/>
      </c>
      <c r="H311" s="4">
        <f>H310+G311</f>
        <v/>
      </c>
    </row>
    <row r="312">
      <c r="A312" s="17">
        <f>A311+1</f>
        <v/>
      </c>
      <c r="B312" s="4" t="n"/>
      <c r="C312" s="4">
        <f>SUMIFS(Sales!$S:$S,Sales!$H:$H,A312)+SUMIFS(Sales!$J:$J,Sales!$H:$H,A312)</f>
        <v/>
      </c>
      <c r="D312" s="4">
        <f>SUMIFS(Sales!$J:$J,Sales!$U:$U,A312)</f>
        <v/>
      </c>
      <c r="E312" s="4">
        <f>SUMIFS(Investors!$Q:$Q,Investors!$T:$T,"Exit",Investors!$J:$J,Daily!A312)</f>
        <v/>
      </c>
      <c r="F312" s="4">
        <f>SUMIFS('Adjustments'!$C:$C,'Adjustments'!$A:$A,A312)</f>
        <v/>
      </c>
      <c r="G312" s="4">
        <f>B312+C312-D312-E312+F312</f>
        <v/>
      </c>
      <c r="H312" s="4">
        <f>H311+G312</f>
        <v/>
      </c>
    </row>
    <row r="313">
      <c r="A313" s="17">
        <f>A312+1</f>
        <v/>
      </c>
      <c r="B313" s="4" t="n"/>
      <c r="C313" s="4">
        <f>SUMIFS(Sales!$S:$S,Sales!$H:$H,A313)+SUMIFS(Sales!$J:$J,Sales!$H:$H,A313)</f>
        <v/>
      </c>
      <c r="D313" s="4">
        <f>SUMIFS(Sales!$J:$J,Sales!$U:$U,A313)</f>
        <v/>
      </c>
      <c r="E313" s="4">
        <f>SUMIFS(Investors!$Q:$Q,Investors!$T:$T,"Exit",Investors!$J:$J,Daily!A313)</f>
        <v/>
      </c>
      <c r="F313" s="4">
        <f>SUMIFS('Adjustments'!$C:$C,'Adjustments'!$A:$A,A313)</f>
        <v/>
      </c>
      <c r="G313" s="4">
        <f>B313+C313-D313-E313+F313</f>
        <v/>
      </c>
      <c r="H313" s="4">
        <f>H312+G313</f>
        <v/>
      </c>
    </row>
    <row r="314">
      <c r="A314" s="17">
        <f>A313+1</f>
        <v/>
      </c>
      <c r="B314" s="4" t="n"/>
      <c r="C314" s="4">
        <f>SUMIFS(Sales!$S:$S,Sales!$H:$H,A314)+SUMIFS(Sales!$J:$J,Sales!$H:$H,A314)</f>
        <v/>
      </c>
      <c r="D314" s="4">
        <f>SUMIFS(Sales!$J:$J,Sales!$U:$U,A314)</f>
        <v/>
      </c>
      <c r="E314" s="4">
        <f>SUMIFS(Investors!$Q:$Q,Investors!$T:$T,"Exit",Investors!$J:$J,Daily!A314)</f>
        <v/>
      </c>
      <c r="F314" s="4">
        <f>SUMIFS('Adjustments'!$C:$C,'Adjustments'!$A:$A,A314)</f>
        <v/>
      </c>
      <c r="G314" s="4">
        <f>B314+C314-D314-E314+F314</f>
        <v/>
      </c>
      <c r="H314" s="4">
        <f>H313+G314</f>
        <v/>
      </c>
    </row>
    <row r="315">
      <c r="A315" s="17">
        <f>A314+1</f>
        <v/>
      </c>
      <c r="B315" s="4" t="n"/>
      <c r="C315" s="4">
        <f>SUMIFS(Sales!$S:$S,Sales!$H:$H,A315)+SUMIFS(Sales!$J:$J,Sales!$H:$H,A315)</f>
        <v/>
      </c>
      <c r="D315" s="4">
        <f>SUMIFS(Sales!$J:$J,Sales!$U:$U,A315)</f>
        <v/>
      </c>
      <c r="E315" s="4">
        <f>SUMIFS(Investors!$Q:$Q,Investors!$T:$T,"Exit",Investors!$J:$J,Daily!A315)</f>
        <v/>
      </c>
      <c r="F315" s="4">
        <f>SUMIFS('Adjustments'!$C:$C,'Adjustments'!$A:$A,A315)</f>
        <v/>
      </c>
      <c r="G315" s="4">
        <f>B315+C315-D315-E315+F315</f>
        <v/>
      </c>
      <c r="H315" s="4">
        <f>H314+G315</f>
        <v/>
      </c>
    </row>
    <row r="316">
      <c r="A316" s="17">
        <f>A315+1</f>
        <v/>
      </c>
      <c r="B316" s="4" t="n"/>
      <c r="C316" s="4">
        <f>SUMIFS(Sales!$S:$S,Sales!$H:$H,A316)+SUMIFS(Sales!$J:$J,Sales!$H:$H,A316)</f>
        <v/>
      </c>
      <c r="D316" s="4">
        <f>SUMIFS(Sales!$J:$J,Sales!$U:$U,A316)</f>
        <v/>
      </c>
      <c r="E316" s="4">
        <f>SUMIFS(Investors!$Q:$Q,Investors!$T:$T,"Exit",Investors!$J:$J,Daily!A316)</f>
        <v/>
      </c>
      <c r="F316" s="4">
        <f>SUMIFS('Adjustments'!$C:$C,'Adjustments'!$A:$A,A316)</f>
        <v/>
      </c>
      <c r="G316" s="4">
        <f>B316+C316-D316-E316+F316</f>
        <v/>
      </c>
      <c r="H316" s="4">
        <f>H315+G316</f>
        <v/>
      </c>
    </row>
    <row r="317">
      <c r="A317" s="17">
        <f>A316+1</f>
        <v/>
      </c>
      <c r="B317" s="4" t="n"/>
      <c r="C317" s="4">
        <f>SUMIFS(Sales!$S:$S,Sales!$H:$H,A317)+SUMIFS(Sales!$J:$J,Sales!$H:$H,A317)</f>
        <v/>
      </c>
      <c r="D317" s="4">
        <f>SUMIFS(Sales!$J:$J,Sales!$U:$U,A317)</f>
        <v/>
      </c>
      <c r="E317" s="4">
        <f>SUMIFS(Investors!$Q:$Q,Investors!$T:$T,"Exit",Investors!$J:$J,Daily!A317)</f>
        <v/>
      </c>
      <c r="F317" s="4">
        <f>SUMIFS('Adjustments'!$C:$C,'Adjustments'!$A:$A,A317)</f>
        <v/>
      </c>
      <c r="G317" s="4">
        <f>B317+C317-D317-E317+F317</f>
        <v/>
      </c>
      <c r="H317" s="4">
        <f>H316+G317</f>
        <v/>
      </c>
    </row>
    <row r="318">
      <c r="A318" s="17">
        <f>A317+1</f>
        <v/>
      </c>
      <c r="B318" s="4" t="n"/>
      <c r="C318" s="4">
        <f>SUMIFS(Sales!$S:$S,Sales!$H:$H,A318)+SUMIFS(Sales!$J:$J,Sales!$H:$H,A318)</f>
        <v/>
      </c>
      <c r="D318" s="4">
        <f>SUMIFS(Sales!$J:$J,Sales!$U:$U,A318)</f>
        <v/>
      </c>
      <c r="E318" s="4">
        <f>SUMIFS(Investors!$Q:$Q,Investors!$T:$T,"Exit",Investors!$J:$J,Daily!A318)</f>
        <v/>
      </c>
      <c r="F318" s="4">
        <f>SUMIFS('Adjustments'!$C:$C,'Adjustments'!$A:$A,A318)</f>
        <v/>
      </c>
      <c r="G318" s="4">
        <f>B318+C318-D318-E318+F318</f>
        <v/>
      </c>
      <c r="H318" s="4">
        <f>H317+G318</f>
        <v/>
      </c>
    </row>
    <row r="319">
      <c r="A319" s="17">
        <f>A318+1</f>
        <v/>
      </c>
      <c r="B319" s="4" t="n"/>
      <c r="C319" s="4">
        <f>SUMIFS(Sales!$S:$S,Sales!$H:$H,A319)+SUMIFS(Sales!$J:$J,Sales!$H:$H,A319)</f>
        <v/>
      </c>
      <c r="D319" s="4">
        <f>SUMIFS(Sales!$J:$J,Sales!$U:$U,A319)</f>
        <v/>
      </c>
      <c r="E319" s="4">
        <f>SUMIFS(Investors!$Q:$Q,Investors!$T:$T,"Exit",Investors!$J:$J,Daily!A319)</f>
        <v/>
      </c>
      <c r="F319" s="4">
        <f>SUMIFS('Adjustments'!$C:$C,'Adjustments'!$A:$A,A319)</f>
        <v/>
      </c>
      <c r="G319" s="4">
        <f>B319+C319-D319-E319+F319</f>
        <v/>
      </c>
      <c r="H319" s="4">
        <f>H318+G319</f>
        <v/>
      </c>
    </row>
    <row r="320">
      <c r="A320" s="17">
        <f>A319+1</f>
        <v/>
      </c>
      <c r="B320" s="4" t="n"/>
      <c r="C320" s="4">
        <f>SUMIFS(Sales!$S:$S,Sales!$H:$H,A320)+SUMIFS(Sales!$J:$J,Sales!$H:$H,A320)</f>
        <v/>
      </c>
      <c r="D320" s="4">
        <f>SUMIFS(Sales!$J:$J,Sales!$U:$U,A320)</f>
        <v/>
      </c>
      <c r="E320" s="4">
        <f>SUMIFS(Investors!$Q:$Q,Investors!$T:$T,"Exit",Investors!$J:$J,Daily!A320)</f>
        <v/>
      </c>
      <c r="F320" s="4">
        <f>SUMIFS('Adjustments'!$C:$C,'Adjustments'!$A:$A,A320)</f>
        <v/>
      </c>
      <c r="G320" s="4">
        <f>B320+C320-D320-E320+F320</f>
        <v/>
      </c>
      <c r="H320" s="4">
        <f>H319+G320</f>
        <v/>
      </c>
    </row>
    <row r="321">
      <c r="A321" s="17">
        <f>A320+1</f>
        <v/>
      </c>
      <c r="B321" s="4" t="n"/>
      <c r="C321" s="4">
        <f>SUMIFS(Sales!$S:$S,Sales!$H:$H,A321)+SUMIFS(Sales!$J:$J,Sales!$H:$H,A321)</f>
        <v/>
      </c>
      <c r="D321" s="4">
        <f>SUMIFS(Sales!$J:$J,Sales!$U:$U,A321)</f>
        <v/>
      </c>
      <c r="E321" s="4">
        <f>SUMIFS(Investors!$Q:$Q,Investors!$T:$T,"Exit",Investors!$J:$J,Daily!A321)</f>
        <v/>
      </c>
      <c r="F321" s="4">
        <f>SUMIFS('Adjustments'!$C:$C,'Adjustments'!$A:$A,A321)</f>
        <v/>
      </c>
      <c r="G321" s="4">
        <f>B321+C321-D321-E321+F321</f>
        <v/>
      </c>
      <c r="H321" s="4">
        <f>H320+G321</f>
        <v/>
      </c>
    </row>
    <row r="322">
      <c r="A322" s="17">
        <f>A321+1</f>
        <v/>
      </c>
      <c r="B322" s="4" t="n"/>
      <c r="C322" s="4">
        <f>SUMIFS(Sales!$S:$S,Sales!$H:$H,A322)+SUMIFS(Sales!$J:$J,Sales!$H:$H,A322)</f>
        <v/>
      </c>
      <c r="D322" s="4">
        <f>SUMIFS(Sales!$J:$J,Sales!$U:$U,A322)</f>
        <v/>
      </c>
      <c r="E322" s="4">
        <f>SUMIFS(Investors!$Q:$Q,Investors!$T:$T,"Exit",Investors!$J:$J,Daily!A322)</f>
        <v/>
      </c>
      <c r="F322" s="4">
        <f>SUMIFS('Adjustments'!$C:$C,'Adjustments'!$A:$A,A322)</f>
        <v/>
      </c>
      <c r="G322" s="4">
        <f>B322+C322-D322-E322+F322</f>
        <v/>
      </c>
      <c r="H322" s="4">
        <f>H321+G322</f>
        <v/>
      </c>
    </row>
    <row r="323">
      <c r="A323" s="17">
        <f>A322+1</f>
        <v/>
      </c>
      <c r="B323" s="4" t="n"/>
      <c r="C323" s="4">
        <f>SUMIFS(Sales!$S:$S,Sales!$H:$H,A323)+SUMIFS(Sales!$J:$J,Sales!$H:$H,A323)</f>
        <v/>
      </c>
      <c r="D323" s="4">
        <f>SUMIFS(Sales!$J:$J,Sales!$U:$U,A323)</f>
        <v/>
      </c>
      <c r="E323" s="4">
        <f>SUMIFS(Investors!$Q:$Q,Investors!$T:$T,"Exit",Investors!$J:$J,Daily!A323)</f>
        <v/>
      </c>
      <c r="F323" s="4">
        <f>SUMIFS('Adjustments'!$C:$C,'Adjustments'!$A:$A,A323)</f>
        <v/>
      </c>
      <c r="G323" s="4">
        <f>B323+C323-D323-E323+F323</f>
        <v/>
      </c>
      <c r="H323" s="4">
        <f>H322+G323</f>
        <v/>
      </c>
    </row>
    <row r="324">
      <c r="A324" s="17">
        <f>A323+1</f>
        <v/>
      </c>
      <c r="B324" s="4" t="n"/>
      <c r="C324" s="4">
        <f>SUMIFS(Sales!$S:$S,Sales!$H:$H,A324)+SUMIFS(Sales!$J:$J,Sales!$H:$H,A324)</f>
        <v/>
      </c>
      <c r="D324" s="4">
        <f>SUMIFS(Sales!$J:$J,Sales!$U:$U,A324)</f>
        <v/>
      </c>
      <c r="E324" s="4">
        <f>SUMIFS(Investors!$Q:$Q,Investors!$T:$T,"Exit",Investors!$J:$J,Daily!A324)</f>
        <v/>
      </c>
      <c r="F324" s="4">
        <f>SUMIFS('Adjustments'!$C:$C,'Adjustments'!$A:$A,A324)</f>
        <v/>
      </c>
      <c r="G324" s="4">
        <f>B324+C324-D324-E324+F324</f>
        <v/>
      </c>
      <c r="H324" s="4">
        <f>H323+G324</f>
        <v/>
      </c>
    </row>
    <row r="325">
      <c r="A325" s="17">
        <f>A324+1</f>
        <v/>
      </c>
      <c r="B325" s="4" t="n"/>
      <c r="C325" s="4">
        <f>SUMIFS(Sales!$S:$S,Sales!$H:$H,A325)+SUMIFS(Sales!$J:$J,Sales!$H:$H,A325)</f>
        <v/>
      </c>
      <c r="D325" s="4">
        <f>SUMIFS(Sales!$J:$J,Sales!$U:$U,A325)</f>
        <v/>
      </c>
      <c r="E325" s="4">
        <f>SUMIFS(Investors!$Q:$Q,Investors!$T:$T,"Exit",Investors!$J:$J,Daily!A325)</f>
        <v/>
      </c>
      <c r="F325" s="4">
        <f>SUMIFS('Adjustments'!$C:$C,'Adjustments'!$A:$A,A325)</f>
        <v/>
      </c>
      <c r="G325" s="4">
        <f>B325+C325-D325-E325+F325</f>
        <v/>
      </c>
      <c r="H325" s="4">
        <f>H324+G325</f>
        <v/>
      </c>
    </row>
    <row r="326">
      <c r="A326" s="17">
        <f>A325+1</f>
        <v/>
      </c>
      <c r="B326" s="4" t="n"/>
      <c r="C326" s="4">
        <f>SUMIFS(Sales!$S:$S,Sales!$H:$H,A326)+SUMIFS(Sales!$J:$J,Sales!$H:$H,A326)</f>
        <v/>
      </c>
      <c r="D326" s="4">
        <f>SUMIFS(Sales!$J:$J,Sales!$U:$U,A326)</f>
        <v/>
      </c>
      <c r="E326" s="4">
        <f>SUMIFS(Investors!$Q:$Q,Investors!$T:$T,"Exit",Investors!$J:$J,Daily!A326)</f>
        <v/>
      </c>
      <c r="F326" s="4">
        <f>SUMIFS('Adjustments'!$C:$C,'Adjustments'!$A:$A,A326)</f>
        <v/>
      </c>
      <c r="G326" s="4">
        <f>B326+C326-D326-E326+F326</f>
        <v/>
      </c>
      <c r="H326" s="4">
        <f>H325+G326</f>
        <v/>
      </c>
    </row>
    <row r="327">
      <c r="A327" s="17">
        <f>A326+1</f>
        <v/>
      </c>
      <c r="B327" s="4" t="n"/>
      <c r="C327" s="4">
        <f>SUMIFS(Sales!$S:$S,Sales!$H:$H,A327)+SUMIFS(Sales!$J:$J,Sales!$H:$H,A327)</f>
        <v/>
      </c>
      <c r="D327" s="4">
        <f>SUMIFS(Sales!$J:$J,Sales!$U:$U,A327)</f>
        <v/>
      </c>
      <c r="E327" s="4">
        <f>SUMIFS(Investors!$Q:$Q,Investors!$T:$T,"Exit",Investors!$J:$J,Daily!A327)</f>
        <v/>
      </c>
      <c r="F327" s="4">
        <f>SUMIFS('Adjustments'!$C:$C,'Adjustments'!$A:$A,A327)</f>
        <v/>
      </c>
      <c r="G327" s="4">
        <f>B327+C327-D327-E327+F327</f>
        <v/>
      </c>
      <c r="H327" s="4">
        <f>H326+G327</f>
        <v/>
      </c>
    </row>
    <row r="328">
      <c r="A328" s="17">
        <f>A327+1</f>
        <v/>
      </c>
      <c r="B328" s="4" t="n"/>
      <c r="C328" s="4">
        <f>SUMIFS(Sales!$S:$S,Sales!$H:$H,A328)+SUMIFS(Sales!$J:$J,Sales!$H:$H,A328)</f>
        <v/>
      </c>
      <c r="D328" s="4">
        <f>SUMIFS(Sales!$J:$J,Sales!$U:$U,A328)</f>
        <v/>
      </c>
      <c r="E328" s="4">
        <f>SUMIFS(Investors!$Q:$Q,Investors!$T:$T,"Exit",Investors!$J:$J,Daily!A328)</f>
        <v/>
      </c>
      <c r="F328" s="4">
        <f>SUMIFS('Adjustments'!$C:$C,'Adjustments'!$A:$A,A328)</f>
        <v/>
      </c>
      <c r="G328" s="4">
        <f>B328+C328-D328-E328+F328</f>
        <v/>
      </c>
      <c r="H328" s="4">
        <f>H327+G328</f>
        <v/>
      </c>
    </row>
    <row r="329">
      <c r="A329" s="17">
        <f>A328+1</f>
        <v/>
      </c>
      <c r="B329" s="4" t="n"/>
      <c r="C329" s="4">
        <f>SUMIFS(Sales!$S:$S,Sales!$H:$H,A329)+SUMIFS(Sales!$J:$J,Sales!$H:$H,A329)</f>
        <v/>
      </c>
      <c r="D329" s="4">
        <f>SUMIFS(Sales!$J:$J,Sales!$U:$U,A329)</f>
        <v/>
      </c>
      <c r="E329" s="4">
        <f>SUMIFS(Investors!$Q:$Q,Investors!$T:$T,"Exit",Investors!$J:$J,Daily!A329)</f>
        <v/>
      </c>
      <c r="F329" s="4">
        <f>SUMIFS('Adjustments'!$C:$C,'Adjustments'!$A:$A,A329)</f>
        <v/>
      </c>
      <c r="G329" s="4">
        <f>B329+C329-D329-E329+F329</f>
        <v/>
      </c>
      <c r="H329" s="4">
        <f>H328+G329</f>
        <v/>
      </c>
    </row>
    <row r="330">
      <c r="A330" s="17">
        <f>A329+1</f>
        <v/>
      </c>
      <c r="B330" s="4" t="n"/>
      <c r="C330" s="4">
        <f>SUMIFS(Sales!$S:$S,Sales!$H:$H,A330)+SUMIFS(Sales!$J:$J,Sales!$H:$H,A330)</f>
        <v/>
      </c>
      <c r="D330" s="4">
        <f>SUMIFS(Sales!$J:$J,Sales!$U:$U,A330)</f>
        <v/>
      </c>
      <c r="E330" s="4">
        <f>SUMIFS(Investors!$Q:$Q,Investors!$T:$T,"Exit",Investors!$J:$J,Daily!A330)</f>
        <v/>
      </c>
      <c r="F330" s="4">
        <f>SUMIFS('Adjustments'!$C:$C,'Adjustments'!$A:$A,A330)</f>
        <v/>
      </c>
      <c r="G330" s="4">
        <f>B330+C330-D330-E330+F330</f>
        <v/>
      </c>
      <c r="H330" s="4">
        <f>H329+G330</f>
        <v/>
      </c>
    </row>
    <row r="331">
      <c r="A331" s="17">
        <f>A330+1</f>
        <v/>
      </c>
      <c r="B331" s="4" t="n"/>
      <c r="C331" s="4">
        <f>SUMIFS(Sales!$S:$S,Sales!$H:$H,A331)+SUMIFS(Sales!$J:$J,Sales!$H:$H,A331)</f>
        <v/>
      </c>
      <c r="D331" s="4">
        <f>SUMIFS(Sales!$J:$J,Sales!$U:$U,A331)</f>
        <v/>
      </c>
      <c r="E331" s="4">
        <f>SUMIFS(Investors!$Q:$Q,Investors!$T:$T,"Exit",Investors!$J:$J,Daily!A331)</f>
        <v/>
      </c>
      <c r="F331" s="4">
        <f>SUMIFS('Adjustments'!$C:$C,'Adjustments'!$A:$A,A331)</f>
        <v/>
      </c>
      <c r="G331" s="4">
        <f>B331+C331-D331-E331+F331</f>
        <v/>
      </c>
      <c r="H331" s="4">
        <f>H330+G331</f>
        <v/>
      </c>
    </row>
    <row r="332">
      <c r="A332" s="17">
        <f>A331+1</f>
        <v/>
      </c>
      <c r="B332" s="4" t="n"/>
      <c r="C332" s="4">
        <f>SUMIFS(Sales!$S:$S,Sales!$H:$H,A332)+SUMIFS(Sales!$J:$J,Sales!$H:$H,A332)</f>
        <v/>
      </c>
      <c r="D332" s="4">
        <f>SUMIFS(Sales!$J:$J,Sales!$U:$U,A332)</f>
        <v/>
      </c>
      <c r="E332" s="4">
        <f>SUMIFS(Investors!$Q:$Q,Investors!$T:$T,"Exit",Investors!$J:$J,Daily!A332)</f>
        <v/>
      </c>
      <c r="F332" s="4">
        <f>SUMIFS('Adjustments'!$C:$C,'Adjustments'!$A:$A,A332)</f>
        <v/>
      </c>
      <c r="G332" s="4">
        <f>B332+C332-D332-E332+F332</f>
        <v/>
      </c>
      <c r="H332" s="4">
        <f>H331+G332</f>
        <v/>
      </c>
    </row>
    <row r="333">
      <c r="A333" s="17">
        <f>A332+1</f>
        <v/>
      </c>
      <c r="B333" s="4" t="n"/>
      <c r="C333" s="4">
        <f>SUMIFS(Sales!$S:$S,Sales!$H:$H,A333)+SUMIFS(Sales!$J:$J,Sales!$H:$H,A333)</f>
        <v/>
      </c>
      <c r="D333" s="4">
        <f>SUMIFS(Sales!$J:$J,Sales!$U:$U,A333)</f>
        <v/>
      </c>
      <c r="E333" s="4">
        <f>SUMIFS(Investors!$Q:$Q,Investors!$T:$T,"Exit",Investors!$J:$J,Daily!A333)</f>
        <v/>
      </c>
      <c r="F333" s="4">
        <f>SUMIFS('Adjustments'!$C:$C,'Adjustments'!$A:$A,A333)</f>
        <v/>
      </c>
      <c r="G333" s="4">
        <f>B333+C333-D333-E333+F333</f>
        <v/>
      </c>
      <c r="H333" s="4">
        <f>H332+G333</f>
        <v/>
      </c>
    </row>
    <row r="334">
      <c r="A334" s="17">
        <f>A333+1</f>
        <v/>
      </c>
      <c r="B334" s="4" t="n"/>
      <c r="C334" s="4">
        <f>SUMIFS(Sales!$S:$S,Sales!$H:$H,A334)+SUMIFS(Sales!$J:$J,Sales!$H:$H,A334)</f>
        <v/>
      </c>
      <c r="D334" s="4">
        <f>SUMIFS(Sales!$J:$J,Sales!$U:$U,A334)</f>
        <v/>
      </c>
      <c r="E334" s="4">
        <f>SUMIFS(Investors!$Q:$Q,Investors!$T:$T,"Exit",Investors!$J:$J,Daily!A334)</f>
        <v/>
      </c>
      <c r="F334" s="4">
        <f>SUMIFS('Adjustments'!$C:$C,'Adjustments'!$A:$A,A334)</f>
        <v/>
      </c>
      <c r="G334" s="4">
        <f>B334+C334-D334-E334+F334</f>
        <v/>
      </c>
      <c r="H334" s="4">
        <f>H333+G334</f>
        <v/>
      </c>
    </row>
    <row r="335">
      <c r="A335" s="17">
        <f>A334+1</f>
        <v/>
      </c>
      <c r="B335" s="4" t="n"/>
      <c r="C335" s="4">
        <f>SUMIFS(Sales!$S:$S,Sales!$H:$H,A335)+SUMIFS(Sales!$J:$J,Sales!$H:$H,A335)</f>
        <v/>
      </c>
      <c r="D335" s="4">
        <f>SUMIFS(Sales!$J:$J,Sales!$U:$U,A335)</f>
        <v/>
      </c>
      <c r="E335" s="4">
        <f>SUMIFS(Investors!$Q:$Q,Investors!$T:$T,"Exit",Investors!$J:$J,Daily!A335)</f>
        <v/>
      </c>
      <c r="F335" s="4">
        <f>SUMIFS('Adjustments'!$C:$C,'Adjustments'!$A:$A,A335)</f>
        <v/>
      </c>
      <c r="G335" s="4">
        <f>B335+C335-D335-E335+F335</f>
        <v/>
      </c>
      <c r="H335" s="4">
        <f>H334+G335</f>
        <v/>
      </c>
    </row>
    <row r="336">
      <c r="A336" s="17">
        <f>A335+1</f>
        <v/>
      </c>
      <c r="B336" s="4" t="n"/>
      <c r="C336" s="4">
        <f>SUMIFS(Sales!$S:$S,Sales!$H:$H,A336)+SUMIFS(Sales!$J:$J,Sales!$H:$H,A336)</f>
        <v/>
      </c>
      <c r="D336" s="4">
        <f>SUMIFS(Sales!$J:$J,Sales!$U:$U,A336)</f>
        <v/>
      </c>
      <c r="E336" s="4">
        <f>SUMIFS(Investors!$Q:$Q,Investors!$T:$T,"Exit",Investors!$J:$J,Daily!A336)</f>
        <v/>
      </c>
      <c r="F336" s="4">
        <f>SUMIFS('Adjustments'!$C:$C,'Adjustments'!$A:$A,A336)</f>
        <v/>
      </c>
      <c r="G336" s="4">
        <f>B336+C336-D336-E336+F336</f>
        <v/>
      </c>
      <c r="H336" s="4">
        <f>H335+G336</f>
        <v/>
      </c>
    </row>
    <row r="337">
      <c r="A337" s="17">
        <f>A336+1</f>
        <v/>
      </c>
      <c r="B337" s="4" t="n"/>
      <c r="C337" s="4">
        <f>SUMIFS(Sales!$S:$S,Sales!$H:$H,A337)+SUMIFS(Sales!$J:$J,Sales!$H:$H,A337)</f>
        <v/>
      </c>
      <c r="D337" s="4">
        <f>SUMIFS(Sales!$J:$J,Sales!$U:$U,A337)</f>
        <v/>
      </c>
      <c r="E337" s="4">
        <f>SUMIFS(Investors!$Q:$Q,Investors!$T:$T,"Exit",Investors!$J:$J,Daily!A337)</f>
        <v/>
      </c>
      <c r="F337" s="4">
        <f>SUMIFS('Adjustments'!$C:$C,'Adjustments'!$A:$A,A337)</f>
        <v/>
      </c>
      <c r="G337" s="4">
        <f>B337+C337-D337-E337+F337</f>
        <v/>
      </c>
      <c r="H337" s="4">
        <f>H336+G337</f>
        <v/>
      </c>
    </row>
    <row r="338">
      <c r="A338" s="17">
        <f>A337+1</f>
        <v/>
      </c>
      <c r="B338" s="4" t="n"/>
      <c r="C338" s="4">
        <f>SUMIFS(Sales!$S:$S,Sales!$H:$H,A338)+SUMIFS(Sales!$J:$J,Sales!$H:$H,A338)</f>
        <v/>
      </c>
      <c r="D338" s="4">
        <f>SUMIFS(Sales!$J:$J,Sales!$U:$U,A338)</f>
        <v/>
      </c>
      <c r="E338" s="4">
        <f>SUMIFS(Investors!$Q:$Q,Investors!$T:$T,"Exit",Investors!$J:$J,Daily!A338)</f>
        <v/>
      </c>
      <c r="F338" s="4">
        <f>SUMIFS('Adjustments'!$C:$C,'Adjustments'!$A:$A,A338)</f>
        <v/>
      </c>
      <c r="G338" s="4">
        <f>B338+C338-D338-E338+F338</f>
        <v/>
      </c>
      <c r="H338" s="4">
        <f>H337+G338</f>
        <v/>
      </c>
    </row>
    <row r="339">
      <c r="A339" s="17">
        <f>A338+1</f>
        <v/>
      </c>
      <c r="B339" s="4" t="n"/>
      <c r="C339" s="4">
        <f>SUMIFS(Sales!$S:$S,Sales!$H:$H,A339)+SUMIFS(Sales!$J:$J,Sales!$H:$H,A339)</f>
        <v/>
      </c>
      <c r="D339" s="4">
        <f>SUMIFS(Sales!$J:$J,Sales!$U:$U,A339)</f>
        <v/>
      </c>
      <c r="E339" s="4">
        <f>SUMIFS(Investors!$Q:$Q,Investors!$T:$T,"Exit",Investors!$J:$J,Daily!A339)</f>
        <v/>
      </c>
      <c r="F339" s="4">
        <f>SUMIFS('Adjustments'!$C:$C,'Adjustments'!$A:$A,A339)</f>
        <v/>
      </c>
      <c r="G339" s="4">
        <f>B339+C339-D339-E339+F339</f>
        <v/>
      </c>
      <c r="H339" s="4">
        <f>H338+G339</f>
        <v/>
      </c>
    </row>
    <row r="340">
      <c r="A340" s="17">
        <f>A339+1</f>
        <v/>
      </c>
      <c r="B340" s="4" t="n"/>
      <c r="C340" s="4">
        <f>SUMIFS(Sales!$S:$S,Sales!$H:$H,A340)+SUMIFS(Sales!$J:$J,Sales!$H:$H,A340)</f>
        <v/>
      </c>
      <c r="D340" s="4">
        <f>SUMIFS(Sales!$J:$J,Sales!$U:$U,A340)</f>
        <v/>
      </c>
      <c r="E340" s="4">
        <f>SUMIFS(Investors!$Q:$Q,Investors!$T:$T,"Exit",Investors!$J:$J,Daily!A340)</f>
        <v/>
      </c>
      <c r="F340" s="4">
        <f>SUMIFS('Adjustments'!$C:$C,'Adjustments'!$A:$A,A340)</f>
        <v/>
      </c>
      <c r="G340" s="4">
        <f>B340+C340-D340-E340+F340</f>
        <v/>
      </c>
      <c r="H340" s="4">
        <f>H339+G340</f>
        <v/>
      </c>
    </row>
    <row r="341">
      <c r="A341" s="17">
        <f>A340+1</f>
        <v/>
      </c>
      <c r="B341" s="4" t="n"/>
      <c r="C341" s="4">
        <f>SUMIFS(Sales!$S:$S,Sales!$H:$H,A341)+SUMIFS(Sales!$J:$J,Sales!$H:$H,A341)</f>
        <v/>
      </c>
      <c r="D341" s="4">
        <f>SUMIFS(Sales!$J:$J,Sales!$U:$U,A341)</f>
        <v/>
      </c>
      <c r="E341" s="4">
        <f>SUMIFS(Investors!$Q:$Q,Investors!$T:$T,"Exit",Investors!$J:$J,Daily!A341)</f>
        <v/>
      </c>
      <c r="F341" s="4">
        <f>SUMIFS('Adjustments'!$C:$C,'Adjustments'!$A:$A,A341)</f>
        <v/>
      </c>
      <c r="G341" s="4">
        <f>B341+C341-D341-E341+F341</f>
        <v/>
      </c>
      <c r="H341" s="4">
        <f>H340+G341</f>
        <v/>
      </c>
    </row>
    <row r="342">
      <c r="A342" s="17">
        <f>A341+1</f>
        <v/>
      </c>
      <c r="B342" s="4" t="n"/>
      <c r="C342" s="4">
        <f>SUMIFS(Sales!$S:$S,Sales!$H:$H,A342)+SUMIFS(Sales!$J:$J,Sales!$H:$H,A342)</f>
        <v/>
      </c>
      <c r="D342" s="4">
        <f>SUMIFS(Sales!$J:$J,Sales!$U:$U,A342)</f>
        <v/>
      </c>
      <c r="E342" s="4">
        <f>SUMIFS(Investors!$Q:$Q,Investors!$T:$T,"Exit",Investors!$J:$J,Daily!A342)</f>
        <v/>
      </c>
      <c r="F342" s="4">
        <f>SUMIFS('Adjustments'!$C:$C,'Adjustments'!$A:$A,A342)</f>
        <v/>
      </c>
      <c r="G342" s="4">
        <f>B342+C342-D342-E342+F342</f>
        <v/>
      </c>
      <c r="H342" s="4">
        <f>H341+G342</f>
        <v/>
      </c>
    </row>
    <row r="343">
      <c r="A343" s="17">
        <f>A342+1</f>
        <v/>
      </c>
      <c r="B343" s="4" t="n"/>
      <c r="C343" s="4">
        <f>SUMIFS(Sales!$S:$S,Sales!$H:$H,A343)+SUMIFS(Sales!$J:$J,Sales!$H:$H,A343)</f>
        <v/>
      </c>
      <c r="D343" s="4">
        <f>SUMIFS(Sales!$J:$J,Sales!$U:$U,A343)</f>
        <v/>
      </c>
      <c r="E343" s="4">
        <f>SUMIFS(Investors!$Q:$Q,Investors!$T:$T,"Exit",Investors!$J:$J,Daily!A343)</f>
        <v/>
      </c>
      <c r="F343" s="4">
        <f>SUMIFS('Adjustments'!$C:$C,'Adjustments'!$A:$A,A343)</f>
        <v/>
      </c>
      <c r="G343" s="4">
        <f>B343+C343-D343-E343+F343</f>
        <v/>
      </c>
      <c r="H343" s="4">
        <f>H342+G343</f>
        <v/>
      </c>
    </row>
    <row r="344">
      <c r="A344" s="17">
        <f>A343+1</f>
        <v/>
      </c>
      <c r="B344" s="4" t="n"/>
      <c r="C344" s="4">
        <f>SUMIFS(Sales!$S:$S,Sales!$H:$H,A344)+SUMIFS(Sales!$J:$J,Sales!$H:$H,A344)</f>
        <v/>
      </c>
      <c r="D344" s="4">
        <f>SUMIFS(Sales!$J:$J,Sales!$U:$U,A344)</f>
        <v/>
      </c>
      <c r="E344" s="4">
        <f>SUMIFS(Investors!$Q:$Q,Investors!$T:$T,"Exit",Investors!$J:$J,Daily!A344)</f>
        <v/>
      </c>
      <c r="F344" s="4">
        <f>SUMIFS('Adjustments'!$C:$C,'Adjustments'!$A:$A,A344)</f>
        <v/>
      </c>
      <c r="G344" s="4">
        <f>B344+C344-D344-E344+F344</f>
        <v/>
      </c>
      <c r="H344" s="4">
        <f>H343+G344</f>
        <v/>
      </c>
    </row>
    <row r="345">
      <c r="A345" s="17">
        <f>A344+1</f>
        <v/>
      </c>
      <c r="B345" s="4" t="n"/>
      <c r="C345" s="4">
        <f>SUMIFS(Sales!$S:$S,Sales!$H:$H,A345)+SUMIFS(Sales!$J:$J,Sales!$H:$H,A345)</f>
        <v/>
      </c>
      <c r="D345" s="4">
        <f>SUMIFS(Sales!$J:$J,Sales!$U:$U,A345)</f>
        <v/>
      </c>
      <c r="E345" s="4">
        <f>SUMIFS(Investors!$Q:$Q,Investors!$T:$T,"Exit",Investors!$J:$J,Daily!A345)</f>
        <v/>
      </c>
      <c r="F345" s="4">
        <f>SUMIFS('Adjustments'!$C:$C,'Adjustments'!$A:$A,A345)</f>
        <v/>
      </c>
      <c r="G345" s="4">
        <f>B345+C345-D345-E345+F345</f>
        <v/>
      </c>
      <c r="H345" s="4">
        <f>H344+G345</f>
        <v/>
      </c>
    </row>
    <row r="346">
      <c r="A346" s="17">
        <f>A345+1</f>
        <v/>
      </c>
      <c r="B346" s="4" t="n"/>
      <c r="C346" s="4">
        <f>SUMIFS(Sales!$S:$S,Sales!$H:$H,A346)+SUMIFS(Sales!$J:$J,Sales!$H:$H,A346)</f>
        <v/>
      </c>
      <c r="D346" s="4">
        <f>SUMIFS(Sales!$J:$J,Sales!$U:$U,A346)</f>
        <v/>
      </c>
      <c r="E346" s="4">
        <f>SUMIFS(Investors!$Q:$Q,Investors!$T:$T,"Exit",Investors!$J:$J,Daily!A346)</f>
        <v/>
      </c>
      <c r="F346" s="4">
        <f>SUMIFS('Adjustments'!$C:$C,'Adjustments'!$A:$A,A346)</f>
        <v/>
      </c>
      <c r="G346" s="4">
        <f>B346+C346-D346-E346+F346</f>
        <v/>
      </c>
      <c r="H346" s="4">
        <f>H345+G346</f>
        <v/>
      </c>
    </row>
    <row r="347">
      <c r="A347" s="17">
        <f>A346+1</f>
        <v/>
      </c>
      <c r="B347" s="4" t="n"/>
      <c r="C347" s="4">
        <f>SUMIFS(Sales!$S:$S,Sales!$H:$H,A347)+SUMIFS(Sales!$J:$J,Sales!$H:$H,A347)</f>
        <v/>
      </c>
      <c r="D347" s="4">
        <f>SUMIFS(Sales!$J:$J,Sales!$U:$U,A347)</f>
        <v/>
      </c>
      <c r="E347" s="4">
        <f>SUMIFS(Investors!$Q:$Q,Investors!$T:$T,"Exit",Investors!$J:$J,Daily!A347)</f>
        <v/>
      </c>
      <c r="F347" s="4">
        <f>SUMIFS('Adjustments'!$C:$C,'Adjustments'!$A:$A,A347)</f>
        <v/>
      </c>
      <c r="G347" s="4">
        <f>B347+C347-D347-E347+F347</f>
        <v/>
      </c>
      <c r="H347" s="4">
        <f>H346+G347</f>
        <v/>
      </c>
    </row>
    <row r="348">
      <c r="A348" s="17">
        <f>A347+1</f>
        <v/>
      </c>
      <c r="B348" s="4" t="n"/>
      <c r="C348" s="4">
        <f>SUMIFS(Sales!$S:$S,Sales!$H:$H,A348)+SUMIFS(Sales!$J:$J,Sales!$H:$H,A348)</f>
        <v/>
      </c>
      <c r="D348" s="4">
        <f>SUMIFS(Sales!$J:$J,Sales!$U:$U,A348)</f>
        <v/>
      </c>
      <c r="E348" s="4">
        <f>SUMIFS(Investors!$Q:$Q,Investors!$T:$T,"Exit",Investors!$J:$J,Daily!A348)</f>
        <v/>
      </c>
      <c r="F348" s="4">
        <f>SUMIFS('Adjustments'!$C:$C,'Adjustments'!$A:$A,A348)</f>
        <v/>
      </c>
      <c r="G348" s="4">
        <f>B348+C348-D348-E348+F348</f>
        <v/>
      </c>
      <c r="H348" s="4">
        <f>H347+G348</f>
        <v/>
      </c>
    </row>
    <row r="349">
      <c r="A349" s="17">
        <f>A348+1</f>
        <v/>
      </c>
      <c r="B349" s="4" t="n"/>
      <c r="C349" s="4">
        <f>SUMIFS(Sales!$S:$S,Sales!$H:$H,A349)+SUMIFS(Sales!$J:$J,Sales!$H:$H,A349)</f>
        <v/>
      </c>
      <c r="D349" s="4">
        <f>SUMIFS(Sales!$J:$J,Sales!$U:$U,A349)</f>
        <v/>
      </c>
      <c r="E349" s="4">
        <f>SUMIFS(Investors!$Q:$Q,Investors!$T:$T,"Exit",Investors!$J:$J,Daily!A349)</f>
        <v/>
      </c>
      <c r="F349" s="4">
        <f>SUMIFS('Adjustments'!$C:$C,'Adjustments'!$A:$A,A349)</f>
        <v/>
      </c>
      <c r="G349" s="4">
        <f>B349+C349-D349-E349+F349</f>
        <v/>
      </c>
      <c r="H349" s="4">
        <f>H348+G349</f>
        <v/>
      </c>
    </row>
    <row r="350">
      <c r="A350" s="17">
        <f>A349+1</f>
        <v/>
      </c>
      <c r="B350" s="4" t="n"/>
      <c r="C350" s="4">
        <f>SUMIFS(Sales!$S:$S,Sales!$H:$H,A350)+SUMIFS(Sales!$J:$J,Sales!$H:$H,A350)</f>
        <v/>
      </c>
      <c r="D350" s="4">
        <f>SUMIFS(Sales!$J:$J,Sales!$U:$U,A350)</f>
        <v/>
      </c>
      <c r="E350" s="4">
        <f>SUMIFS(Investors!$Q:$Q,Investors!$T:$T,"Exit",Investors!$J:$J,Daily!A350)</f>
        <v/>
      </c>
      <c r="F350" s="4">
        <f>SUMIFS('Adjustments'!$C:$C,'Adjustments'!$A:$A,A350)</f>
        <v/>
      </c>
      <c r="G350" s="4">
        <f>B350+C350-D350-E350+F350</f>
        <v/>
      </c>
      <c r="H350" s="4">
        <f>H349+G350</f>
        <v/>
      </c>
    </row>
    <row r="351">
      <c r="A351" s="17">
        <f>A350+1</f>
        <v/>
      </c>
      <c r="B351" s="4" t="n"/>
      <c r="C351" s="4">
        <f>SUMIFS(Sales!$S:$S,Sales!$H:$H,A351)+SUMIFS(Sales!$J:$J,Sales!$H:$H,A351)</f>
        <v/>
      </c>
      <c r="D351" s="4">
        <f>SUMIFS(Sales!$J:$J,Sales!$U:$U,A351)</f>
        <v/>
      </c>
      <c r="E351" s="4">
        <f>SUMIFS(Investors!$Q:$Q,Investors!$T:$T,"Exit",Investors!$J:$J,Daily!A351)</f>
        <v/>
      </c>
      <c r="F351" s="4">
        <f>SUMIFS('Adjustments'!$C:$C,'Adjustments'!$A:$A,A351)</f>
        <v/>
      </c>
      <c r="G351" s="4">
        <f>B351+C351-D351-E351+F351</f>
        <v/>
      </c>
      <c r="H351" s="4">
        <f>H350+G351</f>
        <v/>
      </c>
    </row>
    <row r="352">
      <c r="A352" s="17">
        <f>A351+1</f>
        <v/>
      </c>
      <c r="B352" s="4" t="n"/>
      <c r="C352" s="4">
        <f>SUMIFS(Sales!$S:$S,Sales!$H:$H,A352)+SUMIFS(Sales!$J:$J,Sales!$H:$H,A352)</f>
        <v/>
      </c>
      <c r="D352" s="4">
        <f>SUMIFS(Sales!$J:$J,Sales!$U:$U,A352)</f>
        <v/>
      </c>
      <c r="E352" s="4">
        <f>SUMIFS(Investors!$Q:$Q,Investors!$T:$T,"Exit",Investors!$J:$J,Daily!A352)</f>
        <v/>
      </c>
      <c r="F352" s="4">
        <f>SUMIFS('Adjustments'!$C:$C,'Adjustments'!$A:$A,A352)</f>
        <v/>
      </c>
      <c r="G352" s="4">
        <f>B352+C352-D352-E352+F352</f>
        <v/>
      </c>
      <c r="H352" s="4">
        <f>H351+G352</f>
        <v/>
      </c>
    </row>
    <row r="353">
      <c r="A353" s="17">
        <f>A352+1</f>
        <v/>
      </c>
      <c r="B353" s="4" t="n"/>
      <c r="C353" s="4">
        <f>SUMIFS(Sales!$S:$S,Sales!$H:$H,A353)+SUMIFS(Sales!$J:$J,Sales!$H:$H,A353)</f>
        <v/>
      </c>
      <c r="D353" s="4">
        <f>SUMIFS(Sales!$J:$J,Sales!$U:$U,A353)</f>
        <v/>
      </c>
      <c r="E353" s="4">
        <f>SUMIFS(Investors!$Q:$Q,Investors!$T:$T,"Exit",Investors!$J:$J,Daily!A353)</f>
        <v/>
      </c>
      <c r="F353" s="4">
        <f>SUMIFS('Adjustments'!$C:$C,'Adjustments'!$A:$A,A353)</f>
        <v/>
      </c>
      <c r="G353" s="4">
        <f>B353+C353-D353-E353+F353</f>
        <v/>
      </c>
      <c r="H353" s="4">
        <f>H352+G353</f>
        <v/>
      </c>
    </row>
    <row r="354">
      <c r="A354" s="17">
        <f>A353+1</f>
        <v/>
      </c>
      <c r="B354" s="4" t="n"/>
      <c r="C354" s="4">
        <f>SUMIFS(Sales!$S:$S,Sales!$H:$H,A354)+SUMIFS(Sales!$J:$J,Sales!$H:$H,A354)</f>
        <v/>
      </c>
      <c r="D354" s="4">
        <f>SUMIFS(Sales!$J:$J,Sales!$U:$U,A354)</f>
        <v/>
      </c>
      <c r="E354" s="4">
        <f>SUMIFS(Investors!$Q:$Q,Investors!$T:$T,"Exit",Investors!$J:$J,Daily!A354)</f>
        <v/>
      </c>
      <c r="F354" s="4">
        <f>SUMIFS('Adjustments'!$C:$C,'Adjustments'!$A:$A,A354)</f>
        <v/>
      </c>
      <c r="G354" s="4">
        <f>B354+C354-D354-E354+F354</f>
        <v/>
      </c>
      <c r="H354" s="4">
        <f>H353+G354</f>
        <v/>
      </c>
    </row>
    <row r="355">
      <c r="A355" s="17">
        <f>A354+1</f>
        <v/>
      </c>
      <c r="B355" s="4" t="n"/>
      <c r="C355" s="4">
        <f>SUMIFS(Sales!$S:$S,Sales!$H:$H,A355)+SUMIFS(Sales!$J:$J,Sales!$H:$H,A355)</f>
        <v/>
      </c>
      <c r="D355" s="4">
        <f>SUMIFS(Sales!$J:$J,Sales!$U:$U,A355)</f>
        <v/>
      </c>
      <c r="E355" s="4">
        <f>SUMIFS(Investors!$Q:$Q,Investors!$T:$T,"Exit",Investors!$J:$J,Daily!A355)</f>
        <v/>
      </c>
      <c r="F355" s="4">
        <f>SUMIFS('Adjustments'!$C:$C,'Adjustments'!$A:$A,A355)</f>
        <v/>
      </c>
      <c r="G355" s="4">
        <f>B355+C355-D355-E355+F355</f>
        <v/>
      </c>
      <c r="H355" s="4">
        <f>H354+G355</f>
        <v/>
      </c>
    </row>
    <row r="356">
      <c r="A356" s="17">
        <f>A355+1</f>
        <v/>
      </c>
      <c r="B356" s="4" t="n"/>
      <c r="C356" s="4">
        <f>SUMIFS(Sales!$S:$S,Sales!$H:$H,A356)+SUMIFS(Sales!$J:$J,Sales!$H:$H,A356)</f>
        <v/>
      </c>
      <c r="D356" s="4">
        <f>SUMIFS(Sales!$J:$J,Sales!$U:$U,A356)</f>
        <v/>
      </c>
      <c r="E356" s="4">
        <f>SUMIFS(Investors!$Q:$Q,Investors!$T:$T,"Exit",Investors!$J:$J,Daily!A356)</f>
        <v/>
      </c>
      <c r="F356" s="4">
        <f>SUMIFS('Adjustments'!$C:$C,'Adjustments'!$A:$A,A356)</f>
        <v/>
      </c>
      <c r="G356" s="4">
        <f>B356+C356-D356-E356+F356</f>
        <v/>
      </c>
      <c r="H356" s="4">
        <f>H355+G356</f>
        <v/>
      </c>
    </row>
    <row r="357">
      <c r="A357" s="17">
        <f>A356+1</f>
        <v/>
      </c>
      <c r="B357" s="4" t="n"/>
      <c r="C357" s="4">
        <f>SUMIFS(Sales!$S:$S,Sales!$H:$H,A357)+SUMIFS(Sales!$J:$J,Sales!$H:$H,A357)</f>
        <v/>
      </c>
      <c r="D357" s="4">
        <f>SUMIFS(Sales!$J:$J,Sales!$U:$U,A357)</f>
        <v/>
      </c>
      <c r="E357" s="4">
        <f>SUMIFS(Investors!$Q:$Q,Investors!$T:$T,"Exit",Investors!$J:$J,Daily!A357)</f>
        <v/>
      </c>
      <c r="F357" s="4">
        <f>SUMIFS('Adjustments'!$C:$C,'Adjustments'!$A:$A,A357)</f>
        <v/>
      </c>
      <c r="G357" s="4">
        <f>B357+C357-D357-E357+F357</f>
        <v/>
      </c>
      <c r="H357" s="4">
        <f>H356+G357</f>
        <v/>
      </c>
    </row>
    <row r="358">
      <c r="A358" s="17">
        <f>A357+1</f>
        <v/>
      </c>
      <c r="B358" s="4" t="n"/>
      <c r="C358" s="4">
        <f>SUMIFS(Sales!$S:$S,Sales!$H:$H,A358)+SUMIFS(Sales!$J:$J,Sales!$H:$H,A358)</f>
        <v/>
      </c>
      <c r="D358" s="4">
        <f>SUMIFS(Sales!$J:$J,Sales!$U:$U,A358)</f>
        <v/>
      </c>
      <c r="E358" s="4">
        <f>SUMIFS(Investors!$Q:$Q,Investors!$T:$T,"Exit",Investors!$J:$J,Daily!A358)</f>
        <v/>
      </c>
      <c r="F358" s="4">
        <f>SUMIFS('Adjustments'!$C:$C,'Adjustments'!$A:$A,A358)</f>
        <v/>
      </c>
      <c r="G358" s="4">
        <f>B358+C358-D358-E358+F358</f>
        <v/>
      </c>
      <c r="H358" s="4">
        <f>H357+G358</f>
        <v/>
      </c>
    </row>
    <row r="359">
      <c r="A359" s="17">
        <f>A358+1</f>
        <v/>
      </c>
      <c r="B359" s="4" t="n"/>
      <c r="C359" s="4">
        <f>SUMIFS(Sales!$S:$S,Sales!$H:$H,A359)+SUMIFS(Sales!$J:$J,Sales!$H:$H,A359)</f>
        <v/>
      </c>
      <c r="D359" s="4">
        <f>SUMIFS(Sales!$J:$J,Sales!$U:$U,A359)</f>
        <v/>
      </c>
      <c r="E359" s="4">
        <f>SUMIFS(Investors!$Q:$Q,Investors!$T:$T,"Exit",Investors!$J:$J,Daily!A359)</f>
        <v/>
      </c>
      <c r="F359" s="4">
        <f>SUMIFS('Adjustments'!$C:$C,'Adjustments'!$A:$A,A359)</f>
        <v/>
      </c>
      <c r="G359" s="4">
        <f>B359+C359-D359-E359+F359</f>
        <v/>
      </c>
      <c r="H359" s="4">
        <f>H358+G359</f>
        <v/>
      </c>
    </row>
    <row r="360">
      <c r="A360" s="17">
        <f>A359+1</f>
        <v/>
      </c>
      <c r="B360" s="4" t="n"/>
      <c r="C360" s="4">
        <f>SUMIFS(Sales!$S:$S,Sales!$H:$H,A360)+SUMIFS(Sales!$J:$J,Sales!$H:$H,A360)</f>
        <v/>
      </c>
      <c r="D360" s="4">
        <f>SUMIFS(Sales!$J:$J,Sales!$U:$U,A360)</f>
        <v/>
      </c>
      <c r="E360" s="4">
        <f>SUMIFS(Investors!$Q:$Q,Investors!$T:$T,"Exit",Investors!$J:$J,Daily!A360)</f>
        <v/>
      </c>
      <c r="F360" s="4">
        <f>SUMIFS('Adjustments'!$C:$C,'Adjustments'!$A:$A,A360)</f>
        <v/>
      </c>
      <c r="G360" s="4">
        <f>B360+C360-D360-E360+F360</f>
        <v/>
      </c>
      <c r="H360" s="4">
        <f>H359+G360</f>
        <v/>
      </c>
    </row>
    <row r="361">
      <c r="A361" s="17">
        <f>A360+1</f>
        <v/>
      </c>
      <c r="B361" s="4" t="n"/>
      <c r="C361" s="4">
        <f>SUMIFS(Sales!$S:$S,Sales!$H:$H,A361)+SUMIFS(Sales!$J:$J,Sales!$H:$H,A361)</f>
        <v/>
      </c>
      <c r="D361" s="4">
        <f>SUMIFS(Sales!$J:$J,Sales!$U:$U,A361)</f>
        <v/>
      </c>
      <c r="E361" s="4">
        <f>SUMIFS(Investors!$Q:$Q,Investors!$T:$T,"Exit",Investors!$J:$J,Daily!A361)</f>
        <v/>
      </c>
      <c r="F361" s="4">
        <f>SUMIFS('Adjustments'!$C:$C,'Adjustments'!$A:$A,A361)</f>
        <v/>
      </c>
      <c r="G361" s="4">
        <f>B361+C361-D361-E361+F361</f>
        <v/>
      </c>
      <c r="H361" s="4">
        <f>H360+G361</f>
        <v/>
      </c>
    </row>
    <row r="362">
      <c r="A362" s="17">
        <f>A361+1</f>
        <v/>
      </c>
      <c r="B362" s="4" t="n"/>
      <c r="C362" s="4">
        <f>SUMIFS(Sales!$S:$S,Sales!$H:$H,A362)+SUMIFS(Sales!$J:$J,Sales!$H:$H,A362)</f>
        <v/>
      </c>
      <c r="D362" s="4">
        <f>SUMIFS(Sales!$J:$J,Sales!$U:$U,A362)</f>
        <v/>
      </c>
      <c r="E362" s="4">
        <f>SUMIFS(Investors!$Q:$Q,Investors!$T:$T,"Exit",Investors!$J:$J,Daily!A362)</f>
        <v/>
      </c>
      <c r="F362" s="4">
        <f>SUMIFS('Adjustments'!$C:$C,'Adjustments'!$A:$A,A362)</f>
        <v/>
      </c>
      <c r="G362" s="4">
        <f>B362+C362-D362-E362+F362</f>
        <v/>
      </c>
      <c r="H362" s="4">
        <f>H361+G362</f>
        <v/>
      </c>
    </row>
    <row r="363">
      <c r="A363" s="17">
        <f>A362+1</f>
        <v/>
      </c>
      <c r="B363" s="4" t="n"/>
      <c r="C363" s="4">
        <f>SUMIFS(Sales!$S:$S,Sales!$H:$H,A363)+SUMIFS(Sales!$J:$J,Sales!$H:$H,A363)</f>
        <v/>
      </c>
      <c r="D363" s="4">
        <f>SUMIFS(Sales!$J:$J,Sales!$U:$U,A363)</f>
        <v/>
      </c>
      <c r="E363" s="4">
        <f>SUMIFS(Investors!$Q:$Q,Investors!$T:$T,"Exit",Investors!$J:$J,Daily!A363)</f>
        <v/>
      </c>
      <c r="F363" s="4">
        <f>SUMIFS('Adjustments'!$C:$C,'Adjustments'!$A:$A,A363)</f>
        <v/>
      </c>
      <c r="G363" s="4">
        <f>B363+C363-D363-E363+F363</f>
        <v/>
      </c>
      <c r="H363" s="4">
        <f>H362+G363</f>
        <v/>
      </c>
    </row>
    <row r="364">
      <c r="A364" s="17">
        <f>A363+1</f>
        <v/>
      </c>
      <c r="B364" s="4" t="n"/>
      <c r="C364" s="4">
        <f>SUMIFS(Sales!$S:$S,Sales!$H:$H,A364)+SUMIFS(Sales!$J:$J,Sales!$H:$H,A364)</f>
        <v/>
      </c>
      <c r="D364" s="4">
        <f>SUMIFS(Sales!$J:$J,Sales!$U:$U,A364)</f>
        <v/>
      </c>
      <c r="E364" s="4">
        <f>SUMIFS(Investors!$Q:$Q,Investors!$T:$T,"Exit",Investors!$J:$J,Daily!A364)</f>
        <v/>
      </c>
      <c r="F364" s="4">
        <f>SUMIFS('Adjustments'!$C:$C,'Adjustments'!$A:$A,A364)</f>
        <v/>
      </c>
      <c r="G364" s="4">
        <f>B364+C364-D364-E364+F364</f>
        <v/>
      </c>
      <c r="H364" s="4">
        <f>H363+G364</f>
        <v/>
      </c>
    </row>
    <row r="365">
      <c r="A365" s="17">
        <f>A364+1</f>
        <v/>
      </c>
      <c r="B365" s="4" t="n"/>
      <c r="C365" s="4">
        <f>SUMIFS(Sales!$S:$S,Sales!$H:$H,A365)+SUMIFS(Sales!$J:$J,Sales!$H:$H,A365)</f>
        <v/>
      </c>
      <c r="D365" s="4">
        <f>SUMIFS(Sales!$J:$J,Sales!$U:$U,A365)</f>
        <v/>
      </c>
      <c r="E365" s="4">
        <f>SUMIFS(Investors!$Q:$Q,Investors!$T:$T,"Exit",Investors!$J:$J,Daily!A365)</f>
        <v/>
      </c>
      <c r="F365" s="4">
        <f>SUMIFS('Adjustments'!$C:$C,'Adjustments'!$A:$A,A365)</f>
        <v/>
      </c>
      <c r="G365" s="4">
        <f>B365+C365-D365-E365+F365</f>
        <v/>
      </c>
      <c r="H365" s="4">
        <f>H364+G365</f>
        <v/>
      </c>
    </row>
    <row r="366">
      <c r="A366" s="17">
        <f>A365+1</f>
        <v/>
      </c>
      <c r="B366" s="4" t="n"/>
      <c r="C366" s="4">
        <f>SUMIFS(Sales!$S:$S,Sales!$H:$H,A366)+SUMIFS(Sales!$J:$J,Sales!$H:$H,A366)</f>
        <v/>
      </c>
      <c r="D366" s="4">
        <f>SUMIFS(Sales!$J:$J,Sales!$U:$U,A366)</f>
        <v/>
      </c>
      <c r="E366" s="4">
        <f>SUMIFS(Investors!$Q:$Q,Investors!$T:$T,"Exit",Investors!$J:$J,Daily!A366)</f>
        <v/>
      </c>
      <c r="F366" s="4">
        <f>SUMIFS('Adjustments'!$C:$C,'Adjustments'!$A:$A,A366)</f>
        <v/>
      </c>
      <c r="G366" s="4">
        <f>B366+C366-D366-E366+F366</f>
        <v/>
      </c>
      <c r="H366" s="4">
        <f>H365+G366</f>
        <v/>
      </c>
    </row>
    <row r="367">
      <c r="A367" s="17">
        <f>A366+1</f>
        <v/>
      </c>
      <c r="B367" s="4" t="n"/>
      <c r="C367" s="4">
        <f>SUMIFS(Sales!$S:$S,Sales!$H:$H,A367)+SUMIFS(Sales!$J:$J,Sales!$H:$H,A367)</f>
        <v/>
      </c>
      <c r="D367" s="4">
        <f>SUMIFS(Sales!$J:$J,Sales!$U:$U,A367)</f>
        <v/>
      </c>
      <c r="E367" s="4">
        <f>SUMIFS(Investors!$Q:$Q,Investors!$T:$T,"Exit",Investors!$J:$J,Daily!A367)</f>
        <v/>
      </c>
      <c r="F367" s="4">
        <f>SUMIFS('Adjustments'!$C:$C,'Adjustments'!$A:$A,A367)</f>
        <v/>
      </c>
      <c r="G367" s="4">
        <f>B367+C367-D367-E367+F367</f>
        <v/>
      </c>
      <c r="H367" s="4">
        <f>H366+G367</f>
        <v/>
      </c>
    </row>
    <row r="368">
      <c r="A368" s="17">
        <f>A367+1</f>
        <v/>
      </c>
      <c r="B368" s="4" t="n"/>
      <c r="C368" s="4">
        <f>SUMIFS(Sales!$S:$S,Sales!$H:$H,A368)+SUMIFS(Sales!$J:$J,Sales!$H:$H,A368)</f>
        <v/>
      </c>
      <c r="D368" s="4">
        <f>SUMIFS(Sales!$J:$J,Sales!$U:$U,A368)</f>
        <v/>
      </c>
      <c r="E368" s="4">
        <f>SUMIFS(Investors!$Q:$Q,Investors!$T:$T,"Exit",Investors!$J:$J,Daily!A368)</f>
        <v/>
      </c>
      <c r="F368" s="4">
        <f>SUMIFS('Adjustments'!$C:$C,'Adjustments'!$A:$A,A368)</f>
        <v/>
      </c>
      <c r="G368" s="4">
        <f>B368+C368-D368-E368+F368</f>
        <v/>
      </c>
      <c r="H368" s="4">
        <f>H367+G368</f>
        <v/>
      </c>
    </row>
    <row r="369">
      <c r="A369" s="17">
        <f>A368+1</f>
        <v/>
      </c>
      <c r="B369" s="4" t="n"/>
      <c r="C369" s="4">
        <f>SUMIFS(Sales!$S:$S,Sales!$H:$H,A369)+SUMIFS(Sales!$J:$J,Sales!$H:$H,A369)</f>
        <v/>
      </c>
      <c r="D369" s="4">
        <f>SUMIFS(Sales!$J:$J,Sales!$U:$U,A369)</f>
        <v/>
      </c>
      <c r="E369" s="4">
        <f>SUMIFS(Investors!$Q:$Q,Investors!$T:$T,"Exit",Investors!$J:$J,Daily!A369)</f>
        <v/>
      </c>
      <c r="F369" s="4">
        <f>SUMIFS('Adjustments'!$C:$C,'Adjustments'!$A:$A,A369)</f>
        <v/>
      </c>
      <c r="G369" s="4">
        <f>B369+C369-D369-E369+F369</f>
        <v/>
      </c>
      <c r="H369" s="4">
        <f>H368+G369</f>
        <v/>
      </c>
    </row>
    <row r="370">
      <c r="A370" s="17">
        <f>A369+1</f>
        <v/>
      </c>
      <c r="B370" s="4" t="n"/>
      <c r="C370" s="4">
        <f>SUMIFS(Sales!$S:$S,Sales!$H:$H,A370)+SUMIFS(Sales!$J:$J,Sales!$H:$H,A370)</f>
        <v/>
      </c>
      <c r="D370" s="4">
        <f>SUMIFS(Sales!$J:$J,Sales!$U:$U,A370)</f>
        <v/>
      </c>
      <c r="E370" s="4">
        <f>SUMIFS(Investors!$Q:$Q,Investors!$T:$T,"Exit",Investors!$J:$J,Daily!A370)</f>
        <v/>
      </c>
      <c r="F370" s="4">
        <f>SUMIFS('Adjustments'!$C:$C,'Adjustments'!$A:$A,A370)</f>
        <v/>
      </c>
      <c r="G370" s="4">
        <f>B370+C370-D370-E370+F370</f>
        <v/>
      </c>
      <c r="H370" s="4">
        <f>H369+G370</f>
        <v/>
      </c>
    </row>
    <row r="371">
      <c r="A371" s="17">
        <f>A370+1</f>
        <v/>
      </c>
      <c r="B371" s="4" t="n"/>
      <c r="C371" s="4">
        <f>SUMIFS(Sales!$S:$S,Sales!$H:$H,A371)+SUMIFS(Sales!$J:$J,Sales!$H:$H,A371)</f>
        <v/>
      </c>
      <c r="D371" s="4">
        <f>SUMIFS(Sales!$J:$J,Sales!$U:$U,A371)</f>
        <v/>
      </c>
      <c r="E371" s="4">
        <f>SUMIFS(Investors!$Q:$Q,Investors!$T:$T,"Exit",Investors!$J:$J,Daily!A371)</f>
        <v/>
      </c>
      <c r="F371" s="4">
        <f>SUMIFS('Adjustments'!$C:$C,'Adjustments'!$A:$A,A371)</f>
        <v/>
      </c>
      <c r="G371" s="4">
        <f>B371+C371-D371-E371+F371</f>
        <v/>
      </c>
      <c r="H371" s="4">
        <f>H370+G371</f>
        <v/>
      </c>
    </row>
    <row r="372">
      <c r="A372" s="17">
        <f>A371+1</f>
        <v/>
      </c>
      <c r="B372" s="4" t="n"/>
      <c r="C372" s="4">
        <f>SUMIFS(Sales!$S:$S,Sales!$H:$H,A372)+SUMIFS(Sales!$J:$J,Sales!$H:$H,A372)</f>
        <v/>
      </c>
      <c r="D372" s="4">
        <f>SUMIFS(Sales!$J:$J,Sales!$U:$U,A372)</f>
        <v/>
      </c>
      <c r="E372" s="4">
        <f>SUMIFS(Investors!$Q:$Q,Investors!$T:$T,"Exit",Investors!$J:$J,Daily!A372)</f>
        <v/>
      </c>
      <c r="F372" s="4">
        <f>SUMIFS('Adjustments'!$C:$C,'Adjustments'!$A:$A,A372)</f>
        <v/>
      </c>
      <c r="G372" s="4">
        <f>B372+C372-D372-E372+F372</f>
        <v/>
      </c>
      <c r="H372" s="4">
        <f>H371+G372</f>
        <v/>
      </c>
    </row>
    <row r="373">
      <c r="A373" s="17">
        <f>A372+1</f>
        <v/>
      </c>
      <c r="B373" s="4" t="n"/>
      <c r="C373" s="4">
        <f>SUMIFS(Sales!$S:$S,Sales!$H:$H,A373)+SUMIFS(Sales!$J:$J,Sales!$H:$H,A373)</f>
        <v/>
      </c>
      <c r="D373" s="4">
        <f>SUMIFS(Sales!$J:$J,Sales!$U:$U,A373)</f>
        <v/>
      </c>
      <c r="E373" s="4">
        <f>SUMIFS(Investors!$Q:$Q,Investors!$T:$T,"Exit",Investors!$J:$J,Daily!A373)</f>
        <v/>
      </c>
      <c r="F373" s="4">
        <f>SUMIFS('Adjustments'!$C:$C,'Adjustments'!$A:$A,A373)</f>
        <v/>
      </c>
      <c r="G373" s="4">
        <f>B373+C373-D373-E373+F373</f>
        <v/>
      </c>
      <c r="H373" s="4">
        <f>H372+G373</f>
        <v/>
      </c>
    </row>
    <row r="374">
      <c r="A374" s="17">
        <f>A373+1</f>
        <v/>
      </c>
      <c r="B374" s="4" t="n"/>
      <c r="C374" s="4">
        <f>SUMIFS(Sales!$S:$S,Sales!$H:$H,A374)+SUMIFS(Sales!$J:$J,Sales!$H:$H,A374)</f>
        <v/>
      </c>
      <c r="D374" s="4">
        <f>SUMIFS(Sales!$J:$J,Sales!$U:$U,A374)</f>
        <v/>
      </c>
      <c r="E374" s="4">
        <f>SUMIFS(Investors!$Q:$Q,Investors!$T:$T,"Exit",Investors!$J:$J,Daily!A374)</f>
        <v/>
      </c>
      <c r="F374" s="4">
        <f>SUMIFS('Adjustments'!$C:$C,'Adjustments'!$A:$A,A374)</f>
        <v/>
      </c>
      <c r="G374" s="4">
        <f>B374+C374-D374-E374+F374</f>
        <v/>
      </c>
      <c r="H374" s="4">
        <f>H373+G374</f>
        <v/>
      </c>
    </row>
    <row r="375">
      <c r="A375" s="17">
        <f>A374+1</f>
        <v/>
      </c>
      <c r="B375" s="4" t="n"/>
      <c r="C375" s="4">
        <f>SUMIFS(Sales!$S:$S,Sales!$H:$H,A375)+SUMIFS(Sales!$J:$J,Sales!$H:$H,A375)</f>
        <v/>
      </c>
      <c r="D375" s="4">
        <f>SUMIFS(Sales!$J:$J,Sales!$U:$U,A375)</f>
        <v/>
      </c>
      <c r="E375" s="4">
        <f>SUMIFS(Investors!$Q:$Q,Investors!$T:$T,"Exit",Investors!$J:$J,Daily!A375)</f>
        <v/>
      </c>
      <c r="F375" s="4">
        <f>SUMIFS('Adjustments'!$C:$C,'Adjustments'!$A:$A,A375)</f>
        <v/>
      </c>
      <c r="G375" s="4">
        <f>B375+C375-D375-E375+F375</f>
        <v/>
      </c>
      <c r="H375" s="4">
        <f>H374+G375</f>
        <v/>
      </c>
    </row>
    <row r="376">
      <c r="A376" s="17">
        <f>A375+1</f>
        <v/>
      </c>
      <c r="B376" s="4" t="n"/>
      <c r="C376" s="4">
        <f>SUMIFS(Sales!$S:$S,Sales!$H:$H,A376)+SUMIFS(Sales!$J:$J,Sales!$H:$H,A376)</f>
        <v/>
      </c>
      <c r="D376" s="4">
        <f>SUMIFS(Sales!$J:$J,Sales!$U:$U,A376)</f>
        <v/>
      </c>
      <c r="E376" s="4">
        <f>SUMIFS(Investors!$Q:$Q,Investors!$T:$T,"Exit",Investors!$J:$J,Daily!A376)</f>
        <v/>
      </c>
      <c r="F376" s="4">
        <f>SUMIFS('Adjustments'!$C:$C,'Adjustments'!$A:$A,A376)</f>
        <v/>
      </c>
      <c r="G376" s="4">
        <f>B376+C376-D376-E376+F376</f>
        <v/>
      </c>
      <c r="H376" s="4">
        <f>H375+G376</f>
        <v/>
      </c>
    </row>
    <row r="377">
      <c r="A377" s="17">
        <f>A376+1</f>
        <v/>
      </c>
      <c r="B377" s="4" t="n"/>
      <c r="C377" s="4">
        <f>SUMIFS(Sales!$S:$S,Sales!$H:$H,A377)+SUMIFS(Sales!$J:$J,Sales!$H:$H,A377)</f>
        <v/>
      </c>
      <c r="D377" s="4">
        <f>SUMIFS(Sales!$J:$J,Sales!$U:$U,A377)</f>
        <v/>
      </c>
      <c r="E377" s="4">
        <f>SUMIFS(Investors!$Q:$Q,Investors!$T:$T,"Exit",Investors!$J:$J,Daily!A377)</f>
        <v/>
      </c>
      <c r="F377" s="4">
        <f>SUMIFS('Adjustments'!$C:$C,'Adjustments'!$A:$A,A377)</f>
        <v/>
      </c>
      <c r="G377" s="4">
        <f>B377+C377-D377-E377+F377</f>
        <v/>
      </c>
      <c r="H377" s="4">
        <f>H376+G377</f>
        <v/>
      </c>
    </row>
    <row r="378">
      <c r="A378" s="17">
        <f>A377+1</f>
        <v/>
      </c>
      <c r="B378" s="4" t="n"/>
      <c r="C378" s="4">
        <f>SUMIFS(Sales!$S:$S,Sales!$H:$H,A378)+SUMIFS(Sales!$J:$J,Sales!$H:$H,A378)</f>
        <v/>
      </c>
      <c r="D378" s="4">
        <f>SUMIFS(Sales!$J:$J,Sales!$U:$U,A378)</f>
        <v/>
      </c>
      <c r="E378" s="4">
        <f>SUMIFS(Investors!$Q:$Q,Investors!$T:$T,"Exit",Investors!$J:$J,Daily!A378)</f>
        <v/>
      </c>
      <c r="F378" s="4">
        <f>SUMIFS('Adjustments'!$C:$C,'Adjustments'!$A:$A,A378)</f>
        <v/>
      </c>
      <c r="G378" s="4">
        <f>B378+C378-D378-E378+F378</f>
        <v/>
      </c>
      <c r="H378" s="4">
        <f>H377+G378</f>
        <v/>
      </c>
    </row>
    <row r="379">
      <c r="A379" s="17">
        <f>A378+1</f>
        <v/>
      </c>
      <c r="B379" s="4" t="n"/>
      <c r="C379" s="4">
        <f>SUMIFS(Sales!$S:$S,Sales!$H:$H,A379)+SUMIFS(Sales!$J:$J,Sales!$H:$H,A379)</f>
        <v/>
      </c>
      <c r="D379" s="4">
        <f>SUMIFS(Sales!$J:$J,Sales!$U:$U,A379)</f>
        <v/>
      </c>
      <c r="E379" s="4">
        <f>SUMIFS(Investors!$Q:$Q,Investors!$T:$T,"Exit",Investors!$J:$J,Daily!A379)</f>
        <v/>
      </c>
      <c r="F379" s="4">
        <f>SUMIFS('Adjustments'!$C:$C,'Adjustments'!$A:$A,A379)</f>
        <v/>
      </c>
      <c r="G379" s="4">
        <f>B379+C379-D379-E379+F379</f>
        <v/>
      </c>
      <c r="H379" s="4">
        <f>H378+G379</f>
        <v/>
      </c>
    </row>
    <row r="380">
      <c r="A380" s="17">
        <f>A379+1</f>
        <v/>
      </c>
      <c r="B380" s="4" t="n"/>
      <c r="C380" s="4">
        <f>SUMIFS(Sales!$S:$S,Sales!$H:$H,A380)+SUMIFS(Sales!$J:$J,Sales!$H:$H,A380)</f>
        <v/>
      </c>
      <c r="D380" s="4">
        <f>SUMIFS(Sales!$J:$J,Sales!$U:$U,A380)</f>
        <v/>
      </c>
      <c r="E380" s="4">
        <f>SUMIFS(Investors!$Q:$Q,Investors!$T:$T,"Exit",Investors!$J:$J,Daily!A380)</f>
        <v/>
      </c>
      <c r="F380" s="4">
        <f>SUMIFS('Adjustments'!$C:$C,'Adjustments'!$A:$A,A380)</f>
        <v/>
      </c>
      <c r="G380" s="4">
        <f>B380+C380-D380-E380+F380</f>
        <v/>
      </c>
      <c r="H380" s="4">
        <f>H379+G380</f>
        <v/>
      </c>
    </row>
    <row r="381">
      <c r="A381" s="17">
        <f>A380+1</f>
        <v/>
      </c>
      <c r="B381" s="4" t="n"/>
      <c r="C381" s="4">
        <f>SUMIFS(Sales!$S:$S,Sales!$H:$H,A381)+SUMIFS(Sales!$J:$J,Sales!$H:$H,A381)</f>
        <v/>
      </c>
      <c r="D381" s="4">
        <f>SUMIFS(Sales!$J:$J,Sales!$U:$U,A381)</f>
        <v/>
      </c>
      <c r="E381" s="4">
        <f>SUMIFS(Investors!$Q:$Q,Investors!$T:$T,"Exit",Investors!$J:$J,Daily!A381)</f>
        <v/>
      </c>
      <c r="F381" s="4">
        <f>SUMIFS('Adjustments'!$C:$C,'Adjustments'!$A:$A,A381)</f>
        <v/>
      </c>
      <c r="G381" s="4">
        <f>B381+C381-D381-E381+F381</f>
        <v/>
      </c>
      <c r="H381" s="4">
        <f>H380+G381</f>
        <v/>
      </c>
    </row>
    <row r="382">
      <c r="A382" s="17">
        <f>A381+1</f>
        <v/>
      </c>
      <c r="B382" s="4" t="n"/>
      <c r="C382" s="4">
        <f>SUMIFS(Sales!$S:$S,Sales!$H:$H,A382)+SUMIFS(Sales!$J:$J,Sales!$H:$H,A382)</f>
        <v/>
      </c>
      <c r="D382" s="4">
        <f>SUMIFS(Sales!$J:$J,Sales!$U:$U,A382)</f>
        <v/>
      </c>
      <c r="E382" s="4">
        <f>SUMIFS(Investors!$Q:$Q,Investors!$T:$T,"Exit",Investors!$J:$J,Daily!A382)</f>
        <v/>
      </c>
      <c r="F382" s="4">
        <f>SUMIFS('Adjustments'!$C:$C,'Adjustments'!$A:$A,A382)</f>
        <v/>
      </c>
      <c r="G382" s="4">
        <f>B382+C382-D382-E382+F382</f>
        <v/>
      </c>
      <c r="H382" s="4">
        <f>H381+G382</f>
        <v/>
      </c>
    </row>
    <row r="383">
      <c r="A383" s="17">
        <f>A382+1</f>
        <v/>
      </c>
      <c r="B383" s="4" t="n"/>
      <c r="C383" s="4">
        <f>SUMIFS(Sales!$S:$S,Sales!$H:$H,A383)+SUMIFS(Sales!$J:$J,Sales!$H:$H,A383)</f>
        <v/>
      </c>
      <c r="D383" s="4">
        <f>SUMIFS(Sales!$J:$J,Sales!$U:$U,A383)</f>
        <v/>
      </c>
      <c r="E383" s="4">
        <f>SUMIFS(Investors!$Q:$Q,Investors!$T:$T,"Exit",Investors!$J:$J,Daily!A383)</f>
        <v/>
      </c>
      <c r="F383" s="4">
        <f>SUMIFS('Adjustments'!$C:$C,'Adjustments'!$A:$A,A383)</f>
        <v/>
      </c>
      <c r="G383" s="4">
        <f>B383+C383-D383-E383+F383</f>
        <v/>
      </c>
      <c r="H383" s="4">
        <f>H382+G383</f>
        <v/>
      </c>
    </row>
    <row r="384">
      <c r="A384" s="17">
        <f>A383+1</f>
        <v/>
      </c>
      <c r="B384" s="4" t="n"/>
      <c r="C384" s="4">
        <f>SUMIFS(Sales!$S:$S,Sales!$H:$H,A384)+SUMIFS(Sales!$J:$J,Sales!$H:$H,A384)</f>
        <v/>
      </c>
      <c r="D384" s="4">
        <f>SUMIFS(Sales!$J:$J,Sales!$U:$U,A384)</f>
        <v/>
      </c>
      <c r="E384" s="4">
        <f>SUMIFS(Investors!$Q:$Q,Investors!$T:$T,"Exit",Investors!$J:$J,Daily!A384)</f>
        <v/>
      </c>
      <c r="F384" s="4">
        <f>SUMIFS('Adjustments'!$C:$C,'Adjustments'!$A:$A,A384)</f>
        <v/>
      </c>
      <c r="G384" s="4">
        <f>B384+C384-D384-E384+F384</f>
        <v/>
      </c>
      <c r="H384" s="4">
        <f>H383+G384</f>
        <v/>
      </c>
    </row>
    <row r="385">
      <c r="A385" s="17">
        <f>A384+1</f>
        <v/>
      </c>
      <c r="B385" s="4" t="n"/>
      <c r="C385" s="4">
        <f>SUMIFS(Sales!$S:$S,Sales!$H:$H,A385)+SUMIFS(Sales!$J:$J,Sales!$H:$H,A385)</f>
        <v/>
      </c>
      <c r="D385" s="4">
        <f>SUMIFS(Sales!$J:$J,Sales!$U:$U,A385)</f>
        <v/>
      </c>
      <c r="E385" s="4">
        <f>SUMIFS(Investors!$Q:$Q,Investors!$T:$T,"Exit",Investors!$J:$J,Daily!A385)</f>
        <v/>
      </c>
      <c r="F385" s="4">
        <f>SUMIFS('Adjustments'!$C:$C,'Adjustments'!$A:$A,A385)</f>
        <v/>
      </c>
      <c r="G385" s="4">
        <f>B385+C385-D385-E385+F385</f>
        <v/>
      </c>
      <c r="H385" s="4">
        <f>H384+G385</f>
        <v/>
      </c>
    </row>
    <row r="386">
      <c r="A386" s="17">
        <f>A385+1</f>
        <v/>
      </c>
      <c r="B386" s="4" t="n"/>
      <c r="C386" s="4">
        <f>SUMIFS(Sales!$S:$S,Sales!$H:$H,A386)+SUMIFS(Sales!$J:$J,Sales!$H:$H,A386)</f>
        <v/>
      </c>
      <c r="D386" s="4">
        <f>SUMIFS(Sales!$J:$J,Sales!$U:$U,A386)</f>
        <v/>
      </c>
      <c r="E386" s="4">
        <f>SUMIFS(Investors!$Q:$Q,Investors!$T:$T,"Exit",Investors!$J:$J,Daily!A386)</f>
        <v/>
      </c>
      <c r="F386" s="4">
        <f>SUMIFS('Adjustments'!$C:$C,'Adjustments'!$A:$A,A386)</f>
        <v/>
      </c>
      <c r="G386" s="4">
        <f>B386+C386-D386-E386+F386</f>
        <v/>
      </c>
      <c r="H386" s="4">
        <f>H385+G386</f>
        <v/>
      </c>
    </row>
    <row r="387">
      <c r="A387" s="17">
        <f>A386+1</f>
        <v/>
      </c>
      <c r="B387" s="4" t="n"/>
      <c r="C387" s="4">
        <f>SUMIFS(Sales!$S:$S,Sales!$H:$H,A387)+SUMIFS(Sales!$J:$J,Sales!$H:$H,A387)</f>
        <v/>
      </c>
      <c r="D387" s="4">
        <f>SUMIFS(Sales!$J:$J,Sales!$U:$U,A387)</f>
        <v/>
      </c>
      <c r="E387" s="4">
        <f>SUMIFS(Investors!$Q:$Q,Investors!$T:$T,"Exit",Investors!$J:$J,Daily!A387)</f>
        <v/>
      </c>
      <c r="F387" s="4">
        <f>SUMIFS('Adjustments'!$C:$C,'Adjustments'!$A:$A,A387)</f>
        <v/>
      </c>
      <c r="G387" s="4">
        <f>B387+C387-D387-E387+F387</f>
        <v/>
      </c>
      <c r="H387" s="4">
        <f>H386+G387</f>
        <v/>
      </c>
    </row>
    <row r="388">
      <c r="A388" s="17">
        <f>A387+1</f>
        <v/>
      </c>
      <c r="B388" s="4" t="n"/>
      <c r="C388" s="4">
        <f>SUMIFS(Sales!$S:$S,Sales!$H:$H,A388)+SUMIFS(Sales!$J:$J,Sales!$H:$H,A388)</f>
        <v/>
      </c>
      <c r="D388" s="4">
        <f>SUMIFS(Sales!$J:$J,Sales!$U:$U,A388)</f>
        <v/>
      </c>
      <c r="E388" s="4">
        <f>SUMIFS(Investors!$Q:$Q,Investors!$T:$T,"Exit",Investors!$J:$J,Daily!A388)</f>
        <v/>
      </c>
      <c r="F388" s="4">
        <f>SUMIFS('Adjustments'!$C:$C,'Adjustments'!$A:$A,A388)</f>
        <v/>
      </c>
      <c r="G388" s="4">
        <f>B388+C388-D388-E388+F388</f>
        <v/>
      </c>
      <c r="H388" s="4">
        <f>H387+G388</f>
        <v/>
      </c>
    </row>
    <row r="389">
      <c r="A389" s="17">
        <f>A388+1</f>
        <v/>
      </c>
      <c r="B389" s="4" t="n"/>
      <c r="C389" s="4">
        <f>SUMIFS(Sales!$S:$S,Sales!$H:$H,A389)+SUMIFS(Sales!$J:$J,Sales!$H:$H,A389)</f>
        <v/>
      </c>
      <c r="D389" s="4">
        <f>SUMIFS(Sales!$J:$J,Sales!$U:$U,A389)</f>
        <v/>
      </c>
      <c r="E389" s="4">
        <f>SUMIFS(Investors!$Q:$Q,Investors!$T:$T,"Exit",Investors!$J:$J,Daily!A389)</f>
        <v/>
      </c>
      <c r="F389" s="4">
        <f>SUMIFS('Adjustments'!$C:$C,'Adjustments'!$A:$A,A389)</f>
        <v/>
      </c>
      <c r="G389" s="4">
        <f>B389+C389-D389-E389+F389</f>
        <v/>
      </c>
      <c r="H389" s="4">
        <f>H388+G389</f>
        <v/>
      </c>
    </row>
    <row r="390">
      <c r="A390" s="17">
        <f>A389+1</f>
        <v/>
      </c>
      <c r="B390" s="4" t="n"/>
      <c r="C390" s="4">
        <f>SUMIFS(Sales!$S:$S,Sales!$H:$H,A390)+SUMIFS(Sales!$J:$J,Sales!$H:$H,A390)</f>
        <v/>
      </c>
      <c r="D390" s="4">
        <f>SUMIFS(Sales!$J:$J,Sales!$U:$U,A390)</f>
        <v/>
      </c>
      <c r="E390" s="4">
        <f>SUMIFS(Investors!$Q:$Q,Investors!$T:$T,"Exit",Investors!$J:$J,Daily!A390)</f>
        <v/>
      </c>
      <c r="F390" s="4">
        <f>SUMIFS('Adjustments'!$C:$C,'Adjustments'!$A:$A,A390)</f>
        <v/>
      </c>
      <c r="G390" s="4">
        <f>B390+C390-D390-E390+F390</f>
        <v/>
      </c>
      <c r="H390" s="4">
        <f>H389+G390</f>
        <v/>
      </c>
    </row>
    <row r="391">
      <c r="A391" s="17">
        <f>A390+1</f>
        <v/>
      </c>
      <c r="B391" s="4" t="n"/>
      <c r="C391" s="4">
        <f>SUMIFS(Sales!$S:$S,Sales!$H:$H,A391)+SUMIFS(Sales!$J:$J,Sales!$H:$H,A391)</f>
        <v/>
      </c>
      <c r="D391" s="4">
        <f>SUMIFS(Sales!$J:$J,Sales!$U:$U,A391)</f>
        <v/>
      </c>
      <c r="E391" s="4">
        <f>SUMIFS(Investors!$Q:$Q,Investors!$T:$T,"Exit",Investors!$J:$J,Daily!A391)</f>
        <v/>
      </c>
      <c r="F391" s="4">
        <f>SUMIFS('Adjustments'!$C:$C,'Adjustments'!$A:$A,A391)</f>
        <v/>
      </c>
      <c r="G391" s="4">
        <f>B391+C391-D391-E391+F391</f>
        <v/>
      </c>
      <c r="H391" s="4">
        <f>H390+G391</f>
        <v/>
      </c>
    </row>
    <row r="392">
      <c r="A392" s="17">
        <f>A391+1</f>
        <v/>
      </c>
      <c r="B392" s="4" t="n"/>
      <c r="C392" s="4">
        <f>SUMIFS(Sales!$S:$S,Sales!$H:$H,A392)+SUMIFS(Sales!$J:$J,Sales!$H:$H,A392)</f>
        <v/>
      </c>
      <c r="D392" s="4">
        <f>SUMIFS(Sales!$J:$J,Sales!$U:$U,A392)</f>
        <v/>
      </c>
      <c r="E392" s="4">
        <f>SUMIFS(Investors!$Q:$Q,Investors!$T:$T,"Exit",Investors!$J:$J,Daily!A392)</f>
        <v/>
      </c>
      <c r="F392" s="4">
        <f>SUMIFS('Adjustments'!$C:$C,'Adjustments'!$A:$A,A392)</f>
        <v/>
      </c>
      <c r="G392" s="4">
        <f>B392+C392-D392-E392+F392</f>
        <v/>
      </c>
      <c r="H392" s="4">
        <f>H391+G392</f>
        <v/>
      </c>
    </row>
    <row r="393">
      <c r="A393" s="17">
        <f>A392+1</f>
        <v/>
      </c>
      <c r="B393" s="4" t="n"/>
      <c r="C393" s="4">
        <f>SUMIFS(Sales!$S:$S,Sales!$H:$H,A393)+SUMIFS(Sales!$J:$J,Sales!$H:$H,A393)</f>
        <v/>
      </c>
      <c r="D393" s="4">
        <f>SUMIFS(Sales!$J:$J,Sales!$U:$U,A393)</f>
        <v/>
      </c>
      <c r="E393" s="4">
        <f>SUMIFS(Investors!$Q:$Q,Investors!$T:$T,"Exit",Investors!$J:$J,Daily!A393)</f>
        <v/>
      </c>
      <c r="F393" s="4">
        <f>SUMIFS('Adjustments'!$C:$C,'Adjustments'!$A:$A,A393)</f>
        <v/>
      </c>
      <c r="G393" s="4">
        <f>B393+C393-D393-E393+F393</f>
        <v/>
      </c>
      <c r="H393" s="4">
        <f>H392+G393</f>
        <v/>
      </c>
    </row>
    <row r="394">
      <c r="A394" s="17">
        <f>A393+1</f>
        <v/>
      </c>
      <c r="B394" s="4" t="n"/>
      <c r="C394" s="4">
        <f>SUMIFS(Sales!$S:$S,Sales!$H:$H,A394)+SUMIFS(Sales!$J:$J,Sales!$H:$H,A394)</f>
        <v/>
      </c>
      <c r="D394" s="4">
        <f>SUMIFS(Sales!$J:$J,Sales!$U:$U,A394)</f>
        <v/>
      </c>
      <c r="E394" s="4">
        <f>SUMIFS(Investors!$Q:$Q,Investors!$T:$T,"Exit",Investors!$J:$J,Daily!A394)</f>
        <v/>
      </c>
      <c r="F394" s="4">
        <f>SUMIFS('Adjustments'!$C:$C,'Adjustments'!$A:$A,A394)</f>
        <v/>
      </c>
      <c r="G394" s="4">
        <f>B394+C394-D394-E394+F394</f>
        <v/>
      </c>
      <c r="H394" s="4">
        <f>H393+G394</f>
        <v/>
      </c>
    </row>
    <row r="395">
      <c r="A395" s="17">
        <f>A394+1</f>
        <v/>
      </c>
      <c r="B395" s="4" t="n"/>
      <c r="C395" s="4">
        <f>SUMIFS(Sales!$S:$S,Sales!$H:$H,A395)+SUMIFS(Sales!$J:$J,Sales!$H:$H,A395)</f>
        <v/>
      </c>
      <c r="D395" s="4">
        <f>SUMIFS(Sales!$J:$J,Sales!$U:$U,A395)</f>
        <v/>
      </c>
      <c r="E395" s="4">
        <f>SUMIFS(Investors!$Q:$Q,Investors!$T:$T,"Exit",Investors!$J:$J,Daily!A395)</f>
        <v/>
      </c>
      <c r="F395" s="4">
        <f>SUMIFS('Adjustments'!$C:$C,'Adjustments'!$A:$A,A395)</f>
        <v/>
      </c>
      <c r="G395" s="4">
        <f>B395+C395-D395-E395+F395</f>
        <v/>
      </c>
      <c r="H395" s="4">
        <f>H394+G395</f>
        <v/>
      </c>
    </row>
    <row r="396">
      <c r="A396" s="17">
        <f>A395+1</f>
        <v/>
      </c>
      <c r="B396" s="4" t="n"/>
      <c r="C396" s="4">
        <f>SUMIFS(Sales!$S:$S,Sales!$H:$H,A396)+SUMIFS(Sales!$J:$J,Sales!$H:$H,A396)</f>
        <v/>
      </c>
      <c r="D396" s="4">
        <f>SUMIFS(Sales!$J:$J,Sales!$U:$U,A396)</f>
        <v/>
      </c>
      <c r="E396" s="4">
        <f>SUMIFS(Investors!$Q:$Q,Investors!$T:$T,"Exit",Investors!$J:$J,Daily!A396)</f>
        <v/>
      </c>
      <c r="F396" s="4">
        <f>SUMIFS('Adjustments'!$C:$C,'Adjustments'!$A:$A,A396)</f>
        <v/>
      </c>
      <c r="G396" s="4">
        <f>B396+C396-D396-E396+F396</f>
        <v/>
      </c>
      <c r="H396" s="4">
        <f>H395+G396</f>
        <v/>
      </c>
    </row>
    <row r="397">
      <c r="A397" s="17">
        <f>A396+1</f>
        <v/>
      </c>
      <c r="B397" s="4" t="n"/>
      <c r="C397" s="4">
        <f>SUMIFS(Sales!$S:$S,Sales!$H:$H,A397)+SUMIFS(Sales!$J:$J,Sales!$H:$H,A397)</f>
        <v/>
      </c>
      <c r="D397" s="4">
        <f>SUMIFS(Sales!$J:$J,Sales!$U:$U,A397)</f>
        <v/>
      </c>
      <c r="E397" s="4">
        <f>SUMIFS(Investors!$Q:$Q,Investors!$T:$T,"Exit",Investors!$J:$J,Daily!A397)</f>
        <v/>
      </c>
      <c r="F397" s="4">
        <f>SUMIFS('Adjustments'!$C:$C,'Adjustments'!$A:$A,A397)</f>
        <v/>
      </c>
      <c r="G397" s="4">
        <f>B397+C397-D397-E397+F397</f>
        <v/>
      </c>
      <c r="H397" s="4">
        <f>H396+G397</f>
        <v/>
      </c>
    </row>
    <row r="398">
      <c r="A398" s="17">
        <f>A397+1</f>
        <v/>
      </c>
      <c r="B398" s="4" t="n"/>
      <c r="C398" s="4">
        <f>SUMIFS(Sales!$S:$S,Sales!$H:$H,A398)+SUMIFS(Sales!$J:$J,Sales!$H:$H,A398)</f>
        <v/>
      </c>
      <c r="D398" s="4">
        <f>SUMIFS(Sales!$J:$J,Sales!$U:$U,A398)</f>
        <v/>
      </c>
      <c r="E398" s="4">
        <f>SUMIFS(Investors!$Q:$Q,Investors!$T:$T,"Exit",Investors!$J:$J,Daily!A398)</f>
        <v/>
      </c>
      <c r="F398" s="4">
        <f>SUMIFS('Adjustments'!$C:$C,'Adjustments'!$A:$A,A398)</f>
        <v/>
      </c>
      <c r="G398" s="4">
        <f>B398+C398-D398-E398+F398</f>
        <v/>
      </c>
      <c r="H398" s="4">
        <f>H397+G398</f>
        <v/>
      </c>
    </row>
    <row r="399">
      <c r="A399" s="17">
        <f>A398+1</f>
        <v/>
      </c>
      <c r="B399" s="4" t="n"/>
      <c r="C399" s="4">
        <f>SUMIFS(Sales!$S:$S,Sales!$H:$H,A399)+SUMIFS(Sales!$J:$J,Sales!$H:$H,A399)</f>
        <v/>
      </c>
      <c r="D399" s="4">
        <f>SUMIFS(Sales!$J:$J,Sales!$U:$U,A399)</f>
        <v/>
      </c>
      <c r="E399" s="4">
        <f>SUMIFS(Investors!$Q:$Q,Investors!$T:$T,"Exit",Investors!$J:$J,Daily!A399)</f>
        <v/>
      </c>
      <c r="F399" s="4">
        <f>SUMIFS('Adjustments'!$C:$C,'Adjustments'!$A:$A,A399)</f>
        <v/>
      </c>
      <c r="G399" s="4">
        <f>B399+C399-D399-E399+F399</f>
        <v/>
      </c>
      <c r="H399" s="4">
        <f>H398+G399</f>
        <v/>
      </c>
    </row>
    <row r="400">
      <c r="A400" s="17">
        <f>A399+1</f>
        <v/>
      </c>
      <c r="B400" s="4" t="n"/>
      <c r="C400" s="4">
        <f>SUMIFS(Sales!$S:$S,Sales!$H:$H,A400)+SUMIFS(Sales!$J:$J,Sales!$H:$H,A400)</f>
        <v/>
      </c>
      <c r="D400" s="4">
        <f>SUMIFS(Sales!$J:$J,Sales!$U:$U,A400)</f>
        <v/>
      </c>
      <c r="E400" s="4">
        <f>SUMIFS(Investors!$Q:$Q,Investors!$T:$T,"Exit",Investors!$J:$J,Daily!A400)</f>
        <v/>
      </c>
      <c r="F400" s="4">
        <f>SUMIFS('Adjustments'!$C:$C,'Adjustments'!$A:$A,A400)</f>
        <v/>
      </c>
      <c r="G400" s="4">
        <f>B400+C400-D400-E400+F400</f>
        <v/>
      </c>
      <c r="H400" s="4">
        <f>H399+G400</f>
        <v/>
      </c>
    </row>
    <row r="401">
      <c r="A401" s="17">
        <f>A400+1</f>
        <v/>
      </c>
      <c r="B401" s="4" t="n"/>
      <c r="C401" s="4">
        <f>SUMIFS(Sales!$S:$S,Sales!$H:$H,A401)+SUMIFS(Sales!$J:$J,Sales!$H:$H,A401)</f>
        <v/>
      </c>
      <c r="D401" s="4">
        <f>SUMIFS(Sales!$J:$J,Sales!$U:$U,A401)</f>
        <v/>
      </c>
      <c r="E401" s="4">
        <f>SUMIFS(Investors!$Q:$Q,Investors!$T:$T,"Exit",Investors!$J:$J,Daily!A401)</f>
        <v/>
      </c>
      <c r="F401" s="4">
        <f>SUMIFS('Adjustments'!$C:$C,'Adjustments'!$A:$A,A401)</f>
        <v/>
      </c>
      <c r="G401" s="4">
        <f>B401+C401-D401-E401+F401</f>
        <v/>
      </c>
      <c r="H401" s="4">
        <f>H400+G401</f>
        <v/>
      </c>
    </row>
    <row r="402">
      <c r="A402" s="17">
        <f>A401+1</f>
        <v/>
      </c>
      <c r="B402" s="4" t="n"/>
      <c r="C402" s="4">
        <f>SUMIFS(Sales!$S:$S,Sales!$H:$H,A402)+SUMIFS(Sales!$J:$J,Sales!$H:$H,A402)</f>
        <v/>
      </c>
      <c r="D402" s="4">
        <f>SUMIFS(Sales!$J:$J,Sales!$U:$U,A402)</f>
        <v/>
      </c>
      <c r="E402" s="4">
        <f>SUMIFS(Investors!$Q:$Q,Investors!$T:$T,"Exit",Investors!$J:$J,Daily!A402)</f>
        <v/>
      </c>
      <c r="F402" s="4">
        <f>SUMIFS('Adjustments'!$C:$C,'Adjustments'!$A:$A,A402)</f>
        <v/>
      </c>
      <c r="G402" s="4">
        <f>B402+C402-D402-E402+F402</f>
        <v/>
      </c>
      <c r="H402" s="4">
        <f>H401+G402</f>
        <v/>
      </c>
    </row>
    <row r="403">
      <c r="A403" s="17">
        <f>A402+1</f>
        <v/>
      </c>
      <c r="B403" s="4" t="n"/>
      <c r="C403" s="4">
        <f>SUMIFS(Sales!$S:$S,Sales!$H:$H,A403)+SUMIFS(Sales!$J:$J,Sales!$H:$H,A403)</f>
        <v/>
      </c>
      <c r="D403" s="4">
        <f>SUMIFS(Sales!$J:$J,Sales!$U:$U,A403)</f>
        <v/>
      </c>
      <c r="E403" s="4">
        <f>SUMIFS(Investors!$Q:$Q,Investors!$T:$T,"Exit",Investors!$J:$J,Daily!A403)</f>
        <v/>
      </c>
      <c r="F403" s="4">
        <f>SUMIFS('Adjustments'!$C:$C,'Adjustments'!$A:$A,A403)</f>
        <v/>
      </c>
      <c r="G403" s="4">
        <f>B403+C403-D403-E403+F403</f>
        <v/>
      </c>
      <c r="H403" s="4">
        <f>H402+G403</f>
        <v/>
      </c>
    </row>
    <row r="404">
      <c r="A404" s="17">
        <f>A403+1</f>
        <v/>
      </c>
      <c r="B404" s="4" t="n"/>
      <c r="C404" s="4">
        <f>SUMIFS(Sales!$S:$S,Sales!$H:$H,A404)+SUMIFS(Sales!$J:$J,Sales!$H:$H,A404)</f>
        <v/>
      </c>
      <c r="D404" s="4">
        <f>SUMIFS(Sales!$J:$J,Sales!$U:$U,A404)</f>
        <v/>
      </c>
      <c r="E404" s="4">
        <f>SUMIFS(Investors!$Q:$Q,Investors!$T:$T,"Exit",Investors!$J:$J,Daily!A404)</f>
        <v/>
      </c>
      <c r="F404" s="4">
        <f>SUMIFS('Adjustments'!$C:$C,'Adjustments'!$A:$A,A404)</f>
        <v/>
      </c>
      <c r="G404" s="4">
        <f>B404+C404-D404-E404+F404</f>
        <v/>
      </c>
      <c r="H404" s="4">
        <f>H403+G404</f>
        <v/>
      </c>
    </row>
    <row r="405">
      <c r="A405" s="17">
        <f>A404+1</f>
        <v/>
      </c>
      <c r="B405" s="4" t="n"/>
      <c r="C405" s="4">
        <f>SUMIFS(Sales!$S:$S,Sales!$H:$H,A405)+SUMIFS(Sales!$J:$J,Sales!$H:$H,A405)</f>
        <v/>
      </c>
      <c r="D405" s="4">
        <f>SUMIFS(Sales!$J:$J,Sales!$U:$U,A405)</f>
        <v/>
      </c>
      <c r="E405" s="4">
        <f>SUMIFS(Investors!$Q:$Q,Investors!$T:$T,"Exit",Investors!$J:$J,Daily!A405)</f>
        <v/>
      </c>
      <c r="F405" s="4">
        <f>SUMIFS('Adjustments'!$C:$C,'Adjustments'!$A:$A,A405)</f>
        <v/>
      </c>
      <c r="G405" s="4">
        <f>B405+C405-D405-E405+F405</f>
        <v/>
      </c>
      <c r="H405" s="4">
        <f>H404+G405</f>
        <v/>
      </c>
    </row>
    <row r="406">
      <c r="A406" s="17">
        <f>A405+1</f>
        <v/>
      </c>
      <c r="B406" s="4" t="n"/>
      <c r="C406" s="4">
        <f>SUMIFS(Sales!$S:$S,Sales!$H:$H,A406)+SUMIFS(Sales!$J:$J,Sales!$H:$H,A406)</f>
        <v/>
      </c>
      <c r="D406" s="4">
        <f>SUMIFS(Sales!$J:$J,Sales!$U:$U,A406)</f>
        <v/>
      </c>
      <c r="E406" s="4">
        <f>SUMIFS(Investors!$Q:$Q,Investors!$T:$T,"Exit",Investors!$J:$J,Daily!A406)</f>
        <v/>
      </c>
      <c r="F406" s="4">
        <f>SUMIFS('Adjustments'!$C:$C,'Adjustments'!$A:$A,A406)</f>
        <v/>
      </c>
      <c r="G406" s="4">
        <f>B406+C406-D406-E406+F406</f>
        <v/>
      </c>
      <c r="H406" s="4">
        <f>H405+G406</f>
        <v/>
      </c>
    </row>
    <row r="407">
      <c r="A407" s="17">
        <f>A406+1</f>
        <v/>
      </c>
      <c r="B407" s="4" t="n"/>
      <c r="C407" s="4">
        <f>SUMIFS(Sales!$S:$S,Sales!$H:$H,A407)+SUMIFS(Sales!$J:$J,Sales!$H:$H,A407)</f>
        <v/>
      </c>
      <c r="D407" s="4">
        <f>SUMIFS(Sales!$J:$J,Sales!$U:$U,A407)</f>
        <v/>
      </c>
      <c r="E407" s="4">
        <f>SUMIFS(Investors!$Q:$Q,Investors!$T:$T,"Exit",Investors!$J:$J,Daily!A407)</f>
        <v/>
      </c>
      <c r="F407" s="4">
        <f>SUMIFS('Adjustments'!$C:$C,'Adjustments'!$A:$A,A407)</f>
        <v/>
      </c>
      <c r="G407" s="4">
        <f>B407+C407-D407-E407+F407</f>
        <v/>
      </c>
      <c r="H407" s="4">
        <f>H406+G407</f>
        <v/>
      </c>
    </row>
    <row r="408">
      <c r="A408" s="17">
        <f>A407+1</f>
        <v/>
      </c>
      <c r="B408" s="4" t="n"/>
      <c r="C408" s="4">
        <f>SUMIFS(Sales!$S:$S,Sales!$H:$H,A408)+SUMIFS(Sales!$J:$J,Sales!$H:$H,A408)</f>
        <v/>
      </c>
      <c r="D408" s="4">
        <f>SUMIFS(Sales!$J:$J,Sales!$U:$U,A408)</f>
        <v/>
      </c>
      <c r="E408" s="4">
        <f>SUMIFS(Investors!$Q:$Q,Investors!$T:$T,"Exit",Investors!$J:$J,Daily!A408)</f>
        <v/>
      </c>
      <c r="F408" s="4">
        <f>SUMIFS('Adjustments'!$C:$C,'Adjustments'!$A:$A,A408)</f>
        <v/>
      </c>
      <c r="G408" s="4">
        <f>B408+C408-D408-E408+F408</f>
        <v/>
      </c>
      <c r="H408" s="4">
        <f>H407+G408</f>
        <v/>
      </c>
    </row>
    <row r="409">
      <c r="A409" s="17">
        <f>A408+1</f>
        <v/>
      </c>
      <c r="B409" s="4" t="n"/>
      <c r="C409" s="4">
        <f>SUMIFS(Sales!$S:$S,Sales!$H:$H,A409)+SUMIFS(Sales!$J:$J,Sales!$H:$H,A409)</f>
        <v/>
      </c>
      <c r="D409" s="4">
        <f>SUMIFS(Sales!$J:$J,Sales!$U:$U,A409)</f>
        <v/>
      </c>
      <c r="E409" s="4">
        <f>SUMIFS(Investors!$Q:$Q,Investors!$T:$T,"Exit",Investors!$J:$J,Daily!A409)</f>
        <v/>
      </c>
      <c r="F409" s="4">
        <f>SUMIFS('Adjustments'!$C:$C,'Adjustments'!$A:$A,A409)</f>
        <v/>
      </c>
      <c r="G409" s="4">
        <f>B409+C409-D409-E409+F409</f>
        <v/>
      </c>
      <c r="H409" s="4">
        <f>H408+G409</f>
        <v/>
      </c>
    </row>
    <row r="410">
      <c r="A410" s="17">
        <f>A409+1</f>
        <v/>
      </c>
      <c r="B410" s="4" t="n"/>
      <c r="C410" s="4">
        <f>SUMIFS(Sales!$S:$S,Sales!$H:$H,A410)+SUMIFS(Sales!$J:$J,Sales!$H:$H,A410)</f>
        <v/>
      </c>
      <c r="D410" s="4">
        <f>SUMIFS(Sales!$J:$J,Sales!$U:$U,A410)</f>
        <v/>
      </c>
      <c r="E410" s="4">
        <f>SUMIFS(Investors!$Q:$Q,Investors!$T:$T,"Exit",Investors!$J:$J,Daily!A410)</f>
        <v/>
      </c>
      <c r="F410" s="4">
        <f>SUMIFS('Adjustments'!$C:$C,'Adjustments'!$A:$A,A410)</f>
        <v/>
      </c>
      <c r="G410" s="4">
        <f>B410+C410-D410-E410+F410</f>
        <v/>
      </c>
      <c r="H410" s="4">
        <f>H409+G410</f>
        <v/>
      </c>
    </row>
    <row r="411">
      <c r="A411" s="17">
        <f>A410+1</f>
        <v/>
      </c>
      <c r="B411" s="4" t="n"/>
      <c r="C411" s="4">
        <f>SUMIFS(Sales!$S:$S,Sales!$H:$H,A411)+SUMIFS(Sales!$J:$J,Sales!$H:$H,A411)</f>
        <v/>
      </c>
      <c r="D411" s="4">
        <f>SUMIFS(Sales!$J:$J,Sales!$U:$U,A411)</f>
        <v/>
      </c>
      <c r="E411" s="4">
        <f>SUMIFS(Investors!$Q:$Q,Investors!$T:$T,"Exit",Investors!$J:$J,Daily!A411)</f>
        <v/>
      </c>
      <c r="F411" s="4">
        <f>SUMIFS('Adjustments'!$C:$C,'Adjustments'!$A:$A,A411)</f>
        <v/>
      </c>
      <c r="G411" s="4">
        <f>B411+C411-D411-E411+F411</f>
        <v/>
      </c>
      <c r="H411" s="4">
        <f>H410+G411</f>
        <v/>
      </c>
    </row>
    <row r="412">
      <c r="A412" s="17">
        <f>A411+1</f>
        <v/>
      </c>
      <c r="B412" s="4" t="n"/>
      <c r="C412" s="4">
        <f>SUMIFS(Sales!$S:$S,Sales!$H:$H,A412)+SUMIFS(Sales!$J:$J,Sales!$H:$H,A412)</f>
        <v/>
      </c>
      <c r="D412" s="4">
        <f>SUMIFS(Sales!$J:$J,Sales!$U:$U,A412)</f>
        <v/>
      </c>
      <c r="E412" s="4">
        <f>SUMIFS(Investors!$Q:$Q,Investors!$T:$T,"Exit",Investors!$J:$J,Daily!A412)</f>
        <v/>
      </c>
      <c r="F412" s="4">
        <f>SUMIFS('Adjustments'!$C:$C,'Adjustments'!$A:$A,A412)</f>
        <v/>
      </c>
      <c r="G412" s="4">
        <f>B412+C412-D412-E412+F412</f>
        <v/>
      </c>
      <c r="H412" s="4">
        <f>H411+G412</f>
        <v/>
      </c>
    </row>
    <row r="413">
      <c r="A413" s="17">
        <f>A412+1</f>
        <v/>
      </c>
      <c r="B413" s="4" t="n"/>
      <c r="C413" s="4">
        <f>SUMIFS(Sales!$S:$S,Sales!$H:$H,A413)+SUMIFS(Sales!$J:$J,Sales!$H:$H,A413)</f>
        <v/>
      </c>
      <c r="D413" s="4">
        <f>SUMIFS(Sales!$J:$J,Sales!$U:$U,A413)</f>
        <v/>
      </c>
      <c r="E413" s="4">
        <f>SUMIFS(Investors!$Q:$Q,Investors!$T:$T,"Exit",Investors!$J:$J,Daily!A413)</f>
        <v/>
      </c>
      <c r="F413" s="4">
        <f>SUMIFS('Adjustments'!$C:$C,'Adjustments'!$A:$A,A413)</f>
        <v/>
      </c>
      <c r="G413" s="4">
        <f>B413+C413-D413-E413+F413</f>
        <v/>
      </c>
      <c r="H413" s="4">
        <f>H412+G413</f>
        <v/>
      </c>
    </row>
    <row r="414">
      <c r="A414" s="17">
        <f>A413+1</f>
        <v/>
      </c>
      <c r="B414" s="4" t="n"/>
      <c r="C414" s="4">
        <f>SUMIFS(Sales!$S:$S,Sales!$H:$H,A414)+SUMIFS(Sales!$J:$J,Sales!$H:$H,A414)</f>
        <v/>
      </c>
      <c r="D414" s="4">
        <f>SUMIFS(Sales!$J:$J,Sales!$U:$U,A414)</f>
        <v/>
      </c>
      <c r="E414" s="4">
        <f>SUMIFS(Investors!$Q:$Q,Investors!$T:$T,"Exit",Investors!$J:$J,Daily!A414)</f>
        <v/>
      </c>
      <c r="F414" s="4">
        <f>SUMIFS('Adjustments'!$C:$C,'Adjustments'!$A:$A,A414)</f>
        <v/>
      </c>
      <c r="G414" s="4">
        <f>B414+C414-D414-E414+F414</f>
        <v/>
      </c>
      <c r="H414" s="4">
        <f>H413+G414</f>
        <v/>
      </c>
    </row>
    <row r="415">
      <c r="A415" s="17">
        <f>A414+1</f>
        <v/>
      </c>
      <c r="B415" s="4" t="n"/>
      <c r="C415" s="4">
        <f>SUMIFS(Sales!$S:$S,Sales!$H:$H,A415)+SUMIFS(Sales!$J:$J,Sales!$H:$H,A415)</f>
        <v/>
      </c>
      <c r="D415" s="4">
        <f>SUMIFS(Sales!$J:$J,Sales!$U:$U,A415)</f>
        <v/>
      </c>
      <c r="E415" s="4">
        <f>SUMIFS(Investors!$Q:$Q,Investors!$T:$T,"Exit",Investors!$J:$J,Daily!A415)</f>
        <v/>
      </c>
      <c r="F415" s="4">
        <f>SUMIFS('Adjustments'!$C:$C,'Adjustments'!$A:$A,A415)</f>
        <v/>
      </c>
      <c r="G415" s="4">
        <f>B415+C415-D415-E415+F415</f>
        <v/>
      </c>
      <c r="H415" s="4">
        <f>H414+G415</f>
        <v/>
      </c>
    </row>
    <row r="416">
      <c r="A416" s="17">
        <f>A415+1</f>
        <v/>
      </c>
      <c r="B416" s="4" t="n"/>
      <c r="C416" s="4">
        <f>SUMIFS(Sales!$S:$S,Sales!$H:$H,A416)+SUMIFS(Sales!$J:$J,Sales!$H:$H,A416)</f>
        <v/>
      </c>
      <c r="D416" s="4">
        <f>SUMIFS(Sales!$J:$J,Sales!$U:$U,A416)</f>
        <v/>
      </c>
      <c r="E416" s="4">
        <f>SUMIFS(Investors!$Q:$Q,Investors!$T:$T,"Exit",Investors!$J:$J,Daily!A416)</f>
        <v/>
      </c>
      <c r="F416" s="4">
        <f>SUMIFS('Adjustments'!$C:$C,'Adjustments'!$A:$A,A416)</f>
        <v/>
      </c>
      <c r="G416" s="4">
        <f>B416+C416-D416-E416+F416</f>
        <v/>
      </c>
      <c r="H416" s="4">
        <f>H415+G416</f>
        <v/>
      </c>
    </row>
    <row r="417">
      <c r="A417" s="17">
        <f>A416+1</f>
        <v/>
      </c>
      <c r="B417" s="4" t="n"/>
      <c r="C417" s="4">
        <f>SUMIFS(Sales!$S:$S,Sales!$H:$H,A417)+SUMIFS(Sales!$J:$J,Sales!$H:$H,A417)</f>
        <v/>
      </c>
      <c r="D417" s="4">
        <f>SUMIFS(Sales!$J:$J,Sales!$U:$U,A417)</f>
        <v/>
      </c>
      <c r="E417" s="4">
        <f>SUMIFS(Investors!$Q:$Q,Investors!$T:$T,"Exit",Investors!$J:$J,Daily!A417)</f>
        <v/>
      </c>
      <c r="F417" s="4">
        <f>SUMIFS('Adjustments'!$C:$C,'Adjustments'!$A:$A,A417)</f>
        <v/>
      </c>
      <c r="G417" s="4">
        <f>B417+C417-D417-E417+F417</f>
        <v/>
      </c>
      <c r="H417" s="4">
        <f>H416+G417</f>
        <v/>
      </c>
    </row>
    <row r="418">
      <c r="A418" s="17">
        <f>A417+1</f>
        <v/>
      </c>
      <c r="B418" s="4" t="n"/>
      <c r="C418" s="4">
        <f>SUMIFS(Sales!$S:$S,Sales!$H:$H,A418)+SUMIFS(Sales!$J:$J,Sales!$H:$H,A418)</f>
        <v/>
      </c>
      <c r="D418" s="4">
        <f>SUMIFS(Sales!$J:$J,Sales!$U:$U,A418)</f>
        <v/>
      </c>
      <c r="E418" s="4">
        <f>SUMIFS(Investors!$Q:$Q,Investors!$T:$T,"Exit",Investors!$J:$J,Daily!A418)</f>
        <v/>
      </c>
      <c r="F418" s="4">
        <f>SUMIFS('Adjustments'!$C:$C,'Adjustments'!$A:$A,A418)</f>
        <v/>
      </c>
      <c r="G418" s="4">
        <f>B418+C418-D418-E418+F418</f>
        <v/>
      </c>
      <c r="H418" s="4">
        <f>H417+G418</f>
        <v/>
      </c>
    </row>
    <row r="419">
      <c r="A419" s="17">
        <f>A418+1</f>
        <v/>
      </c>
      <c r="B419" s="4" t="n"/>
      <c r="C419" s="4">
        <f>SUMIFS(Sales!$S:$S,Sales!$H:$H,A419)+SUMIFS(Sales!$J:$J,Sales!$H:$H,A419)</f>
        <v/>
      </c>
      <c r="D419" s="4">
        <f>SUMIFS(Sales!$J:$J,Sales!$U:$U,A419)</f>
        <v/>
      </c>
      <c r="E419" s="4">
        <f>SUMIFS(Investors!$Q:$Q,Investors!$T:$T,"Exit",Investors!$J:$J,Daily!A419)</f>
        <v/>
      </c>
      <c r="F419" s="4">
        <f>SUMIFS('Adjustments'!$C:$C,'Adjustments'!$A:$A,A419)</f>
        <v/>
      </c>
      <c r="G419" s="4">
        <f>B419+C419-D419-E419+F419</f>
        <v/>
      </c>
      <c r="H419" s="4">
        <f>H418+G419</f>
        <v/>
      </c>
    </row>
    <row r="420">
      <c r="A420" s="17">
        <f>A419+1</f>
        <v/>
      </c>
      <c r="B420" s="4" t="n"/>
      <c r="C420" s="4">
        <f>SUMIFS(Sales!$S:$S,Sales!$H:$H,A420)+SUMIFS(Sales!$J:$J,Sales!$H:$H,A420)</f>
        <v/>
      </c>
      <c r="D420" s="4">
        <f>SUMIFS(Sales!$J:$J,Sales!$U:$U,A420)</f>
        <v/>
      </c>
      <c r="E420" s="4">
        <f>SUMIFS(Investors!$Q:$Q,Investors!$T:$T,"Exit",Investors!$J:$J,Daily!A420)</f>
        <v/>
      </c>
      <c r="F420" s="4">
        <f>SUMIFS('Adjustments'!$C:$C,'Adjustments'!$A:$A,A420)</f>
        <v/>
      </c>
      <c r="G420" s="4">
        <f>B420+C420-D420-E420+F420</f>
        <v/>
      </c>
      <c r="H420" s="4">
        <f>H419+G420</f>
        <v/>
      </c>
    </row>
    <row r="421">
      <c r="A421" s="17">
        <f>A420+1</f>
        <v/>
      </c>
      <c r="B421" s="4" t="n"/>
      <c r="C421" s="4">
        <f>SUMIFS(Sales!$S:$S,Sales!$H:$H,A421)+SUMIFS(Sales!$J:$J,Sales!$H:$H,A421)</f>
        <v/>
      </c>
      <c r="D421" s="4">
        <f>SUMIFS(Sales!$J:$J,Sales!$U:$U,A421)</f>
        <v/>
      </c>
      <c r="E421" s="4">
        <f>SUMIFS(Investors!$Q:$Q,Investors!$T:$T,"Exit",Investors!$J:$J,Daily!A421)</f>
        <v/>
      </c>
      <c r="F421" s="4">
        <f>SUMIFS('Adjustments'!$C:$C,'Adjustments'!$A:$A,A421)</f>
        <v/>
      </c>
      <c r="G421" s="4">
        <f>B421+C421-D421-E421+F421</f>
        <v/>
      </c>
      <c r="H421" s="4">
        <f>H420+G421</f>
        <v/>
      </c>
    </row>
    <row r="422">
      <c r="A422" s="17">
        <f>A421+1</f>
        <v/>
      </c>
      <c r="B422" s="4" t="n"/>
      <c r="C422" s="4">
        <f>SUMIFS(Sales!$S:$S,Sales!$H:$H,A422)+SUMIFS(Sales!$J:$J,Sales!$H:$H,A422)</f>
        <v/>
      </c>
      <c r="D422" s="4">
        <f>SUMIFS(Sales!$J:$J,Sales!$U:$U,A422)</f>
        <v/>
      </c>
      <c r="E422" s="4">
        <f>SUMIFS(Investors!$Q:$Q,Investors!$T:$T,"Exit",Investors!$J:$J,Daily!A422)</f>
        <v/>
      </c>
      <c r="F422" s="4">
        <f>SUMIFS('Adjustments'!$C:$C,'Adjustments'!$A:$A,A422)</f>
        <v/>
      </c>
      <c r="G422" s="4">
        <f>B422+C422-D422-E422+F422</f>
        <v/>
      </c>
      <c r="H422" s="4">
        <f>H421+G422</f>
        <v/>
      </c>
    </row>
    <row r="423">
      <c r="A423" s="17">
        <f>A422+1</f>
        <v/>
      </c>
      <c r="B423" s="4" t="n"/>
      <c r="C423" s="4">
        <f>SUMIFS(Sales!$S:$S,Sales!$H:$H,A423)+SUMIFS(Sales!$J:$J,Sales!$H:$H,A423)</f>
        <v/>
      </c>
      <c r="D423" s="4">
        <f>SUMIFS(Sales!$J:$J,Sales!$U:$U,A423)</f>
        <v/>
      </c>
      <c r="E423" s="4">
        <f>SUMIFS(Investors!$Q:$Q,Investors!$T:$T,"Exit",Investors!$J:$J,Daily!A423)</f>
        <v/>
      </c>
      <c r="F423" s="4">
        <f>SUMIFS('Adjustments'!$C:$C,'Adjustments'!$A:$A,A423)</f>
        <v/>
      </c>
      <c r="G423" s="4">
        <f>B423+C423-D423-E423+F423</f>
        <v/>
      </c>
      <c r="H423" s="4">
        <f>H422+G423</f>
        <v/>
      </c>
    </row>
    <row r="424">
      <c r="A424" s="17">
        <f>A423+1</f>
        <v/>
      </c>
      <c r="B424" s="4" t="n"/>
      <c r="C424" s="4">
        <f>SUMIFS(Sales!$S:$S,Sales!$H:$H,A424)+SUMIFS(Sales!$J:$J,Sales!$H:$H,A424)</f>
        <v/>
      </c>
      <c r="D424" s="4">
        <f>SUMIFS(Sales!$J:$J,Sales!$U:$U,A424)</f>
        <v/>
      </c>
      <c r="E424" s="4">
        <f>SUMIFS(Investors!$Q:$Q,Investors!$T:$T,"Exit",Investors!$J:$J,Daily!A424)</f>
        <v/>
      </c>
      <c r="F424" s="4">
        <f>SUMIFS('Adjustments'!$C:$C,'Adjustments'!$A:$A,A424)</f>
        <v/>
      </c>
      <c r="G424" s="4">
        <f>B424+C424-D424-E424+F424</f>
        <v/>
      </c>
      <c r="H424" s="4">
        <f>H423+G424</f>
        <v/>
      </c>
    </row>
    <row r="425">
      <c r="A425" s="17">
        <f>A424+1</f>
        <v/>
      </c>
      <c r="B425" s="4" t="n"/>
      <c r="C425" s="4">
        <f>SUMIFS(Sales!$S:$S,Sales!$H:$H,A425)+SUMIFS(Sales!$J:$J,Sales!$H:$H,A425)</f>
        <v/>
      </c>
      <c r="D425" s="4">
        <f>SUMIFS(Sales!$J:$J,Sales!$U:$U,A425)</f>
        <v/>
      </c>
      <c r="E425" s="4">
        <f>SUMIFS(Investors!$Q:$Q,Investors!$T:$T,"Exit",Investors!$J:$J,Daily!A425)</f>
        <v/>
      </c>
      <c r="F425" s="4">
        <f>SUMIFS('Adjustments'!$C:$C,'Adjustments'!$A:$A,A425)</f>
        <v/>
      </c>
      <c r="G425" s="4">
        <f>B425+C425-D425-E425+F425</f>
        <v/>
      </c>
      <c r="H425" s="4">
        <f>H424+G425</f>
        <v/>
      </c>
    </row>
    <row r="426">
      <c r="A426" s="17">
        <f>A425+1</f>
        <v/>
      </c>
      <c r="B426" s="4" t="n"/>
      <c r="C426" s="4">
        <f>SUMIFS(Sales!$S:$S,Sales!$H:$H,A426)+SUMIFS(Sales!$J:$J,Sales!$H:$H,A426)</f>
        <v/>
      </c>
      <c r="D426" s="4">
        <f>SUMIFS(Sales!$J:$J,Sales!$U:$U,A426)</f>
        <v/>
      </c>
      <c r="E426" s="4">
        <f>SUMIFS(Investors!$Q:$Q,Investors!$T:$T,"Exit",Investors!$J:$J,Daily!A426)</f>
        <v/>
      </c>
      <c r="F426" s="4">
        <f>SUMIFS('Adjustments'!$C:$C,'Adjustments'!$A:$A,A426)</f>
        <v/>
      </c>
      <c r="G426" s="4">
        <f>B426+C426-D426-E426+F426</f>
        <v/>
      </c>
      <c r="H426" s="4">
        <f>H425+G426</f>
        <v/>
      </c>
    </row>
    <row r="427">
      <c r="A427" s="17">
        <f>A426+1</f>
        <v/>
      </c>
      <c r="B427" s="4" t="n"/>
      <c r="C427" s="4">
        <f>SUMIFS(Sales!$S:$S,Sales!$H:$H,A427)+SUMIFS(Sales!$J:$J,Sales!$H:$H,A427)</f>
        <v/>
      </c>
      <c r="D427" s="4">
        <f>SUMIFS(Sales!$J:$J,Sales!$U:$U,A427)</f>
        <v/>
      </c>
      <c r="E427" s="4">
        <f>SUMIFS(Investors!$Q:$Q,Investors!$T:$T,"Exit",Investors!$J:$J,Daily!A427)</f>
        <v/>
      </c>
      <c r="F427" s="4">
        <f>SUMIFS('Adjustments'!$C:$C,'Adjustments'!$A:$A,A427)</f>
        <v/>
      </c>
      <c r="G427" s="4">
        <f>B427+C427-D427-E427+F427</f>
        <v/>
      </c>
      <c r="H427" s="4">
        <f>H426+G427</f>
        <v/>
      </c>
    </row>
    <row r="428">
      <c r="A428" s="17">
        <f>A427+1</f>
        <v/>
      </c>
      <c r="B428" s="4" t="n"/>
      <c r="C428" s="4">
        <f>SUMIFS(Sales!$S:$S,Sales!$H:$H,A428)+SUMIFS(Sales!$J:$J,Sales!$H:$H,A428)</f>
        <v/>
      </c>
      <c r="D428" s="4">
        <f>SUMIFS(Sales!$J:$J,Sales!$U:$U,A428)</f>
        <v/>
      </c>
      <c r="E428" s="4">
        <f>SUMIFS(Investors!$Q:$Q,Investors!$T:$T,"Exit",Investors!$J:$J,Daily!A428)</f>
        <v/>
      </c>
      <c r="F428" s="4">
        <f>SUMIFS('Adjustments'!$C:$C,'Adjustments'!$A:$A,A428)</f>
        <v/>
      </c>
      <c r="G428" s="4">
        <f>B428+C428-D428-E428+F428</f>
        <v/>
      </c>
      <c r="H428" s="4">
        <f>H427+G428</f>
        <v/>
      </c>
    </row>
    <row r="429">
      <c r="A429" s="17">
        <f>A428+1</f>
        <v/>
      </c>
      <c r="B429" s="4" t="n"/>
      <c r="C429" s="4">
        <f>SUMIFS(Sales!$S:$S,Sales!$H:$H,A429)+SUMIFS(Sales!$J:$J,Sales!$H:$H,A429)</f>
        <v/>
      </c>
      <c r="D429" s="4">
        <f>SUMIFS(Sales!$J:$J,Sales!$U:$U,A429)</f>
        <v/>
      </c>
      <c r="E429" s="4">
        <f>SUMIFS(Investors!$Q:$Q,Investors!$T:$T,"Exit",Investors!$J:$J,Daily!A429)</f>
        <v/>
      </c>
      <c r="F429" s="4">
        <f>SUMIFS('Adjustments'!$C:$C,'Adjustments'!$A:$A,A429)</f>
        <v/>
      </c>
      <c r="G429" s="4">
        <f>B429+C429-D429-E429+F429</f>
        <v/>
      </c>
      <c r="H429" s="4">
        <f>H428+G429</f>
        <v/>
      </c>
    </row>
    <row r="430">
      <c r="A430" s="17">
        <f>A429+1</f>
        <v/>
      </c>
      <c r="B430" s="4" t="n"/>
      <c r="C430" s="4">
        <f>SUMIFS(Sales!$S:$S,Sales!$H:$H,A430)+SUMIFS(Sales!$J:$J,Sales!$H:$H,A430)</f>
        <v/>
      </c>
      <c r="D430" s="4">
        <f>SUMIFS(Sales!$J:$J,Sales!$U:$U,A430)</f>
        <v/>
      </c>
      <c r="E430" s="4">
        <f>SUMIFS(Investors!$Q:$Q,Investors!$T:$T,"Exit",Investors!$J:$J,Daily!A430)</f>
        <v/>
      </c>
      <c r="F430" s="4">
        <f>SUMIFS('Adjustments'!$C:$C,'Adjustments'!$A:$A,A430)</f>
        <v/>
      </c>
      <c r="G430" s="4">
        <f>B430+C430-D430-E430+F430</f>
        <v/>
      </c>
      <c r="H430" s="4">
        <f>H429+G430</f>
        <v/>
      </c>
    </row>
    <row r="431">
      <c r="A431" s="17">
        <f>A430+1</f>
        <v/>
      </c>
      <c r="B431" s="4" t="n"/>
      <c r="C431" s="4">
        <f>SUMIFS(Sales!$S:$S,Sales!$H:$H,A431)+SUMIFS(Sales!$J:$J,Sales!$H:$H,A431)</f>
        <v/>
      </c>
      <c r="D431" s="4">
        <f>SUMIFS(Sales!$J:$J,Sales!$U:$U,A431)</f>
        <v/>
      </c>
      <c r="E431" s="4">
        <f>SUMIFS(Investors!$Q:$Q,Investors!$T:$T,"Exit",Investors!$J:$J,Daily!A431)</f>
        <v/>
      </c>
      <c r="F431" s="4">
        <f>SUMIFS('Adjustments'!$C:$C,'Adjustments'!$A:$A,A431)</f>
        <v/>
      </c>
      <c r="G431" s="4">
        <f>B431+C431-D431-E431+F431</f>
        <v/>
      </c>
      <c r="H431" s="4">
        <f>H430+G431</f>
        <v/>
      </c>
    </row>
    <row r="432">
      <c r="A432" s="17">
        <f>A431+1</f>
        <v/>
      </c>
      <c r="B432" s="4" t="n"/>
      <c r="C432" s="4">
        <f>SUMIFS(Sales!$S:$S,Sales!$H:$H,A432)+SUMIFS(Sales!$J:$J,Sales!$H:$H,A432)</f>
        <v/>
      </c>
      <c r="D432" s="4">
        <f>SUMIFS(Sales!$J:$J,Sales!$U:$U,A432)</f>
        <v/>
      </c>
      <c r="E432" s="4">
        <f>SUMIFS(Investors!$Q:$Q,Investors!$T:$T,"Exit",Investors!$J:$J,Daily!A432)</f>
        <v/>
      </c>
      <c r="F432" s="4">
        <f>SUMIFS('Adjustments'!$C:$C,'Adjustments'!$A:$A,A432)</f>
        <v/>
      </c>
      <c r="G432" s="4">
        <f>B432+C432-D432-E432+F432</f>
        <v/>
      </c>
      <c r="H432" s="4">
        <f>H431+G432</f>
        <v/>
      </c>
    </row>
    <row r="433">
      <c r="A433" s="17">
        <f>A432+1</f>
        <v/>
      </c>
      <c r="B433" s="4" t="n"/>
      <c r="C433" s="4">
        <f>SUMIFS(Sales!$S:$S,Sales!$H:$H,A433)+SUMIFS(Sales!$J:$J,Sales!$H:$H,A433)</f>
        <v/>
      </c>
      <c r="D433" s="4">
        <f>SUMIFS(Sales!$J:$J,Sales!$U:$U,A433)</f>
        <v/>
      </c>
      <c r="E433" s="4">
        <f>SUMIFS(Investors!$Q:$Q,Investors!$T:$T,"Exit",Investors!$J:$J,Daily!A433)</f>
        <v/>
      </c>
      <c r="F433" s="4">
        <f>SUMIFS('Adjustments'!$C:$C,'Adjustments'!$A:$A,A433)</f>
        <v/>
      </c>
      <c r="G433" s="4">
        <f>B433+C433-D433-E433+F433</f>
        <v/>
      </c>
      <c r="H433" s="4">
        <f>H432+G433</f>
        <v/>
      </c>
    </row>
    <row r="434">
      <c r="A434" s="17">
        <f>A433+1</f>
        <v/>
      </c>
      <c r="B434" s="4" t="n"/>
      <c r="C434" s="4">
        <f>SUMIFS(Sales!$S:$S,Sales!$H:$H,A434)+SUMIFS(Sales!$J:$J,Sales!$H:$H,A434)</f>
        <v/>
      </c>
      <c r="D434" s="4">
        <f>SUMIFS(Sales!$J:$J,Sales!$U:$U,A434)</f>
        <v/>
      </c>
      <c r="E434" s="4">
        <f>SUMIFS(Investors!$Q:$Q,Investors!$T:$T,"Exit",Investors!$J:$J,Daily!A434)</f>
        <v/>
      </c>
      <c r="F434" s="4">
        <f>SUMIFS('Adjustments'!$C:$C,'Adjustments'!$A:$A,A434)</f>
        <v/>
      </c>
      <c r="G434" s="4">
        <f>B434+C434-D434-E434+F434</f>
        <v/>
      </c>
      <c r="H434" s="4">
        <f>H433+G434</f>
        <v/>
      </c>
    </row>
    <row r="435">
      <c r="A435" s="17">
        <f>A434+1</f>
        <v/>
      </c>
      <c r="B435" s="4" t="n"/>
      <c r="C435" s="4">
        <f>SUMIFS(Sales!$S:$S,Sales!$H:$H,A435)+SUMIFS(Sales!$J:$J,Sales!$H:$H,A435)</f>
        <v/>
      </c>
      <c r="D435" s="4">
        <f>SUMIFS(Sales!$J:$J,Sales!$U:$U,A435)</f>
        <v/>
      </c>
      <c r="E435" s="4">
        <f>SUMIFS(Investors!$Q:$Q,Investors!$T:$T,"Exit",Investors!$J:$J,Daily!A435)</f>
        <v/>
      </c>
      <c r="F435" s="4">
        <f>SUMIFS('Adjustments'!$C:$C,'Adjustments'!$A:$A,A435)</f>
        <v/>
      </c>
      <c r="G435" s="4">
        <f>B435+C435-D435-E435+F435</f>
        <v/>
      </c>
      <c r="H435" s="4">
        <f>H434+G435</f>
        <v/>
      </c>
    </row>
    <row r="436">
      <c r="A436" s="17">
        <f>A435+1</f>
        <v/>
      </c>
      <c r="B436" s="4" t="n"/>
      <c r="C436" s="4">
        <f>SUMIFS(Sales!$S:$S,Sales!$H:$H,A436)+SUMIFS(Sales!$J:$J,Sales!$H:$H,A436)</f>
        <v/>
      </c>
      <c r="D436" s="4">
        <f>SUMIFS(Sales!$J:$J,Sales!$U:$U,A436)</f>
        <v/>
      </c>
      <c r="E436" s="4">
        <f>SUMIFS(Investors!$Q:$Q,Investors!$T:$T,"Exit",Investors!$J:$J,Daily!A436)</f>
        <v/>
      </c>
      <c r="F436" s="4">
        <f>SUMIFS('Adjustments'!$C:$C,'Adjustments'!$A:$A,A436)</f>
        <v/>
      </c>
      <c r="G436" s="4">
        <f>B436+C436-D436-E436+F436</f>
        <v/>
      </c>
      <c r="H436" s="4">
        <f>H435+G436</f>
        <v/>
      </c>
    </row>
    <row r="437">
      <c r="A437" s="17">
        <f>A436+1</f>
        <v/>
      </c>
      <c r="B437" s="4" t="n"/>
      <c r="C437" s="4">
        <f>SUMIFS(Sales!$S:$S,Sales!$H:$H,A437)+SUMIFS(Sales!$J:$J,Sales!$H:$H,A437)</f>
        <v/>
      </c>
      <c r="D437" s="4">
        <f>SUMIFS(Sales!$J:$J,Sales!$U:$U,A437)</f>
        <v/>
      </c>
      <c r="E437" s="4">
        <f>SUMIFS(Investors!$Q:$Q,Investors!$T:$T,"Exit",Investors!$J:$J,Daily!A437)</f>
        <v/>
      </c>
      <c r="F437" s="4">
        <f>SUMIFS('Adjustments'!$C:$C,'Adjustments'!$A:$A,A437)</f>
        <v/>
      </c>
      <c r="G437" s="4">
        <f>B437+C437-D437-E437+F437</f>
        <v/>
      </c>
      <c r="H437" s="4">
        <f>H436+G437</f>
        <v/>
      </c>
    </row>
    <row r="438">
      <c r="A438" s="17">
        <f>A437+1</f>
        <v/>
      </c>
      <c r="B438" s="4" t="n"/>
      <c r="C438" s="4">
        <f>SUMIFS(Sales!$S:$S,Sales!$H:$H,A438)+SUMIFS(Sales!$J:$J,Sales!$H:$H,A438)</f>
        <v/>
      </c>
      <c r="D438" s="4">
        <f>SUMIFS(Sales!$J:$J,Sales!$U:$U,A438)</f>
        <v/>
      </c>
      <c r="E438" s="4">
        <f>SUMIFS(Investors!$Q:$Q,Investors!$T:$T,"Exit",Investors!$J:$J,Daily!A438)</f>
        <v/>
      </c>
      <c r="F438" s="4">
        <f>SUMIFS('Adjustments'!$C:$C,'Adjustments'!$A:$A,A438)</f>
        <v/>
      </c>
      <c r="G438" s="4">
        <f>B438+C438-D438-E438+F438</f>
        <v/>
      </c>
      <c r="H438" s="4">
        <f>H437+G438</f>
        <v/>
      </c>
    </row>
    <row r="439">
      <c r="A439" s="17">
        <f>A438+1</f>
        <v/>
      </c>
      <c r="B439" s="4" t="n"/>
      <c r="C439" s="4">
        <f>SUMIFS(Sales!$S:$S,Sales!$H:$H,A439)+SUMIFS(Sales!$J:$J,Sales!$H:$H,A439)</f>
        <v/>
      </c>
      <c r="D439" s="4">
        <f>SUMIFS(Sales!$J:$J,Sales!$U:$U,A439)</f>
        <v/>
      </c>
      <c r="E439" s="4">
        <f>SUMIFS(Investors!$Q:$Q,Investors!$T:$T,"Exit",Investors!$J:$J,Daily!A439)</f>
        <v/>
      </c>
      <c r="F439" s="4">
        <f>SUMIFS('Adjustments'!$C:$C,'Adjustments'!$A:$A,A439)</f>
        <v/>
      </c>
      <c r="G439" s="4">
        <f>B439+C439-D439-E439+F439</f>
        <v/>
      </c>
      <c r="H439" s="4">
        <f>H438+G439</f>
        <v/>
      </c>
    </row>
    <row r="440">
      <c r="A440" s="17">
        <f>A439+1</f>
        <v/>
      </c>
      <c r="B440" s="4" t="n"/>
      <c r="C440" s="4">
        <f>SUMIFS(Sales!$S:$S,Sales!$H:$H,A440)+SUMIFS(Sales!$J:$J,Sales!$H:$H,A440)</f>
        <v/>
      </c>
      <c r="D440" s="4">
        <f>SUMIFS(Sales!$J:$J,Sales!$U:$U,A440)</f>
        <v/>
      </c>
      <c r="E440" s="4">
        <f>SUMIFS(Investors!$Q:$Q,Investors!$T:$T,"Exit",Investors!$J:$J,Daily!A440)</f>
        <v/>
      </c>
      <c r="F440" s="4">
        <f>SUMIFS('Adjustments'!$C:$C,'Adjustments'!$A:$A,A440)</f>
        <v/>
      </c>
      <c r="G440" s="4">
        <f>B440+C440-D440-E440+F440</f>
        <v/>
      </c>
      <c r="H440" s="4">
        <f>H439+G440</f>
        <v/>
      </c>
    </row>
    <row r="441">
      <c r="A441" s="17">
        <f>A440+1</f>
        <v/>
      </c>
      <c r="B441" s="4" t="n"/>
      <c r="C441" s="4">
        <f>SUMIFS(Sales!$S:$S,Sales!$H:$H,A441)+SUMIFS(Sales!$J:$J,Sales!$H:$H,A441)</f>
        <v/>
      </c>
      <c r="D441" s="4">
        <f>SUMIFS(Sales!$J:$J,Sales!$U:$U,A441)</f>
        <v/>
      </c>
      <c r="E441" s="4">
        <f>SUMIFS(Investors!$Q:$Q,Investors!$T:$T,"Exit",Investors!$J:$J,Daily!A441)</f>
        <v/>
      </c>
      <c r="F441" s="4">
        <f>SUMIFS('Adjustments'!$C:$C,'Adjustments'!$A:$A,A441)</f>
        <v/>
      </c>
      <c r="G441" s="4">
        <f>B441+C441-D441-E441+F441</f>
        <v/>
      </c>
      <c r="H441" s="4">
        <f>H440+G441</f>
        <v/>
      </c>
    </row>
    <row r="442">
      <c r="A442" s="17">
        <f>A441+1</f>
        <v/>
      </c>
      <c r="B442" s="4" t="n"/>
      <c r="C442" s="4">
        <f>SUMIFS(Sales!$S:$S,Sales!$H:$H,A442)+SUMIFS(Sales!$J:$J,Sales!$H:$H,A442)</f>
        <v/>
      </c>
      <c r="D442" s="4">
        <f>SUMIFS(Sales!$J:$J,Sales!$U:$U,A442)</f>
        <v/>
      </c>
      <c r="E442" s="4">
        <f>SUMIFS(Investors!$Q:$Q,Investors!$T:$T,"Exit",Investors!$J:$J,Daily!A442)</f>
        <v/>
      </c>
      <c r="F442" s="4">
        <f>SUMIFS('Adjustments'!$C:$C,'Adjustments'!$A:$A,A442)</f>
        <v/>
      </c>
      <c r="G442" s="4">
        <f>B442+C442-D442-E442+F442</f>
        <v/>
      </c>
      <c r="H442" s="4">
        <f>H441+G442</f>
        <v/>
      </c>
    </row>
    <row r="443">
      <c r="A443" s="17">
        <f>A442+1</f>
        <v/>
      </c>
      <c r="B443" s="4" t="n"/>
      <c r="C443" s="4">
        <f>SUMIFS(Sales!$S:$S,Sales!$H:$H,A443)+SUMIFS(Sales!$J:$J,Sales!$H:$H,A443)</f>
        <v/>
      </c>
      <c r="D443" s="4">
        <f>SUMIFS(Sales!$J:$J,Sales!$U:$U,A443)</f>
        <v/>
      </c>
      <c r="E443" s="4">
        <f>SUMIFS(Investors!$Q:$Q,Investors!$T:$T,"Exit",Investors!$J:$J,Daily!A443)</f>
        <v/>
      </c>
      <c r="F443" s="4">
        <f>SUMIFS('Adjustments'!$C:$C,'Adjustments'!$A:$A,A443)</f>
        <v/>
      </c>
      <c r="G443" s="4">
        <f>B443+C443-D443-E443+F443</f>
        <v/>
      </c>
      <c r="H443" s="4">
        <f>H442+G443</f>
        <v/>
      </c>
    </row>
    <row r="444">
      <c r="A444" s="17">
        <f>A443+1</f>
        <v/>
      </c>
      <c r="B444" s="4" t="n"/>
      <c r="C444" s="4">
        <f>SUMIFS(Sales!$S:$S,Sales!$H:$H,A444)+SUMIFS(Sales!$J:$J,Sales!$H:$H,A444)</f>
        <v/>
      </c>
      <c r="D444" s="4">
        <f>SUMIFS(Sales!$J:$J,Sales!$U:$U,A444)</f>
        <v/>
      </c>
      <c r="E444" s="4">
        <f>SUMIFS(Investors!$Q:$Q,Investors!$T:$T,"Exit",Investors!$J:$J,Daily!A444)</f>
        <v/>
      </c>
      <c r="F444" s="4">
        <f>SUMIFS('Adjustments'!$C:$C,'Adjustments'!$A:$A,A444)</f>
        <v/>
      </c>
      <c r="G444" s="4">
        <f>B444+C444-D444-E444+F444</f>
        <v/>
      </c>
      <c r="H444" s="4">
        <f>H443+G444</f>
        <v/>
      </c>
    </row>
    <row r="445">
      <c r="A445" s="17">
        <f>A444+1</f>
        <v/>
      </c>
      <c r="B445" s="4" t="n"/>
      <c r="C445" s="4">
        <f>SUMIFS(Sales!$S:$S,Sales!$H:$H,A445)+SUMIFS(Sales!$J:$J,Sales!$H:$H,A445)</f>
        <v/>
      </c>
      <c r="D445" s="4">
        <f>SUMIFS(Sales!$J:$J,Sales!$U:$U,A445)</f>
        <v/>
      </c>
      <c r="E445" s="4">
        <f>SUMIFS(Investors!$Q:$Q,Investors!$T:$T,"Exit",Investors!$J:$J,Daily!A445)</f>
        <v/>
      </c>
      <c r="F445" s="4">
        <f>SUMIFS('Adjustments'!$C:$C,'Adjustments'!$A:$A,A445)</f>
        <v/>
      </c>
      <c r="G445" s="4">
        <f>B445+C445-D445-E445+F445</f>
        <v/>
      </c>
      <c r="H445" s="4">
        <f>H444+G445</f>
        <v/>
      </c>
    </row>
    <row r="446">
      <c r="A446" s="17">
        <f>A445+1</f>
        <v/>
      </c>
      <c r="B446" s="4" t="n"/>
      <c r="C446" s="4">
        <f>SUMIFS(Sales!$S:$S,Sales!$H:$H,A446)+SUMIFS(Sales!$J:$J,Sales!$H:$H,A446)</f>
        <v/>
      </c>
      <c r="D446" s="4">
        <f>SUMIFS(Sales!$J:$J,Sales!$U:$U,A446)</f>
        <v/>
      </c>
      <c r="E446" s="4">
        <f>SUMIFS(Investors!$Q:$Q,Investors!$T:$T,"Exit",Investors!$J:$J,Daily!A446)</f>
        <v/>
      </c>
      <c r="F446" s="4">
        <f>SUMIFS('Adjustments'!$C:$C,'Adjustments'!$A:$A,A446)</f>
        <v/>
      </c>
      <c r="G446" s="4">
        <f>B446+C446-D446-E446+F446</f>
        <v/>
      </c>
      <c r="H446" s="4">
        <f>H445+G446</f>
        <v/>
      </c>
    </row>
    <row r="447">
      <c r="A447" s="17">
        <f>A446+1</f>
        <v/>
      </c>
      <c r="B447" s="4" t="n"/>
      <c r="C447" s="4">
        <f>SUMIFS(Sales!$S:$S,Sales!$H:$H,A447)+SUMIFS(Sales!$J:$J,Sales!$H:$H,A447)</f>
        <v/>
      </c>
      <c r="D447" s="4">
        <f>SUMIFS(Sales!$J:$J,Sales!$U:$U,A447)</f>
        <v/>
      </c>
      <c r="E447" s="4">
        <f>SUMIFS(Investors!$Q:$Q,Investors!$T:$T,"Exit",Investors!$J:$J,Daily!A447)</f>
        <v/>
      </c>
      <c r="F447" s="4">
        <f>SUMIFS('Adjustments'!$C:$C,'Adjustments'!$A:$A,A447)</f>
        <v/>
      </c>
      <c r="G447" s="4">
        <f>B447+C447-D447-E447+F447</f>
        <v/>
      </c>
      <c r="H447" s="4">
        <f>H446+G447</f>
        <v/>
      </c>
    </row>
    <row r="448">
      <c r="A448" s="17">
        <f>A447+1</f>
        <v/>
      </c>
      <c r="B448" s="4" t="n"/>
      <c r="C448" s="4">
        <f>SUMIFS(Sales!$S:$S,Sales!$H:$H,A448)+SUMIFS(Sales!$J:$J,Sales!$H:$H,A448)</f>
        <v/>
      </c>
      <c r="D448" s="4">
        <f>SUMIFS(Sales!$J:$J,Sales!$U:$U,A448)</f>
        <v/>
      </c>
      <c r="E448" s="4">
        <f>SUMIFS(Investors!$Q:$Q,Investors!$T:$T,"Exit",Investors!$J:$J,Daily!A448)</f>
        <v/>
      </c>
      <c r="F448" s="4">
        <f>SUMIFS('Adjustments'!$C:$C,'Adjustments'!$A:$A,A448)</f>
        <v/>
      </c>
      <c r="G448" s="4">
        <f>B448+C448-D448-E448+F448</f>
        <v/>
      </c>
      <c r="H448" s="4">
        <f>H447+G448</f>
        <v/>
      </c>
    </row>
    <row r="449">
      <c r="A449" s="17">
        <f>A448+1</f>
        <v/>
      </c>
      <c r="B449" s="4" t="n"/>
      <c r="C449" s="4">
        <f>SUMIFS(Sales!$S:$S,Sales!$H:$H,A449)+SUMIFS(Sales!$J:$J,Sales!$H:$H,A449)</f>
        <v/>
      </c>
      <c r="D449" s="4">
        <f>SUMIFS(Sales!$J:$J,Sales!$U:$U,A449)</f>
        <v/>
      </c>
      <c r="E449" s="4">
        <f>SUMIFS(Investors!$Q:$Q,Investors!$T:$T,"Exit",Investors!$J:$J,Daily!A449)</f>
        <v/>
      </c>
      <c r="F449" s="4">
        <f>SUMIFS('Adjustments'!$C:$C,'Adjustments'!$A:$A,A449)</f>
        <v/>
      </c>
      <c r="G449" s="4">
        <f>B449+C449-D449-E449+F449</f>
        <v/>
      </c>
      <c r="H449" s="4">
        <f>H448+G449</f>
        <v/>
      </c>
    </row>
    <row r="450">
      <c r="A450" s="17">
        <f>A449+1</f>
        <v/>
      </c>
      <c r="B450" s="4" t="n"/>
      <c r="C450" s="4">
        <f>SUMIFS(Sales!$S:$S,Sales!$H:$H,A450)+SUMIFS(Sales!$J:$J,Sales!$H:$H,A450)</f>
        <v/>
      </c>
      <c r="D450" s="4">
        <f>SUMIFS(Sales!$J:$J,Sales!$U:$U,A450)</f>
        <v/>
      </c>
      <c r="E450" s="4">
        <f>SUMIFS(Investors!$Q:$Q,Investors!$T:$T,"Exit",Investors!$J:$J,Daily!A450)</f>
        <v/>
      </c>
      <c r="F450" s="4">
        <f>SUMIFS('Adjustments'!$C:$C,'Adjustments'!$A:$A,A450)</f>
        <v/>
      </c>
      <c r="G450" s="4">
        <f>B450+C450-D450-E450+F450</f>
        <v/>
      </c>
      <c r="H450" s="4">
        <f>H449+G450</f>
        <v/>
      </c>
    </row>
    <row r="451">
      <c r="A451" s="17">
        <f>A450+1</f>
        <v/>
      </c>
      <c r="B451" s="4" t="n"/>
      <c r="C451" s="4">
        <f>SUMIFS(Sales!$S:$S,Sales!$H:$H,A451)+SUMIFS(Sales!$J:$J,Sales!$H:$H,A451)</f>
        <v/>
      </c>
      <c r="D451" s="4">
        <f>SUMIFS(Sales!$J:$J,Sales!$U:$U,A451)</f>
        <v/>
      </c>
      <c r="E451" s="4">
        <f>SUMIFS(Investors!$Q:$Q,Investors!$T:$T,"Exit",Investors!$J:$J,Daily!A451)</f>
        <v/>
      </c>
      <c r="F451" s="4">
        <f>SUMIFS('Adjustments'!$C:$C,'Adjustments'!$A:$A,A451)</f>
        <v/>
      </c>
      <c r="G451" s="4">
        <f>B451+C451-D451-E451+F451</f>
        <v/>
      </c>
      <c r="H451" s="4">
        <f>H450+G451</f>
        <v/>
      </c>
    </row>
    <row r="452">
      <c r="A452" s="17">
        <f>A451+1</f>
        <v/>
      </c>
      <c r="B452" s="4" t="n"/>
      <c r="C452" s="4">
        <f>SUMIFS(Sales!$S:$S,Sales!$H:$H,A452)+SUMIFS(Sales!$J:$J,Sales!$H:$H,A452)</f>
        <v/>
      </c>
      <c r="D452" s="4">
        <f>SUMIFS(Sales!$J:$J,Sales!$U:$U,A452)</f>
        <v/>
      </c>
      <c r="E452" s="4">
        <f>SUMIFS(Investors!$Q:$Q,Investors!$T:$T,"Exit",Investors!$J:$J,Daily!A452)</f>
        <v/>
      </c>
      <c r="F452" s="4">
        <f>SUMIFS('Adjustments'!$C:$C,'Adjustments'!$A:$A,A452)</f>
        <v/>
      </c>
      <c r="G452" s="4">
        <f>B452+C452-D452-E452+F452</f>
        <v/>
      </c>
      <c r="H452" s="4">
        <f>H451+G452</f>
        <v/>
      </c>
    </row>
    <row r="453">
      <c r="A453" s="17">
        <f>A452+1</f>
        <v/>
      </c>
      <c r="B453" s="4" t="n"/>
      <c r="C453" s="4">
        <f>SUMIFS(Sales!$S:$S,Sales!$H:$H,A453)+SUMIFS(Sales!$J:$J,Sales!$H:$H,A453)</f>
        <v/>
      </c>
      <c r="D453" s="4">
        <f>SUMIFS(Sales!$J:$J,Sales!$U:$U,A453)</f>
        <v/>
      </c>
      <c r="E453" s="4">
        <f>SUMIFS(Investors!$Q:$Q,Investors!$T:$T,"Exit",Investors!$J:$J,Daily!A453)</f>
        <v/>
      </c>
      <c r="F453" s="4">
        <f>SUMIFS('Adjustments'!$C:$C,'Adjustments'!$A:$A,A453)</f>
        <v/>
      </c>
      <c r="G453" s="4">
        <f>B453+C453-D453-E453+F453</f>
        <v/>
      </c>
      <c r="H453" s="4">
        <f>H452+G453</f>
        <v/>
      </c>
    </row>
    <row r="454">
      <c r="A454" s="17">
        <f>A453+1</f>
        <v/>
      </c>
      <c r="B454" s="4" t="n"/>
      <c r="C454" s="4">
        <f>SUMIFS(Sales!$S:$S,Sales!$H:$H,A454)+SUMIFS(Sales!$J:$J,Sales!$H:$H,A454)</f>
        <v/>
      </c>
      <c r="D454" s="4">
        <f>SUMIFS(Sales!$J:$J,Sales!$U:$U,A454)</f>
        <v/>
      </c>
      <c r="E454" s="4">
        <f>SUMIFS(Investors!$Q:$Q,Investors!$T:$T,"Exit",Investors!$J:$J,Daily!A454)</f>
        <v/>
      </c>
      <c r="F454" s="4">
        <f>SUMIFS('Adjustments'!$C:$C,'Adjustments'!$A:$A,A454)</f>
        <v/>
      </c>
      <c r="G454" s="4">
        <f>B454+C454-D454-E454+F454</f>
        <v/>
      </c>
      <c r="H454" s="4">
        <f>H453+G454</f>
        <v/>
      </c>
    </row>
    <row r="455">
      <c r="A455" s="17">
        <f>A454+1</f>
        <v/>
      </c>
      <c r="B455" s="4" t="n"/>
      <c r="C455" s="4">
        <f>SUMIFS(Sales!$S:$S,Sales!$H:$H,A455)+SUMIFS(Sales!$J:$J,Sales!$H:$H,A455)</f>
        <v/>
      </c>
      <c r="D455" s="4">
        <f>SUMIFS(Sales!$J:$J,Sales!$U:$U,A455)</f>
        <v/>
      </c>
      <c r="E455" s="4">
        <f>SUMIFS(Investors!$Q:$Q,Investors!$T:$T,"Exit",Investors!$J:$J,Daily!A455)</f>
        <v/>
      </c>
      <c r="F455" s="4">
        <f>SUMIFS('Adjustments'!$C:$C,'Adjustments'!$A:$A,A455)</f>
        <v/>
      </c>
      <c r="G455" s="4">
        <f>B455+C455-D455-E455+F455</f>
        <v/>
      </c>
      <c r="H455" s="4">
        <f>H454+G455</f>
        <v/>
      </c>
    </row>
    <row r="456">
      <c r="A456" s="17">
        <f>A455+1</f>
        <v/>
      </c>
      <c r="B456" s="4" t="n"/>
      <c r="C456" s="4">
        <f>SUMIFS(Sales!$S:$S,Sales!$H:$H,A456)+SUMIFS(Sales!$J:$J,Sales!$H:$H,A456)</f>
        <v/>
      </c>
      <c r="D456" s="4">
        <f>SUMIFS(Sales!$J:$J,Sales!$U:$U,A456)</f>
        <v/>
      </c>
      <c r="E456" s="4">
        <f>SUMIFS(Investors!$Q:$Q,Investors!$T:$T,"Exit",Investors!$J:$J,Daily!A456)</f>
        <v/>
      </c>
      <c r="F456" s="4">
        <f>SUMIFS('Adjustments'!$C:$C,'Adjustments'!$A:$A,A456)</f>
        <v/>
      </c>
      <c r="G456" s="4">
        <f>B456+C456-D456-E456+F456</f>
        <v/>
      </c>
      <c r="H456" s="4">
        <f>H455+G456</f>
        <v/>
      </c>
    </row>
    <row r="457">
      <c r="A457" s="17">
        <f>A456+1</f>
        <v/>
      </c>
      <c r="B457" s="4" t="n"/>
      <c r="C457" s="4">
        <f>SUMIFS(Sales!$S:$S,Sales!$H:$H,A457)+SUMIFS(Sales!$J:$J,Sales!$H:$H,A457)</f>
        <v/>
      </c>
      <c r="D457" s="4">
        <f>SUMIFS(Sales!$J:$J,Sales!$U:$U,A457)</f>
        <v/>
      </c>
      <c r="E457" s="4">
        <f>SUMIFS(Investors!$Q:$Q,Investors!$T:$T,"Exit",Investors!$J:$J,Daily!A457)</f>
        <v/>
      </c>
      <c r="F457" s="4">
        <f>SUMIFS('Adjustments'!$C:$C,'Adjustments'!$A:$A,A457)</f>
        <v/>
      </c>
      <c r="G457" s="4">
        <f>B457+C457-D457-E457+F457</f>
        <v/>
      </c>
      <c r="H457" s="4">
        <f>H456+G457</f>
        <v/>
      </c>
    </row>
    <row r="458">
      <c r="A458" s="17">
        <f>A457+1</f>
        <v/>
      </c>
      <c r="B458" s="4" t="n"/>
      <c r="C458" s="4">
        <f>SUMIFS(Sales!$S:$S,Sales!$H:$H,A458)+SUMIFS(Sales!$J:$J,Sales!$H:$H,A458)</f>
        <v/>
      </c>
      <c r="D458" s="4">
        <f>SUMIFS(Sales!$J:$J,Sales!$U:$U,A458)</f>
        <v/>
      </c>
      <c r="E458" s="4">
        <f>SUMIFS(Investors!$Q:$Q,Investors!$T:$T,"Exit",Investors!$J:$J,Daily!A458)</f>
        <v/>
      </c>
      <c r="F458" s="4">
        <f>SUMIFS('Adjustments'!$C:$C,'Adjustments'!$A:$A,A458)</f>
        <v/>
      </c>
      <c r="G458" s="4">
        <f>B458+C458-D458-E458+F458</f>
        <v/>
      </c>
      <c r="H458" s="4">
        <f>H457+G458</f>
        <v/>
      </c>
    </row>
    <row r="459">
      <c r="A459" s="17">
        <f>A458+1</f>
        <v/>
      </c>
      <c r="B459" s="4" t="n"/>
      <c r="C459" s="4">
        <f>SUMIFS(Sales!$S:$S,Sales!$H:$H,A459)+SUMIFS(Sales!$J:$J,Sales!$H:$H,A459)</f>
        <v/>
      </c>
      <c r="D459" s="4">
        <f>SUMIFS(Sales!$J:$J,Sales!$U:$U,A459)</f>
        <v/>
      </c>
      <c r="E459" s="4">
        <f>SUMIFS(Investors!$Q:$Q,Investors!$T:$T,"Exit",Investors!$J:$J,Daily!A459)</f>
        <v/>
      </c>
      <c r="F459" s="4">
        <f>SUMIFS('Adjustments'!$C:$C,'Adjustments'!$A:$A,A459)</f>
        <v/>
      </c>
      <c r="G459" s="4">
        <f>B459+C459-D459-E459+F459</f>
        <v/>
      </c>
      <c r="H459" s="4">
        <f>H458+G459</f>
        <v/>
      </c>
    </row>
    <row r="460">
      <c r="A460" s="17">
        <f>A459+1</f>
        <v/>
      </c>
      <c r="B460" s="4" t="n"/>
      <c r="C460" s="4">
        <f>SUMIFS(Sales!$S:$S,Sales!$H:$H,A460)+SUMIFS(Sales!$J:$J,Sales!$H:$H,A460)</f>
        <v/>
      </c>
      <c r="D460" s="4">
        <f>SUMIFS(Sales!$J:$J,Sales!$U:$U,A460)</f>
        <v/>
      </c>
      <c r="E460" s="4">
        <f>SUMIFS(Investors!$Q:$Q,Investors!$T:$T,"Exit",Investors!$J:$J,Daily!A460)</f>
        <v/>
      </c>
      <c r="F460" s="4">
        <f>SUMIFS('Adjustments'!$C:$C,'Adjustments'!$A:$A,A460)</f>
        <v/>
      </c>
      <c r="G460" s="4">
        <f>B460+C460-D460-E460+F460</f>
        <v/>
      </c>
      <c r="H460" s="4">
        <f>H459+G460</f>
        <v/>
      </c>
    </row>
    <row r="461">
      <c r="A461" s="17">
        <f>A460+1</f>
        <v/>
      </c>
      <c r="B461" s="4" t="n"/>
      <c r="C461" s="4">
        <f>SUMIFS(Sales!$S:$S,Sales!$H:$H,A461)+SUMIFS(Sales!$J:$J,Sales!$H:$H,A461)</f>
        <v/>
      </c>
      <c r="D461" s="4">
        <f>SUMIFS(Sales!$J:$J,Sales!$U:$U,A461)</f>
        <v/>
      </c>
      <c r="E461" s="4">
        <f>SUMIFS(Investors!$Q:$Q,Investors!$T:$T,"Exit",Investors!$J:$J,Daily!A461)</f>
        <v/>
      </c>
      <c r="F461" s="4">
        <f>SUMIFS('Adjustments'!$C:$C,'Adjustments'!$A:$A,A461)</f>
        <v/>
      </c>
      <c r="G461" s="4">
        <f>B461+C461-D461-E461+F461</f>
        <v/>
      </c>
      <c r="H461" s="4">
        <f>H460+G461</f>
        <v/>
      </c>
    </row>
    <row r="462">
      <c r="A462" s="17">
        <f>A461+1</f>
        <v/>
      </c>
      <c r="B462" s="4" t="n"/>
      <c r="C462" s="4">
        <f>SUMIFS(Sales!$S:$S,Sales!$H:$H,A462)+SUMIFS(Sales!$J:$J,Sales!$H:$H,A462)</f>
        <v/>
      </c>
      <c r="D462" s="4">
        <f>SUMIFS(Sales!$J:$J,Sales!$U:$U,A462)</f>
        <v/>
      </c>
      <c r="E462" s="4">
        <f>SUMIFS(Investors!$Q:$Q,Investors!$T:$T,"Exit",Investors!$J:$J,Daily!A462)</f>
        <v/>
      </c>
      <c r="F462" s="4">
        <f>SUMIFS('Adjustments'!$C:$C,'Adjustments'!$A:$A,A462)</f>
        <v/>
      </c>
      <c r="G462" s="4">
        <f>B462+C462-D462-E462+F462</f>
        <v/>
      </c>
      <c r="H462" s="4">
        <f>H461+G462</f>
        <v/>
      </c>
    </row>
    <row r="463">
      <c r="A463" s="17">
        <f>A462+1</f>
        <v/>
      </c>
      <c r="B463" s="4" t="n"/>
      <c r="C463" s="4">
        <f>SUMIFS(Sales!$S:$S,Sales!$H:$H,A463)+SUMIFS(Sales!$J:$J,Sales!$H:$H,A463)</f>
        <v/>
      </c>
      <c r="D463" s="4">
        <f>SUMIFS(Sales!$J:$J,Sales!$U:$U,A463)</f>
        <v/>
      </c>
      <c r="E463" s="4">
        <f>SUMIFS(Investors!$Q:$Q,Investors!$T:$T,"Exit",Investors!$J:$J,Daily!A463)</f>
        <v/>
      </c>
      <c r="F463" s="4">
        <f>SUMIFS('Adjustments'!$C:$C,'Adjustments'!$A:$A,A463)</f>
        <v/>
      </c>
      <c r="G463" s="4">
        <f>B463+C463-D463-E463+F463</f>
        <v/>
      </c>
      <c r="H463" s="4">
        <f>H462+G463</f>
        <v/>
      </c>
    </row>
    <row r="464">
      <c r="A464" s="17">
        <f>A463+1</f>
        <v/>
      </c>
      <c r="B464" s="4" t="n"/>
      <c r="C464" s="4">
        <f>SUMIFS(Sales!$S:$S,Sales!$H:$H,A464)+SUMIFS(Sales!$J:$J,Sales!$H:$H,A464)</f>
        <v/>
      </c>
      <c r="D464" s="4">
        <f>SUMIFS(Sales!$J:$J,Sales!$U:$U,A464)</f>
        <v/>
      </c>
      <c r="E464" s="4">
        <f>SUMIFS(Investors!$Q:$Q,Investors!$T:$T,"Exit",Investors!$J:$J,Daily!A464)</f>
        <v/>
      </c>
      <c r="F464" s="4">
        <f>SUMIFS('Adjustments'!$C:$C,'Adjustments'!$A:$A,A464)</f>
        <v/>
      </c>
      <c r="G464" s="4">
        <f>B464+C464-D464-E464+F464</f>
        <v/>
      </c>
      <c r="H464" s="4">
        <f>H463+G464</f>
        <v/>
      </c>
    </row>
    <row r="465">
      <c r="A465" s="17">
        <f>A464+1</f>
        <v/>
      </c>
      <c r="B465" s="4" t="n"/>
      <c r="C465" s="4">
        <f>SUMIFS(Sales!$S:$S,Sales!$H:$H,A465)+SUMIFS(Sales!$J:$J,Sales!$H:$H,A465)</f>
        <v/>
      </c>
      <c r="D465" s="4">
        <f>SUMIFS(Sales!$J:$J,Sales!$U:$U,A465)</f>
        <v/>
      </c>
      <c r="E465" s="4">
        <f>SUMIFS(Investors!$Q:$Q,Investors!$T:$T,"Exit",Investors!$J:$J,Daily!A465)</f>
        <v/>
      </c>
      <c r="F465" s="4">
        <f>SUMIFS('Adjustments'!$C:$C,'Adjustments'!$A:$A,A465)</f>
        <v/>
      </c>
      <c r="G465" s="4">
        <f>B465+C465-D465-E465+F465</f>
        <v/>
      </c>
      <c r="H465" s="4">
        <f>H464+G465</f>
        <v/>
      </c>
    </row>
    <row r="466">
      <c r="A466" s="17">
        <f>A465+1</f>
        <v/>
      </c>
      <c r="B466" s="4" t="n"/>
      <c r="C466" s="4">
        <f>SUMIFS(Sales!$S:$S,Sales!$H:$H,A466)+SUMIFS(Sales!$J:$J,Sales!$H:$H,A466)</f>
        <v/>
      </c>
      <c r="D466" s="4">
        <f>SUMIFS(Sales!$J:$J,Sales!$U:$U,A466)</f>
        <v/>
      </c>
      <c r="E466" s="4">
        <f>SUMIFS(Investors!$Q:$Q,Investors!$T:$T,"Exit",Investors!$J:$J,Daily!A466)</f>
        <v/>
      </c>
      <c r="F466" s="4">
        <f>SUMIFS('Adjustments'!$C:$C,'Adjustments'!$A:$A,A466)</f>
        <v/>
      </c>
      <c r="G466" s="4">
        <f>B466+C466-D466-E466+F466</f>
        <v/>
      </c>
      <c r="H466" s="4">
        <f>H465+G466</f>
        <v/>
      </c>
    </row>
    <row r="467">
      <c r="A467" s="17">
        <f>A466+1</f>
        <v/>
      </c>
      <c r="B467" s="4" t="n"/>
      <c r="C467" s="4">
        <f>SUMIFS(Sales!$S:$S,Sales!$H:$H,A467)+SUMIFS(Sales!$J:$J,Sales!$H:$H,A467)</f>
        <v/>
      </c>
      <c r="D467" s="4">
        <f>SUMIFS(Sales!$J:$J,Sales!$U:$U,A467)</f>
        <v/>
      </c>
      <c r="E467" s="4">
        <f>SUMIFS(Investors!$Q:$Q,Investors!$T:$T,"Exit",Investors!$J:$J,Daily!A467)</f>
        <v/>
      </c>
      <c r="F467" s="4">
        <f>SUMIFS('Adjustments'!$C:$C,'Adjustments'!$A:$A,A467)</f>
        <v/>
      </c>
      <c r="G467" s="4">
        <f>B467+C467-D467-E467+F467</f>
        <v/>
      </c>
      <c r="H467" s="4">
        <f>H466+G467</f>
        <v/>
      </c>
    </row>
    <row r="468">
      <c r="A468" s="17">
        <f>A467+1</f>
        <v/>
      </c>
      <c r="B468" s="4" t="n"/>
      <c r="C468" s="4">
        <f>SUMIFS(Sales!$S:$S,Sales!$H:$H,A468)+SUMIFS(Sales!$J:$J,Sales!$H:$H,A468)</f>
        <v/>
      </c>
      <c r="D468" s="4">
        <f>SUMIFS(Sales!$J:$J,Sales!$U:$U,A468)</f>
        <v/>
      </c>
      <c r="E468" s="4">
        <f>SUMIFS(Investors!$Q:$Q,Investors!$T:$T,"Exit",Investors!$J:$J,Daily!A468)</f>
        <v/>
      </c>
      <c r="F468" s="4">
        <f>SUMIFS('Adjustments'!$C:$C,'Adjustments'!$A:$A,A468)</f>
        <v/>
      </c>
      <c r="G468" s="4">
        <f>B468+C468-D468-E468+F468</f>
        <v/>
      </c>
      <c r="H468" s="4">
        <f>H467+G468</f>
        <v/>
      </c>
    </row>
    <row r="469">
      <c r="A469" s="17">
        <f>A468+1</f>
        <v/>
      </c>
      <c r="B469" s="4" t="n"/>
      <c r="C469" s="4">
        <f>SUMIFS(Sales!$S:$S,Sales!$H:$H,A469)+SUMIFS(Sales!$J:$J,Sales!$H:$H,A469)</f>
        <v/>
      </c>
      <c r="D469" s="4">
        <f>SUMIFS(Sales!$J:$J,Sales!$U:$U,A469)</f>
        <v/>
      </c>
      <c r="E469" s="4">
        <f>SUMIFS(Investors!$Q:$Q,Investors!$T:$T,"Exit",Investors!$J:$J,Daily!A469)</f>
        <v/>
      </c>
      <c r="F469" s="4">
        <f>SUMIFS('Adjustments'!$C:$C,'Adjustments'!$A:$A,A469)</f>
        <v/>
      </c>
      <c r="G469" s="4">
        <f>B469+C469-D469-E469+F469</f>
        <v/>
      </c>
      <c r="H469" s="4">
        <f>H468+G469</f>
        <v/>
      </c>
    </row>
    <row r="470">
      <c r="A470" s="17">
        <f>A469+1</f>
        <v/>
      </c>
      <c r="B470" s="4" t="n"/>
      <c r="C470" s="4">
        <f>SUMIFS(Sales!$S:$S,Sales!$H:$H,A470)+SUMIFS(Sales!$J:$J,Sales!$H:$H,A470)</f>
        <v/>
      </c>
      <c r="D470" s="4">
        <f>SUMIFS(Sales!$J:$J,Sales!$U:$U,A470)</f>
        <v/>
      </c>
      <c r="E470" s="4">
        <f>SUMIFS(Investors!$Q:$Q,Investors!$T:$T,"Exit",Investors!$J:$J,Daily!A470)</f>
        <v/>
      </c>
      <c r="F470" s="4">
        <f>SUMIFS('Adjustments'!$C:$C,'Adjustments'!$A:$A,A470)</f>
        <v/>
      </c>
      <c r="G470" s="4">
        <f>B470+C470-D470-E470+F470</f>
        <v/>
      </c>
      <c r="H470" s="4">
        <f>H469+G470</f>
        <v/>
      </c>
    </row>
    <row r="471">
      <c r="A471" s="17">
        <f>A470+1</f>
        <v/>
      </c>
      <c r="B471" s="4" t="n"/>
      <c r="C471" s="4">
        <f>SUMIFS(Sales!$S:$S,Sales!$H:$H,A471)+SUMIFS(Sales!$J:$J,Sales!$H:$H,A471)</f>
        <v/>
      </c>
      <c r="D471" s="4">
        <f>SUMIFS(Sales!$J:$J,Sales!$U:$U,A471)</f>
        <v/>
      </c>
      <c r="E471" s="4">
        <f>SUMIFS(Investors!$Q:$Q,Investors!$T:$T,"Exit",Investors!$J:$J,Daily!A471)</f>
        <v/>
      </c>
      <c r="F471" s="4">
        <f>SUMIFS('Adjustments'!$C:$C,'Adjustments'!$A:$A,A471)</f>
        <v/>
      </c>
      <c r="G471" s="4">
        <f>B471+C471-D471-E471+F471</f>
        <v/>
      </c>
      <c r="H471" s="4">
        <f>H470+G471</f>
        <v/>
      </c>
    </row>
    <row r="472">
      <c r="A472" s="17">
        <f>A471+1</f>
        <v/>
      </c>
      <c r="B472" s="4" t="n"/>
      <c r="C472" s="4">
        <f>SUMIFS(Sales!$S:$S,Sales!$H:$H,A472)+SUMIFS(Sales!$J:$J,Sales!$H:$H,A472)</f>
        <v/>
      </c>
      <c r="D472" s="4">
        <f>SUMIFS(Sales!$J:$J,Sales!$U:$U,A472)</f>
        <v/>
      </c>
      <c r="E472" s="4">
        <f>SUMIFS(Investors!$Q:$Q,Investors!$T:$T,"Exit",Investors!$J:$J,Daily!A472)</f>
        <v/>
      </c>
      <c r="F472" s="4">
        <f>SUMIFS('Adjustments'!$C:$C,'Adjustments'!$A:$A,A472)</f>
        <v/>
      </c>
      <c r="G472" s="4">
        <f>B472+C472-D472-E472+F472</f>
        <v/>
      </c>
      <c r="H472" s="4">
        <f>H471+G472</f>
        <v/>
      </c>
    </row>
    <row r="473">
      <c r="A473" s="17">
        <f>A472+1</f>
        <v/>
      </c>
      <c r="B473" s="4" t="n"/>
      <c r="C473" s="4">
        <f>SUMIFS(Sales!$S:$S,Sales!$H:$H,A473)+SUMIFS(Sales!$J:$J,Sales!$H:$H,A473)</f>
        <v/>
      </c>
      <c r="D473" s="4">
        <f>SUMIFS(Sales!$J:$J,Sales!$U:$U,A473)</f>
        <v/>
      </c>
      <c r="E473" s="4">
        <f>SUMIFS(Investors!$Q:$Q,Investors!$T:$T,"Exit",Investors!$J:$J,Daily!A473)</f>
        <v/>
      </c>
      <c r="F473" s="4">
        <f>SUMIFS('Adjustments'!$C:$C,'Adjustments'!$A:$A,A473)</f>
        <v/>
      </c>
      <c r="G473" s="4">
        <f>B473+C473-D473-E473+F473</f>
        <v/>
      </c>
      <c r="H473" s="4">
        <f>H472+G473</f>
        <v/>
      </c>
    </row>
    <row r="474">
      <c r="A474" s="17">
        <f>A473+1</f>
        <v/>
      </c>
      <c r="B474" s="4" t="n"/>
      <c r="C474" s="4">
        <f>SUMIFS(Sales!$S:$S,Sales!$H:$H,A474)+SUMIFS(Sales!$J:$J,Sales!$H:$H,A474)</f>
        <v/>
      </c>
      <c r="D474" s="4">
        <f>SUMIFS(Sales!$J:$J,Sales!$U:$U,A474)</f>
        <v/>
      </c>
      <c r="E474" s="4">
        <f>SUMIFS(Investors!$Q:$Q,Investors!$T:$T,"Exit",Investors!$J:$J,Daily!A474)</f>
        <v/>
      </c>
      <c r="F474" s="4">
        <f>SUMIFS('Adjustments'!$C:$C,'Adjustments'!$A:$A,A474)</f>
        <v/>
      </c>
      <c r="G474" s="4">
        <f>B474+C474-D474-E474+F474</f>
        <v/>
      </c>
      <c r="H474" s="4">
        <f>H473+G474</f>
        <v/>
      </c>
    </row>
    <row r="475">
      <c r="A475" s="17">
        <f>A474+1</f>
        <v/>
      </c>
      <c r="B475" s="4" t="n"/>
      <c r="C475" s="4">
        <f>SUMIFS(Sales!$S:$S,Sales!$H:$H,A475)+SUMIFS(Sales!$J:$J,Sales!$H:$H,A475)</f>
        <v/>
      </c>
      <c r="D475" s="4">
        <f>SUMIFS(Sales!$J:$J,Sales!$U:$U,A475)</f>
        <v/>
      </c>
      <c r="E475" s="4">
        <f>SUMIFS(Investors!$Q:$Q,Investors!$T:$T,"Exit",Investors!$J:$J,Daily!A475)</f>
        <v/>
      </c>
      <c r="F475" s="4">
        <f>SUMIFS('Adjustments'!$C:$C,'Adjustments'!$A:$A,A475)</f>
        <v/>
      </c>
      <c r="G475" s="4">
        <f>B475+C475-D475-E475+F475</f>
        <v/>
      </c>
      <c r="H475" s="4">
        <f>H474+G475</f>
        <v/>
      </c>
    </row>
    <row r="476">
      <c r="A476" s="17">
        <f>A475+1</f>
        <v/>
      </c>
      <c r="B476" s="4" t="n"/>
      <c r="C476" s="4">
        <f>SUMIFS(Sales!$S:$S,Sales!$H:$H,A476)+SUMIFS(Sales!$J:$J,Sales!$H:$H,A476)</f>
        <v/>
      </c>
      <c r="D476" s="4">
        <f>SUMIFS(Sales!$J:$J,Sales!$U:$U,A476)</f>
        <v/>
      </c>
      <c r="E476" s="4">
        <f>SUMIFS(Investors!$Q:$Q,Investors!$T:$T,"Exit",Investors!$J:$J,Daily!A476)</f>
        <v/>
      </c>
      <c r="F476" s="4">
        <f>SUMIFS('Adjustments'!$C:$C,'Adjustments'!$A:$A,A476)</f>
        <v/>
      </c>
      <c r="G476" s="4">
        <f>B476+C476-D476-E476+F476</f>
        <v/>
      </c>
      <c r="H476" s="4">
        <f>H475+G476</f>
        <v/>
      </c>
    </row>
    <row r="477">
      <c r="A477" s="17">
        <f>A476+1</f>
        <v/>
      </c>
      <c r="B477" s="4" t="n"/>
      <c r="C477" s="4">
        <f>SUMIFS(Sales!$S:$S,Sales!$H:$H,A477)+SUMIFS(Sales!$J:$J,Sales!$H:$H,A477)</f>
        <v/>
      </c>
      <c r="D477" s="4">
        <f>SUMIFS(Sales!$J:$J,Sales!$U:$U,A477)</f>
        <v/>
      </c>
      <c r="E477" s="4">
        <f>SUMIFS(Investors!$Q:$Q,Investors!$T:$T,"Exit",Investors!$J:$J,Daily!A477)</f>
        <v/>
      </c>
      <c r="F477" s="4">
        <f>SUMIFS('Adjustments'!$C:$C,'Adjustments'!$A:$A,A477)</f>
        <v/>
      </c>
      <c r="G477" s="4">
        <f>B477+C477-D477-E477+F477</f>
        <v/>
      </c>
      <c r="H477" s="4">
        <f>H476+G477</f>
        <v/>
      </c>
    </row>
    <row r="478">
      <c r="A478" s="17">
        <f>A477+1</f>
        <v/>
      </c>
      <c r="B478" s="4" t="n"/>
      <c r="C478" s="4">
        <f>SUMIFS(Sales!$S:$S,Sales!$H:$H,A478)+SUMIFS(Sales!$J:$J,Sales!$H:$H,A478)</f>
        <v/>
      </c>
      <c r="D478" s="4">
        <f>SUMIFS(Sales!$J:$J,Sales!$U:$U,A478)</f>
        <v/>
      </c>
      <c r="E478" s="4">
        <f>SUMIFS(Investors!$Q:$Q,Investors!$T:$T,"Exit",Investors!$J:$J,Daily!A478)</f>
        <v/>
      </c>
      <c r="F478" s="4">
        <f>SUMIFS('Adjustments'!$C:$C,'Adjustments'!$A:$A,A478)</f>
        <v/>
      </c>
      <c r="G478" s="4">
        <f>B478+C478-D478-E478+F478</f>
        <v/>
      </c>
      <c r="H478" s="4">
        <f>H477+G478</f>
        <v/>
      </c>
    </row>
    <row r="479">
      <c r="A479" s="17">
        <f>A478+1</f>
        <v/>
      </c>
      <c r="B479" s="4" t="n"/>
      <c r="C479" s="4">
        <f>SUMIFS(Sales!$S:$S,Sales!$H:$H,A479)+SUMIFS(Sales!$J:$J,Sales!$H:$H,A479)</f>
        <v/>
      </c>
      <c r="D479" s="4">
        <f>SUMIFS(Sales!$J:$J,Sales!$U:$U,A479)</f>
        <v/>
      </c>
      <c r="E479" s="4">
        <f>SUMIFS(Investors!$Q:$Q,Investors!$T:$T,"Exit",Investors!$J:$J,Daily!A479)</f>
        <v/>
      </c>
      <c r="F479" s="4">
        <f>SUMIFS('Adjustments'!$C:$C,'Adjustments'!$A:$A,A479)</f>
        <v/>
      </c>
      <c r="G479" s="4">
        <f>B479+C479-D479-E479+F479</f>
        <v/>
      </c>
      <c r="H479" s="4">
        <f>H478+G479</f>
        <v/>
      </c>
    </row>
    <row r="480">
      <c r="A480" s="17">
        <f>A479+1</f>
        <v/>
      </c>
      <c r="B480" s="4" t="n"/>
      <c r="C480" s="4">
        <f>SUMIFS(Sales!$S:$S,Sales!$H:$H,A480)+SUMIFS(Sales!$J:$J,Sales!$H:$H,A480)</f>
        <v/>
      </c>
      <c r="D480" s="4">
        <f>SUMIFS(Sales!$J:$J,Sales!$U:$U,A480)</f>
        <v/>
      </c>
      <c r="E480" s="4">
        <f>SUMIFS(Investors!$Q:$Q,Investors!$T:$T,"Exit",Investors!$J:$J,Daily!A480)</f>
        <v/>
      </c>
      <c r="F480" s="4">
        <f>SUMIFS('Adjustments'!$C:$C,'Adjustments'!$A:$A,A480)</f>
        <v/>
      </c>
      <c r="G480" s="4">
        <f>B480+C480-D480-E480+F480</f>
        <v/>
      </c>
      <c r="H480" s="4">
        <f>H479+G480</f>
        <v/>
      </c>
    </row>
    <row r="481">
      <c r="A481" s="17">
        <f>A480+1</f>
        <v/>
      </c>
      <c r="B481" s="4" t="n"/>
      <c r="C481" s="4">
        <f>SUMIFS(Sales!$S:$S,Sales!$H:$H,A481)+SUMIFS(Sales!$J:$J,Sales!$H:$H,A481)</f>
        <v/>
      </c>
      <c r="D481" s="4">
        <f>SUMIFS(Sales!$J:$J,Sales!$U:$U,A481)</f>
        <v/>
      </c>
      <c r="E481" s="4">
        <f>SUMIFS(Investors!$Q:$Q,Investors!$T:$T,"Exit",Investors!$J:$J,Daily!A481)</f>
        <v/>
      </c>
      <c r="F481" s="4">
        <f>SUMIFS('Adjustments'!$C:$C,'Adjustments'!$A:$A,A481)</f>
        <v/>
      </c>
      <c r="G481" s="4">
        <f>B481+C481-D481-E481+F481</f>
        <v/>
      </c>
      <c r="H481" s="4">
        <f>H480+G481</f>
        <v/>
      </c>
    </row>
    <row r="482">
      <c r="A482" s="17">
        <f>A481+1</f>
        <v/>
      </c>
      <c r="B482" s="4" t="n"/>
      <c r="C482" s="4">
        <f>SUMIFS(Sales!$S:$S,Sales!$H:$H,A482)+SUMIFS(Sales!$J:$J,Sales!$H:$H,A482)</f>
        <v/>
      </c>
      <c r="D482" s="4">
        <f>SUMIFS(Sales!$J:$J,Sales!$U:$U,A482)</f>
        <v/>
      </c>
      <c r="E482" s="4">
        <f>SUMIFS(Investors!$Q:$Q,Investors!$T:$T,"Exit",Investors!$J:$J,Daily!A482)</f>
        <v/>
      </c>
      <c r="F482" s="4">
        <f>SUMIFS('Adjustments'!$C:$C,'Adjustments'!$A:$A,A482)</f>
        <v/>
      </c>
      <c r="G482" s="4">
        <f>B482+C482-D482-E482+F482</f>
        <v/>
      </c>
      <c r="H482" s="4">
        <f>H481+G482</f>
        <v/>
      </c>
    </row>
    <row r="483">
      <c r="A483" s="17">
        <f>A482+1</f>
        <v/>
      </c>
      <c r="B483" s="4" t="n"/>
      <c r="C483" s="4">
        <f>SUMIFS(Sales!$S:$S,Sales!$H:$H,A483)+SUMIFS(Sales!$J:$J,Sales!$H:$H,A483)</f>
        <v/>
      </c>
      <c r="D483" s="4">
        <f>SUMIFS(Sales!$J:$J,Sales!$U:$U,A483)</f>
        <v/>
      </c>
      <c r="E483" s="4">
        <f>SUMIFS(Investors!$Q:$Q,Investors!$T:$T,"Exit",Investors!$J:$J,Daily!A483)</f>
        <v/>
      </c>
      <c r="F483" s="4">
        <f>SUMIFS('Adjustments'!$C:$C,'Adjustments'!$A:$A,A483)</f>
        <v/>
      </c>
      <c r="G483" s="4">
        <f>B483+C483-D483-E483+F483</f>
        <v/>
      </c>
      <c r="H483" s="4">
        <f>H482+G483</f>
        <v/>
      </c>
    </row>
    <row r="484">
      <c r="A484" s="17">
        <f>A483+1</f>
        <v/>
      </c>
      <c r="B484" s="4" t="n"/>
      <c r="C484" s="4">
        <f>SUMIFS(Sales!$S:$S,Sales!$H:$H,A484)+SUMIFS(Sales!$J:$J,Sales!$H:$H,A484)</f>
        <v/>
      </c>
      <c r="D484" s="4">
        <f>SUMIFS(Sales!$J:$J,Sales!$U:$U,A484)</f>
        <v/>
      </c>
      <c r="E484" s="4">
        <f>SUMIFS(Investors!$Q:$Q,Investors!$T:$T,"Exit",Investors!$J:$J,Daily!A484)</f>
        <v/>
      </c>
      <c r="F484" s="4">
        <f>SUMIFS('Adjustments'!$C:$C,'Adjustments'!$A:$A,A484)</f>
        <v/>
      </c>
      <c r="G484" s="4">
        <f>B484+C484-D484-E484+F484</f>
        <v/>
      </c>
      <c r="H484" s="4">
        <f>H483+G484</f>
        <v/>
      </c>
    </row>
    <row r="485">
      <c r="A485" s="17">
        <f>A484+1</f>
        <v/>
      </c>
      <c r="B485" s="4" t="n"/>
      <c r="C485" s="4">
        <f>SUMIFS(Sales!$S:$S,Sales!$H:$H,A485)+SUMIFS(Sales!$J:$J,Sales!$H:$H,A485)</f>
        <v/>
      </c>
      <c r="D485" s="4">
        <f>SUMIFS(Sales!$J:$J,Sales!$U:$U,A485)</f>
        <v/>
      </c>
      <c r="E485" s="4">
        <f>SUMIFS(Investors!$Q:$Q,Investors!$T:$T,"Exit",Investors!$J:$J,Daily!A485)</f>
        <v/>
      </c>
      <c r="F485" s="4">
        <f>SUMIFS('Adjustments'!$C:$C,'Adjustments'!$A:$A,A485)</f>
        <v/>
      </c>
      <c r="G485" s="4">
        <f>B485+C485-D485-E485+F485</f>
        <v/>
      </c>
      <c r="H485" s="4">
        <f>H484+G485</f>
        <v/>
      </c>
    </row>
    <row r="486">
      <c r="A486" s="17">
        <f>A485+1</f>
        <v/>
      </c>
      <c r="B486" s="4" t="n"/>
      <c r="C486" s="4">
        <f>SUMIFS(Sales!$S:$S,Sales!$H:$H,A486)+SUMIFS(Sales!$J:$J,Sales!$H:$H,A486)</f>
        <v/>
      </c>
      <c r="D486" s="4">
        <f>SUMIFS(Sales!$J:$J,Sales!$U:$U,A486)</f>
        <v/>
      </c>
      <c r="E486" s="4">
        <f>SUMIFS(Investors!$Q:$Q,Investors!$T:$T,"Exit",Investors!$J:$J,Daily!A486)</f>
        <v/>
      </c>
      <c r="F486" s="4">
        <f>SUMIFS('Adjustments'!$C:$C,'Adjustments'!$A:$A,A486)</f>
        <v/>
      </c>
      <c r="G486" s="4">
        <f>B486+C486-D486-E486+F486</f>
        <v/>
      </c>
      <c r="H486" s="4">
        <f>H485+G486</f>
        <v/>
      </c>
    </row>
    <row r="487">
      <c r="A487" s="17">
        <f>A486+1</f>
        <v/>
      </c>
      <c r="B487" s="4" t="n"/>
      <c r="C487" s="4">
        <f>SUMIFS(Sales!$S:$S,Sales!$H:$H,A487)+SUMIFS(Sales!$J:$J,Sales!$H:$H,A487)</f>
        <v/>
      </c>
      <c r="D487" s="4">
        <f>SUMIFS(Sales!$J:$J,Sales!$U:$U,A487)</f>
        <v/>
      </c>
      <c r="E487" s="4">
        <f>SUMIFS(Investors!$Q:$Q,Investors!$T:$T,"Exit",Investors!$J:$J,Daily!A487)</f>
        <v/>
      </c>
      <c r="F487" s="4">
        <f>SUMIFS('Adjustments'!$C:$C,'Adjustments'!$A:$A,A487)</f>
        <v/>
      </c>
      <c r="G487" s="4">
        <f>B487+C487-D487-E487+F487</f>
        <v/>
      </c>
      <c r="H487" s="4">
        <f>H486+G487</f>
        <v/>
      </c>
    </row>
    <row r="488">
      <c r="A488" s="17">
        <f>A487+1</f>
        <v/>
      </c>
      <c r="B488" s="4" t="n"/>
      <c r="C488" s="4">
        <f>SUMIFS(Sales!$S:$S,Sales!$H:$H,A488)+SUMIFS(Sales!$J:$J,Sales!$H:$H,A488)</f>
        <v/>
      </c>
      <c r="D488" s="4">
        <f>SUMIFS(Sales!$J:$J,Sales!$U:$U,A488)</f>
        <v/>
      </c>
      <c r="E488" s="4">
        <f>SUMIFS(Investors!$Q:$Q,Investors!$T:$T,"Exit",Investors!$J:$J,Daily!A488)</f>
        <v/>
      </c>
      <c r="F488" s="4">
        <f>SUMIFS('Adjustments'!$C:$C,'Adjustments'!$A:$A,A488)</f>
        <v/>
      </c>
      <c r="G488" s="4">
        <f>B488+C488-D488-E488+F488</f>
        <v/>
      </c>
      <c r="H488" s="4">
        <f>H487+G488</f>
        <v/>
      </c>
    </row>
    <row r="489">
      <c r="A489" s="17">
        <f>A488+1</f>
        <v/>
      </c>
      <c r="B489" s="4" t="n"/>
      <c r="C489" s="4">
        <f>SUMIFS(Sales!$S:$S,Sales!$H:$H,A489)+SUMIFS(Sales!$J:$J,Sales!$H:$H,A489)</f>
        <v/>
      </c>
      <c r="D489" s="4">
        <f>SUMIFS(Sales!$J:$J,Sales!$U:$U,A489)</f>
        <v/>
      </c>
      <c r="E489" s="4">
        <f>SUMIFS(Investors!$Q:$Q,Investors!$T:$T,"Exit",Investors!$J:$J,Daily!A489)</f>
        <v/>
      </c>
      <c r="F489" s="4">
        <f>SUMIFS('Adjustments'!$C:$C,'Adjustments'!$A:$A,A489)</f>
        <v/>
      </c>
      <c r="G489" s="4">
        <f>B489+C489-D489-E489+F489</f>
        <v/>
      </c>
      <c r="H489" s="4">
        <f>H488+G489</f>
        <v/>
      </c>
    </row>
    <row r="490">
      <c r="A490" s="17">
        <f>A489+1</f>
        <v/>
      </c>
      <c r="B490" s="4" t="n"/>
      <c r="C490" s="4">
        <f>SUMIFS(Sales!$S:$S,Sales!$H:$H,A490)+SUMIFS(Sales!$J:$J,Sales!$H:$H,A490)</f>
        <v/>
      </c>
      <c r="D490" s="4">
        <f>SUMIFS(Sales!$J:$J,Sales!$U:$U,A490)</f>
        <v/>
      </c>
      <c r="E490" s="4">
        <f>SUMIFS(Investors!$Q:$Q,Investors!$T:$T,"Exit",Investors!$J:$J,Daily!A490)</f>
        <v/>
      </c>
      <c r="F490" s="4">
        <f>SUMIFS('Adjustments'!$C:$C,'Adjustments'!$A:$A,A490)</f>
        <v/>
      </c>
      <c r="G490" s="4">
        <f>B490+C490-D490-E490+F490</f>
        <v/>
      </c>
      <c r="H490" s="4">
        <f>H489+G490</f>
        <v/>
      </c>
    </row>
    <row r="491">
      <c r="A491" s="17">
        <f>A490+1</f>
        <v/>
      </c>
      <c r="B491" s="4" t="n"/>
      <c r="C491" s="4">
        <f>SUMIFS(Sales!$S:$S,Sales!$H:$H,A491)+SUMIFS(Sales!$J:$J,Sales!$H:$H,A491)</f>
        <v/>
      </c>
      <c r="D491" s="4">
        <f>SUMIFS(Sales!$J:$J,Sales!$U:$U,A491)</f>
        <v/>
      </c>
      <c r="E491" s="4">
        <f>SUMIFS(Investors!$Q:$Q,Investors!$T:$T,"Exit",Investors!$J:$J,Daily!A491)</f>
        <v/>
      </c>
      <c r="F491" s="4">
        <f>SUMIFS('Adjustments'!$C:$C,'Adjustments'!$A:$A,A491)</f>
        <v/>
      </c>
      <c r="G491" s="4">
        <f>B491+C491-D491-E491+F491</f>
        <v/>
      </c>
      <c r="H491" s="4">
        <f>H490+G491</f>
        <v/>
      </c>
    </row>
    <row r="492">
      <c r="A492" s="17">
        <f>A491+1</f>
        <v/>
      </c>
      <c r="B492" s="4" t="n"/>
      <c r="C492" s="4">
        <f>SUMIFS(Sales!$S:$S,Sales!$H:$H,A492)+SUMIFS(Sales!$J:$J,Sales!$H:$H,A492)</f>
        <v/>
      </c>
      <c r="D492" s="4">
        <f>SUMIFS(Sales!$J:$J,Sales!$U:$U,A492)</f>
        <v/>
      </c>
      <c r="E492" s="4">
        <f>SUMIFS(Investors!$Q:$Q,Investors!$T:$T,"Exit",Investors!$J:$J,Daily!A492)</f>
        <v/>
      </c>
      <c r="F492" s="4">
        <f>SUMIFS('Adjustments'!$C:$C,'Adjustments'!$A:$A,A492)</f>
        <v/>
      </c>
      <c r="G492" s="4">
        <f>B492+C492-D492-E492+F492</f>
        <v/>
      </c>
      <c r="H492" s="4">
        <f>H491+G492</f>
        <v/>
      </c>
    </row>
    <row r="493">
      <c r="A493" s="17">
        <f>A492+1</f>
        <v/>
      </c>
      <c r="B493" s="4" t="n"/>
      <c r="C493" s="4">
        <f>SUMIFS(Sales!$S:$S,Sales!$H:$H,A493)+SUMIFS(Sales!$J:$J,Sales!$H:$H,A493)</f>
        <v/>
      </c>
      <c r="D493" s="4">
        <f>SUMIFS(Sales!$J:$J,Sales!$U:$U,A493)</f>
        <v/>
      </c>
      <c r="E493" s="4">
        <f>SUMIFS(Investors!$Q:$Q,Investors!$T:$T,"Exit",Investors!$J:$J,Daily!A493)</f>
        <v/>
      </c>
      <c r="F493" s="4">
        <f>SUMIFS('Adjustments'!$C:$C,'Adjustments'!$A:$A,A493)</f>
        <v/>
      </c>
      <c r="G493" s="4">
        <f>B493+C493-D493-E493+F493</f>
        <v/>
      </c>
      <c r="H493" s="4">
        <f>H492+G493</f>
        <v/>
      </c>
    </row>
    <row r="494">
      <c r="A494" s="17">
        <f>A493+1</f>
        <v/>
      </c>
      <c r="B494" s="4" t="n"/>
      <c r="C494" s="4">
        <f>SUMIFS(Sales!$S:$S,Sales!$H:$H,A494)+SUMIFS(Sales!$J:$J,Sales!$H:$H,A494)</f>
        <v/>
      </c>
      <c r="D494" s="4">
        <f>SUMIFS(Sales!$J:$J,Sales!$U:$U,A494)</f>
        <v/>
      </c>
      <c r="E494" s="4">
        <f>SUMIFS(Investors!$Q:$Q,Investors!$T:$T,"Exit",Investors!$J:$J,Daily!A494)</f>
        <v/>
      </c>
      <c r="F494" s="4">
        <f>SUMIFS('Adjustments'!$C:$C,'Adjustments'!$A:$A,A494)</f>
        <v/>
      </c>
      <c r="G494" s="4">
        <f>B494+C494-D494-E494+F494</f>
        <v/>
      </c>
      <c r="H494" s="4">
        <f>H493+G494</f>
        <v/>
      </c>
    </row>
    <row r="495">
      <c r="A495" s="17">
        <f>A494+1</f>
        <v/>
      </c>
      <c r="B495" s="4" t="n"/>
      <c r="C495" s="4">
        <f>SUMIFS(Sales!$S:$S,Sales!$H:$H,A495)+SUMIFS(Sales!$J:$J,Sales!$H:$H,A495)</f>
        <v/>
      </c>
      <c r="D495" s="4">
        <f>SUMIFS(Sales!$J:$J,Sales!$U:$U,A495)</f>
        <v/>
      </c>
      <c r="E495" s="4">
        <f>SUMIFS(Investors!$Q:$Q,Investors!$T:$T,"Exit",Investors!$J:$J,Daily!A495)</f>
        <v/>
      </c>
      <c r="F495" s="4">
        <f>SUMIFS('Adjustments'!$C:$C,'Adjustments'!$A:$A,A495)</f>
        <v/>
      </c>
      <c r="G495" s="4">
        <f>B495+C495-D495-E495+F495</f>
        <v/>
      </c>
      <c r="H495" s="4">
        <f>H494+G495</f>
        <v/>
      </c>
    </row>
    <row r="496">
      <c r="A496" s="17">
        <f>A495+1</f>
        <v/>
      </c>
      <c r="B496" s="4" t="n"/>
      <c r="C496" s="4">
        <f>SUMIFS(Sales!$S:$S,Sales!$H:$H,A496)+SUMIFS(Sales!$J:$J,Sales!$H:$H,A496)</f>
        <v/>
      </c>
      <c r="D496" s="4">
        <f>SUMIFS(Sales!$J:$J,Sales!$U:$U,A496)</f>
        <v/>
      </c>
      <c r="E496" s="4">
        <f>SUMIFS(Investors!$Q:$Q,Investors!$T:$T,"Exit",Investors!$J:$J,Daily!A496)</f>
        <v/>
      </c>
      <c r="F496" s="4">
        <f>SUMIFS('Adjustments'!$C:$C,'Adjustments'!$A:$A,A496)</f>
        <v/>
      </c>
      <c r="G496" s="4">
        <f>B496+C496-D496-E496+F496</f>
        <v/>
      </c>
      <c r="H496" s="4">
        <f>H495+G496</f>
        <v/>
      </c>
    </row>
    <row r="497">
      <c r="A497" s="17">
        <f>A496+1</f>
        <v/>
      </c>
      <c r="B497" s="4" t="n"/>
      <c r="C497" s="4">
        <f>SUMIFS(Sales!$S:$S,Sales!$H:$H,A497)+SUMIFS(Sales!$J:$J,Sales!$H:$H,A497)</f>
        <v/>
      </c>
      <c r="D497" s="4">
        <f>SUMIFS(Sales!$J:$J,Sales!$U:$U,A497)</f>
        <v/>
      </c>
      <c r="E497" s="4">
        <f>SUMIFS(Investors!$Q:$Q,Investors!$T:$T,"Exit",Investors!$J:$J,Daily!A497)</f>
        <v/>
      </c>
      <c r="F497" s="4">
        <f>SUMIFS('Adjustments'!$C:$C,'Adjustments'!$A:$A,A497)</f>
        <v/>
      </c>
      <c r="G497" s="4">
        <f>B497+C497-D497-E497+F497</f>
        <v/>
      </c>
      <c r="H497" s="4">
        <f>H496+G497</f>
        <v/>
      </c>
    </row>
    <row r="498">
      <c r="A498" s="17">
        <f>A497+1</f>
        <v/>
      </c>
      <c r="B498" s="4" t="n"/>
      <c r="C498" s="4">
        <f>SUMIFS(Sales!$S:$S,Sales!$H:$H,A498)+SUMIFS(Sales!$J:$J,Sales!$H:$H,A498)</f>
        <v/>
      </c>
      <c r="D498" s="4">
        <f>SUMIFS(Sales!$J:$J,Sales!$U:$U,A498)</f>
        <v/>
      </c>
      <c r="E498" s="4">
        <f>SUMIFS(Investors!$Q:$Q,Investors!$T:$T,"Exit",Investors!$J:$J,Daily!A498)</f>
        <v/>
      </c>
      <c r="F498" s="4">
        <f>SUMIFS('Adjustments'!$C:$C,'Adjustments'!$A:$A,A498)</f>
        <v/>
      </c>
      <c r="G498" s="4">
        <f>B498+C498-D498-E498+F498</f>
        <v/>
      </c>
      <c r="H498" s="4">
        <f>H497+G498</f>
        <v/>
      </c>
    </row>
    <row r="499">
      <c r="A499" s="17">
        <f>A498+1</f>
        <v/>
      </c>
      <c r="B499" s="4" t="n"/>
      <c r="C499" s="4">
        <f>SUMIFS(Sales!$S:$S,Sales!$H:$H,A499)+SUMIFS(Sales!$J:$J,Sales!$H:$H,A499)</f>
        <v/>
      </c>
      <c r="D499" s="4">
        <f>SUMIFS(Sales!$J:$J,Sales!$U:$U,A499)</f>
        <v/>
      </c>
      <c r="E499" s="4">
        <f>SUMIFS(Investors!$Q:$Q,Investors!$T:$T,"Exit",Investors!$J:$J,Daily!A499)</f>
        <v/>
      </c>
      <c r="F499" s="4">
        <f>SUMIFS('Adjustments'!$C:$C,'Adjustments'!$A:$A,A499)</f>
        <v/>
      </c>
      <c r="G499" s="4">
        <f>B499+C499-D499-E499+F499</f>
        <v/>
      </c>
      <c r="H499" s="4">
        <f>H498+G499</f>
        <v/>
      </c>
    </row>
    <row r="500">
      <c r="A500" s="17">
        <f>A499+1</f>
        <v/>
      </c>
      <c r="B500" s="4" t="n"/>
      <c r="C500" s="4">
        <f>SUMIFS(Sales!$S:$S,Sales!$H:$H,A500)+SUMIFS(Sales!$J:$J,Sales!$H:$H,A500)</f>
        <v/>
      </c>
      <c r="D500" s="4">
        <f>SUMIFS(Sales!$J:$J,Sales!$U:$U,A500)</f>
        <v/>
      </c>
      <c r="E500" s="4">
        <f>SUMIFS(Investors!$Q:$Q,Investors!$T:$T,"Exit",Investors!$J:$J,Daily!A500)</f>
        <v/>
      </c>
      <c r="F500" s="4">
        <f>SUMIFS('Adjustments'!$C:$C,'Adjustments'!$A:$A,A500)</f>
        <v/>
      </c>
      <c r="G500" s="4">
        <f>B500+C500-D500-E500+F500</f>
        <v/>
      </c>
      <c r="H500" s="4">
        <f>H499+G500</f>
        <v/>
      </c>
    </row>
    <row r="501">
      <c r="A501" s="17">
        <f>A500+1</f>
        <v/>
      </c>
      <c r="B501" s="4" t="n"/>
      <c r="C501" s="4">
        <f>SUMIFS(Sales!$S:$S,Sales!$H:$H,A501)+SUMIFS(Sales!$J:$J,Sales!$H:$H,A501)</f>
        <v/>
      </c>
      <c r="D501" s="4">
        <f>SUMIFS(Sales!$J:$J,Sales!$U:$U,A501)</f>
        <v/>
      </c>
      <c r="E501" s="4">
        <f>SUMIFS(Investors!$Q:$Q,Investors!$T:$T,"Exit",Investors!$J:$J,Daily!A501)</f>
        <v/>
      </c>
      <c r="F501" s="4">
        <f>SUMIFS('Adjustments'!$C:$C,'Adjustments'!$A:$A,A501)</f>
        <v/>
      </c>
      <c r="G501" s="4">
        <f>B501+C501-D501-E501+F501</f>
        <v/>
      </c>
      <c r="H501" s="4">
        <f>H500+G501</f>
        <v/>
      </c>
    </row>
    <row r="502">
      <c r="A502" s="17">
        <f>A501+1</f>
        <v/>
      </c>
      <c r="B502" s="4" t="n"/>
      <c r="C502" s="4">
        <f>SUMIFS(Sales!$S:$S,Sales!$H:$H,A502)+SUMIFS(Sales!$J:$J,Sales!$H:$H,A502)</f>
        <v/>
      </c>
      <c r="D502" s="4">
        <f>SUMIFS(Sales!$J:$J,Sales!$U:$U,A502)</f>
        <v/>
      </c>
      <c r="E502" s="4">
        <f>SUMIFS(Investors!$Q:$Q,Investors!$T:$T,"Exit",Investors!$J:$J,Daily!A502)</f>
        <v/>
      </c>
      <c r="F502" s="4">
        <f>SUMIFS('Adjustments'!$C:$C,'Adjustments'!$A:$A,A502)</f>
        <v/>
      </c>
      <c r="G502" s="4">
        <f>B502+C502-D502-E502+F502</f>
        <v/>
      </c>
      <c r="H502" s="4">
        <f>H501+G502</f>
        <v/>
      </c>
    </row>
    <row r="503">
      <c r="A503" s="17">
        <f>A502+1</f>
        <v/>
      </c>
      <c r="B503" s="4" t="n"/>
      <c r="C503" s="4">
        <f>SUMIFS(Sales!$S:$S,Sales!$H:$H,A503)+SUMIFS(Sales!$J:$J,Sales!$H:$H,A503)</f>
        <v/>
      </c>
      <c r="D503" s="4">
        <f>SUMIFS(Sales!$J:$J,Sales!$U:$U,A503)</f>
        <v/>
      </c>
      <c r="E503" s="4">
        <f>SUMIFS(Investors!$Q:$Q,Investors!$T:$T,"Exit",Investors!$J:$J,Daily!A503)</f>
        <v/>
      </c>
      <c r="F503" s="4">
        <f>SUMIFS('Adjustments'!$C:$C,'Adjustments'!$A:$A,A503)</f>
        <v/>
      </c>
      <c r="G503" s="4">
        <f>B503+C503-D503-E503+F503</f>
        <v/>
      </c>
      <c r="H503" s="4">
        <f>H502+G503</f>
        <v/>
      </c>
    </row>
    <row r="504">
      <c r="A504" s="17">
        <f>A503+1</f>
        <v/>
      </c>
      <c r="B504" s="4" t="n"/>
      <c r="C504" s="4">
        <f>SUMIFS(Sales!$S:$S,Sales!$H:$H,A504)+SUMIFS(Sales!$J:$J,Sales!$H:$H,A504)</f>
        <v/>
      </c>
      <c r="D504" s="4">
        <f>SUMIFS(Sales!$J:$J,Sales!$U:$U,A504)</f>
        <v/>
      </c>
      <c r="E504" s="4">
        <f>SUMIFS(Investors!$Q:$Q,Investors!$T:$T,"Exit",Investors!$J:$J,Daily!A504)</f>
        <v/>
      </c>
      <c r="F504" s="4">
        <f>SUMIFS('Adjustments'!$C:$C,'Adjustments'!$A:$A,A504)</f>
        <v/>
      </c>
      <c r="G504" s="4">
        <f>B504+C504-D504-E504+F504</f>
        <v/>
      </c>
      <c r="H504" s="4">
        <f>H503+G504</f>
        <v/>
      </c>
    </row>
    <row r="505">
      <c r="A505" s="17">
        <f>A504+1</f>
        <v/>
      </c>
      <c r="B505" s="4" t="n"/>
      <c r="C505" s="4">
        <f>SUMIFS(Sales!$S:$S,Sales!$H:$H,A505)+SUMIFS(Sales!$J:$J,Sales!$H:$H,A505)</f>
        <v/>
      </c>
      <c r="D505" s="4">
        <f>SUMIFS(Sales!$J:$J,Sales!$U:$U,A505)</f>
        <v/>
      </c>
      <c r="E505" s="4">
        <f>SUMIFS(Investors!$Q:$Q,Investors!$T:$T,"Exit",Investors!$J:$J,Daily!A505)</f>
        <v/>
      </c>
      <c r="F505" s="4">
        <f>SUMIFS('Adjustments'!$C:$C,'Adjustments'!$A:$A,A505)</f>
        <v/>
      </c>
      <c r="G505" s="4">
        <f>B505+C505-D505-E505+F505</f>
        <v/>
      </c>
      <c r="H505" s="4">
        <f>H504+G505</f>
        <v/>
      </c>
    </row>
    <row r="506">
      <c r="A506" s="17">
        <f>A505+1</f>
        <v/>
      </c>
      <c r="B506" s="4" t="n"/>
      <c r="C506" s="4">
        <f>SUMIFS(Sales!$S:$S,Sales!$H:$H,A506)+SUMIFS(Sales!$J:$J,Sales!$H:$H,A506)</f>
        <v/>
      </c>
      <c r="D506" s="4">
        <f>SUMIFS(Sales!$J:$J,Sales!$U:$U,A506)</f>
        <v/>
      </c>
      <c r="E506" s="4">
        <f>SUMIFS(Investors!$Q:$Q,Investors!$T:$T,"Exit",Investors!$J:$J,Daily!A506)</f>
        <v/>
      </c>
      <c r="F506" s="4">
        <f>SUMIFS('Adjustments'!$C:$C,'Adjustments'!$A:$A,A506)</f>
        <v/>
      </c>
      <c r="G506" s="4">
        <f>B506+C506-D506-E506+F506</f>
        <v/>
      </c>
      <c r="H506" s="4">
        <f>H505+G506</f>
        <v/>
      </c>
    </row>
    <row r="507">
      <c r="A507" s="17">
        <f>A506+1</f>
        <v/>
      </c>
      <c r="B507" s="4" t="n"/>
      <c r="C507" s="4">
        <f>SUMIFS(Sales!$S:$S,Sales!$H:$H,A507)+SUMIFS(Sales!$J:$J,Sales!$H:$H,A507)</f>
        <v/>
      </c>
      <c r="D507" s="4">
        <f>SUMIFS(Sales!$J:$J,Sales!$U:$U,A507)</f>
        <v/>
      </c>
      <c r="E507" s="4">
        <f>SUMIFS(Investors!$Q:$Q,Investors!$T:$T,"Exit",Investors!$J:$J,Daily!A507)</f>
        <v/>
      </c>
      <c r="F507" s="4">
        <f>SUMIFS('Adjustments'!$C:$C,'Adjustments'!$A:$A,A507)</f>
        <v/>
      </c>
      <c r="G507" s="4">
        <f>B507+C507-D507-E507+F507</f>
        <v/>
      </c>
      <c r="H507" s="4">
        <f>H506+G507</f>
        <v/>
      </c>
    </row>
    <row r="508">
      <c r="A508" s="17">
        <f>A507+1</f>
        <v/>
      </c>
      <c r="B508" s="4" t="n"/>
      <c r="C508" s="4">
        <f>SUMIFS(Sales!$S:$S,Sales!$H:$H,A508)+SUMIFS(Sales!$J:$J,Sales!$H:$H,A508)</f>
        <v/>
      </c>
      <c r="D508" s="4">
        <f>SUMIFS(Sales!$J:$J,Sales!$U:$U,A508)</f>
        <v/>
      </c>
      <c r="E508" s="4">
        <f>SUMIFS(Investors!$Q:$Q,Investors!$T:$T,"Exit",Investors!$J:$J,Daily!A508)</f>
        <v/>
      </c>
      <c r="F508" s="4">
        <f>SUMIFS('Adjustments'!$C:$C,'Adjustments'!$A:$A,A508)</f>
        <v/>
      </c>
      <c r="G508" s="4">
        <f>B508+C508-D508-E508+F508</f>
        <v/>
      </c>
      <c r="H508" s="4">
        <f>H507+G508</f>
        <v/>
      </c>
    </row>
    <row r="509">
      <c r="A509" s="17">
        <f>A508+1</f>
        <v/>
      </c>
      <c r="B509" s="4" t="n"/>
      <c r="C509" s="4">
        <f>SUMIFS(Sales!$S:$S,Sales!$H:$H,A509)+SUMIFS(Sales!$J:$J,Sales!$H:$H,A509)</f>
        <v/>
      </c>
      <c r="D509" s="4">
        <f>SUMIFS(Sales!$J:$J,Sales!$U:$U,A509)</f>
        <v/>
      </c>
      <c r="E509" s="4">
        <f>SUMIFS(Investors!$Q:$Q,Investors!$T:$T,"Exit",Investors!$J:$J,Daily!A509)</f>
        <v/>
      </c>
      <c r="F509" s="4">
        <f>SUMIFS('Adjustments'!$C:$C,'Adjustments'!$A:$A,A509)</f>
        <v/>
      </c>
      <c r="G509" s="4">
        <f>B509+C509-D509-E509+F509</f>
        <v/>
      </c>
      <c r="H509" s="4">
        <f>H508+G509</f>
        <v/>
      </c>
    </row>
    <row r="510">
      <c r="A510" s="17">
        <f>A509+1</f>
        <v/>
      </c>
      <c r="B510" s="4" t="n"/>
      <c r="C510" s="4">
        <f>SUMIFS(Sales!$S:$S,Sales!$H:$H,A510)+SUMIFS(Sales!$J:$J,Sales!$H:$H,A510)</f>
        <v/>
      </c>
      <c r="D510" s="4">
        <f>SUMIFS(Sales!$J:$J,Sales!$U:$U,A510)</f>
        <v/>
      </c>
      <c r="E510" s="4">
        <f>SUMIFS(Investors!$Q:$Q,Investors!$T:$T,"Exit",Investors!$J:$J,Daily!A510)</f>
        <v/>
      </c>
      <c r="F510" s="4">
        <f>SUMIFS('Adjustments'!$C:$C,'Adjustments'!$A:$A,A510)</f>
        <v/>
      </c>
      <c r="G510" s="4">
        <f>B510+C510-D510-E510+F510</f>
        <v/>
      </c>
      <c r="H510" s="4">
        <f>H509+G510</f>
        <v/>
      </c>
    </row>
    <row r="511">
      <c r="A511" s="17">
        <f>A510+1</f>
        <v/>
      </c>
      <c r="B511" s="4" t="n"/>
      <c r="C511" s="4">
        <f>SUMIFS(Sales!$S:$S,Sales!$H:$H,A511)+SUMIFS(Sales!$J:$J,Sales!$H:$H,A511)</f>
        <v/>
      </c>
      <c r="D511" s="4">
        <f>SUMIFS(Sales!$J:$J,Sales!$U:$U,A511)</f>
        <v/>
      </c>
      <c r="E511" s="4">
        <f>SUMIFS(Investors!$Q:$Q,Investors!$T:$T,"Exit",Investors!$J:$J,Daily!A511)</f>
        <v/>
      </c>
      <c r="F511" s="4">
        <f>SUMIFS('Adjustments'!$C:$C,'Adjustments'!$A:$A,A511)</f>
        <v/>
      </c>
      <c r="G511" s="4">
        <f>B511+C511-D511-E511+F511</f>
        <v/>
      </c>
      <c r="H511" s="4">
        <f>H510+G511</f>
        <v/>
      </c>
    </row>
    <row r="512">
      <c r="A512" s="17">
        <f>A511+1</f>
        <v/>
      </c>
      <c r="B512" s="4" t="n"/>
      <c r="C512" s="4">
        <f>SUMIFS(Sales!$S:$S,Sales!$H:$H,A512)+SUMIFS(Sales!$J:$J,Sales!$H:$H,A512)</f>
        <v/>
      </c>
      <c r="D512" s="4">
        <f>SUMIFS(Sales!$J:$J,Sales!$U:$U,A512)</f>
        <v/>
      </c>
      <c r="E512" s="4">
        <f>SUMIFS(Investors!$Q:$Q,Investors!$T:$T,"Exit",Investors!$J:$J,Daily!A512)</f>
        <v/>
      </c>
      <c r="F512" s="4">
        <f>SUMIFS('Adjustments'!$C:$C,'Adjustments'!$A:$A,A512)</f>
        <v/>
      </c>
      <c r="G512" s="4">
        <f>B512+C512-D512-E512+F512</f>
        <v/>
      </c>
      <c r="H512" s="4">
        <f>H511+G512</f>
        <v/>
      </c>
    </row>
    <row r="513">
      <c r="A513" s="17">
        <f>A512+1</f>
        <v/>
      </c>
      <c r="B513" s="4" t="n"/>
      <c r="C513" s="4">
        <f>SUMIFS(Sales!$S:$S,Sales!$H:$H,A513)+SUMIFS(Sales!$J:$J,Sales!$H:$H,A513)</f>
        <v/>
      </c>
      <c r="D513" s="4">
        <f>SUMIFS(Sales!$J:$J,Sales!$U:$U,A513)</f>
        <v/>
      </c>
      <c r="E513" s="4">
        <f>SUMIFS(Investors!$Q:$Q,Investors!$T:$T,"Exit",Investors!$J:$J,Daily!A513)</f>
        <v/>
      </c>
      <c r="F513" s="4">
        <f>SUMIFS('Adjustments'!$C:$C,'Adjustments'!$A:$A,A513)</f>
        <v/>
      </c>
      <c r="G513" s="4">
        <f>B513+C513-D513-E513+F513</f>
        <v/>
      </c>
      <c r="H513" s="4">
        <f>H512+G513</f>
        <v/>
      </c>
    </row>
    <row r="514">
      <c r="A514" s="17">
        <f>A513+1</f>
        <v/>
      </c>
      <c r="B514" s="4" t="n"/>
      <c r="C514" s="4">
        <f>SUMIFS(Sales!$S:$S,Sales!$H:$H,A514)+SUMIFS(Sales!$J:$J,Sales!$H:$H,A514)</f>
        <v/>
      </c>
      <c r="D514" s="4">
        <f>SUMIFS(Sales!$J:$J,Sales!$U:$U,A514)</f>
        <v/>
      </c>
      <c r="E514" s="4">
        <f>SUMIFS(Investors!$Q:$Q,Investors!$T:$T,"Exit",Investors!$J:$J,Daily!A514)</f>
        <v/>
      </c>
      <c r="F514" s="4">
        <f>SUMIFS('Adjustments'!$C:$C,'Adjustments'!$A:$A,A514)</f>
        <v/>
      </c>
      <c r="G514" s="4">
        <f>B514+C514-D514-E514+F514</f>
        <v/>
      </c>
      <c r="H514" s="4">
        <f>H513+G514</f>
        <v/>
      </c>
    </row>
    <row r="515">
      <c r="A515" s="17">
        <f>A514+1</f>
        <v/>
      </c>
      <c r="B515" s="4" t="n"/>
      <c r="C515" s="4">
        <f>SUMIFS(Sales!$S:$S,Sales!$H:$H,A515)+SUMIFS(Sales!$J:$J,Sales!$H:$H,A515)</f>
        <v/>
      </c>
      <c r="D515" s="4">
        <f>SUMIFS(Sales!$J:$J,Sales!$U:$U,A515)</f>
        <v/>
      </c>
      <c r="E515" s="4">
        <f>SUMIFS(Investors!$Q:$Q,Investors!$T:$T,"Exit",Investors!$J:$J,Daily!A515)</f>
        <v/>
      </c>
      <c r="F515" s="4">
        <f>SUMIFS('Adjustments'!$C:$C,'Adjustments'!$A:$A,A515)</f>
        <v/>
      </c>
      <c r="G515" s="4">
        <f>B515+C515-D515-E515+F515</f>
        <v/>
      </c>
      <c r="H515" s="4">
        <f>H514+G515</f>
        <v/>
      </c>
    </row>
    <row r="516">
      <c r="A516" s="17">
        <f>A515+1</f>
        <v/>
      </c>
      <c r="B516" s="4" t="n"/>
      <c r="C516" s="4">
        <f>SUMIFS(Sales!$S:$S,Sales!$H:$H,A516)+SUMIFS(Sales!$J:$J,Sales!$H:$H,A516)</f>
        <v/>
      </c>
      <c r="D516" s="4">
        <f>SUMIFS(Sales!$J:$J,Sales!$U:$U,A516)</f>
        <v/>
      </c>
      <c r="E516" s="4">
        <f>SUMIFS(Investors!$Q:$Q,Investors!$T:$T,"Exit",Investors!$J:$J,Daily!A516)</f>
        <v/>
      </c>
      <c r="F516" s="4">
        <f>SUMIFS('Adjustments'!$C:$C,'Adjustments'!$A:$A,A516)</f>
        <v/>
      </c>
      <c r="G516" s="4">
        <f>B516+C516-D516-E516+F516</f>
        <v/>
      </c>
      <c r="H516" s="4">
        <f>H515+G516</f>
        <v/>
      </c>
    </row>
    <row r="517">
      <c r="A517" s="17">
        <f>A516+1</f>
        <v/>
      </c>
      <c r="B517" s="4" t="n"/>
      <c r="C517" s="4">
        <f>SUMIFS(Sales!$S:$S,Sales!$H:$H,A517)+SUMIFS(Sales!$J:$J,Sales!$H:$H,A517)</f>
        <v/>
      </c>
      <c r="D517" s="4">
        <f>SUMIFS(Sales!$J:$J,Sales!$U:$U,A517)</f>
        <v/>
      </c>
      <c r="E517" s="4">
        <f>SUMIFS(Investors!$Q:$Q,Investors!$T:$T,"Exit",Investors!$J:$J,Daily!A517)</f>
        <v/>
      </c>
      <c r="F517" s="4">
        <f>SUMIFS('Adjustments'!$C:$C,'Adjustments'!$A:$A,A517)</f>
        <v/>
      </c>
      <c r="G517" s="4">
        <f>B517+C517-D517-E517+F517</f>
        <v/>
      </c>
      <c r="H517" s="4">
        <f>H516+G517</f>
        <v/>
      </c>
    </row>
    <row r="518">
      <c r="A518" s="17">
        <f>A517+1</f>
        <v/>
      </c>
      <c r="B518" s="4" t="n"/>
      <c r="C518" s="4">
        <f>SUMIFS(Sales!$S:$S,Sales!$H:$H,A518)+SUMIFS(Sales!$J:$J,Sales!$H:$H,A518)</f>
        <v/>
      </c>
      <c r="D518" s="4">
        <f>SUMIFS(Sales!$J:$J,Sales!$U:$U,A518)</f>
        <v/>
      </c>
      <c r="E518" s="4">
        <f>SUMIFS(Investors!$Q:$Q,Investors!$T:$T,"Exit",Investors!$J:$J,Daily!A518)</f>
        <v/>
      </c>
      <c r="F518" s="4">
        <f>SUMIFS('Adjustments'!$C:$C,'Adjustments'!$A:$A,A518)</f>
        <v/>
      </c>
      <c r="G518" s="4">
        <f>B518+C518-D518-E518+F518</f>
        <v/>
      </c>
      <c r="H518" s="4">
        <f>H517+G518</f>
        <v/>
      </c>
    </row>
    <row r="519">
      <c r="A519" s="17">
        <f>A518+1</f>
        <v/>
      </c>
      <c r="B519" s="4" t="n"/>
      <c r="C519" s="4">
        <f>SUMIFS(Sales!$S:$S,Sales!$H:$H,A519)+SUMIFS(Sales!$J:$J,Sales!$H:$H,A519)</f>
        <v/>
      </c>
      <c r="D519" s="4">
        <f>SUMIFS(Sales!$J:$J,Sales!$U:$U,A519)</f>
        <v/>
      </c>
      <c r="E519" s="4">
        <f>SUMIFS(Investors!$Q:$Q,Investors!$T:$T,"Exit",Investors!$J:$J,Daily!A519)</f>
        <v/>
      </c>
      <c r="F519" s="4">
        <f>SUMIFS('Adjustments'!$C:$C,'Adjustments'!$A:$A,A519)</f>
        <v/>
      </c>
      <c r="G519" s="4">
        <f>B519+C519-D519-E519+F519</f>
        <v/>
      </c>
      <c r="H519" s="4">
        <f>H518+G519</f>
        <v/>
      </c>
    </row>
    <row r="520">
      <c r="A520" s="17">
        <f>A519+1</f>
        <v/>
      </c>
      <c r="B520" s="4" t="n"/>
      <c r="C520" s="4">
        <f>SUMIFS(Sales!$S:$S,Sales!$H:$H,A520)+SUMIFS(Sales!$J:$J,Sales!$H:$H,A520)</f>
        <v/>
      </c>
      <c r="D520" s="4">
        <f>SUMIFS(Sales!$J:$J,Sales!$U:$U,A520)</f>
        <v/>
      </c>
      <c r="E520" s="4">
        <f>SUMIFS(Investors!$Q:$Q,Investors!$T:$T,"Exit",Investors!$J:$J,Daily!A520)</f>
        <v/>
      </c>
      <c r="F520" s="4">
        <f>SUMIFS('Adjustments'!$C:$C,'Adjustments'!$A:$A,A520)</f>
        <v/>
      </c>
      <c r="G520" s="4">
        <f>B520+C520-D520-E520+F520</f>
        <v/>
      </c>
      <c r="H520" s="4">
        <f>H519+G520</f>
        <v/>
      </c>
    </row>
    <row r="521">
      <c r="A521" s="17">
        <f>A520+1</f>
        <v/>
      </c>
      <c r="B521" s="4" t="n"/>
      <c r="C521" s="4">
        <f>SUMIFS(Sales!$S:$S,Sales!$H:$H,A521)+SUMIFS(Sales!$J:$J,Sales!$H:$H,A521)</f>
        <v/>
      </c>
      <c r="D521" s="4">
        <f>SUMIFS(Sales!$J:$J,Sales!$U:$U,A521)</f>
        <v/>
      </c>
      <c r="E521" s="4">
        <f>SUMIFS(Investors!$Q:$Q,Investors!$T:$T,"Exit",Investors!$J:$J,Daily!A521)</f>
        <v/>
      </c>
      <c r="F521" s="4">
        <f>SUMIFS('Adjustments'!$C:$C,'Adjustments'!$A:$A,A521)</f>
        <v/>
      </c>
      <c r="G521" s="4">
        <f>B521+C521-D521-E521+F521</f>
        <v/>
      </c>
      <c r="H521" s="4">
        <f>H520+G521</f>
        <v/>
      </c>
    </row>
    <row r="522">
      <c r="A522" s="17">
        <f>A521+1</f>
        <v/>
      </c>
      <c r="B522" s="4" t="n"/>
      <c r="C522" s="4">
        <f>SUMIFS(Sales!$S:$S,Sales!$H:$H,A522)+SUMIFS(Sales!$J:$J,Sales!$H:$H,A522)</f>
        <v/>
      </c>
      <c r="D522" s="4">
        <f>SUMIFS(Sales!$J:$J,Sales!$U:$U,A522)</f>
        <v/>
      </c>
      <c r="E522" s="4">
        <f>SUMIFS(Investors!$Q:$Q,Investors!$T:$T,"Exit",Investors!$J:$J,Daily!A522)</f>
        <v/>
      </c>
      <c r="F522" s="4">
        <f>SUMIFS('Adjustments'!$C:$C,'Adjustments'!$A:$A,A522)</f>
        <v/>
      </c>
      <c r="G522" s="4">
        <f>B522+C522-D522-E522+F522</f>
        <v/>
      </c>
      <c r="H522" s="4">
        <f>H521+G522</f>
        <v/>
      </c>
    </row>
    <row r="523">
      <c r="A523" s="17">
        <f>A522+1</f>
        <v/>
      </c>
      <c r="B523" s="4" t="n"/>
      <c r="C523" s="4">
        <f>SUMIFS(Sales!$S:$S,Sales!$H:$H,A523)+SUMIFS(Sales!$J:$J,Sales!$H:$H,A523)</f>
        <v/>
      </c>
      <c r="D523" s="4">
        <f>SUMIFS(Sales!$J:$J,Sales!$U:$U,A523)</f>
        <v/>
      </c>
      <c r="E523" s="4">
        <f>SUMIFS(Investors!$Q:$Q,Investors!$T:$T,"Exit",Investors!$J:$J,Daily!A523)</f>
        <v/>
      </c>
      <c r="F523" s="4">
        <f>SUMIFS('Adjustments'!$C:$C,'Adjustments'!$A:$A,A523)</f>
        <v/>
      </c>
      <c r="G523" s="4">
        <f>B523+C523-D523-E523+F523</f>
        <v/>
      </c>
      <c r="H523" s="4">
        <f>H522+G523</f>
        <v/>
      </c>
    </row>
    <row r="524">
      <c r="A524" s="17">
        <f>A523+1</f>
        <v/>
      </c>
      <c r="B524" s="4" t="n"/>
      <c r="C524" s="4">
        <f>SUMIFS(Sales!$S:$S,Sales!$H:$H,A524)+SUMIFS(Sales!$J:$J,Sales!$H:$H,A524)</f>
        <v/>
      </c>
      <c r="D524" s="4">
        <f>SUMIFS(Sales!$J:$J,Sales!$U:$U,A524)</f>
        <v/>
      </c>
      <c r="E524" s="4">
        <f>SUMIFS(Investors!$Q:$Q,Investors!$T:$T,"Exit",Investors!$J:$J,Daily!A524)</f>
        <v/>
      </c>
      <c r="F524" s="4">
        <f>SUMIFS('Adjustments'!$C:$C,'Adjustments'!$A:$A,A524)</f>
        <v/>
      </c>
      <c r="G524" s="4">
        <f>B524+C524-D524-E524+F524</f>
        <v/>
      </c>
      <c r="H524" s="4">
        <f>H523+G524</f>
        <v/>
      </c>
    </row>
    <row r="525">
      <c r="A525" s="17">
        <f>A524+1</f>
        <v/>
      </c>
      <c r="B525" s="4" t="n"/>
      <c r="C525" s="4">
        <f>SUMIFS(Sales!$S:$S,Sales!$H:$H,A525)+SUMIFS(Sales!$J:$J,Sales!$H:$H,A525)</f>
        <v/>
      </c>
      <c r="D525" s="4">
        <f>SUMIFS(Sales!$J:$J,Sales!$U:$U,A525)</f>
        <v/>
      </c>
      <c r="E525" s="4">
        <f>SUMIFS(Investors!$Q:$Q,Investors!$T:$T,"Exit",Investors!$J:$J,Daily!A525)</f>
        <v/>
      </c>
      <c r="F525" s="4">
        <f>SUMIFS('Adjustments'!$C:$C,'Adjustments'!$A:$A,A525)</f>
        <v/>
      </c>
      <c r="G525" s="4">
        <f>B525+C525-D525-E525+F525</f>
        <v/>
      </c>
      <c r="H525" s="4">
        <f>H524+G525</f>
        <v/>
      </c>
    </row>
    <row r="526">
      <c r="A526" s="17">
        <f>A525+1</f>
        <v/>
      </c>
      <c r="B526" s="4" t="n"/>
      <c r="C526" s="4">
        <f>SUMIFS(Sales!$S:$S,Sales!$H:$H,A526)+SUMIFS(Sales!$J:$J,Sales!$H:$H,A526)</f>
        <v/>
      </c>
      <c r="D526" s="4">
        <f>SUMIFS(Sales!$J:$J,Sales!$U:$U,A526)</f>
        <v/>
      </c>
      <c r="E526" s="4">
        <f>SUMIFS(Investors!$Q:$Q,Investors!$T:$T,"Exit",Investors!$J:$J,Daily!A526)</f>
        <v/>
      </c>
      <c r="F526" s="4">
        <f>SUMIFS('Adjustments'!$C:$C,'Adjustments'!$A:$A,A526)</f>
        <v/>
      </c>
      <c r="G526" s="4">
        <f>B526+C526-D526-E526+F526</f>
        <v/>
      </c>
      <c r="H526" s="4">
        <f>H525+G526</f>
        <v/>
      </c>
    </row>
    <row r="527">
      <c r="A527" s="17">
        <f>A526+1</f>
        <v/>
      </c>
      <c r="B527" s="4" t="n"/>
      <c r="C527" s="4">
        <f>SUMIFS(Sales!$S:$S,Sales!$H:$H,A527)+SUMIFS(Sales!$J:$J,Sales!$H:$H,A527)</f>
        <v/>
      </c>
      <c r="D527" s="4">
        <f>SUMIFS(Sales!$J:$J,Sales!$U:$U,A527)</f>
        <v/>
      </c>
      <c r="E527" s="4">
        <f>SUMIFS(Investors!$Q:$Q,Investors!$T:$T,"Exit",Investors!$J:$J,Daily!A527)</f>
        <v/>
      </c>
      <c r="F527" s="4">
        <f>SUMIFS('Adjustments'!$C:$C,'Adjustments'!$A:$A,A527)</f>
        <v/>
      </c>
      <c r="G527" s="4">
        <f>B527+C527-D527-E527+F527</f>
        <v/>
      </c>
      <c r="H527" s="4">
        <f>H526+G527</f>
        <v/>
      </c>
    </row>
    <row r="528">
      <c r="A528" s="17">
        <f>A527+1</f>
        <v/>
      </c>
      <c r="B528" s="4" t="n"/>
      <c r="C528" s="4">
        <f>SUMIFS(Sales!$S:$S,Sales!$H:$H,A528)+SUMIFS(Sales!$J:$J,Sales!$H:$H,A528)</f>
        <v/>
      </c>
      <c r="D528" s="4">
        <f>SUMIFS(Sales!$J:$J,Sales!$U:$U,A528)</f>
        <v/>
      </c>
      <c r="E528" s="4">
        <f>SUMIFS(Investors!$Q:$Q,Investors!$T:$T,"Exit",Investors!$J:$J,Daily!A528)</f>
        <v/>
      </c>
      <c r="F528" s="4">
        <f>SUMIFS('Adjustments'!$C:$C,'Adjustments'!$A:$A,A528)</f>
        <v/>
      </c>
      <c r="G528" s="4">
        <f>B528+C528-D528-E528+F528</f>
        <v/>
      </c>
      <c r="H528" s="4">
        <f>H527+G528</f>
        <v/>
      </c>
    </row>
    <row r="529">
      <c r="A529" s="17">
        <f>A528+1</f>
        <v/>
      </c>
      <c r="B529" s="4" t="n"/>
      <c r="C529" s="4">
        <f>SUMIFS(Sales!$S:$S,Sales!$H:$H,A529)+SUMIFS(Sales!$J:$J,Sales!$H:$H,A529)</f>
        <v/>
      </c>
      <c r="D529" s="4">
        <f>SUMIFS(Sales!$J:$J,Sales!$U:$U,A529)</f>
        <v/>
      </c>
      <c r="E529" s="4">
        <f>SUMIFS(Investors!$Q:$Q,Investors!$T:$T,"Exit",Investors!$J:$J,Daily!A529)</f>
        <v/>
      </c>
      <c r="F529" s="4">
        <f>SUMIFS('Adjustments'!$C:$C,'Adjustments'!$A:$A,A529)</f>
        <v/>
      </c>
      <c r="G529" s="4">
        <f>B529+C529-D529-E529+F529</f>
        <v/>
      </c>
      <c r="H529" s="4">
        <f>H528+G529</f>
        <v/>
      </c>
    </row>
    <row r="530">
      <c r="A530" s="17">
        <f>A529+1</f>
        <v/>
      </c>
      <c r="B530" s="4" t="n"/>
      <c r="C530" s="4">
        <f>SUMIFS(Sales!$S:$S,Sales!$H:$H,A530)+SUMIFS(Sales!$J:$J,Sales!$H:$H,A530)</f>
        <v/>
      </c>
      <c r="D530" s="4">
        <f>SUMIFS(Sales!$J:$J,Sales!$U:$U,A530)</f>
        <v/>
      </c>
      <c r="E530" s="4">
        <f>SUMIFS(Investors!$Q:$Q,Investors!$T:$T,"Exit",Investors!$J:$J,Daily!A530)</f>
        <v/>
      </c>
      <c r="F530" s="4">
        <f>SUMIFS('Adjustments'!$C:$C,'Adjustments'!$A:$A,A530)</f>
        <v/>
      </c>
      <c r="G530" s="4">
        <f>B530+C530-D530-E530+F530</f>
        <v/>
      </c>
      <c r="H530" s="4">
        <f>H529+G530</f>
        <v/>
      </c>
    </row>
    <row r="531">
      <c r="A531" s="17">
        <f>A530+1</f>
        <v/>
      </c>
      <c r="B531" s="4" t="n"/>
      <c r="C531" s="4">
        <f>SUMIFS(Sales!$S:$S,Sales!$H:$H,A531)+SUMIFS(Sales!$J:$J,Sales!$H:$H,A531)</f>
        <v/>
      </c>
      <c r="D531" s="4">
        <f>SUMIFS(Sales!$J:$J,Sales!$U:$U,A531)</f>
        <v/>
      </c>
      <c r="E531" s="4">
        <f>SUMIFS(Investors!$Q:$Q,Investors!$T:$T,"Exit",Investors!$J:$J,Daily!A531)</f>
        <v/>
      </c>
      <c r="F531" s="4">
        <f>SUMIFS('Adjustments'!$C:$C,'Adjustments'!$A:$A,A531)</f>
        <v/>
      </c>
      <c r="G531" s="4">
        <f>B531+C531-D531-E531+F531</f>
        <v/>
      </c>
      <c r="H531" s="4">
        <f>H530+G531</f>
        <v/>
      </c>
    </row>
    <row r="532">
      <c r="A532" s="17">
        <f>A531+1</f>
        <v/>
      </c>
      <c r="B532" s="4" t="n"/>
      <c r="C532" s="4">
        <f>SUMIFS(Sales!$S:$S,Sales!$H:$H,A532)+SUMIFS(Sales!$J:$J,Sales!$H:$H,A532)</f>
        <v/>
      </c>
      <c r="D532" s="4">
        <f>SUMIFS(Sales!$J:$J,Sales!$U:$U,A532)</f>
        <v/>
      </c>
      <c r="E532" s="4">
        <f>SUMIFS(Investors!$Q:$Q,Investors!$T:$T,"Exit",Investors!$J:$J,Daily!A532)</f>
        <v/>
      </c>
      <c r="F532" s="4">
        <f>SUMIFS('Adjustments'!$C:$C,'Adjustments'!$A:$A,A532)</f>
        <v/>
      </c>
      <c r="G532" s="4">
        <f>B532+C532-D532-E532+F532</f>
        <v/>
      </c>
      <c r="H532" s="4">
        <f>H531+G532</f>
        <v/>
      </c>
    </row>
    <row r="533">
      <c r="A533" s="17">
        <f>A532+1</f>
        <v/>
      </c>
      <c r="B533" s="4" t="n"/>
      <c r="C533" s="4">
        <f>SUMIFS(Sales!$S:$S,Sales!$H:$H,A533)+SUMIFS(Sales!$J:$J,Sales!$H:$H,A533)</f>
        <v/>
      </c>
      <c r="D533" s="4">
        <f>SUMIFS(Sales!$J:$J,Sales!$U:$U,A533)</f>
        <v/>
      </c>
      <c r="E533" s="4">
        <f>SUMIFS(Investors!$Q:$Q,Investors!$T:$T,"Exit",Investors!$J:$J,Daily!A533)</f>
        <v/>
      </c>
      <c r="F533" s="4">
        <f>SUMIFS('Adjustments'!$C:$C,'Adjustments'!$A:$A,A533)</f>
        <v/>
      </c>
      <c r="G533" s="4">
        <f>B533+C533-D533-E533+F533</f>
        <v/>
      </c>
      <c r="H533" s="4">
        <f>H532+G533</f>
        <v/>
      </c>
    </row>
    <row r="534">
      <c r="A534" s="17">
        <f>A533+1</f>
        <v/>
      </c>
      <c r="B534" s="4" t="n"/>
      <c r="C534" s="4">
        <f>SUMIFS(Sales!$S:$S,Sales!$H:$H,A534)+SUMIFS(Sales!$J:$J,Sales!$H:$H,A534)</f>
        <v/>
      </c>
      <c r="D534" s="4">
        <f>SUMIFS(Sales!$J:$J,Sales!$U:$U,A534)</f>
        <v/>
      </c>
      <c r="E534" s="4">
        <f>SUMIFS(Investors!$Q:$Q,Investors!$T:$T,"Exit",Investors!$J:$J,Daily!A534)</f>
        <v/>
      </c>
      <c r="F534" s="4">
        <f>SUMIFS('Adjustments'!$C:$C,'Adjustments'!$A:$A,A534)</f>
        <v/>
      </c>
      <c r="G534" s="4">
        <f>B534+C534-D534-E534+F534</f>
        <v/>
      </c>
      <c r="H534" s="4">
        <f>H533+G534</f>
        <v/>
      </c>
    </row>
    <row r="535">
      <c r="A535" s="17">
        <f>A534+1</f>
        <v/>
      </c>
      <c r="B535" s="4" t="n"/>
      <c r="C535" s="4">
        <f>SUMIFS(Sales!$S:$S,Sales!$H:$H,A535)+SUMIFS(Sales!$J:$J,Sales!$H:$H,A535)</f>
        <v/>
      </c>
      <c r="D535" s="4">
        <f>SUMIFS(Sales!$J:$J,Sales!$U:$U,A535)</f>
        <v/>
      </c>
      <c r="E535" s="4">
        <f>SUMIFS(Investors!$Q:$Q,Investors!$T:$T,"Exit",Investors!$J:$J,Daily!A535)</f>
        <v/>
      </c>
      <c r="F535" s="4">
        <f>SUMIFS('Adjustments'!$C:$C,'Adjustments'!$A:$A,A535)</f>
        <v/>
      </c>
      <c r="G535" s="4">
        <f>B535+C535-D535-E535+F535</f>
        <v/>
      </c>
      <c r="H535" s="4">
        <f>H534+G535</f>
        <v/>
      </c>
    </row>
    <row r="536">
      <c r="A536" s="17">
        <f>A535+1</f>
        <v/>
      </c>
      <c r="B536" s="4" t="n"/>
      <c r="C536" s="4">
        <f>SUMIFS(Sales!$S:$S,Sales!$H:$H,A536)+SUMIFS(Sales!$J:$J,Sales!$H:$H,A536)</f>
        <v/>
      </c>
      <c r="D536" s="4">
        <f>SUMIFS(Sales!$J:$J,Sales!$U:$U,A536)</f>
        <v/>
      </c>
      <c r="E536" s="4">
        <f>SUMIFS(Investors!$Q:$Q,Investors!$T:$T,"Exit",Investors!$J:$J,Daily!A536)</f>
        <v/>
      </c>
      <c r="F536" s="4">
        <f>SUMIFS('Adjustments'!$C:$C,'Adjustments'!$A:$A,A536)</f>
        <v/>
      </c>
      <c r="G536" s="4">
        <f>B536+C536-D536-E536+F536</f>
        <v/>
      </c>
      <c r="H536" s="4">
        <f>H535+G536</f>
        <v/>
      </c>
    </row>
    <row r="537">
      <c r="A537" s="17">
        <f>A536+1</f>
        <v/>
      </c>
      <c r="B537" s="4" t="n"/>
      <c r="C537" s="4">
        <f>SUMIFS(Sales!$S:$S,Sales!$H:$H,A537)+SUMIFS(Sales!$J:$J,Sales!$H:$H,A537)</f>
        <v/>
      </c>
      <c r="D537" s="4">
        <f>SUMIFS(Sales!$J:$J,Sales!$U:$U,A537)</f>
        <v/>
      </c>
      <c r="E537" s="4">
        <f>SUMIFS(Investors!$Q:$Q,Investors!$T:$T,"Exit",Investors!$J:$J,Daily!A537)</f>
        <v/>
      </c>
      <c r="F537" s="4">
        <f>SUMIFS('Adjustments'!$C:$C,'Adjustments'!$A:$A,A537)</f>
        <v/>
      </c>
      <c r="G537" s="4">
        <f>B537+C537-D537-E537+F537</f>
        <v/>
      </c>
      <c r="H537" s="4">
        <f>H536+G537</f>
        <v/>
      </c>
    </row>
    <row r="538">
      <c r="A538" s="17">
        <f>A537+1</f>
        <v/>
      </c>
      <c r="B538" s="4" t="n"/>
      <c r="C538" s="4">
        <f>SUMIFS(Sales!$S:$S,Sales!$H:$H,A538)+SUMIFS(Sales!$J:$J,Sales!$H:$H,A538)</f>
        <v/>
      </c>
      <c r="D538" s="4">
        <f>SUMIFS(Sales!$J:$J,Sales!$U:$U,A538)</f>
        <v/>
      </c>
      <c r="E538" s="4">
        <f>SUMIFS(Investors!$Q:$Q,Investors!$T:$T,"Exit",Investors!$J:$J,Daily!A538)</f>
        <v/>
      </c>
      <c r="F538" s="4">
        <f>SUMIFS('Adjustments'!$C:$C,'Adjustments'!$A:$A,A538)</f>
        <v/>
      </c>
      <c r="G538" s="4">
        <f>B538+C538-D538-E538+F538</f>
        <v/>
      </c>
      <c r="H538" s="4">
        <f>H537+G538</f>
        <v/>
      </c>
    </row>
    <row r="539">
      <c r="A539" s="17">
        <f>A538+1</f>
        <v/>
      </c>
      <c r="B539" s="4" t="n"/>
      <c r="C539" s="4">
        <f>SUMIFS(Sales!$S:$S,Sales!$H:$H,A539)+SUMIFS(Sales!$J:$J,Sales!$H:$H,A539)</f>
        <v/>
      </c>
      <c r="D539" s="4">
        <f>SUMIFS(Sales!$J:$J,Sales!$U:$U,A539)</f>
        <v/>
      </c>
      <c r="E539" s="4">
        <f>SUMIFS(Investors!$Q:$Q,Investors!$T:$T,"Exit",Investors!$J:$J,Daily!A539)</f>
        <v/>
      </c>
      <c r="F539" s="4">
        <f>SUMIFS('Adjustments'!$C:$C,'Adjustments'!$A:$A,A539)</f>
        <v/>
      </c>
      <c r="G539" s="4">
        <f>B539+C539-D539-E539+F539</f>
        <v/>
      </c>
      <c r="H539" s="4">
        <f>H538+G539</f>
        <v/>
      </c>
    </row>
    <row r="540">
      <c r="A540" s="17">
        <f>A539+1</f>
        <v/>
      </c>
      <c r="B540" s="4" t="n"/>
      <c r="C540" s="4">
        <f>SUMIFS(Sales!$S:$S,Sales!$H:$H,A540)+SUMIFS(Sales!$J:$J,Sales!$H:$H,A540)</f>
        <v/>
      </c>
      <c r="D540" s="4">
        <f>SUMIFS(Sales!$J:$J,Sales!$U:$U,A540)</f>
        <v/>
      </c>
      <c r="E540" s="4">
        <f>SUMIFS(Investors!$Q:$Q,Investors!$T:$T,"Exit",Investors!$J:$J,Daily!A540)</f>
        <v/>
      </c>
      <c r="F540" s="4">
        <f>SUMIFS('Adjustments'!$C:$C,'Adjustments'!$A:$A,A540)</f>
        <v/>
      </c>
      <c r="G540" s="4">
        <f>B540+C540-D540-E540+F540</f>
        <v/>
      </c>
      <c r="H540" s="4">
        <f>H539+G540</f>
        <v/>
      </c>
    </row>
    <row r="541">
      <c r="A541" s="17">
        <f>A540+1</f>
        <v/>
      </c>
      <c r="B541" s="4" t="n"/>
      <c r="C541" s="4">
        <f>SUMIFS(Sales!$S:$S,Sales!$H:$H,A541)+SUMIFS(Sales!$J:$J,Sales!$H:$H,A541)</f>
        <v/>
      </c>
      <c r="D541" s="4">
        <f>SUMIFS(Sales!$J:$J,Sales!$U:$U,A541)</f>
        <v/>
      </c>
      <c r="E541" s="4">
        <f>SUMIFS(Investors!$Q:$Q,Investors!$T:$T,"Exit",Investors!$J:$J,Daily!A541)</f>
        <v/>
      </c>
      <c r="F541" s="4">
        <f>SUMIFS('Adjustments'!$C:$C,'Adjustments'!$A:$A,A541)</f>
        <v/>
      </c>
      <c r="G541" s="4">
        <f>B541+C541-D541-E541+F541</f>
        <v/>
      </c>
      <c r="H541" s="4">
        <f>H540+G541</f>
        <v/>
      </c>
    </row>
    <row r="542">
      <c r="A542" s="17">
        <f>A541+1</f>
        <v/>
      </c>
      <c r="B542" s="4" t="n"/>
      <c r="C542" s="4">
        <f>SUMIFS(Sales!$S:$S,Sales!$H:$H,A542)+SUMIFS(Sales!$J:$J,Sales!$H:$H,A542)</f>
        <v/>
      </c>
      <c r="D542" s="4">
        <f>SUMIFS(Sales!$J:$J,Sales!$U:$U,A542)</f>
        <v/>
      </c>
      <c r="E542" s="4">
        <f>SUMIFS(Investors!$Q:$Q,Investors!$T:$T,"Exit",Investors!$J:$J,Daily!A542)</f>
        <v/>
      </c>
      <c r="F542" s="4">
        <f>SUMIFS('Adjustments'!$C:$C,'Adjustments'!$A:$A,A542)</f>
        <v/>
      </c>
      <c r="G542" s="4">
        <f>B542+C542-D542-E542+F542</f>
        <v/>
      </c>
      <c r="H542" s="4">
        <f>H541+G542</f>
        <v/>
      </c>
    </row>
    <row r="543">
      <c r="A543" s="17">
        <f>A542+1</f>
        <v/>
      </c>
      <c r="B543" s="4" t="n"/>
      <c r="C543" s="4">
        <f>SUMIFS(Sales!$S:$S,Sales!$H:$H,A543)+SUMIFS(Sales!$J:$J,Sales!$H:$H,A543)</f>
        <v/>
      </c>
      <c r="D543" s="4">
        <f>SUMIFS(Sales!$J:$J,Sales!$U:$U,A543)</f>
        <v/>
      </c>
      <c r="E543" s="4">
        <f>SUMIFS(Investors!$Q:$Q,Investors!$T:$T,"Exit",Investors!$J:$J,Daily!A543)</f>
        <v/>
      </c>
      <c r="F543" s="4">
        <f>SUMIFS('Adjustments'!$C:$C,'Adjustments'!$A:$A,A543)</f>
        <v/>
      </c>
      <c r="G543" s="4">
        <f>B543+C543-D543-E543+F543</f>
        <v/>
      </c>
      <c r="H543" s="4">
        <f>H542+G543</f>
        <v/>
      </c>
    </row>
    <row r="544">
      <c r="A544" s="17">
        <f>A543+1</f>
        <v/>
      </c>
      <c r="B544" s="4" t="n"/>
      <c r="C544" s="4">
        <f>SUMIFS(Sales!$S:$S,Sales!$H:$H,A544)+SUMIFS(Sales!$J:$J,Sales!$H:$H,A544)</f>
        <v/>
      </c>
      <c r="D544" s="4">
        <f>SUMIFS(Sales!$J:$J,Sales!$U:$U,A544)</f>
        <v/>
      </c>
      <c r="E544" s="4">
        <f>SUMIFS(Investors!$Q:$Q,Investors!$T:$T,"Exit",Investors!$J:$J,Daily!A544)</f>
        <v/>
      </c>
      <c r="F544" s="4">
        <f>SUMIFS('Adjustments'!$C:$C,'Adjustments'!$A:$A,A544)</f>
        <v/>
      </c>
      <c r="G544" s="4">
        <f>B544+C544-D544-E544+F544</f>
        <v/>
      </c>
      <c r="H544" s="4">
        <f>H543+G544</f>
        <v/>
      </c>
    </row>
    <row r="545">
      <c r="A545" s="17">
        <f>A544+1</f>
        <v/>
      </c>
      <c r="B545" s="4" t="n"/>
      <c r="C545" s="4">
        <f>SUMIFS(Sales!$S:$S,Sales!$H:$H,A545)+SUMIFS(Sales!$J:$J,Sales!$H:$H,A545)</f>
        <v/>
      </c>
      <c r="D545" s="4">
        <f>SUMIFS(Sales!$J:$J,Sales!$U:$U,A545)</f>
        <v/>
      </c>
      <c r="E545" s="4">
        <f>SUMIFS(Investors!$Q:$Q,Investors!$T:$T,"Exit",Investors!$J:$J,Daily!A545)</f>
        <v/>
      </c>
      <c r="F545" s="4">
        <f>SUMIFS('Adjustments'!$C:$C,'Adjustments'!$A:$A,A545)</f>
        <v/>
      </c>
      <c r="G545" s="4">
        <f>B545+C545-D545-E545+F545</f>
        <v/>
      </c>
      <c r="H545" s="4">
        <f>H544+G545</f>
        <v/>
      </c>
    </row>
    <row r="546">
      <c r="A546" s="17">
        <f>A545+1</f>
        <v/>
      </c>
      <c r="B546" s="4" t="n"/>
      <c r="C546" s="4">
        <f>SUMIFS(Sales!$S:$S,Sales!$H:$H,A546)+SUMIFS(Sales!$J:$J,Sales!$H:$H,A546)</f>
        <v/>
      </c>
      <c r="D546" s="4">
        <f>SUMIFS(Sales!$J:$J,Sales!$U:$U,A546)</f>
        <v/>
      </c>
      <c r="E546" s="4">
        <f>SUMIFS(Investors!$Q:$Q,Investors!$T:$T,"Exit",Investors!$J:$J,Daily!A546)</f>
        <v/>
      </c>
      <c r="F546" s="4">
        <f>SUMIFS('Adjustments'!$C:$C,'Adjustments'!$A:$A,A546)</f>
        <v/>
      </c>
      <c r="G546" s="4">
        <f>B546+C546-D546-E546+F546</f>
        <v/>
      </c>
      <c r="H546" s="4">
        <f>H545+G546</f>
        <v/>
      </c>
    </row>
    <row r="547">
      <c r="A547" s="17">
        <f>A546+1</f>
        <v/>
      </c>
      <c r="B547" s="4" t="n"/>
      <c r="C547" s="4">
        <f>SUMIFS(Sales!$S:$S,Sales!$H:$H,A547)+SUMIFS(Sales!$J:$J,Sales!$H:$H,A547)</f>
        <v/>
      </c>
      <c r="D547" s="4">
        <f>SUMIFS(Sales!$J:$J,Sales!$U:$U,A547)</f>
        <v/>
      </c>
      <c r="E547" s="4">
        <f>SUMIFS(Investors!$Q:$Q,Investors!$T:$T,"Exit",Investors!$J:$J,Daily!A547)</f>
        <v/>
      </c>
      <c r="F547" s="4">
        <f>SUMIFS('Adjustments'!$C:$C,'Adjustments'!$A:$A,A547)</f>
        <v/>
      </c>
      <c r="G547" s="4">
        <f>B547+C547-D547-E547+F547</f>
        <v/>
      </c>
      <c r="H547" s="4">
        <f>H546+G547</f>
        <v/>
      </c>
    </row>
    <row r="548">
      <c r="A548" s="17">
        <f>A547+1</f>
        <v/>
      </c>
      <c r="B548" s="4" t="n"/>
      <c r="C548" s="4">
        <f>SUMIFS(Sales!$S:$S,Sales!$H:$H,A548)+SUMIFS(Sales!$J:$J,Sales!$H:$H,A548)</f>
        <v/>
      </c>
      <c r="D548" s="4">
        <f>SUMIFS(Sales!$J:$J,Sales!$U:$U,A548)</f>
        <v/>
      </c>
      <c r="E548" s="4">
        <f>SUMIFS(Investors!$Q:$Q,Investors!$T:$T,"Exit",Investors!$J:$J,Daily!A548)</f>
        <v/>
      </c>
      <c r="F548" s="4">
        <f>SUMIFS('Adjustments'!$C:$C,'Adjustments'!$A:$A,A548)</f>
        <v/>
      </c>
      <c r="G548" s="4">
        <f>B548+C548-D548-E548+F548</f>
        <v/>
      </c>
      <c r="H548" s="4">
        <f>H547+G548</f>
        <v/>
      </c>
    </row>
    <row r="549">
      <c r="A549" s="17">
        <f>A548+1</f>
        <v/>
      </c>
      <c r="B549" s="4" t="n"/>
      <c r="C549" s="4">
        <f>SUMIFS(Sales!$S:$S,Sales!$H:$H,A549)+SUMIFS(Sales!$J:$J,Sales!$H:$H,A549)</f>
        <v/>
      </c>
      <c r="D549" s="4">
        <f>SUMIFS(Sales!$J:$J,Sales!$U:$U,A549)</f>
        <v/>
      </c>
      <c r="E549" s="4">
        <f>SUMIFS(Investors!$Q:$Q,Investors!$T:$T,"Exit",Investors!$J:$J,Daily!A549)</f>
        <v/>
      </c>
      <c r="F549" s="4">
        <f>SUMIFS('Adjustments'!$C:$C,'Adjustments'!$A:$A,A549)</f>
        <v/>
      </c>
      <c r="G549" s="4">
        <f>B549+C549-D549-E549+F549</f>
        <v/>
      </c>
      <c r="H549" s="4">
        <f>H548+G549</f>
        <v/>
      </c>
    </row>
    <row r="550">
      <c r="A550" s="17">
        <f>A549+1</f>
        <v/>
      </c>
      <c r="B550" s="4" t="n"/>
      <c r="C550" s="4">
        <f>SUMIFS(Sales!$S:$S,Sales!$H:$H,A550)+SUMIFS(Sales!$J:$J,Sales!$H:$H,A550)</f>
        <v/>
      </c>
      <c r="D550" s="4">
        <f>SUMIFS(Sales!$J:$J,Sales!$U:$U,A550)</f>
        <v/>
      </c>
      <c r="E550" s="4">
        <f>SUMIFS(Investors!$Q:$Q,Investors!$T:$T,"Exit",Investors!$J:$J,Daily!A550)</f>
        <v/>
      </c>
      <c r="F550" s="4">
        <f>SUMIFS('Adjustments'!$C:$C,'Adjustments'!$A:$A,A550)</f>
        <v/>
      </c>
      <c r="G550" s="4">
        <f>B550+C550-D550-E550+F550</f>
        <v/>
      </c>
      <c r="H550" s="4">
        <f>H549+G550</f>
        <v/>
      </c>
    </row>
    <row r="551">
      <c r="A551" s="17">
        <f>A550+1</f>
        <v/>
      </c>
      <c r="B551" s="4" t="n"/>
      <c r="C551" s="4">
        <f>SUMIFS(Sales!$S:$S,Sales!$H:$H,A551)+SUMIFS(Sales!$J:$J,Sales!$H:$H,A551)</f>
        <v/>
      </c>
      <c r="D551" s="4">
        <f>SUMIFS(Sales!$J:$J,Sales!$U:$U,A551)</f>
        <v/>
      </c>
      <c r="E551" s="4">
        <f>SUMIFS(Investors!$Q:$Q,Investors!$T:$T,"Exit",Investors!$J:$J,Daily!A551)</f>
        <v/>
      </c>
      <c r="F551" s="4">
        <f>SUMIFS('Adjustments'!$C:$C,'Adjustments'!$A:$A,A551)</f>
        <v/>
      </c>
      <c r="G551" s="4">
        <f>B551+C551-D551-E551+F551</f>
        <v/>
      </c>
      <c r="H551" s="4">
        <f>H550+G551</f>
        <v/>
      </c>
    </row>
    <row r="552">
      <c r="A552" s="17">
        <f>A551+1</f>
        <v/>
      </c>
      <c r="B552" s="4" t="n"/>
      <c r="C552" s="4">
        <f>SUMIFS(Sales!$S:$S,Sales!$H:$H,A552)+SUMIFS(Sales!$J:$J,Sales!$H:$H,A552)</f>
        <v/>
      </c>
      <c r="D552" s="4">
        <f>SUMIFS(Sales!$J:$J,Sales!$U:$U,A552)</f>
        <v/>
      </c>
      <c r="E552" s="4">
        <f>SUMIFS(Investors!$Q:$Q,Investors!$T:$T,"Exit",Investors!$J:$J,Daily!A552)</f>
        <v/>
      </c>
      <c r="F552" s="4">
        <f>SUMIFS('Adjustments'!$C:$C,'Adjustments'!$A:$A,A552)</f>
        <v/>
      </c>
      <c r="G552" s="4">
        <f>B552+C552-D552-E552+F552</f>
        <v/>
      </c>
      <c r="H552" s="4">
        <f>H551+G552</f>
        <v/>
      </c>
    </row>
    <row r="553">
      <c r="A553" s="17">
        <f>A552+1</f>
        <v/>
      </c>
      <c r="B553" s="4" t="n"/>
      <c r="C553" s="4">
        <f>SUMIFS(Sales!$S:$S,Sales!$H:$H,A553)+SUMIFS(Sales!$J:$J,Sales!$H:$H,A553)</f>
        <v/>
      </c>
      <c r="D553" s="4">
        <f>SUMIFS(Sales!$J:$J,Sales!$U:$U,A553)</f>
        <v/>
      </c>
      <c r="E553" s="4">
        <f>SUMIFS(Investors!$Q:$Q,Investors!$T:$T,"Exit",Investors!$J:$J,Daily!A553)</f>
        <v/>
      </c>
      <c r="F553" s="4">
        <f>SUMIFS('Adjustments'!$C:$C,'Adjustments'!$A:$A,A553)</f>
        <v/>
      </c>
      <c r="G553" s="4">
        <f>B553+C553-D553-E553+F553</f>
        <v/>
      </c>
      <c r="H553" s="4">
        <f>H552+G553</f>
        <v/>
      </c>
    </row>
    <row r="554">
      <c r="A554" s="17">
        <f>A553+1</f>
        <v/>
      </c>
      <c r="B554" s="4" t="n"/>
      <c r="C554" s="4">
        <f>SUMIFS(Sales!$S:$S,Sales!$H:$H,A554)+SUMIFS(Sales!$J:$J,Sales!$H:$H,A554)</f>
        <v/>
      </c>
      <c r="D554" s="4">
        <f>SUMIFS(Sales!$J:$J,Sales!$U:$U,A554)</f>
        <v/>
      </c>
      <c r="E554" s="4">
        <f>SUMIFS(Investors!$Q:$Q,Investors!$T:$T,"Exit",Investors!$J:$J,Daily!A554)</f>
        <v/>
      </c>
      <c r="F554" s="4">
        <f>SUMIFS('Adjustments'!$C:$C,'Adjustments'!$A:$A,A554)</f>
        <v/>
      </c>
      <c r="G554" s="4">
        <f>B554+C554-D554-E554+F554</f>
        <v/>
      </c>
      <c r="H554" s="4">
        <f>H553+G554</f>
        <v/>
      </c>
    </row>
    <row r="555">
      <c r="A555" s="17">
        <f>A554+1</f>
        <v/>
      </c>
      <c r="B555" s="4" t="n"/>
      <c r="C555" s="4">
        <f>SUMIFS(Sales!$S:$S,Sales!$H:$H,A555)+SUMIFS(Sales!$J:$J,Sales!$H:$H,A555)</f>
        <v/>
      </c>
      <c r="D555" s="4">
        <f>SUMIFS(Sales!$J:$J,Sales!$U:$U,A555)</f>
        <v/>
      </c>
      <c r="E555" s="4">
        <f>SUMIFS(Investors!$Q:$Q,Investors!$T:$T,"Exit",Investors!$J:$J,Daily!A555)</f>
        <v/>
      </c>
      <c r="F555" s="4">
        <f>SUMIFS('Adjustments'!$C:$C,'Adjustments'!$A:$A,A555)</f>
        <v/>
      </c>
      <c r="G555" s="4">
        <f>B555+C555-D555-E555+F555</f>
        <v/>
      </c>
      <c r="H555" s="4">
        <f>H554+G555</f>
        <v/>
      </c>
    </row>
    <row r="556">
      <c r="A556" s="17">
        <f>A555+1</f>
        <v/>
      </c>
      <c r="B556" s="4" t="n"/>
      <c r="C556" s="4">
        <f>SUMIFS(Sales!$S:$S,Sales!$H:$H,A556)+SUMIFS(Sales!$J:$J,Sales!$H:$H,A556)</f>
        <v/>
      </c>
      <c r="D556" s="4">
        <f>SUMIFS(Sales!$J:$J,Sales!$U:$U,A556)</f>
        <v/>
      </c>
      <c r="E556" s="4">
        <f>SUMIFS(Investors!$Q:$Q,Investors!$T:$T,"Exit",Investors!$J:$J,Daily!A556)</f>
        <v/>
      </c>
      <c r="F556" s="4">
        <f>SUMIFS('Adjustments'!$C:$C,'Adjustments'!$A:$A,A556)</f>
        <v/>
      </c>
      <c r="G556" s="4">
        <f>B556+C556-D556-E556+F556</f>
        <v/>
      </c>
      <c r="H556" s="4">
        <f>H555+G556</f>
        <v/>
      </c>
    </row>
    <row r="557">
      <c r="A557" s="17">
        <f>A556+1</f>
        <v/>
      </c>
      <c r="B557" s="4" t="n"/>
      <c r="C557" s="4">
        <f>SUMIFS(Sales!$S:$S,Sales!$H:$H,A557)+SUMIFS(Sales!$J:$J,Sales!$H:$H,A557)</f>
        <v/>
      </c>
      <c r="D557" s="4">
        <f>SUMIFS(Sales!$J:$J,Sales!$U:$U,A557)</f>
        <v/>
      </c>
      <c r="E557" s="4">
        <f>SUMIFS(Investors!$Q:$Q,Investors!$T:$T,"Exit",Investors!$J:$J,Daily!A557)</f>
        <v/>
      </c>
      <c r="F557" s="4">
        <f>SUMIFS('Adjustments'!$C:$C,'Adjustments'!$A:$A,A557)</f>
        <v/>
      </c>
      <c r="G557" s="4">
        <f>B557+C557-D557-E557+F557</f>
        <v/>
      </c>
      <c r="H557" s="4">
        <f>H556+G557</f>
        <v/>
      </c>
    </row>
    <row r="558">
      <c r="A558" s="17">
        <f>A557+1</f>
        <v/>
      </c>
      <c r="B558" s="4" t="n"/>
      <c r="C558" s="4">
        <f>SUMIFS(Sales!$S:$S,Sales!$H:$H,A558)+SUMIFS(Sales!$J:$J,Sales!$H:$H,A558)</f>
        <v/>
      </c>
      <c r="D558" s="4">
        <f>SUMIFS(Sales!$J:$J,Sales!$U:$U,A558)</f>
        <v/>
      </c>
      <c r="E558" s="4">
        <f>SUMIFS(Investors!$Q:$Q,Investors!$T:$T,"Exit",Investors!$J:$J,Daily!A558)</f>
        <v/>
      </c>
      <c r="F558" s="4">
        <f>SUMIFS('Adjustments'!$C:$C,'Adjustments'!$A:$A,A558)</f>
        <v/>
      </c>
      <c r="G558" s="4">
        <f>B558+C558-D558-E558+F558</f>
        <v/>
      </c>
      <c r="H558" s="4">
        <f>H557+G558</f>
        <v/>
      </c>
    </row>
    <row r="559">
      <c r="A559" s="17">
        <f>A558+1</f>
        <v/>
      </c>
      <c r="B559" s="4" t="n"/>
      <c r="C559" s="4">
        <f>SUMIFS(Sales!$S:$S,Sales!$H:$H,A559)+SUMIFS(Sales!$J:$J,Sales!$H:$H,A559)</f>
        <v/>
      </c>
      <c r="D559" s="4">
        <f>SUMIFS(Sales!$J:$J,Sales!$U:$U,A559)</f>
        <v/>
      </c>
      <c r="E559" s="4">
        <f>SUMIFS(Investors!$Q:$Q,Investors!$T:$T,"Exit",Investors!$J:$J,Daily!A559)</f>
        <v/>
      </c>
      <c r="F559" s="4">
        <f>SUMIFS('Adjustments'!$C:$C,'Adjustments'!$A:$A,A559)</f>
        <v/>
      </c>
      <c r="G559" s="4">
        <f>B559+C559-D559-E559+F559</f>
        <v/>
      </c>
      <c r="H559" s="4">
        <f>H558+G559</f>
        <v/>
      </c>
    </row>
    <row r="560">
      <c r="A560" s="17">
        <f>A559+1</f>
        <v/>
      </c>
      <c r="B560" s="4" t="n"/>
      <c r="C560" s="4">
        <f>SUMIFS(Sales!$S:$S,Sales!$H:$H,A560)+SUMIFS(Sales!$J:$J,Sales!$H:$H,A560)</f>
        <v/>
      </c>
      <c r="D560" s="4">
        <f>SUMIFS(Sales!$J:$J,Sales!$U:$U,A560)</f>
        <v/>
      </c>
      <c r="E560" s="4">
        <f>SUMIFS(Investors!$Q:$Q,Investors!$T:$T,"Exit",Investors!$J:$J,Daily!A560)</f>
        <v/>
      </c>
      <c r="F560" s="4">
        <f>SUMIFS('Adjustments'!$C:$C,'Adjustments'!$A:$A,A560)</f>
        <v/>
      </c>
      <c r="G560" s="4">
        <f>B560+C560-D560-E560+F560</f>
        <v/>
      </c>
      <c r="H560" s="4">
        <f>H559+G560</f>
        <v/>
      </c>
    </row>
    <row r="561">
      <c r="A561" s="17">
        <f>A560+1</f>
        <v/>
      </c>
      <c r="B561" s="4" t="n"/>
      <c r="C561" s="4">
        <f>SUMIFS(Sales!$S:$S,Sales!$H:$H,A561)+SUMIFS(Sales!$J:$J,Sales!$H:$H,A561)</f>
        <v/>
      </c>
      <c r="D561" s="4">
        <f>SUMIFS(Sales!$J:$J,Sales!$U:$U,A561)</f>
        <v/>
      </c>
      <c r="E561" s="4">
        <f>SUMIFS(Investors!$Q:$Q,Investors!$T:$T,"Exit",Investors!$J:$J,Daily!A561)</f>
        <v/>
      </c>
      <c r="F561" s="4">
        <f>SUMIFS('Adjustments'!$C:$C,'Adjustments'!$A:$A,A561)</f>
        <v/>
      </c>
      <c r="G561" s="4">
        <f>B561+C561-D561-E561+F561</f>
        <v/>
      </c>
      <c r="H561" s="4">
        <f>H560+G561</f>
        <v/>
      </c>
    </row>
    <row r="562">
      <c r="A562" s="17">
        <f>A561+1</f>
        <v/>
      </c>
      <c r="B562" s="4" t="n"/>
      <c r="C562" s="4">
        <f>SUMIFS(Sales!$S:$S,Sales!$H:$H,A562)+SUMIFS(Sales!$J:$J,Sales!$H:$H,A562)</f>
        <v/>
      </c>
      <c r="D562" s="4">
        <f>SUMIFS(Sales!$J:$J,Sales!$U:$U,A562)</f>
        <v/>
      </c>
      <c r="E562" s="4">
        <f>SUMIFS(Investors!$Q:$Q,Investors!$T:$T,"Exit",Investors!$J:$J,Daily!A562)</f>
        <v/>
      </c>
      <c r="F562" s="4">
        <f>SUMIFS('Adjustments'!$C:$C,'Adjustments'!$A:$A,A562)</f>
        <v/>
      </c>
      <c r="G562" s="4">
        <f>B562+C562-D562-E562+F562</f>
        <v/>
      </c>
      <c r="H562" s="4">
        <f>H561+G562</f>
        <v/>
      </c>
    </row>
    <row r="563">
      <c r="A563" s="17">
        <f>A562+1</f>
        <v/>
      </c>
      <c r="B563" s="4" t="n"/>
      <c r="C563" s="4">
        <f>SUMIFS(Sales!$S:$S,Sales!$H:$H,A563)+SUMIFS(Sales!$J:$J,Sales!$H:$H,A563)</f>
        <v/>
      </c>
      <c r="D563" s="4">
        <f>SUMIFS(Sales!$J:$J,Sales!$U:$U,A563)</f>
        <v/>
      </c>
      <c r="E563" s="4">
        <f>SUMIFS(Investors!$Q:$Q,Investors!$T:$T,"Exit",Investors!$J:$J,Daily!A563)</f>
        <v/>
      </c>
      <c r="F563" s="4">
        <f>SUMIFS('Adjustments'!$C:$C,'Adjustments'!$A:$A,A563)</f>
        <v/>
      </c>
      <c r="G563" s="4">
        <f>B563+C563-D563-E563+F563</f>
        <v/>
      </c>
      <c r="H563" s="4">
        <f>H562+G563</f>
        <v/>
      </c>
    </row>
    <row r="564">
      <c r="A564" s="17">
        <f>A563+1</f>
        <v/>
      </c>
      <c r="B564" s="4" t="n"/>
      <c r="C564" s="4">
        <f>SUMIFS(Sales!$S:$S,Sales!$H:$H,A564)+SUMIFS(Sales!$J:$J,Sales!$H:$H,A564)</f>
        <v/>
      </c>
      <c r="D564" s="4">
        <f>SUMIFS(Sales!$J:$J,Sales!$U:$U,A564)</f>
        <v/>
      </c>
      <c r="E564" s="4">
        <f>SUMIFS(Investors!$Q:$Q,Investors!$T:$T,"Exit",Investors!$J:$J,Daily!A564)</f>
        <v/>
      </c>
      <c r="F564" s="4">
        <f>SUMIFS('Adjustments'!$C:$C,'Adjustments'!$A:$A,A564)</f>
        <v/>
      </c>
      <c r="G564" s="4">
        <f>B564+C564-D564-E564+F564</f>
        <v/>
      </c>
      <c r="H564" s="4">
        <f>H563+G564</f>
        <v/>
      </c>
    </row>
    <row r="565">
      <c r="A565" s="17">
        <f>A564+1</f>
        <v/>
      </c>
      <c r="B565" s="4" t="n"/>
      <c r="C565" s="4">
        <f>SUMIFS(Sales!$S:$S,Sales!$H:$H,A565)+SUMIFS(Sales!$J:$J,Sales!$H:$H,A565)</f>
        <v/>
      </c>
      <c r="D565" s="4">
        <f>SUMIFS(Sales!$J:$J,Sales!$U:$U,A565)</f>
        <v/>
      </c>
      <c r="E565" s="4">
        <f>SUMIFS(Investors!$Q:$Q,Investors!$T:$T,"Exit",Investors!$J:$J,Daily!A565)</f>
        <v/>
      </c>
      <c r="F565" s="4">
        <f>SUMIFS('Adjustments'!$C:$C,'Adjustments'!$A:$A,A565)</f>
        <v/>
      </c>
      <c r="G565" s="4">
        <f>B565+C565-D565-E565+F565</f>
        <v/>
      </c>
      <c r="H565" s="4">
        <f>H564+G565</f>
        <v/>
      </c>
    </row>
    <row r="566">
      <c r="A566" s="17">
        <f>A565+1</f>
        <v/>
      </c>
      <c r="B566" s="4" t="n"/>
      <c r="C566" s="4">
        <f>SUMIFS(Sales!$S:$S,Sales!$H:$H,A566)+SUMIFS(Sales!$J:$J,Sales!$H:$H,A566)</f>
        <v/>
      </c>
      <c r="D566" s="4">
        <f>SUMIFS(Sales!$J:$J,Sales!$U:$U,A566)</f>
        <v/>
      </c>
      <c r="E566" s="4">
        <f>SUMIFS(Investors!$Q:$Q,Investors!$T:$T,"Exit",Investors!$J:$J,Daily!A566)</f>
        <v/>
      </c>
      <c r="F566" s="4">
        <f>SUMIFS('Adjustments'!$C:$C,'Adjustments'!$A:$A,A566)</f>
        <v/>
      </c>
      <c r="G566" s="4">
        <f>B566+C566-D566-E566+F566</f>
        <v/>
      </c>
      <c r="H566" s="4">
        <f>H565+G566</f>
        <v/>
      </c>
    </row>
    <row r="567">
      <c r="A567" s="17">
        <f>A566+1</f>
        <v/>
      </c>
      <c r="B567" s="4" t="n"/>
      <c r="C567" s="4">
        <f>SUMIFS(Sales!$S:$S,Sales!$H:$H,A567)+SUMIFS(Sales!$J:$J,Sales!$H:$H,A567)</f>
        <v/>
      </c>
      <c r="D567" s="4">
        <f>SUMIFS(Sales!$J:$J,Sales!$U:$U,A567)</f>
        <v/>
      </c>
      <c r="E567" s="4">
        <f>SUMIFS(Investors!$Q:$Q,Investors!$T:$T,"Exit",Investors!$J:$J,Daily!A567)</f>
        <v/>
      </c>
      <c r="F567" s="4">
        <f>SUMIFS('Adjustments'!$C:$C,'Adjustments'!$A:$A,A567)</f>
        <v/>
      </c>
      <c r="G567" s="4">
        <f>B567+C567-D567-E567+F567</f>
        <v/>
      </c>
      <c r="H567" s="4">
        <f>H566+G567</f>
        <v/>
      </c>
    </row>
    <row r="568">
      <c r="A568" s="17">
        <f>A567+1</f>
        <v/>
      </c>
      <c r="B568" s="4" t="n"/>
      <c r="C568" s="4">
        <f>SUMIFS(Sales!$S:$S,Sales!$H:$H,A568)+SUMIFS(Sales!$J:$J,Sales!$H:$H,A568)</f>
        <v/>
      </c>
      <c r="D568" s="4">
        <f>SUMIFS(Sales!$J:$J,Sales!$U:$U,A568)</f>
        <v/>
      </c>
      <c r="E568" s="4">
        <f>SUMIFS(Investors!$Q:$Q,Investors!$T:$T,"Exit",Investors!$J:$J,Daily!A568)</f>
        <v/>
      </c>
      <c r="F568" s="4">
        <f>SUMIFS('Adjustments'!$C:$C,'Adjustments'!$A:$A,A568)</f>
        <v/>
      </c>
      <c r="G568" s="4">
        <f>B568+C568-D568-E568+F568</f>
        <v/>
      </c>
      <c r="H568" s="4">
        <f>H567+G568</f>
        <v/>
      </c>
    </row>
    <row r="569">
      <c r="A569" s="17">
        <f>A568+1</f>
        <v/>
      </c>
      <c r="B569" s="4" t="n"/>
      <c r="C569" s="4">
        <f>SUMIFS(Sales!$S:$S,Sales!$H:$H,A569)+SUMIFS(Sales!$J:$J,Sales!$H:$H,A569)</f>
        <v/>
      </c>
      <c r="D569" s="4">
        <f>SUMIFS(Sales!$J:$J,Sales!$U:$U,A569)</f>
        <v/>
      </c>
      <c r="E569" s="4">
        <f>SUMIFS(Investors!$Q:$Q,Investors!$T:$T,"Exit",Investors!$J:$J,Daily!A569)</f>
        <v/>
      </c>
      <c r="F569" s="4">
        <f>SUMIFS('Adjustments'!$C:$C,'Adjustments'!$A:$A,A569)</f>
        <v/>
      </c>
      <c r="G569" s="4">
        <f>B569+C569-D569-E569+F569</f>
        <v/>
      </c>
      <c r="H569" s="4">
        <f>H568+G569</f>
        <v/>
      </c>
    </row>
    <row r="570">
      <c r="A570" s="17">
        <f>A569+1</f>
        <v/>
      </c>
      <c r="B570" s="4" t="n"/>
      <c r="C570" s="4">
        <f>SUMIFS(Sales!$S:$S,Sales!$H:$H,A570)+SUMIFS(Sales!$J:$J,Sales!$H:$H,A570)</f>
        <v/>
      </c>
      <c r="D570" s="4">
        <f>SUMIFS(Sales!$J:$J,Sales!$U:$U,A570)</f>
        <v/>
      </c>
      <c r="E570" s="4">
        <f>SUMIFS(Investors!$Q:$Q,Investors!$T:$T,"Exit",Investors!$J:$J,Daily!A570)</f>
        <v/>
      </c>
      <c r="F570" s="4">
        <f>SUMIFS('Adjustments'!$C:$C,'Adjustments'!$A:$A,A570)</f>
        <v/>
      </c>
      <c r="G570" s="4">
        <f>B570+C570-D570-E570+F570</f>
        <v/>
      </c>
      <c r="H570" s="4">
        <f>H569+G570</f>
        <v/>
      </c>
    </row>
    <row r="571">
      <c r="A571" s="17">
        <f>A570+1</f>
        <v/>
      </c>
      <c r="B571" s="4" t="n"/>
      <c r="C571" s="4">
        <f>SUMIFS(Sales!$S:$S,Sales!$H:$H,A571)+SUMIFS(Sales!$J:$J,Sales!$H:$H,A571)</f>
        <v/>
      </c>
      <c r="D571" s="4">
        <f>SUMIFS(Sales!$J:$J,Sales!$U:$U,A571)</f>
        <v/>
      </c>
      <c r="E571" s="4">
        <f>SUMIFS(Investors!$Q:$Q,Investors!$T:$T,"Exit",Investors!$J:$J,Daily!A571)</f>
        <v/>
      </c>
      <c r="F571" s="4">
        <f>SUMIFS('Adjustments'!$C:$C,'Adjustments'!$A:$A,A571)</f>
        <v/>
      </c>
      <c r="G571" s="4">
        <f>B571+C571-D571-E571+F571</f>
        <v/>
      </c>
      <c r="H571" s="4">
        <f>H570+G571</f>
        <v/>
      </c>
    </row>
    <row r="572">
      <c r="A572" s="17">
        <f>A571+1</f>
        <v/>
      </c>
      <c r="B572" s="4" t="n"/>
      <c r="C572" s="4">
        <f>SUMIFS(Sales!$S:$S,Sales!$H:$H,A572)+SUMIFS(Sales!$J:$J,Sales!$H:$H,A572)</f>
        <v/>
      </c>
      <c r="D572" s="4">
        <f>SUMIFS(Sales!$J:$J,Sales!$U:$U,A572)</f>
        <v/>
      </c>
      <c r="E572" s="4">
        <f>SUMIFS(Investors!$Q:$Q,Investors!$T:$T,"Exit",Investors!$J:$J,Daily!A572)</f>
        <v/>
      </c>
      <c r="F572" s="4">
        <f>SUMIFS('Adjustments'!$C:$C,'Adjustments'!$A:$A,A572)</f>
        <v/>
      </c>
      <c r="G572" s="4">
        <f>B572+C572-D572-E572+F572</f>
        <v/>
      </c>
      <c r="H572" s="4">
        <f>H571+G572</f>
        <v/>
      </c>
    </row>
    <row r="573">
      <c r="A573" s="17">
        <f>A572+1</f>
        <v/>
      </c>
      <c r="B573" s="4" t="n"/>
      <c r="C573" s="4">
        <f>SUMIFS(Sales!$S:$S,Sales!$H:$H,A573)+SUMIFS(Sales!$J:$J,Sales!$H:$H,A573)</f>
        <v/>
      </c>
      <c r="D573" s="4">
        <f>SUMIFS(Sales!$J:$J,Sales!$U:$U,A573)</f>
        <v/>
      </c>
      <c r="E573" s="4">
        <f>SUMIFS(Investors!$Q:$Q,Investors!$T:$T,"Exit",Investors!$J:$J,Daily!A573)</f>
        <v/>
      </c>
      <c r="F573" s="4">
        <f>SUMIFS('Adjustments'!$C:$C,'Adjustments'!$A:$A,A573)</f>
        <v/>
      </c>
      <c r="G573" s="4">
        <f>B573+C573-D573-E573+F573</f>
        <v/>
      </c>
      <c r="H573" s="4">
        <f>H572+G573</f>
        <v/>
      </c>
    </row>
    <row r="574">
      <c r="A574" s="17">
        <f>A573+1</f>
        <v/>
      </c>
      <c r="B574" s="4" t="n"/>
      <c r="C574" s="4">
        <f>SUMIFS(Sales!$S:$S,Sales!$H:$H,A574)+SUMIFS(Sales!$J:$J,Sales!$H:$H,A574)</f>
        <v/>
      </c>
      <c r="D574" s="4">
        <f>SUMIFS(Sales!$J:$J,Sales!$U:$U,A574)</f>
        <v/>
      </c>
      <c r="E574" s="4">
        <f>SUMIFS(Investors!$Q:$Q,Investors!$T:$T,"Exit",Investors!$J:$J,Daily!A574)</f>
        <v/>
      </c>
      <c r="F574" s="4">
        <f>SUMIFS('Adjustments'!$C:$C,'Adjustments'!$A:$A,A574)</f>
        <v/>
      </c>
      <c r="G574" s="4">
        <f>B574+C574-D574-E574+F574</f>
        <v/>
      </c>
      <c r="H574" s="4">
        <f>H573+G574</f>
        <v/>
      </c>
    </row>
    <row r="575">
      <c r="A575" s="17">
        <f>A574+1</f>
        <v/>
      </c>
      <c r="B575" s="4" t="n"/>
      <c r="C575" s="4">
        <f>SUMIFS(Sales!$S:$S,Sales!$H:$H,A575)+SUMIFS(Sales!$J:$J,Sales!$H:$H,A575)</f>
        <v/>
      </c>
      <c r="D575" s="4">
        <f>SUMIFS(Sales!$J:$J,Sales!$U:$U,A575)</f>
        <v/>
      </c>
      <c r="E575" s="4">
        <f>SUMIFS(Investors!$Q:$Q,Investors!$T:$T,"Exit",Investors!$J:$J,Daily!A575)</f>
        <v/>
      </c>
      <c r="F575" s="4">
        <f>SUMIFS('Adjustments'!$C:$C,'Adjustments'!$A:$A,A575)</f>
        <v/>
      </c>
      <c r="G575" s="4">
        <f>B575+C575-D575-E575+F575</f>
        <v/>
      </c>
      <c r="H575" s="4">
        <f>H574+G575</f>
        <v/>
      </c>
    </row>
    <row r="576">
      <c r="A576" s="17">
        <f>A575+1</f>
        <v/>
      </c>
      <c r="B576" s="4" t="n"/>
      <c r="C576" s="4">
        <f>SUMIFS(Sales!$S:$S,Sales!$H:$H,A576)+SUMIFS(Sales!$J:$J,Sales!$H:$H,A576)</f>
        <v/>
      </c>
      <c r="D576" s="4">
        <f>SUMIFS(Sales!$J:$J,Sales!$U:$U,A576)</f>
        <v/>
      </c>
      <c r="E576" s="4">
        <f>SUMIFS(Investors!$Q:$Q,Investors!$T:$T,"Exit",Investors!$J:$J,Daily!A576)</f>
        <v/>
      </c>
      <c r="F576" s="4">
        <f>SUMIFS('Adjustments'!$C:$C,'Adjustments'!$A:$A,A576)</f>
        <v/>
      </c>
      <c r="G576" s="4">
        <f>B576+C576-D576-E576+F576</f>
        <v/>
      </c>
      <c r="H576" s="4">
        <f>H575+G576</f>
        <v/>
      </c>
    </row>
    <row r="577">
      <c r="A577" s="17">
        <f>A576+1</f>
        <v/>
      </c>
      <c r="B577" s="4" t="n"/>
      <c r="C577" s="4">
        <f>SUMIFS(Sales!$S:$S,Sales!$H:$H,A577)+SUMIFS(Sales!$J:$J,Sales!$H:$H,A577)</f>
        <v/>
      </c>
      <c r="D577" s="4">
        <f>SUMIFS(Sales!$J:$J,Sales!$U:$U,A577)</f>
        <v/>
      </c>
      <c r="E577" s="4">
        <f>SUMIFS(Investors!$Q:$Q,Investors!$T:$T,"Exit",Investors!$J:$J,Daily!A577)</f>
        <v/>
      </c>
      <c r="F577" s="4">
        <f>SUMIFS('Adjustments'!$C:$C,'Adjustments'!$A:$A,A577)</f>
        <v/>
      </c>
      <c r="G577" s="4">
        <f>B577+C577-D577-E577+F577</f>
        <v/>
      </c>
      <c r="H577" s="4">
        <f>H576+G577</f>
        <v/>
      </c>
    </row>
    <row r="578">
      <c r="A578" s="17">
        <f>A577+1</f>
        <v/>
      </c>
      <c r="B578" s="4" t="n"/>
      <c r="C578" s="4">
        <f>SUMIFS(Sales!$S:$S,Sales!$H:$H,A578)+SUMIFS(Sales!$J:$J,Sales!$H:$H,A578)</f>
        <v/>
      </c>
      <c r="D578" s="4">
        <f>SUMIFS(Sales!$J:$J,Sales!$U:$U,A578)</f>
        <v/>
      </c>
      <c r="E578" s="4">
        <f>SUMIFS(Investors!$Q:$Q,Investors!$T:$T,"Exit",Investors!$J:$J,Daily!A578)</f>
        <v/>
      </c>
      <c r="F578" s="4">
        <f>SUMIFS('Adjustments'!$C:$C,'Adjustments'!$A:$A,A578)</f>
        <v/>
      </c>
      <c r="G578" s="4">
        <f>B578+C578-D578-E578+F578</f>
        <v/>
      </c>
      <c r="H578" s="4">
        <f>H577+G578</f>
        <v/>
      </c>
    </row>
    <row r="579">
      <c r="A579" s="17">
        <f>A578+1</f>
        <v/>
      </c>
      <c r="B579" s="4" t="n"/>
      <c r="C579" s="4">
        <f>SUMIFS(Sales!$S:$S,Sales!$H:$H,A579)+SUMIFS(Sales!$J:$J,Sales!$H:$H,A579)</f>
        <v/>
      </c>
      <c r="D579" s="4">
        <f>SUMIFS(Sales!$J:$J,Sales!$U:$U,A579)</f>
        <v/>
      </c>
      <c r="E579" s="4">
        <f>SUMIFS(Investors!$Q:$Q,Investors!$T:$T,"Exit",Investors!$J:$J,Daily!A579)</f>
        <v/>
      </c>
      <c r="F579" s="4">
        <f>SUMIFS('Adjustments'!$C:$C,'Adjustments'!$A:$A,A579)</f>
        <v/>
      </c>
      <c r="G579" s="4">
        <f>B579+C579-D579-E579+F579</f>
        <v/>
      </c>
      <c r="H579" s="4">
        <f>H578+G579</f>
        <v/>
      </c>
    </row>
    <row r="580">
      <c r="A580" s="17">
        <f>A579+1</f>
        <v/>
      </c>
      <c r="B580" s="4" t="n"/>
      <c r="C580" s="4">
        <f>SUMIFS(Sales!$S:$S,Sales!$H:$H,A580)+SUMIFS(Sales!$J:$J,Sales!$H:$H,A580)</f>
        <v/>
      </c>
      <c r="D580" s="4">
        <f>SUMIFS(Sales!$J:$J,Sales!$U:$U,A580)</f>
        <v/>
      </c>
      <c r="E580" s="4">
        <f>SUMIFS(Investors!$Q:$Q,Investors!$T:$T,"Exit",Investors!$J:$J,Daily!A580)</f>
        <v/>
      </c>
      <c r="F580" s="4">
        <f>SUMIFS('Adjustments'!$C:$C,'Adjustments'!$A:$A,A580)</f>
        <v/>
      </c>
      <c r="G580" s="4">
        <f>B580+C580-D580-E580+F580</f>
        <v/>
      </c>
      <c r="H580" s="4">
        <f>H579+G580</f>
        <v/>
      </c>
    </row>
    <row r="581">
      <c r="A581" s="17">
        <f>A580+1</f>
        <v/>
      </c>
      <c r="B581" s="4" t="n"/>
      <c r="C581" s="4">
        <f>SUMIFS(Sales!$S:$S,Sales!$H:$H,A581)+SUMIFS(Sales!$J:$J,Sales!$H:$H,A581)</f>
        <v/>
      </c>
      <c r="D581" s="4">
        <f>SUMIFS(Sales!$J:$J,Sales!$U:$U,A581)</f>
        <v/>
      </c>
      <c r="E581" s="4">
        <f>SUMIFS(Investors!$Q:$Q,Investors!$T:$T,"Exit",Investors!$J:$J,Daily!A581)</f>
        <v/>
      </c>
      <c r="F581" s="4">
        <f>SUMIFS('Adjustments'!$C:$C,'Adjustments'!$A:$A,A581)</f>
        <v/>
      </c>
      <c r="G581" s="4">
        <f>B581+C581-D581-E581+F581</f>
        <v/>
      </c>
      <c r="H581" s="4">
        <f>H580+G581</f>
        <v/>
      </c>
    </row>
    <row r="582">
      <c r="A582" s="17">
        <f>A581+1</f>
        <v/>
      </c>
      <c r="B582" s="4" t="n"/>
      <c r="C582" s="4">
        <f>SUMIFS(Sales!$S:$S,Sales!$H:$H,A582)+SUMIFS(Sales!$J:$J,Sales!$H:$H,A582)</f>
        <v/>
      </c>
      <c r="D582" s="4">
        <f>SUMIFS(Sales!$J:$J,Sales!$U:$U,A582)</f>
        <v/>
      </c>
      <c r="E582" s="4">
        <f>SUMIFS(Investors!$Q:$Q,Investors!$T:$T,"Exit",Investors!$J:$J,Daily!A582)</f>
        <v/>
      </c>
      <c r="F582" s="4">
        <f>SUMIFS('Adjustments'!$C:$C,'Adjustments'!$A:$A,A582)</f>
        <v/>
      </c>
      <c r="G582" s="4">
        <f>B582+C582-D582-E582+F582</f>
        <v/>
      </c>
      <c r="H582" s="4">
        <f>H581+G582</f>
        <v/>
      </c>
    </row>
    <row r="583">
      <c r="A583" s="17">
        <f>A582+1</f>
        <v/>
      </c>
      <c r="B583" s="4" t="n"/>
      <c r="C583" s="4">
        <f>SUMIFS(Sales!$S:$S,Sales!$H:$H,A583)+SUMIFS(Sales!$J:$J,Sales!$H:$H,A583)</f>
        <v/>
      </c>
      <c r="D583" s="4">
        <f>SUMIFS(Sales!$J:$J,Sales!$U:$U,A583)</f>
        <v/>
      </c>
      <c r="E583" s="4">
        <f>SUMIFS(Investors!$Q:$Q,Investors!$T:$T,"Exit",Investors!$J:$J,Daily!A583)</f>
        <v/>
      </c>
      <c r="F583" s="4">
        <f>SUMIFS('Adjustments'!$C:$C,'Adjustments'!$A:$A,A583)</f>
        <v/>
      </c>
      <c r="G583" s="4">
        <f>B583+C583-D583-E583+F583</f>
        <v/>
      </c>
      <c r="H583" s="4">
        <f>H582+G583</f>
        <v/>
      </c>
    </row>
    <row r="584">
      <c r="A584" s="17">
        <f>A583+1</f>
        <v/>
      </c>
      <c r="B584" s="4" t="n"/>
      <c r="C584" s="4">
        <f>SUMIFS(Sales!$S:$S,Sales!$H:$H,A584)+SUMIFS(Sales!$J:$J,Sales!$H:$H,A584)</f>
        <v/>
      </c>
      <c r="D584" s="4">
        <f>SUMIFS(Sales!$J:$J,Sales!$U:$U,A584)</f>
        <v/>
      </c>
      <c r="E584" s="4">
        <f>SUMIFS(Investors!$Q:$Q,Investors!$T:$T,"Exit",Investors!$J:$J,Daily!A584)</f>
        <v/>
      </c>
      <c r="F584" s="4">
        <f>SUMIFS('Adjustments'!$C:$C,'Adjustments'!$A:$A,A584)</f>
        <v/>
      </c>
      <c r="G584" s="4">
        <f>B584+C584-D584-E584+F584</f>
        <v/>
      </c>
      <c r="H584" s="4">
        <f>H583+G584</f>
        <v/>
      </c>
    </row>
    <row r="585">
      <c r="A585" s="17">
        <f>A584+1</f>
        <v/>
      </c>
      <c r="B585" s="4" t="n"/>
      <c r="C585" s="4">
        <f>SUMIFS(Sales!$S:$S,Sales!$H:$H,A585)+SUMIFS(Sales!$J:$J,Sales!$H:$H,A585)</f>
        <v/>
      </c>
      <c r="D585" s="4">
        <f>SUMIFS(Sales!$J:$J,Sales!$U:$U,A585)</f>
        <v/>
      </c>
      <c r="E585" s="4">
        <f>SUMIFS(Investors!$Q:$Q,Investors!$T:$T,"Exit",Investors!$J:$J,Daily!A585)</f>
        <v/>
      </c>
      <c r="F585" s="4">
        <f>SUMIFS('Adjustments'!$C:$C,'Adjustments'!$A:$A,A585)</f>
        <v/>
      </c>
      <c r="G585" s="4">
        <f>B585+C585-D585-E585+F585</f>
        <v/>
      </c>
      <c r="H585" s="4">
        <f>H584+G585</f>
        <v/>
      </c>
    </row>
    <row r="586">
      <c r="A586" s="17">
        <f>A585+1</f>
        <v/>
      </c>
      <c r="B586" s="4" t="n"/>
      <c r="C586" s="4">
        <f>SUMIFS(Sales!$S:$S,Sales!$H:$H,A586)+SUMIFS(Sales!$J:$J,Sales!$H:$H,A586)</f>
        <v/>
      </c>
      <c r="D586" s="4">
        <f>SUMIFS(Sales!$J:$J,Sales!$U:$U,A586)</f>
        <v/>
      </c>
      <c r="E586" s="4">
        <f>SUMIFS(Investors!$Q:$Q,Investors!$T:$T,"Exit",Investors!$J:$J,Daily!A586)</f>
        <v/>
      </c>
      <c r="F586" s="4">
        <f>SUMIFS('Adjustments'!$C:$C,'Adjustments'!$A:$A,A586)</f>
        <v/>
      </c>
      <c r="G586" s="4">
        <f>B586+C586-D586-E586+F586</f>
        <v/>
      </c>
      <c r="H586" s="4">
        <f>H585+G586</f>
        <v/>
      </c>
    </row>
    <row r="587">
      <c r="A587" s="17">
        <f>A586+1</f>
        <v/>
      </c>
      <c r="B587" s="4" t="n"/>
      <c r="C587" s="4">
        <f>SUMIFS(Sales!$S:$S,Sales!$H:$H,A587)+SUMIFS(Sales!$J:$J,Sales!$H:$H,A587)</f>
        <v/>
      </c>
      <c r="D587" s="4">
        <f>SUMIFS(Sales!$J:$J,Sales!$U:$U,A587)</f>
        <v/>
      </c>
      <c r="E587" s="4">
        <f>SUMIFS(Investors!$Q:$Q,Investors!$T:$T,"Exit",Investors!$J:$J,Daily!A587)</f>
        <v/>
      </c>
      <c r="F587" s="4">
        <f>SUMIFS('Adjustments'!$C:$C,'Adjustments'!$A:$A,A587)</f>
        <v/>
      </c>
      <c r="G587" s="4">
        <f>B587+C587-D587-E587+F587</f>
        <v/>
      </c>
      <c r="H587" s="4">
        <f>H586+G587</f>
        <v/>
      </c>
    </row>
    <row r="588">
      <c r="A588" s="17">
        <f>A587+1</f>
        <v/>
      </c>
      <c r="B588" s="4" t="n"/>
      <c r="C588" s="4">
        <f>SUMIFS(Sales!$S:$S,Sales!$H:$H,A588)+SUMIFS(Sales!$J:$J,Sales!$H:$H,A588)</f>
        <v/>
      </c>
      <c r="D588" s="4">
        <f>SUMIFS(Sales!$J:$J,Sales!$U:$U,A588)</f>
        <v/>
      </c>
      <c r="E588" s="4">
        <f>SUMIFS(Investors!$Q:$Q,Investors!$T:$T,"Exit",Investors!$J:$J,Daily!A588)</f>
        <v/>
      </c>
      <c r="F588" s="4">
        <f>SUMIFS('Adjustments'!$C:$C,'Adjustments'!$A:$A,A588)</f>
        <v/>
      </c>
      <c r="G588" s="4">
        <f>B588+C588-D588-E588+F588</f>
        <v/>
      </c>
      <c r="H588" s="4">
        <f>H587+G588</f>
        <v/>
      </c>
    </row>
    <row r="589">
      <c r="A589" s="17">
        <f>A588+1</f>
        <v/>
      </c>
      <c r="B589" s="4" t="n"/>
      <c r="C589" s="4">
        <f>SUMIFS(Sales!$S:$S,Sales!$H:$H,A589)+SUMIFS(Sales!$J:$J,Sales!$H:$H,A589)</f>
        <v/>
      </c>
      <c r="D589" s="4">
        <f>SUMIFS(Sales!$J:$J,Sales!$U:$U,A589)</f>
        <v/>
      </c>
      <c r="E589" s="4">
        <f>SUMIFS(Investors!$Q:$Q,Investors!$T:$T,"Exit",Investors!$J:$J,Daily!A589)</f>
        <v/>
      </c>
      <c r="F589" s="4">
        <f>SUMIFS('Adjustments'!$C:$C,'Adjustments'!$A:$A,A589)</f>
        <v/>
      </c>
      <c r="G589" s="4">
        <f>B589+C589-D589-E589+F589</f>
        <v/>
      </c>
      <c r="H589" s="4">
        <f>H588+G589</f>
        <v/>
      </c>
    </row>
    <row r="590">
      <c r="A590" s="17">
        <f>A589+1</f>
        <v/>
      </c>
      <c r="B590" s="4" t="n"/>
      <c r="C590" s="4">
        <f>SUMIFS(Sales!$S:$S,Sales!$H:$H,A590)+SUMIFS(Sales!$J:$J,Sales!$H:$H,A590)</f>
        <v/>
      </c>
      <c r="D590" s="4">
        <f>SUMIFS(Sales!$J:$J,Sales!$U:$U,A590)</f>
        <v/>
      </c>
      <c r="E590" s="4">
        <f>SUMIFS(Investors!$Q:$Q,Investors!$T:$T,"Exit",Investors!$J:$J,Daily!A590)</f>
        <v/>
      </c>
      <c r="F590" s="4">
        <f>SUMIFS('Adjustments'!$C:$C,'Adjustments'!$A:$A,A590)</f>
        <v/>
      </c>
      <c r="G590" s="4">
        <f>B590+C590-D590-E590+F590</f>
        <v/>
      </c>
      <c r="H590" s="4">
        <f>H589+G590</f>
        <v/>
      </c>
    </row>
    <row r="591">
      <c r="A591" s="17">
        <f>A590+1</f>
        <v/>
      </c>
      <c r="B591" s="4" t="n"/>
      <c r="C591" s="4">
        <f>SUMIFS(Sales!$S:$S,Sales!$H:$H,A591)+SUMIFS(Sales!$J:$J,Sales!$H:$H,A591)</f>
        <v/>
      </c>
      <c r="D591" s="4">
        <f>SUMIFS(Sales!$J:$J,Sales!$U:$U,A591)</f>
        <v/>
      </c>
      <c r="E591" s="4">
        <f>SUMIFS(Investors!$Q:$Q,Investors!$T:$T,"Exit",Investors!$J:$J,Daily!A591)</f>
        <v/>
      </c>
      <c r="F591" s="4">
        <f>SUMIFS('Adjustments'!$C:$C,'Adjustments'!$A:$A,A591)</f>
        <v/>
      </c>
      <c r="G591" s="4">
        <f>B591+C591-D591-E591+F591</f>
        <v/>
      </c>
      <c r="H591" s="4">
        <f>H590+G591</f>
        <v/>
      </c>
    </row>
    <row r="592">
      <c r="A592" s="17">
        <f>A591+1</f>
        <v/>
      </c>
      <c r="B592" s="4" t="n"/>
      <c r="C592" s="4">
        <f>SUMIFS(Sales!$S:$S,Sales!$H:$H,A592)+SUMIFS(Sales!$J:$J,Sales!$H:$H,A592)</f>
        <v/>
      </c>
      <c r="D592" s="4">
        <f>SUMIFS(Sales!$J:$J,Sales!$U:$U,A592)</f>
        <v/>
      </c>
      <c r="E592" s="4">
        <f>SUMIFS(Investors!$Q:$Q,Investors!$T:$T,"Exit",Investors!$J:$J,Daily!A592)</f>
        <v/>
      </c>
      <c r="F592" s="4">
        <f>SUMIFS('Adjustments'!$C:$C,'Adjustments'!$A:$A,A592)</f>
        <v/>
      </c>
      <c r="G592" s="4">
        <f>B592+C592-D592-E592+F592</f>
        <v/>
      </c>
      <c r="H592" s="4">
        <f>H591+G592</f>
        <v/>
      </c>
    </row>
    <row r="593">
      <c r="A593" s="17">
        <f>A592+1</f>
        <v/>
      </c>
      <c r="B593" s="4" t="n"/>
      <c r="C593" s="4">
        <f>SUMIFS(Sales!$S:$S,Sales!$H:$H,A593)+SUMIFS(Sales!$J:$J,Sales!$H:$H,A593)</f>
        <v/>
      </c>
      <c r="D593" s="4">
        <f>SUMIFS(Sales!$J:$J,Sales!$U:$U,A593)</f>
        <v/>
      </c>
      <c r="E593" s="4">
        <f>SUMIFS(Investors!$Q:$Q,Investors!$T:$T,"Exit",Investors!$J:$J,Daily!A593)</f>
        <v/>
      </c>
      <c r="F593" s="4">
        <f>SUMIFS('Adjustments'!$C:$C,'Adjustments'!$A:$A,A593)</f>
        <v/>
      </c>
      <c r="G593" s="4">
        <f>B593+C593-D593-E593+F593</f>
        <v/>
      </c>
      <c r="H593" s="4">
        <f>H592+G593</f>
        <v/>
      </c>
    </row>
    <row r="594">
      <c r="A594" s="17">
        <f>A593+1</f>
        <v/>
      </c>
      <c r="B594" s="4" t="n"/>
      <c r="C594" s="4">
        <f>SUMIFS(Sales!$S:$S,Sales!$H:$H,A594)+SUMIFS(Sales!$J:$J,Sales!$H:$H,A594)</f>
        <v/>
      </c>
      <c r="D594" s="4">
        <f>SUMIFS(Sales!$J:$J,Sales!$U:$U,A594)</f>
        <v/>
      </c>
      <c r="E594" s="4">
        <f>SUMIFS(Investors!$Q:$Q,Investors!$T:$T,"Exit",Investors!$J:$J,Daily!A594)</f>
        <v/>
      </c>
      <c r="F594" s="4">
        <f>SUMIFS('Adjustments'!$C:$C,'Adjustments'!$A:$A,A594)</f>
        <v/>
      </c>
      <c r="G594" s="4">
        <f>B594+C594-D594-E594+F594</f>
        <v/>
      </c>
      <c r="H594" s="4">
        <f>H593+G594</f>
        <v/>
      </c>
    </row>
    <row r="595">
      <c r="A595" s="17">
        <f>A594+1</f>
        <v/>
      </c>
      <c r="B595" s="4" t="n"/>
      <c r="C595" s="4">
        <f>SUMIFS(Sales!$S:$S,Sales!$H:$H,A595)+SUMIFS(Sales!$J:$J,Sales!$H:$H,A595)</f>
        <v/>
      </c>
      <c r="D595" s="4">
        <f>SUMIFS(Sales!$J:$J,Sales!$U:$U,A595)</f>
        <v/>
      </c>
      <c r="E595" s="4">
        <f>SUMIFS(Investors!$Q:$Q,Investors!$T:$T,"Exit",Investors!$J:$J,Daily!A595)</f>
        <v/>
      </c>
      <c r="F595" s="4">
        <f>SUMIFS('Adjustments'!$C:$C,'Adjustments'!$A:$A,A595)</f>
        <v/>
      </c>
      <c r="G595" s="4">
        <f>B595+C595-D595-E595+F595</f>
        <v/>
      </c>
      <c r="H595" s="4">
        <f>H594+G595</f>
        <v/>
      </c>
    </row>
    <row r="596">
      <c r="A596" s="17">
        <f>A595+1</f>
        <v/>
      </c>
      <c r="B596" s="4" t="n"/>
      <c r="C596" s="4">
        <f>SUMIFS(Sales!$S:$S,Sales!$H:$H,A596)+SUMIFS(Sales!$J:$J,Sales!$H:$H,A596)</f>
        <v/>
      </c>
      <c r="D596" s="4">
        <f>SUMIFS(Sales!$J:$J,Sales!$U:$U,A596)</f>
        <v/>
      </c>
      <c r="E596" s="4">
        <f>SUMIFS(Investors!$Q:$Q,Investors!$T:$T,"Exit",Investors!$J:$J,Daily!A596)</f>
        <v/>
      </c>
      <c r="F596" s="4">
        <f>SUMIFS('Adjustments'!$C:$C,'Adjustments'!$A:$A,A596)</f>
        <v/>
      </c>
      <c r="G596" s="4">
        <f>B596+C596-D596-E596+F596</f>
        <v/>
      </c>
      <c r="H596" s="4">
        <f>H595+G596</f>
        <v/>
      </c>
    </row>
    <row r="597">
      <c r="A597" s="17">
        <f>A596+1</f>
        <v/>
      </c>
      <c r="B597" s="4" t="n"/>
      <c r="C597" s="4">
        <f>SUMIFS(Sales!$S:$S,Sales!$H:$H,A597)+SUMIFS(Sales!$J:$J,Sales!$H:$H,A597)</f>
        <v/>
      </c>
      <c r="D597" s="4">
        <f>SUMIFS(Sales!$J:$J,Sales!$U:$U,A597)</f>
        <v/>
      </c>
      <c r="E597" s="4">
        <f>SUMIFS(Investors!$Q:$Q,Investors!$T:$T,"Exit",Investors!$J:$J,Daily!A597)</f>
        <v/>
      </c>
      <c r="F597" s="4">
        <f>SUMIFS('Adjustments'!$C:$C,'Adjustments'!$A:$A,A597)</f>
        <v/>
      </c>
      <c r="G597" s="4">
        <f>B597+C597-D597-E597+F597</f>
        <v/>
      </c>
      <c r="H597" s="4">
        <f>H596+G597</f>
        <v/>
      </c>
    </row>
    <row r="598">
      <c r="A598" s="17">
        <f>A597+1</f>
        <v/>
      </c>
      <c r="B598" s="4" t="n"/>
      <c r="C598" s="4">
        <f>SUMIFS(Sales!$S:$S,Sales!$H:$H,A598)+SUMIFS(Sales!$J:$J,Sales!$H:$H,A598)</f>
        <v/>
      </c>
      <c r="D598" s="4">
        <f>SUMIFS(Sales!$J:$J,Sales!$U:$U,A598)</f>
        <v/>
      </c>
      <c r="E598" s="4">
        <f>SUMIFS(Investors!$Q:$Q,Investors!$T:$T,"Exit",Investors!$J:$J,Daily!A598)</f>
        <v/>
      </c>
      <c r="F598" s="4">
        <f>SUMIFS('Adjustments'!$C:$C,'Adjustments'!$A:$A,A598)</f>
        <v/>
      </c>
      <c r="G598" s="4">
        <f>B598+C598-D598-E598+F598</f>
        <v/>
      </c>
      <c r="H598" s="4">
        <f>H597+G598</f>
        <v/>
      </c>
    </row>
    <row r="599">
      <c r="A599" s="17">
        <f>A598+1</f>
        <v/>
      </c>
      <c r="B599" s="4" t="n"/>
      <c r="C599" s="4">
        <f>SUMIFS(Sales!$S:$S,Sales!$H:$H,A599)+SUMIFS(Sales!$J:$J,Sales!$H:$H,A599)</f>
        <v/>
      </c>
      <c r="D599" s="4">
        <f>SUMIFS(Sales!$J:$J,Sales!$U:$U,A599)</f>
        <v/>
      </c>
      <c r="E599" s="4">
        <f>SUMIFS(Investors!$Q:$Q,Investors!$T:$T,"Exit",Investors!$J:$J,Daily!A599)</f>
        <v/>
      </c>
      <c r="F599" s="4">
        <f>SUMIFS('Adjustments'!$C:$C,'Adjustments'!$A:$A,A599)</f>
        <v/>
      </c>
      <c r="G599" s="4">
        <f>B599+C599-D599-E599+F599</f>
        <v/>
      </c>
      <c r="H599" s="4">
        <f>H598+G599</f>
        <v/>
      </c>
    </row>
    <row r="600">
      <c r="A600" s="17">
        <f>A599+1</f>
        <v/>
      </c>
      <c r="B600" s="4" t="n"/>
      <c r="C600" s="4">
        <f>SUMIFS(Sales!$S:$S,Sales!$H:$H,A600)+SUMIFS(Sales!$J:$J,Sales!$H:$H,A600)</f>
        <v/>
      </c>
      <c r="D600" s="4">
        <f>SUMIFS(Sales!$J:$J,Sales!$U:$U,A600)</f>
        <v/>
      </c>
      <c r="E600" s="4">
        <f>SUMIFS(Investors!$Q:$Q,Investors!$T:$T,"Exit",Investors!$J:$J,Daily!A600)</f>
        <v/>
      </c>
      <c r="F600" s="4">
        <f>SUMIFS('Adjustments'!$C:$C,'Adjustments'!$A:$A,A600)</f>
        <v/>
      </c>
      <c r="G600" s="4">
        <f>B600+C600-D600-E600+F600</f>
        <v/>
      </c>
      <c r="H600" s="4">
        <f>H599+G600</f>
        <v/>
      </c>
    </row>
    <row r="601">
      <c r="A601" s="17">
        <f>A600+1</f>
        <v/>
      </c>
      <c r="B601" s="4" t="n"/>
      <c r="C601" s="4">
        <f>SUMIFS(Sales!$S:$S,Sales!$H:$H,A601)+SUMIFS(Sales!$J:$J,Sales!$H:$H,A601)</f>
        <v/>
      </c>
      <c r="D601" s="4">
        <f>SUMIFS(Sales!$J:$J,Sales!$U:$U,A601)</f>
        <v/>
      </c>
      <c r="E601" s="4">
        <f>SUMIFS(Investors!$Q:$Q,Investors!$T:$T,"Exit",Investors!$J:$J,Daily!A601)</f>
        <v/>
      </c>
      <c r="F601" s="4">
        <f>SUMIFS('Adjustments'!$C:$C,'Adjustments'!$A:$A,A601)</f>
        <v/>
      </c>
      <c r="G601" s="4">
        <f>B601+C601-D601-E601+F601</f>
        <v/>
      </c>
      <c r="H601" s="4">
        <f>H600+G601</f>
        <v/>
      </c>
    </row>
    <row r="602">
      <c r="A602" s="17">
        <f>A601+1</f>
        <v/>
      </c>
      <c r="B602" s="4" t="n"/>
      <c r="C602" s="4">
        <f>SUMIFS(Sales!$S:$S,Sales!$H:$H,A602)+SUMIFS(Sales!$J:$J,Sales!$H:$H,A602)</f>
        <v/>
      </c>
      <c r="D602" s="4">
        <f>SUMIFS(Sales!$J:$J,Sales!$U:$U,A602)</f>
        <v/>
      </c>
      <c r="E602" s="4">
        <f>SUMIFS(Investors!$Q:$Q,Investors!$T:$T,"Exit",Investors!$J:$J,Daily!A602)</f>
        <v/>
      </c>
      <c r="F602" s="4">
        <f>SUMIFS('Adjustments'!$C:$C,'Adjustments'!$A:$A,A602)</f>
        <v/>
      </c>
      <c r="G602" s="4">
        <f>B602+C602-D602-E602+F602</f>
        <v/>
      </c>
      <c r="H602" s="4">
        <f>H601+G602</f>
        <v/>
      </c>
    </row>
    <row r="603">
      <c r="A603" s="17">
        <f>A602+1</f>
        <v/>
      </c>
      <c r="B603" s="4" t="n"/>
      <c r="C603" s="4">
        <f>SUMIFS(Sales!$S:$S,Sales!$H:$H,A603)+SUMIFS(Sales!$J:$J,Sales!$H:$H,A603)</f>
        <v/>
      </c>
      <c r="D603" s="4">
        <f>SUMIFS(Sales!$J:$J,Sales!$U:$U,A603)</f>
        <v/>
      </c>
      <c r="E603" s="4">
        <f>SUMIFS(Investors!$Q:$Q,Investors!$T:$T,"Exit",Investors!$J:$J,Daily!A603)</f>
        <v/>
      </c>
      <c r="F603" s="4">
        <f>SUMIFS('Adjustments'!$C:$C,'Adjustments'!$A:$A,A603)</f>
        <v/>
      </c>
      <c r="G603" s="4">
        <f>B603+C603-D603-E603+F603</f>
        <v/>
      </c>
      <c r="H603" s="4">
        <f>H602+G603</f>
        <v/>
      </c>
    </row>
    <row r="604">
      <c r="A604" s="17">
        <f>A603+1</f>
        <v/>
      </c>
      <c r="B604" s="4" t="n"/>
      <c r="C604" s="4">
        <f>SUMIFS(Sales!$S:$S,Sales!$H:$H,A604)+SUMIFS(Sales!$J:$J,Sales!$H:$H,A604)</f>
        <v/>
      </c>
      <c r="D604" s="4">
        <f>SUMIFS(Sales!$J:$J,Sales!$U:$U,A604)</f>
        <v/>
      </c>
      <c r="E604" s="4">
        <f>SUMIFS(Investors!$Q:$Q,Investors!$T:$T,"Exit",Investors!$J:$J,Daily!A604)</f>
        <v/>
      </c>
      <c r="F604" s="4">
        <f>SUMIFS('Adjustments'!$C:$C,'Adjustments'!$A:$A,A604)</f>
        <v/>
      </c>
      <c r="G604" s="4">
        <f>B604+C604-D604-E604+F604</f>
        <v/>
      </c>
      <c r="H604" s="4">
        <f>H603+G604</f>
        <v/>
      </c>
    </row>
    <row r="605">
      <c r="A605" s="17">
        <f>A604+1</f>
        <v/>
      </c>
      <c r="B605" s="4" t="n"/>
      <c r="C605" s="4">
        <f>SUMIFS(Sales!$S:$S,Sales!$H:$H,A605)+SUMIFS(Sales!$J:$J,Sales!$H:$H,A605)</f>
        <v/>
      </c>
      <c r="D605" s="4">
        <f>SUMIFS(Sales!$J:$J,Sales!$U:$U,A605)</f>
        <v/>
      </c>
      <c r="E605" s="4">
        <f>SUMIFS(Investors!$Q:$Q,Investors!$T:$T,"Exit",Investors!$J:$J,Daily!A605)</f>
        <v/>
      </c>
      <c r="F605" s="4">
        <f>SUMIFS('Adjustments'!$C:$C,'Adjustments'!$A:$A,A605)</f>
        <v/>
      </c>
      <c r="G605" s="4">
        <f>B605+C605-D605-E605+F605</f>
        <v/>
      </c>
      <c r="H605" s="4">
        <f>H604+G605</f>
        <v/>
      </c>
    </row>
    <row r="606">
      <c r="A606" s="17">
        <f>A605+1</f>
        <v/>
      </c>
      <c r="B606" s="4" t="n"/>
      <c r="C606" s="4">
        <f>SUMIFS(Sales!$S:$S,Sales!$H:$H,A606)+SUMIFS(Sales!$J:$J,Sales!$H:$H,A606)</f>
        <v/>
      </c>
      <c r="D606" s="4">
        <f>SUMIFS(Sales!$J:$J,Sales!$U:$U,A606)</f>
        <v/>
      </c>
      <c r="E606" s="4">
        <f>SUMIFS(Investors!$Q:$Q,Investors!$T:$T,"Exit",Investors!$J:$J,Daily!A606)</f>
        <v/>
      </c>
      <c r="F606" s="4">
        <f>SUMIFS('Adjustments'!$C:$C,'Adjustments'!$A:$A,A606)</f>
        <v/>
      </c>
      <c r="G606" s="4">
        <f>B606+C606-D606-E606+F606</f>
        <v/>
      </c>
      <c r="H606" s="4">
        <f>H605+G606</f>
        <v/>
      </c>
    </row>
    <row r="607">
      <c r="A607" s="17">
        <f>A606+1</f>
        <v/>
      </c>
      <c r="B607" s="4" t="n"/>
      <c r="C607" s="4">
        <f>SUMIFS(Sales!$S:$S,Sales!$H:$H,A607)+SUMIFS(Sales!$J:$J,Sales!$H:$H,A607)</f>
        <v/>
      </c>
      <c r="D607" s="4">
        <f>SUMIFS(Sales!$J:$J,Sales!$U:$U,A607)</f>
        <v/>
      </c>
      <c r="E607" s="4">
        <f>SUMIFS(Investors!$Q:$Q,Investors!$T:$T,"Exit",Investors!$J:$J,Daily!A607)</f>
        <v/>
      </c>
      <c r="F607" s="4">
        <f>SUMIFS('Adjustments'!$C:$C,'Adjustments'!$A:$A,A607)</f>
        <v/>
      </c>
      <c r="G607" s="4">
        <f>B607+C607-D607-E607+F607</f>
        <v/>
      </c>
      <c r="H607" s="4">
        <f>H606+G607</f>
        <v/>
      </c>
    </row>
    <row r="608">
      <c r="A608" s="17">
        <f>A607+1</f>
        <v/>
      </c>
      <c r="B608" s="4" t="n"/>
      <c r="C608" s="4">
        <f>SUMIFS(Sales!$S:$S,Sales!$H:$H,A608)+SUMIFS(Sales!$J:$J,Sales!$H:$H,A608)</f>
        <v/>
      </c>
      <c r="D608" s="4">
        <f>SUMIFS(Sales!$J:$J,Sales!$U:$U,A608)</f>
        <v/>
      </c>
      <c r="E608" s="4">
        <f>SUMIFS(Investors!$Q:$Q,Investors!$T:$T,"Exit",Investors!$J:$J,Daily!A608)</f>
        <v/>
      </c>
      <c r="F608" s="4">
        <f>SUMIFS('Adjustments'!$C:$C,'Adjustments'!$A:$A,A608)</f>
        <v/>
      </c>
      <c r="G608" s="4">
        <f>B608+C608-D608-E608+F608</f>
        <v/>
      </c>
      <c r="H608" s="4">
        <f>H607+G608</f>
        <v/>
      </c>
    </row>
    <row r="609">
      <c r="A609" s="17">
        <f>A608+1</f>
        <v/>
      </c>
      <c r="B609" s="4" t="n"/>
      <c r="C609" s="4">
        <f>SUMIFS(Sales!$S:$S,Sales!$H:$H,A609)+SUMIFS(Sales!$J:$J,Sales!$H:$H,A609)</f>
        <v/>
      </c>
      <c r="D609" s="4">
        <f>SUMIFS(Sales!$J:$J,Sales!$U:$U,A609)</f>
        <v/>
      </c>
      <c r="E609" s="4">
        <f>SUMIFS(Investors!$Q:$Q,Investors!$T:$T,"Exit",Investors!$J:$J,Daily!A609)</f>
        <v/>
      </c>
      <c r="F609" s="4">
        <f>SUMIFS('Adjustments'!$C:$C,'Adjustments'!$A:$A,A609)</f>
        <v/>
      </c>
      <c r="G609" s="4">
        <f>B609+C609-D609-E609+F609</f>
        <v/>
      </c>
      <c r="H609" s="4">
        <f>H608+G609</f>
        <v/>
      </c>
    </row>
    <row r="610">
      <c r="A610" s="17">
        <f>A609+1</f>
        <v/>
      </c>
      <c r="B610" s="4" t="n"/>
      <c r="C610" s="4">
        <f>SUMIFS(Sales!$S:$S,Sales!$H:$H,A610)+SUMIFS(Sales!$J:$J,Sales!$H:$H,A610)</f>
        <v/>
      </c>
      <c r="D610" s="4">
        <f>SUMIFS(Sales!$J:$J,Sales!$U:$U,A610)</f>
        <v/>
      </c>
      <c r="E610" s="4">
        <f>SUMIFS(Investors!$Q:$Q,Investors!$T:$T,"Exit",Investors!$J:$J,Daily!A610)</f>
        <v/>
      </c>
      <c r="F610" s="4">
        <f>SUMIFS('Adjustments'!$C:$C,'Adjustments'!$A:$A,A610)</f>
        <v/>
      </c>
      <c r="G610" s="4">
        <f>B610+C610-D610-E610+F610</f>
        <v/>
      </c>
      <c r="H610" s="4">
        <f>H609+G610</f>
        <v/>
      </c>
    </row>
    <row r="611">
      <c r="A611" s="17">
        <f>A610+1</f>
        <v/>
      </c>
      <c r="B611" s="4" t="n"/>
      <c r="C611" s="4">
        <f>SUMIFS(Sales!$S:$S,Sales!$H:$H,A611)+SUMIFS(Sales!$J:$J,Sales!$H:$H,A611)</f>
        <v/>
      </c>
      <c r="D611" s="4">
        <f>SUMIFS(Sales!$J:$J,Sales!$U:$U,A611)</f>
        <v/>
      </c>
      <c r="E611" s="4">
        <f>SUMIFS(Investors!$Q:$Q,Investors!$T:$T,"Exit",Investors!$J:$J,Daily!A611)</f>
        <v/>
      </c>
      <c r="F611" s="4">
        <f>SUMIFS('Adjustments'!$C:$C,'Adjustments'!$A:$A,A611)</f>
        <v/>
      </c>
      <c r="G611" s="4">
        <f>B611+C611-D611-E611+F611</f>
        <v/>
      </c>
      <c r="H611" s="4">
        <f>H610+G611</f>
        <v/>
      </c>
    </row>
    <row r="612">
      <c r="A612" s="17">
        <f>A611+1</f>
        <v/>
      </c>
      <c r="B612" s="4" t="n"/>
      <c r="C612" s="4">
        <f>SUMIFS(Sales!$S:$S,Sales!$H:$H,A612)+SUMIFS(Sales!$J:$J,Sales!$H:$H,A612)</f>
        <v/>
      </c>
      <c r="D612" s="4">
        <f>SUMIFS(Sales!$J:$J,Sales!$U:$U,A612)</f>
        <v/>
      </c>
      <c r="E612" s="4">
        <f>SUMIFS(Investors!$Q:$Q,Investors!$T:$T,"Exit",Investors!$J:$J,Daily!A612)</f>
        <v/>
      </c>
      <c r="F612" s="4">
        <f>SUMIFS('Adjustments'!$C:$C,'Adjustments'!$A:$A,A612)</f>
        <v/>
      </c>
      <c r="G612" s="4">
        <f>B612+C612-D612-E612+F612</f>
        <v/>
      </c>
      <c r="H612" s="4">
        <f>H611+G612</f>
        <v/>
      </c>
    </row>
    <row r="613">
      <c r="A613" s="17">
        <f>A612+1</f>
        <v/>
      </c>
      <c r="B613" s="4" t="n"/>
      <c r="C613" s="4">
        <f>SUMIFS(Sales!$S:$S,Sales!$H:$H,A613)+SUMIFS(Sales!$J:$J,Sales!$H:$H,A613)</f>
        <v/>
      </c>
      <c r="D613" s="4">
        <f>SUMIFS(Sales!$J:$J,Sales!$U:$U,A613)</f>
        <v/>
      </c>
      <c r="E613" s="4">
        <f>SUMIFS(Investors!$Q:$Q,Investors!$T:$T,"Exit",Investors!$J:$J,Daily!A613)</f>
        <v/>
      </c>
      <c r="F613" s="4">
        <f>SUMIFS('Adjustments'!$C:$C,'Adjustments'!$A:$A,A613)</f>
        <v/>
      </c>
      <c r="G613" s="4">
        <f>B613+C613-D613-E613+F613</f>
        <v/>
      </c>
      <c r="H613" s="4">
        <f>H612+G613</f>
        <v/>
      </c>
    </row>
    <row r="614">
      <c r="A614" s="17">
        <f>A613+1</f>
        <v/>
      </c>
      <c r="B614" s="4" t="n"/>
      <c r="C614" s="4">
        <f>SUMIFS(Sales!$S:$S,Sales!$H:$H,A614)+SUMIFS(Sales!$J:$J,Sales!$H:$H,A614)</f>
        <v/>
      </c>
      <c r="D614" s="4">
        <f>SUMIFS(Sales!$J:$J,Sales!$U:$U,A614)</f>
        <v/>
      </c>
      <c r="E614" s="4">
        <f>SUMIFS(Investors!$Q:$Q,Investors!$T:$T,"Exit",Investors!$J:$J,Daily!A614)</f>
        <v/>
      </c>
      <c r="F614" s="4">
        <f>SUMIFS('Adjustments'!$C:$C,'Adjustments'!$A:$A,A614)</f>
        <v/>
      </c>
      <c r="G614" s="4">
        <f>B614+C614-D614-E614+F614</f>
        <v/>
      </c>
      <c r="H614" s="4">
        <f>H613+G614</f>
        <v/>
      </c>
    </row>
    <row r="615">
      <c r="A615" s="17">
        <f>A614+1</f>
        <v/>
      </c>
      <c r="B615" s="4" t="n"/>
      <c r="C615" s="4">
        <f>SUMIFS(Sales!$S:$S,Sales!$H:$H,A615)+SUMIFS(Sales!$J:$J,Sales!$H:$H,A615)</f>
        <v/>
      </c>
      <c r="D615" s="4">
        <f>SUMIFS(Sales!$J:$J,Sales!$U:$U,A615)</f>
        <v/>
      </c>
      <c r="E615" s="4">
        <f>SUMIFS(Investors!$Q:$Q,Investors!$T:$T,"Exit",Investors!$J:$J,Daily!A615)</f>
        <v/>
      </c>
      <c r="F615" s="4">
        <f>SUMIFS('Adjustments'!$C:$C,'Adjustments'!$A:$A,A615)</f>
        <v/>
      </c>
      <c r="G615" s="4">
        <f>B615+C615-D615-E615+F615</f>
        <v/>
      </c>
      <c r="H615" s="4">
        <f>H614+G615</f>
        <v/>
      </c>
    </row>
    <row r="616">
      <c r="A616" s="17">
        <f>A615+1</f>
        <v/>
      </c>
      <c r="B616" s="4" t="n"/>
      <c r="C616" s="4">
        <f>SUMIFS(Sales!$S:$S,Sales!$H:$H,A616)+SUMIFS(Sales!$J:$J,Sales!$H:$H,A616)</f>
        <v/>
      </c>
      <c r="D616" s="4">
        <f>SUMIFS(Sales!$J:$J,Sales!$U:$U,A616)</f>
        <v/>
      </c>
      <c r="E616" s="4">
        <f>SUMIFS(Investors!$Q:$Q,Investors!$T:$T,"Exit",Investors!$J:$J,Daily!A616)</f>
        <v/>
      </c>
      <c r="F616" s="4">
        <f>SUMIFS('Adjustments'!$C:$C,'Adjustments'!$A:$A,A616)</f>
        <v/>
      </c>
      <c r="G616" s="4">
        <f>B616+C616-D616-E616+F616</f>
        <v/>
      </c>
      <c r="H616" s="4">
        <f>H615+G616</f>
        <v/>
      </c>
    </row>
    <row r="617">
      <c r="A617" s="17">
        <f>A616+1</f>
        <v/>
      </c>
      <c r="B617" s="4" t="n"/>
      <c r="C617" s="4">
        <f>SUMIFS(Sales!$S:$S,Sales!$H:$H,A617)+SUMIFS(Sales!$J:$J,Sales!$H:$H,A617)</f>
        <v/>
      </c>
      <c r="D617" s="4">
        <f>SUMIFS(Sales!$J:$J,Sales!$U:$U,A617)</f>
        <v/>
      </c>
      <c r="E617" s="4">
        <f>SUMIFS(Investors!$Q:$Q,Investors!$T:$T,"Exit",Investors!$J:$J,Daily!A617)</f>
        <v/>
      </c>
      <c r="F617" s="4">
        <f>SUMIFS('Adjustments'!$C:$C,'Adjustments'!$A:$A,A617)</f>
        <v/>
      </c>
      <c r="G617" s="4">
        <f>B617+C617-D617-E617+F617</f>
        <v/>
      </c>
      <c r="H617" s="4">
        <f>H616+G617</f>
        <v/>
      </c>
    </row>
    <row r="618">
      <c r="A618" s="17">
        <f>A617+1</f>
        <v/>
      </c>
      <c r="B618" s="4" t="n"/>
      <c r="C618" s="4">
        <f>SUMIFS(Sales!$S:$S,Sales!$H:$H,A618)+SUMIFS(Sales!$J:$J,Sales!$H:$H,A618)</f>
        <v/>
      </c>
      <c r="D618" s="4">
        <f>SUMIFS(Sales!$J:$J,Sales!$U:$U,A618)</f>
        <v/>
      </c>
      <c r="E618" s="4">
        <f>SUMIFS(Investors!$Q:$Q,Investors!$T:$T,"Exit",Investors!$J:$J,Daily!A618)</f>
        <v/>
      </c>
      <c r="F618" s="4">
        <f>SUMIFS('Adjustments'!$C:$C,'Adjustments'!$A:$A,A618)</f>
        <v/>
      </c>
      <c r="G618" s="4">
        <f>B618+C618-D618-E618+F618</f>
        <v/>
      </c>
      <c r="H618" s="4">
        <f>H617+G618</f>
        <v/>
      </c>
    </row>
    <row r="619">
      <c r="A619" s="17">
        <f>A618+1</f>
        <v/>
      </c>
      <c r="B619" s="4" t="n"/>
      <c r="C619" s="4">
        <f>SUMIFS(Sales!$S:$S,Sales!$H:$H,A619)+SUMIFS(Sales!$J:$J,Sales!$H:$H,A619)</f>
        <v/>
      </c>
      <c r="D619" s="4">
        <f>SUMIFS(Sales!$J:$J,Sales!$U:$U,A619)</f>
        <v/>
      </c>
      <c r="E619" s="4">
        <f>SUMIFS(Investors!$Q:$Q,Investors!$T:$T,"Exit",Investors!$J:$J,Daily!A619)</f>
        <v/>
      </c>
      <c r="F619" s="4">
        <f>SUMIFS('Adjustments'!$C:$C,'Adjustments'!$A:$A,A619)</f>
        <v/>
      </c>
      <c r="G619" s="4">
        <f>B619+C619-D619-E619+F619</f>
        <v/>
      </c>
      <c r="H619" s="4">
        <f>H618+G619</f>
        <v/>
      </c>
    </row>
    <row r="620">
      <c r="A620" s="17">
        <f>A619+1</f>
        <v/>
      </c>
      <c r="B620" s="4" t="n"/>
      <c r="C620" s="4">
        <f>SUMIFS(Sales!$S:$S,Sales!$H:$H,A620)+SUMIFS(Sales!$J:$J,Sales!$H:$H,A620)</f>
        <v/>
      </c>
      <c r="D620" s="4">
        <f>SUMIFS(Sales!$J:$J,Sales!$U:$U,A620)</f>
        <v/>
      </c>
      <c r="E620" s="4">
        <f>SUMIFS(Investors!$Q:$Q,Investors!$T:$T,"Exit",Investors!$J:$J,Daily!A620)</f>
        <v/>
      </c>
      <c r="F620" s="4">
        <f>SUMIFS('Adjustments'!$C:$C,'Adjustments'!$A:$A,A620)</f>
        <v/>
      </c>
      <c r="G620" s="4">
        <f>B620+C620-D620-E620+F620</f>
        <v/>
      </c>
      <c r="H620" s="4">
        <f>H619+G620</f>
        <v/>
      </c>
    </row>
    <row r="621">
      <c r="A621" s="17">
        <f>A620+1</f>
        <v/>
      </c>
      <c r="B621" s="4" t="n"/>
      <c r="C621" s="4">
        <f>SUMIFS(Sales!$S:$S,Sales!$H:$H,A621)+SUMIFS(Sales!$J:$J,Sales!$H:$H,A621)</f>
        <v/>
      </c>
      <c r="D621" s="4">
        <f>SUMIFS(Sales!$J:$J,Sales!$U:$U,A621)</f>
        <v/>
      </c>
      <c r="E621" s="4">
        <f>SUMIFS(Investors!$Q:$Q,Investors!$T:$T,"Exit",Investors!$J:$J,Daily!A621)</f>
        <v/>
      </c>
      <c r="F621" s="4">
        <f>SUMIFS('Adjustments'!$C:$C,'Adjustments'!$A:$A,A621)</f>
        <v/>
      </c>
      <c r="G621" s="4">
        <f>B621+C621-D621-E621+F621</f>
        <v/>
      </c>
      <c r="H621" s="4">
        <f>H620+G621</f>
        <v/>
      </c>
    </row>
    <row r="622">
      <c r="A622" s="17">
        <f>A621+1</f>
        <v/>
      </c>
      <c r="B622" s="4" t="n"/>
      <c r="C622" s="4">
        <f>SUMIFS(Sales!$S:$S,Sales!$H:$H,A622)+SUMIFS(Sales!$J:$J,Sales!$H:$H,A622)</f>
        <v/>
      </c>
      <c r="D622" s="4">
        <f>SUMIFS(Sales!$J:$J,Sales!$U:$U,A622)</f>
        <v/>
      </c>
      <c r="E622" s="4">
        <f>SUMIFS(Investors!$Q:$Q,Investors!$T:$T,"Exit",Investors!$J:$J,Daily!A622)</f>
        <v/>
      </c>
      <c r="F622" s="4">
        <f>SUMIFS('Adjustments'!$C:$C,'Adjustments'!$A:$A,A622)</f>
        <v/>
      </c>
      <c r="G622" s="4">
        <f>B622+C622-D622-E622+F622</f>
        <v/>
      </c>
      <c r="H622" s="4">
        <f>H621+G622</f>
        <v/>
      </c>
    </row>
    <row r="623">
      <c r="A623" s="17">
        <f>A622+1</f>
        <v/>
      </c>
      <c r="B623" s="4" t="n"/>
      <c r="C623" s="4">
        <f>SUMIFS(Sales!$S:$S,Sales!$H:$H,A623)+SUMIFS(Sales!$J:$J,Sales!$H:$H,A623)</f>
        <v/>
      </c>
      <c r="D623" s="4">
        <f>SUMIFS(Sales!$J:$J,Sales!$U:$U,A623)</f>
        <v/>
      </c>
      <c r="E623" s="4">
        <f>SUMIFS(Investors!$Q:$Q,Investors!$T:$T,"Exit",Investors!$J:$J,Daily!A623)</f>
        <v/>
      </c>
      <c r="F623" s="4">
        <f>SUMIFS('Adjustments'!$C:$C,'Adjustments'!$A:$A,A623)</f>
        <v/>
      </c>
      <c r="G623" s="4">
        <f>B623+C623-D623-E623+F623</f>
        <v/>
      </c>
      <c r="H623" s="4">
        <f>H622+G623</f>
        <v/>
      </c>
    </row>
    <row r="624">
      <c r="A624" s="17">
        <f>A623+1</f>
        <v/>
      </c>
      <c r="B624" s="4" t="n"/>
      <c r="C624" s="4">
        <f>SUMIFS(Sales!$S:$S,Sales!$H:$H,A624)+SUMIFS(Sales!$J:$J,Sales!$H:$H,A624)</f>
        <v/>
      </c>
      <c r="D624" s="4">
        <f>SUMIFS(Sales!$J:$J,Sales!$U:$U,A624)</f>
        <v/>
      </c>
      <c r="E624" s="4">
        <f>SUMIFS(Investors!$Q:$Q,Investors!$T:$T,"Exit",Investors!$J:$J,Daily!A624)</f>
        <v/>
      </c>
      <c r="F624" s="4">
        <f>SUMIFS('Adjustments'!$C:$C,'Adjustments'!$A:$A,A624)</f>
        <v/>
      </c>
      <c r="G624" s="4">
        <f>B624+C624-D624-E624+F624</f>
        <v/>
      </c>
      <c r="H624" s="4">
        <f>H623+G624</f>
        <v/>
      </c>
    </row>
    <row r="625">
      <c r="A625" s="17">
        <f>A624+1</f>
        <v/>
      </c>
      <c r="B625" s="4" t="n"/>
      <c r="C625" s="4">
        <f>SUMIFS(Sales!$S:$S,Sales!$H:$H,A625)+SUMIFS(Sales!$J:$J,Sales!$H:$H,A625)</f>
        <v/>
      </c>
      <c r="D625" s="4">
        <f>SUMIFS(Sales!$J:$J,Sales!$U:$U,A625)</f>
        <v/>
      </c>
      <c r="E625" s="4">
        <f>SUMIFS(Investors!$Q:$Q,Investors!$T:$T,"Exit",Investors!$J:$J,Daily!A625)</f>
        <v/>
      </c>
      <c r="F625" s="4">
        <f>SUMIFS('Adjustments'!$C:$C,'Adjustments'!$A:$A,A625)</f>
        <v/>
      </c>
      <c r="G625" s="4">
        <f>B625+C625-D625-E625+F625</f>
        <v/>
      </c>
      <c r="H625" s="4">
        <f>H624+G625</f>
        <v/>
      </c>
    </row>
    <row r="626">
      <c r="A626" s="17">
        <f>A625+1</f>
        <v/>
      </c>
      <c r="B626" s="4" t="n"/>
      <c r="C626" s="4">
        <f>SUMIFS(Sales!$S:$S,Sales!$H:$H,A626)+SUMIFS(Sales!$J:$J,Sales!$H:$H,A626)</f>
        <v/>
      </c>
      <c r="D626" s="4">
        <f>SUMIFS(Sales!$J:$J,Sales!$U:$U,A626)</f>
        <v/>
      </c>
      <c r="E626" s="4">
        <f>SUMIFS(Investors!$Q:$Q,Investors!$T:$T,"Exit",Investors!$J:$J,Daily!A626)</f>
        <v/>
      </c>
      <c r="F626" s="4">
        <f>SUMIFS('Adjustments'!$C:$C,'Adjustments'!$A:$A,A626)</f>
        <v/>
      </c>
      <c r="G626" s="4">
        <f>B626+C626-D626-E626+F626</f>
        <v/>
      </c>
      <c r="H626" s="4">
        <f>H625+G626</f>
        <v/>
      </c>
    </row>
    <row r="627">
      <c r="A627" s="17">
        <f>A626+1</f>
        <v/>
      </c>
      <c r="B627" s="4" t="n"/>
      <c r="C627" s="4">
        <f>SUMIFS(Sales!$S:$S,Sales!$H:$H,A627)+SUMIFS(Sales!$J:$J,Sales!$H:$H,A627)</f>
        <v/>
      </c>
      <c r="D627" s="4">
        <f>SUMIFS(Sales!$J:$J,Sales!$U:$U,A627)</f>
        <v/>
      </c>
      <c r="E627" s="4">
        <f>SUMIFS(Investors!$Q:$Q,Investors!$T:$T,"Exit",Investors!$J:$J,Daily!A627)</f>
        <v/>
      </c>
      <c r="F627" s="4">
        <f>SUMIFS('Adjustments'!$C:$C,'Adjustments'!$A:$A,A627)</f>
        <v/>
      </c>
      <c r="G627" s="4">
        <f>B627+C627-D627-E627+F627</f>
        <v/>
      </c>
      <c r="H627" s="4">
        <f>H626+G627</f>
        <v/>
      </c>
    </row>
    <row r="628">
      <c r="A628" s="17">
        <f>A627+1</f>
        <v/>
      </c>
      <c r="B628" s="4" t="n"/>
      <c r="C628" s="4">
        <f>SUMIFS(Sales!$S:$S,Sales!$H:$H,A628)+SUMIFS(Sales!$J:$J,Sales!$H:$H,A628)</f>
        <v/>
      </c>
      <c r="D628" s="4">
        <f>SUMIFS(Sales!$J:$J,Sales!$U:$U,A628)</f>
        <v/>
      </c>
      <c r="E628" s="4">
        <f>SUMIFS(Investors!$Q:$Q,Investors!$T:$T,"Exit",Investors!$J:$J,Daily!A628)</f>
        <v/>
      </c>
      <c r="F628" s="4">
        <f>SUMIFS('Adjustments'!$C:$C,'Adjustments'!$A:$A,A628)</f>
        <v/>
      </c>
      <c r="G628" s="4">
        <f>B628+C628-D628-E628+F628</f>
        <v/>
      </c>
      <c r="H628" s="4">
        <f>H627+G628</f>
        <v/>
      </c>
    </row>
    <row r="629">
      <c r="A629" s="17">
        <f>A628+1</f>
        <v/>
      </c>
      <c r="B629" s="4" t="n"/>
      <c r="C629" s="4">
        <f>SUMIFS(Sales!$S:$S,Sales!$H:$H,A629)+SUMIFS(Sales!$J:$J,Sales!$H:$H,A629)</f>
        <v/>
      </c>
      <c r="D629" s="4">
        <f>SUMIFS(Sales!$J:$J,Sales!$U:$U,A629)</f>
        <v/>
      </c>
      <c r="E629" s="4">
        <f>SUMIFS(Investors!$Q:$Q,Investors!$T:$T,"Exit",Investors!$J:$J,Daily!A629)</f>
        <v/>
      </c>
      <c r="F629" s="4">
        <f>SUMIFS('Adjustments'!$C:$C,'Adjustments'!$A:$A,A629)</f>
        <v/>
      </c>
      <c r="G629" s="4">
        <f>B629+C629-D629-E629+F629</f>
        <v/>
      </c>
      <c r="H629" s="4">
        <f>H628+G629</f>
        <v/>
      </c>
    </row>
    <row r="630">
      <c r="A630" s="17">
        <f>A629+1</f>
        <v/>
      </c>
      <c r="B630" s="4" t="n"/>
      <c r="C630" s="4">
        <f>SUMIFS(Sales!$S:$S,Sales!$H:$H,A630)+SUMIFS(Sales!$J:$J,Sales!$H:$H,A630)</f>
        <v/>
      </c>
      <c r="D630" s="4">
        <f>SUMIFS(Sales!$J:$J,Sales!$U:$U,A630)</f>
        <v/>
      </c>
      <c r="E630" s="4">
        <f>SUMIFS(Investors!$Q:$Q,Investors!$T:$T,"Exit",Investors!$J:$J,Daily!A630)</f>
        <v/>
      </c>
      <c r="F630" s="4">
        <f>SUMIFS('Adjustments'!$C:$C,'Adjustments'!$A:$A,A630)</f>
        <v/>
      </c>
      <c r="G630" s="4">
        <f>B630+C630-D630-E630+F630</f>
        <v/>
      </c>
      <c r="H630" s="4">
        <f>H629+G630</f>
        <v/>
      </c>
    </row>
    <row r="631">
      <c r="A631" s="17">
        <f>A630+1</f>
        <v/>
      </c>
      <c r="B631" s="4" t="n"/>
      <c r="C631" s="4">
        <f>SUMIFS(Sales!$S:$S,Sales!$H:$H,A631)+SUMIFS(Sales!$J:$J,Sales!$H:$H,A631)</f>
        <v/>
      </c>
      <c r="D631" s="4">
        <f>SUMIFS(Sales!$J:$J,Sales!$U:$U,A631)</f>
        <v/>
      </c>
      <c r="E631" s="4">
        <f>SUMIFS(Investors!$Q:$Q,Investors!$T:$T,"Exit",Investors!$J:$J,Daily!A631)</f>
        <v/>
      </c>
      <c r="F631" s="4">
        <f>SUMIFS('Adjustments'!$C:$C,'Adjustments'!$A:$A,A631)</f>
        <v/>
      </c>
      <c r="G631" s="4">
        <f>B631+C631-D631-E631+F631</f>
        <v/>
      </c>
      <c r="H631" s="4">
        <f>H630+G631</f>
        <v/>
      </c>
    </row>
    <row r="632">
      <c r="A632" s="17">
        <f>A631+1</f>
        <v/>
      </c>
      <c r="B632" s="4" t="n"/>
      <c r="C632" s="4">
        <f>SUMIFS(Sales!$S:$S,Sales!$H:$H,A632)+SUMIFS(Sales!$J:$J,Sales!$H:$H,A632)</f>
        <v/>
      </c>
      <c r="D632" s="4">
        <f>SUMIFS(Sales!$J:$J,Sales!$U:$U,A632)</f>
        <v/>
      </c>
      <c r="E632" s="4">
        <f>SUMIFS(Investors!$Q:$Q,Investors!$T:$T,"Exit",Investors!$J:$J,Daily!A632)</f>
        <v/>
      </c>
      <c r="F632" s="4">
        <f>SUMIFS('Adjustments'!$C:$C,'Adjustments'!$A:$A,A632)</f>
        <v/>
      </c>
      <c r="G632" s="4">
        <f>B632+C632-D632-E632+F632</f>
        <v/>
      </c>
      <c r="H632" s="4">
        <f>H631+G632</f>
        <v/>
      </c>
    </row>
    <row r="633">
      <c r="A633" s="17">
        <f>A632+1</f>
        <v/>
      </c>
      <c r="B633" s="4" t="n"/>
      <c r="C633" s="4">
        <f>SUMIFS(Sales!$S:$S,Sales!$H:$H,A633)+SUMIFS(Sales!$J:$J,Sales!$H:$H,A633)</f>
        <v/>
      </c>
      <c r="D633" s="4">
        <f>SUMIFS(Sales!$J:$J,Sales!$U:$U,A633)</f>
        <v/>
      </c>
      <c r="E633" s="4">
        <f>SUMIFS(Investors!$Q:$Q,Investors!$T:$T,"Exit",Investors!$J:$J,Daily!A633)</f>
        <v/>
      </c>
      <c r="F633" s="4">
        <f>SUMIFS('Adjustments'!$C:$C,'Adjustments'!$A:$A,A633)</f>
        <v/>
      </c>
      <c r="G633" s="4">
        <f>B633+C633-D633-E633+F633</f>
        <v/>
      </c>
      <c r="H633" s="4">
        <f>H632+G633</f>
        <v/>
      </c>
    </row>
    <row r="634">
      <c r="A634" s="17">
        <f>A633+1</f>
        <v/>
      </c>
      <c r="B634" s="4" t="n"/>
      <c r="C634" s="4">
        <f>SUMIFS(Sales!$S:$S,Sales!$H:$H,A634)+SUMIFS(Sales!$J:$J,Sales!$H:$H,A634)</f>
        <v/>
      </c>
      <c r="D634" s="4">
        <f>SUMIFS(Sales!$J:$J,Sales!$U:$U,A634)</f>
        <v/>
      </c>
      <c r="E634" s="4">
        <f>SUMIFS(Investors!$Q:$Q,Investors!$T:$T,"Exit",Investors!$J:$J,Daily!A634)</f>
        <v/>
      </c>
      <c r="F634" s="4">
        <f>SUMIFS('Adjustments'!$C:$C,'Adjustments'!$A:$A,A634)</f>
        <v/>
      </c>
      <c r="G634" s="4">
        <f>B634+C634-D634-E634+F634</f>
        <v/>
      </c>
      <c r="H634" s="4">
        <f>H633+G634</f>
        <v/>
      </c>
    </row>
    <row r="635">
      <c r="A635" s="17">
        <f>A634+1</f>
        <v/>
      </c>
      <c r="B635" s="4" t="n"/>
      <c r="C635" s="4">
        <f>SUMIFS(Sales!$S:$S,Sales!$H:$H,A635)+SUMIFS(Sales!$J:$J,Sales!$H:$H,A635)</f>
        <v/>
      </c>
      <c r="D635" s="4">
        <f>SUMIFS(Sales!$J:$J,Sales!$U:$U,A635)</f>
        <v/>
      </c>
      <c r="E635" s="4">
        <f>SUMIFS(Investors!$Q:$Q,Investors!$T:$T,"Exit",Investors!$J:$J,Daily!A635)</f>
        <v/>
      </c>
      <c r="F635" s="4">
        <f>SUMIFS('Adjustments'!$C:$C,'Adjustments'!$A:$A,A635)</f>
        <v/>
      </c>
      <c r="G635" s="4">
        <f>B635+C635-D635-E635+F635</f>
        <v/>
      </c>
      <c r="H635" s="4">
        <f>H634+G635</f>
        <v/>
      </c>
    </row>
    <row r="636">
      <c r="A636" s="17">
        <f>A635+1</f>
        <v/>
      </c>
      <c r="B636" s="4" t="n"/>
      <c r="C636" s="4">
        <f>SUMIFS(Sales!$S:$S,Sales!$H:$H,A636)+SUMIFS(Sales!$J:$J,Sales!$H:$H,A636)</f>
        <v/>
      </c>
      <c r="D636" s="4">
        <f>SUMIFS(Sales!$J:$J,Sales!$U:$U,A636)</f>
        <v/>
      </c>
      <c r="E636" s="4">
        <f>SUMIFS(Investors!$Q:$Q,Investors!$T:$T,"Exit",Investors!$J:$J,Daily!A636)</f>
        <v/>
      </c>
      <c r="F636" s="4">
        <f>SUMIFS('Adjustments'!$C:$C,'Adjustments'!$A:$A,A636)</f>
        <v/>
      </c>
      <c r="G636" s="4">
        <f>B636+C636-D636-E636+F636</f>
        <v/>
      </c>
      <c r="H636" s="4">
        <f>H635+G636</f>
        <v/>
      </c>
    </row>
    <row r="637">
      <c r="A637" s="17">
        <f>A636+1</f>
        <v/>
      </c>
      <c r="B637" s="4" t="n"/>
      <c r="C637" s="4">
        <f>SUMIFS(Sales!$S:$S,Sales!$H:$H,A637)+SUMIFS(Sales!$J:$J,Sales!$H:$H,A637)</f>
        <v/>
      </c>
      <c r="D637" s="4">
        <f>SUMIFS(Sales!$J:$J,Sales!$U:$U,A637)</f>
        <v/>
      </c>
      <c r="E637" s="4">
        <f>SUMIFS(Investors!$Q:$Q,Investors!$T:$T,"Exit",Investors!$J:$J,Daily!A637)</f>
        <v/>
      </c>
      <c r="F637" s="4">
        <f>SUMIFS('Adjustments'!$C:$C,'Adjustments'!$A:$A,A637)</f>
        <v/>
      </c>
      <c r="G637" s="4">
        <f>B637+C637-D637-E637+F637</f>
        <v/>
      </c>
      <c r="H637" s="4">
        <f>H636+G637</f>
        <v/>
      </c>
    </row>
    <row r="638">
      <c r="A638" s="17">
        <f>A637+1</f>
        <v/>
      </c>
      <c r="B638" s="4" t="n"/>
      <c r="C638" s="4">
        <f>SUMIFS(Sales!$S:$S,Sales!$H:$H,A638)+SUMIFS(Sales!$J:$J,Sales!$H:$H,A638)</f>
        <v/>
      </c>
      <c r="D638" s="4">
        <f>SUMIFS(Sales!$J:$J,Sales!$U:$U,A638)</f>
        <v/>
      </c>
      <c r="E638" s="4">
        <f>SUMIFS(Investors!$Q:$Q,Investors!$T:$T,"Exit",Investors!$J:$J,Daily!A638)</f>
        <v/>
      </c>
      <c r="F638" s="4">
        <f>SUMIFS('Adjustments'!$C:$C,'Adjustments'!$A:$A,A638)</f>
        <v/>
      </c>
      <c r="G638" s="4">
        <f>B638+C638-D638-E638+F638</f>
        <v/>
      </c>
      <c r="H638" s="4">
        <f>H637+G638</f>
        <v/>
      </c>
    </row>
    <row r="639">
      <c r="A639" s="17">
        <f>A638+1</f>
        <v/>
      </c>
      <c r="B639" s="4" t="n"/>
      <c r="C639" s="4">
        <f>SUMIFS(Sales!$S:$S,Sales!$H:$H,A639)+SUMIFS(Sales!$J:$J,Sales!$H:$H,A639)</f>
        <v/>
      </c>
      <c r="D639" s="4">
        <f>SUMIFS(Sales!$J:$J,Sales!$U:$U,A639)</f>
        <v/>
      </c>
      <c r="E639" s="4">
        <f>SUMIFS(Investors!$Q:$Q,Investors!$T:$T,"Exit",Investors!$J:$J,Daily!A639)</f>
        <v/>
      </c>
      <c r="F639" s="4">
        <f>SUMIFS('Adjustments'!$C:$C,'Adjustments'!$A:$A,A639)</f>
        <v/>
      </c>
      <c r="G639" s="4">
        <f>B639+C639-D639-E639+F639</f>
        <v/>
      </c>
      <c r="H639" s="4">
        <f>H638+G639</f>
        <v/>
      </c>
    </row>
    <row r="640">
      <c r="A640" s="17">
        <f>A639+1</f>
        <v/>
      </c>
      <c r="B640" s="4" t="n"/>
      <c r="C640" s="4">
        <f>SUMIFS(Sales!$S:$S,Sales!$H:$H,A640)+SUMIFS(Sales!$J:$J,Sales!$H:$H,A640)</f>
        <v/>
      </c>
      <c r="D640" s="4">
        <f>SUMIFS(Sales!$J:$J,Sales!$U:$U,A640)</f>
        <v/>
      </c>
      <c r="E640" s="4">
        <f>SUMIFS(Investors!$Q:$Q,Investors!$T:$T,"Exit",Investors!$J:$J,Daily!A640)</f>
        <v/>
      </c>
      <c r="F640" s="4">
        <f>SUMIFS('Adjustments'!$C:$C,'Adjustments'!$A:$A,A640)</f>
        <v/>
      </c>
      <c r="G640" s="4">
        <f>B640+C640-D640-E640+F640</f>
        <v/>
      </c>
      <c r="H640" s="4">
        <f>H639+G640</f>
        <v/>
      </c>
    </row>
    <row r="641">
      <c r="A641" s="17">
        <f>A640+1</f>
        <v/>
      </c>
      <c r="B641" s="4" t="n"/>
      <c r="C641" s="4">
        <f>SUMIFS(Sales!$S:$S,Sales!$H:$H,A641)+SUMIFS(Sales!$J:$J,Sales!$H:$H,A641)</f>
        <v/>
      </c>
      <c r="D641" s="4">
        <f>SUMIFS(Sales!$J:$J,Sales!$U:$U,A641)</f>
        <v/>
      </c>
      <c r="E641" s="4">
        <f>SUMIFS(Investors!$Q:$Q,Investors!$T:$T,"Exit",Investors!$J:$J,Daily!A641)</f>
        <v/>
      </c>
      <c r="F641" s="4">
        <f>SUMIFS('Adjustments'!$C:$C,'Adjustments'!$A:$A,A641)</f>
        <v/>
      </c>
      <c r="G641" s="4">
        <f>B641+C641-D641-E641+F641</f>
        <v/>
      </c>
      <c r="H641" s="4">
        <f>H640+G641</f>
        <v/>
      </c>
    </row>
    <row r="642">
      <c r="A642" s="17">
        <f>A641+1</f>
        <v/>
      </c>
      <c r="B642" s="4" t="n"/>
      <c r="C642" s="4">
        <f>SUMIFS(Sales!$S:$S,Sales!$H:$H,A642)+SUMIFS(Sales!$J:$J,Sales!$H:$H,A642)</f>
        <v/>
      </c>
      <c r="D642" s="4">
        <f>SUMIFS(Sales!$J:$J,Sales!$U:$U,A642)</f>
        <v/>
      </c>
      <c r="E642" s="4">
        <f>SUMIFS(Investors!$Q:$Q,Investors!$T:$T,"Exit",Investors!$J:$J,Daily!A642)</f>
        <v/>
      </c>
      <c r="F642" s="4">
        <f>SUMIFS('Adjustments'!$C:$C,'Adjustments'!$A:$A,A642)</f>
        <v/>
      </c>
      <c r="G642" s="4">
        <f>B642+C642-D642-E642+F642</f>
        <v/>
      </c>
      <c r="H642" s="4">
        <f>H641+G642</f>
        <v/>
      </c>
    </row>
    <row r="643">
      <c r="A643" s="17">
        <f>A642+1</f>
        <v/>
      </c>
      <c r="B643" s="4" t="n"/>
      <c r="C643" s="4">
        <f>SUMIFS(Sales!$S:$S,Sales!$H:$H,A643)+SUMIFS(Sales!$J:$J,Sales!$H:$H,A643)</f>
        <v/>
      </c>
      <c r="D643" s="4">
        <f>SUMIFS(Sales!$J:$J,Sales!$U:$U,A643)</f>
        <v/>
      </c>
      <c r="E643" s="4">
        <f>SUMIFS(Investors!$Q:$Q,Investors!$T:$T,"Exit",Investors!$J:$J,Daily!A643)</f>
        <v/>
      </c>
      <c r="F643" s="4">
        <f>SUMIFS('Adjustments'!$C:$C,'Adjustments'!$A:$A,A643)</f>
        <v/>
      </c>
      <c r="G643" s="4">
        <f>B643+C643-D643-E643+F643</f>
        <v/>
      </c>
      <c r="H643" s="4">
        <f>H642+G643</f>
        <v/>
      </c>
    </row>
    <row r="644">
      <c r="A644" s="17">
        <f>A643+1</f>
        <v/>
      </c>
      <c r="B644" s="4" t="n"/>
      <c r="C644" s="4">
        <f>SUMIFS(Sales!$S:$S,Sales!$H:$H,A644)+SUMIFS(Sales!$J:$J,Sales!$H:$H,A644)</f>
        <v/>
      </c>
      <c r="D644" s="4">
        <f>SUMIFS(Sales!$J:$J,Sales!$U:$U,A644)</f>
        <v/>
      </c>
      <c r="E644" s="4">
        <f>SUMIFS(Investors!$Q:$Q,Investors!$T:$T,"Exit",Investors!$J:$J,Daily!A644)</f>
        <v/>
      </c>
      <c r="F644" s="4">
        <f>SUMIFS('Adjustments'!$C:$C,'Adjustments'!$A:$A,A644)</f>
        <v/>
      </c>
      <c r="G644" s="4">
        <f>B644+C644-D644-E644+F644</f>
        <v/>
      </c>
      <c r="H644" s="4">
        <f>H643+G644</f>
        <v/>
      </c>
    </row>
    <row r="645">
      <c r="A645" s="17">
        <f>A644+1</f>
        <v/>
      </c>
      <c r="B645" s="4" t="n"/>
      <c r="C645" s="4">
        <f>SUMIFS(Sales!$S:$S,Sales!$H:$H,A645)+SUMIFS(Sales!$J:$J,Sales!$H:$H,A645)</f>
        <v/>
      </c>
      <c r="D645" s="4">
        <f>SUMIFS(Sales!$J:$J,Sales!$U:$U,A645)</f>
        <v/>
      </c>
      <c r="E645" s="4">
        <f>SUMIFS(Investors!$Q:$Q,Investors!$T:$T,"Exit",Investors!$J:$J,Daily!A645)</f>
        <v/>
      </c>
      <c r="F645" s="4">
        <f>SUMIFS('Adjustments'!$C:$C,'Adjustments'!$A:$A,A645)</f>
        <v/>
      </c>
      <c r="G645" s="4">
        <f>B645+C645-D645-E645+F645</f>
        <v/>
      </c>
      <c r="H645" s="4">
        <f>H644+G645</f>
        <v/>
      </c>
    </row>
    <row r="646">
      <c r="A646" s="17">
        <f>A645+1</f>
        <v/>
      </c>
      <c r="B646" s="4" t="n"/>
      <c r="C646" s="4">
        <f>SUMIFS(Sales!$S:$S,Sales!$H:$H,A646)+SUMIFS(Sales!$J:$J,Sales!$H:$H,A646)</f>
        <v/>
      </c>
      <c r="D646" s="4">
        <f>SUMIFS(Sales!$J:$J,Sales!$U:$U,A646)</f>
        <v/>
      </c>
      <c r="E646" s="4">
        <f>SUMIFS(Investors!$Q:$Q,Investors!$T:$T,"Exit",Investors!$J:$J,Daily!A646)</f>
        <v/>
      </c>
      <c r="F646" s="4">
        <f>SUMIFS('Adjustments'!$C:$C,'Adjustments'!$A:$A,A646)</f>
        <v/>
      </c>
      <c r="G646" s="4">
        <f>B646+C646-D646-E646+F646</f>
        <v/>
      </c>
      <c r="H646" s="4">
        <f>H645+G646</f>
        <v/>
      </c>
    </row>
    <row r="647">
      <c r="A647" s="17">
        <f>A646+1</f>
        <v/>
      </c>
      <c r="B647" s="4" t="n"/>
      <c r="C647" s="4">
        <f>SUMIFS(Sales!$S:$S,Sales!$H:$H,A647)+SUMIFS(Sales!$J:$J,Sales!$H:$H,A647)</f>
        <v/>
      </c>
      <c r="D647" s="4">
        <f>SUMIFS(Sales!$J:$J,Sales!$U:$U,A647)</f>
        <v/>
      </c>
      <c r="E647" s="4">
        <f>SUMIFS(Investors!$Q:$Q,Investors!$T:$T,"Exit",Investors!$J:$J,Daily!A647)</f>
        <v/>
      </c>
      <c r="F647" s="4">
        <f>SUMIFS('Adjustments'!$C:$C,'Adjustments'!$A:$A,A647)</f>
        <v/>
      </c>
      <c r="G647" s="4">
        <f>B647+C647-D647-E647+F647</f>
        <v/>
      </c>
      <c r="H647" s="4">
        <f>H646+G647</f>
        <v/>
      </c>
    </row>
    <row r="648">
      <c r="A648" s="17">
        <f>A647+1</f>
        <v/>
      </c>
      <c r="B648" s="4" t="n"/>
      <c r="C648" s="4">
        <f>SUMIFS(Sales!$S:$S,Sales!$H:$H,A648)+SUMIFS(Sales!$J:$J,Sales!$H:$H,A648)</f>
        <v/>
      </c>
      <c r="D648" s="4">
        <f>SUMIFS(Sales!$J:$J,Sales!$U:$U,A648)</f>
        <v/>
      </c>
      <c r="E648" s="4">
        <f>SUMIFS(Investors!$Q:$Q,Investors!$T:$T,"Exit",Investors!$J:$J,Daily!A648)</f>
        <v/>
      </c>
      <c r="F648" s="4">
        <f>SUMIFS('Adjustments'!$C:$C,'Adjustments'!$A:$A,A648)</f>
        <v/>
      </c>
      <c r="G648" s="4">
        <f>B648+C648-D648-E648+F648</f>
        <v/>
      </c>
      <c r="H648" s="4">
        <f>H647+G648</f>
        <v/>
      </c>
    </row>
    <row r="649">
      <c r="A649" s="17">
        <f>A648+1</f>
        <v/>
      </c>
      <c r="B649" s="4" t="n"/>
      <c r="C649" s="4">
        <f>SUMIFS(Sales!$S:$S,Sales!$H:$H,A649)+SUMIFS(Sales!$J:$J,Sales!$H:$H,A649)</f>
        <v/>
      </c>
      <c r="D649" s="4">
        <f>SUMIFS(Sales!$J:$J,Sales!$U:$U,A649)</f>
        <v/>
      </c>
      <c r="E649" s="4">
        <f>SUMIFS(Investors!$Q:$Q,Investors!$T:$T,"Exit",Investors!$J:$J,Daily!A649)</f>
        <v/>
      </c>
      <c r="F649" s="4">
        <f>SUMIFS('Adjustments'!$C:$C,'Adjustments'!$A:$A,A649)</f>
        <v/>
      </c>
      <c r="G649" s="4">
        <f>B649+C649-D649-E649+F649</f>
        <v/>
      </c>
      <c r="H649" s="4">
        <f>H648+G649</f>
        <v/>
      </c>
    </row>
    <row r="650">
      <c r="A650" s="17">
        <f>A649+1</f>
        <v/>
      </c>
      <c r="B650" s="4" t="n"/>
      <c r="C650" s="4">
        <f>SUMIFS(Sales!$S:$S,Sales!$H:$H,A650)+SUMIFS(Sales!$J:$J,Sales!$H:$H,A650)</f>
        <v/>
      </c>
      <c r="D650" s="4">
        <f>SUMIFS(Sales!$J:$J,Sales!$U:$U,A650)</f>
        <v/>
      </c>
      <c r="E650" s="4">
        <f>SUMIFS(Investors!$Q:$Q,Investors!$T:$T,"Exit",Investors!$J:$J,Daily!A650)</f>
        <v/>
      </c>
      <c r="F650" s="4">
        <f>SUMIFS('Adjustments'!$C:$C,'Adjustments'!$A:$A,A650)</f>
        <v/>
      </c>
      <c r="G650" s="4">
        <f>B650+C650-D650-E650+F650</f>
        <v/>
      </c>
      <c r="H650" s="4">
        <f>H649+G650</f>
        <v/>
      </c>
    </row>
    <row r="651">
      <c r="A651" s="17">
        <f>A650+1</f>
        <v/>
      </c>
      <c r="B651" s="4" t="n"/>
      <c r="C651" s="4">
        <f>SUMIFS(Sales!$S:$S,Sales!$H:$H,A651)+SUMIFS(Sales!$J:$J,Sales!$H:$H,A651)</f>
        <v/>
      </c>
      <c r="D651" s="4">
        <f>SUMIFS(Sales!$J:$J,Sales!$U:$U,A651)</f>
        <v/>
      </c>
      <c r="E651" s="4">
        <f>SUMIFS(Investors!$Q:$Q,Investors!$T:$T,"Exit",Investors!$J:$J,Daily!A651)</f>
        <v/>
      </c>
      <c r="F651" s="4">
        <f>SUMIFS('Adjustments'!$C:$C,'Adjustments'!$A:$A,A651)</f>
        <v/>
      </c>
      <c r="G651" s="4">
        <f>B651+C651-D651-E651+F651</f>
        <v/>
      </c>
      <c r="H651" s="4">
        <f>H650+G651</f>
        <v/>
      </c>
    </row>
    <row r="652">
      <c r="A652" s="17">
        <f>A651+1</f>
        <v/>
      </c>
      <c r="B652" s="4" t="n"/>
      <c r="C652" s="4">
        <f>SUMIFS(Sales!$S:$S,Sales!$H:$H,A652)+SUMIFS(Sales!$J:$J,Sales!$H:$H,A652)</f>
        <v/>
      </c>
      <c r="D652" s="4">
        <f>SUMIFS(Sales!$J:$J,Sales!$U:$U,A652)</f>
        <v/>
      </c>
      <c r="E652" s="4">
        <f>SUMIFS(Investors!$Q:$Q,Investors!$T:$T,"Exit",Investors!$J:$J,Daily!A652)</f>
        <v/>
      </c>
      <c r="F652" s="4">
        <f>SUMIFS('Adjustments'!$C:$C,'Adjustments'!$A:$A,A652)</f>
        <v/>
      </c>
      <c r="G652" s="4">
        <f>B652+C652-D652-E652+F652</f>
        <v/>
      </c>
      <c r="H652" s="4">
        <f>H651+G652</f>
        <v/>
      </c>
    </row>
    <row r="653">
      <c r="A653" s="17">
        <f>A652+1</f>
        <v/>
      </c>
      <c r="B653" s="4" t="n"/>
      <c r="C653" s="4">
        <f>SUMIFS(Sales!$S:$S,Sales!$H:$H,A653)+SUMIFS(Sales!$J:$J,Sales!$H:$H,A653)</f>
        <v/>
      </c>
      <c r="D653" s="4">
        <f>SUMIFS(Sales!$J:$J,Sales!$U:$U,A653)</f>
        <v/>
      </c>
      <c r="E653" s="4">
        <f>SUMIFS(Investors!$Q:$Q,Investors!$T:$T,"Exit",Investors!$J:$J,Daily!A653)</f>
        <v/>
      </c>
      <c r="F653" s="4">
        <f>SUMIFS('Adjustments'!$C:$C,'Adjustments'!$A:$A,A653)</f>
        <v/>
      </c>
      <c r="G653" s="4">
        <f>B653+C653-D653-E653+F653</f>
        <v/>
      </c>
      <c r="H653" s="4">
        <f>H652+G653</f>
        <v/>
      </c>
    </row>
    <row r="654">
      <c r="A654" s="17">
        <f>A653+1</f>
        <v/>
      </c>
      <c r="B654" s="4" t="n"/>
      <c r="C654" s="4">
        <f>SUMIFS(Sales!$S:$S,Sales!$H:$H,A654)+SUMIFS(Sales!$J:$J,Sales!$H:$H,A654)</f>
        <v/>
      </c>
      <c r="D654" s="4">
        <f>SUMIFS(Sales!$J:$J,Sales!$U:$U,A654)</f>
        <v/>
      </c>
      <c r="E654" s="4">
        <f>SUMIFS(Investors!$Q:$Q,Investors!$T:$T,"Exit",Investors!$J:$J,Daily!A654)</f>
        <v/>
      </c>
      <c r="F654" s="4">
        <f>SUMIFS('Adjustments'!$C:$C,'Adjustments'!$A:$A,A654)</f>
        <v/>
      </c>
      <c r="G654" s="4">
        <f>B654+C654-D654-E654+F654</f>
        <v/>
      </c>
      <c r="H654" s="4">
        <f>H653+G654</f>
        <v/>
      </c>
    </row>
    <row r="655">
      <c r="A655" s="17">
        <f>A654+1</f>
        <v/>
      </c>
      <c r="B655" s="4" t="n"/>
      <c r="C655" s="4">
        <f>SUMIFS(Sales!$S:$S,Sales!$H:$H,A655)+SUMIFS(Sales!$J:$J,Sales!$H:$H,A655)</f>
        <v/>
      </c>
      <c r="D655" s="4">
        <f>SUMIFS(Sales!$J:$J,Sales!$U:$U,A655)</f>
        <v/>
      </c>
      <c r="E655" s="4">
        <f>SUMIFS(Investors!$Q:$Q,Investors!$T:$T,"Exit",Investors!$J:$J,Daily!A655)</f>
        <v/>
      </c>
      <c r="F655" s="4">
        <f>SUMIFS('Adjustments'!$C:$C,'Adjustments'!$A:$A,A655)</f>
        <v/>
      </c>
      <c r="G655" s="4">
        <f>B655+C655-D655-E655+F655</f>
        <v/>
      </c>
      <c r="H655" s="4">
        <f>H654+G655</f>
        <v/>
      </c>
    </row>
    <row r="656">
      <c r="A656" s="17">
        <f>A655+1</f>
        <v/>
      </c>
      <c r="B656" s="4" t="n"/>
      <c r="C656" s="4">
        <f>SUMIFS(Sales!$S:$S,Sales!$H:$H,A656)+SUMIFS(Sales!$J:$J,Sales!$H:$H,A656)</f>
        <v/>
      </c>
      <c r="D656" s="4">
        <f>SUMIFS(Sales!$J:$J,Sales!$U:$U,A656)</f>
        <v/>
      </c>
      <c r="E656" s="4">
        <f>SUMIFS(Investors!$Q:$Q,Investors!$T:$T,"Exit",Investors!$J:$J,Daily!A656)</f>
        <v/>
      </c>
      <c r="F656" s="4">
        <f>SUMIFS('Adjustments'!$C:$C,'Adjustments'!$A:$A,A656)</f>
        <v/>
      </c>
      <c r="G656" s="4">
        <f>B656+C656-D656-E656+F656</f>
        <v/>
      </c>
      <c r="H656" s="4">
        <f>H655+G656</f>
        <v/>
      </c>
    </row>
    <row r="657">
      <c r="A657" s="17">
        <f>A656+1</f>
        <v/>
      </c>
      <c r="B657" s="4" t="n"/>
      <c r="C657" s="4">
        <f>SUMIFS(Sales!$S:$S,Sales!$H:$H,A657)+SUMIFS(Sales!$J:$J,Sales!$H:$H,A657)</f>
        <v/>
      </c>
      <c r="D657" s="4">
        <f>SUMIFS(Sales!$J:$J,Sales!$U:$U,A657)</f>
        <v/>
      </c>
      <c r="E657" s="4">
        <f>SUMIFS(Investors!$Q:$Q,Investors!$T:$T,"Exit",Investors!$J:$J,Daily!A657)</f>
        <v/>
      </c>
      <c r="F657" s="4">
        <f>SUMIFS('Adjustments'!$C:$C,'Adjustments'!$A:$A,A657)</f>
        <v/>
      </c>
      <c r="G657" s="4">
        <f>B657+C657-D657-E657+F657</f>
        <v/>
      </c>
      <c r="H657" s="4">
        <f>H656+G657</f>
        <v/>
      </c>
    </row>
    <row r="658">
      <c r="A658" s="17">
        <f>A657+1</f>
        <v/>
      </c>
      <c r="B658" s="4" t="n"/>
      <c r="C658" s="4">
        <f>SUMIFS(Sales!$S:$S,Sales!$H:$H,A658)+SUMIFS(Sales!$J:$J,Sales!$H:$H,A658)</f>
        <v/>
      </c>
      <c r="D658" s="4">
        <f>SUMIFS(Sales!$J:$J,Sales!$U:$U,A658)</f>
        <v/>
      </c>
      <c r="E658" s="4">
        <f>SUMIFS(Investors!$Q:$Q,Investors!$T:$T,"Exit",Investors!$J:$J,Daily!A658)</f>
        <v/>
      </c>
      <c r="F658" s="4">
        <f>SUMIFS('Adjustments'!$C:$C,'Adjustments'!$A:$A,A658)</f>
        <v/>
      </c>
      <c r="G658" s="4">
        <f>B658+C658-D658-E658+F658</f>
        <v/>
      </c>
      <c r="H658" s="4">
        <f>H657+G658</f>
        <v/>
      </c>
    </row>
    <row r="659">
      <c r="A659" s="17">
        <f>A658+1</f>
        <v/>
      </c>
      <c r="B659" s="4" t="n"/>
      <c r="C659" s="4">
        <f>SUMIFS(Sales!$S:$S,Sales!$H:$H,A659)+SUMIFS(Sales!$J:$J,Sales!$H:$H,A659)</f>
        <v/>
      </c>
      <c r="D659" s="4">
        <f>SUMIFS(Sales!$J:$J,Sales!$U:$U,A659)</f>
        <v/>
      </c>
      <c r="E659" s="4">
        <f>SUMIFS(Investors!$Q:$Q,Investors!$T:$T,"Exit",Investors!$J:$J,Daily!A659)</f>
        <v/>
      </c>
      <c r="F659" s="4">
        <f>SUMIFS('Adjustments'!$C:$C,'Adjustments'!$A:$A,A659)</f>
        <v/>
      </c>
      <c r="G659" s="4">
        <f>B659+C659-D659-E659+F659</f>
        <v/>
      </c>
      <c r="H659" s="4">
        <f>H658+G659</f>
        <v/>
      </c>
    </row>
    <row r="660">
      <c r="A660" s="17">
        <f>A659+1</f>
        <v/>
      </c>
      <c r="B660" s="4" t="n"/>
      <c r="C660" s="4">
        <f>SUMIFS(Sales!$S:$S,Sales!$H:$H,A660)+SUMIFS(Sales!$J:$J,Sales!$H:$H,A660)</f>
        <v/>
      </c>
      <c r="D660" s="4">
        <f>SUMIFS(Sales!$J:$J,Sales!$U:$U,A660)</f>
        <v/>
      </c>
      <c r="E660" s="4">
        <f>SUMIFS(Investors!$Q:$Q,Investors!$T:$T,"Exit",Investors!$J:$J,Daily!A660)</f>
        <v/>
      </c>
      <c r="F660" s="4">
        <f>SUMIFS('Adjustments'!$C:$C,'Adjustments'!$A:$A,A660)</f>
        <v/>
      </c>
      <c r="G660" s="4">
        <f>B660+C660-D660-E660+F660</f>
        <v/>
      </c>
      <c r="H660" s="4">
        <f>H659+G660</f>
        <v/>
      </c>
    </row>
    <row r="661">
      <c r="A661" s="17">
        <f>A660+1</f>
        <v/>
      </c>
      <c r="B661" s="4" t="n"/>
      <c r="C661" s="4">
        <f>SUMIFS(Sales!$S:$S,Sales!$H:$H,A661)+SUMIFS(Sales!$J:$J,Sales!$H:$H,A661)</f>
        <v/>
      </c>
      <c r="D661" s="4">
        <f>SUMIFS(Sales!$J:$J,Sales!$U:$U,A661)</f>
        <v/>
      </c>
      <c r="E661" s="4">
        <f>SUMIFS(Investors!$Q:$Q,Investors!$T:$T,"Exit",Investors!$J:$J,Daily!A661)</f>
        <v/>
      </c>
      <c r="F661" s="4">
        <f>SUMIFS('Adjustments'!$C:$C,'Adjustments'!$A:$A,A661)</f>
        <v/>
      </c>
      <c r="G661" s="4">
        <f>B661+C661-D661-E661+F661</f>
        <v/>
      </c>
      <c r="H661" s="4">
        <f>H660+G661</f>
        <v/>
      </c>
    </row>
    <row r="662">
      <c r="A662" s="17">
        <f>A661+1</f>
        <v/>
      </c>
      <c r="B662" s="4" t="n"/>
      <c r="C662" s="4">
        <f>SUMIFS(Sales!$S:$S,Sales!$H:$H,A662)+SUMIFS(Sales!$J:$J,Sales!$H:$H,A662)</f>
        <v/>
      </c>
      <c r="D662" s="4">
        <f>SUMIFS(Sales!$J:$J,Sales!$U:$U,A662)</f>
        <v/>
      </c>
      <c r="E662" s="4">
        <f>SUMIFS(Investors!$Q:$Q,Investors!$T:$T,"Exit",Investors!$J:$J,Daily!A662)</f>
        <v/>
      </c>
      <c r="F662" s="4">
        <f>SUMIFS('Adjustments'!$C:$C,'Adjustments'!$A:$A,A662)</f>
        <v/>
      </c>
      <c r="G662" s="4">
        <f>B662+C662-D662-E662+F662</f>
        <v/>
      </c>
      <c r="H662" s="4">
        <f>H661+G662</f>
        <v/>
      </c>
    </row>
    <row r="663">
      <c r="A663" s="17">
        <f>A662+1</f>
        <v/>
      </c>
      <c r="B663" s="4" t="n"/>
      <c r="C663" s="4">
        <f>SUMIFS(Sales!$S:$S,Sales!$H:$H,A663)+SUMIFS(Sales!$J:$J,Sales!$H:$H,A663)</f>
        <v/>
      </c>
      <c r="D663" s="4">
        <f>SUMIFS(Sales!$J:$J,Sales!$U:$U,A663)</f>
        <v/>
      </c>
      <c r="E663" s="4">
        <f>SUMIFS(Investors!$Q:$Q,Investors!$T:$T,"Exit",Investors!$J:$J,Daily!A663)</f>
        <v/>
      </c>
      <c r="F663" s="4">
        <f>SUMIFS('Adjustments'!$C:$C,'Adjustments'!$A:$A,A663)</f>
        <v/>
      </c>
      <c r="G663" s="4">
        <f>B663+C663-D663-E663+F663</f>
        <v/>
      </c>
      <c r="H663" s="4">
        <f>H662+G663</f>
        <v/>
      </c>
    </row>
    <row r="664">
      <c r="A664" s="17">
        <f>A663+1</f>
        <v/>
      </c>
      <c r="B664" s="4" t="n"/>
      <c r="C664" s="4">
        <f>SUMIFS(Sales!$S:$S,Sales!$H:$H,A664)+SUMIFS(Sales!$J:$J,Sales!$H:$H,A664)</f>
        <v/>
      </c>
      <c r="D664" s="4">
        <f>SUMIFS(Sales!$J:$J,Sales!$U:$U,A664)</f>
        <v/>
      </c>
      <c r="E664" s="4">
        <f>SUMIFS(Investors!$Q:$Q,Investors!$T:$T,"Exit",Investors!$J:$J,Daily!A664)</f>
        <v/>
      </c>
      <c r="F664" s="4">
        <f>SUMIFS('Adjustments'!$C:$C,'Adjustments'!$A:$A,A664)</f>
        <v/>
      </c>
      <c r="G664" s="4">
        <f>B664+C664-D664-E664+F664</f>
        <v/>
      </c>
      <c r="H664" s="4">
        <f>H663+G664</f>
        <v/>
      </c>
    </row>
    <row r="665">
      <c r="A665" s="17">
        <f>A664+1</f>
        <v/>
      </c>
      <c r="B665" s="4" t="n"/>
      <c r="C665" s="4">
        <f>SUMIFS(Sales!$S:$S,Sales!$H:$H,A665)+SUMIFS(Sales!$J:$J,Sales!$H:$H,A665)</f>
        <v/>
      </c>
      <c r="D665" s="4">
        <f>SUMIFS(Sales!$J:$J,Sales!$U:$U,A665)</f>
        <v/>
      </c>
      <c r="E665" s="4">
        <f>SUMIFS(Investors!$Q:$Q,Investors!$T:$T,"Exit",Investors!$J:$J,Daily!A665)</f>
        <v/>
      </c>
      <c r="F665" s="4">
        <f>SUMIFS('Adjustments'!$C:$C,'Adjustments'!$A:$A,A665)</f>
        <v/>
      </c>
      <c r="G665" s="4">
        <f>B665+C665-D665-E665+F665</f>
        <v/>
      </c>
      <c r="H665" s="4">
        <f>H664+G665</f>
        <v/>
      </c>
    </row>
    <row r="666">
      <c r="A666" s="17">
        <f>A665+1</f>
        <v/>
      </c>
      <c r="B666" s="4" t="n"/>
      <c r="C666" s="4">
        <f>SUMIFS(Sales!$S:$S,Sales!$H:$H,A666)+SUMIFS(Sales!$J:$J,Sales!$H:$H,A666)</f>
        <v/>
      </c>
      <c r="D666" s="4">
        <f>SUMIFS(Sales!$J:$J,Sales!$U:$U,A666)</f>
        <v/>
      </c>
      <c r="E666" s="4">
        <f>SUMIFS(Investors!$Q:$Q,Investors!$T:$T,"Exit",Investors!$J:$J,Daily!A666)</f>
        <v/>
      </c>
      <c r="F666" s="4">
        <f>SUMIFS('Adjustments'!$C:$C,'Adjustments'!$A:$A,A666)</f>
        <v/>
      </c>
      <c r="G666" s="4">
        <f>B666+C666-D666-E666+F666</f>
        <v/>
      </c>
      <c r="H666" s="4">
        <f>H665+G666</f>
        <v/>
      </c>
    </row>
    <row r="667">
      <c r="A667" s="17">
        <f>A666+1</f>
        <v/>
      </c>
      <c r="B667" s="4" t="n"/>
      <c r="C667" s="4">
        <f>SUMIFS(Sales!$S:$S,Sales!$H:$H,A667)+SUMIFS(Sales!$J:$J,Sales!$H:$H,A667)</f>
        <v/>
      </c>
      <c r="D667" s="4">
        <f>SUMIFS(Sales!$J:$J,Sales!$U:$U,A667)</f>
        <v/>
      </c>
      <c r="E667" s="4">
        <f>SUMIFS(Investors!$Q:$Q,Investors!$T:$T,"Exit",Investors!$J:$J,Daily!A667)</f>
        <v/>
      </c>
      <c r="F667" s="4">
        <f>SUMIFS('Adjustments'!$C:$C,'Adjustments'!$A:$A,A667)</f>
        <v/>
      </c>
      <c r="G667" s="4">
        <f>B667+C667-D667-E667+F667</f>
        <v/>
      </c>
      <c r="H667" s="4">
        <f>H666+G667</f>
        <v/>
      </c>
    </row>
    <row r="668">
      <c r="A668" s="17">
        <f>A667+1</f>
        <v/>
      </c>
      <c r="B668" s="4" t="n"/>
      <c r="C668" s="4">
        <f>SUMIFS(Sales!$S:$S,Sales!$H:$H,A668)+SUMIFS(Sales!$J:$J,Sales!$H:$H,A668)</f>
        <v/>
      </c>
      <c r="D668" s="4">
        <f>SUMIFS(Sales!$J:$J,Sales!$U:$U,A668)</f>
        <v/>
      </c>
      <c r="E668" s="4">
        <f>SUMIFS(Investors!$Q:$Q,Investors!$T:$T,"Exit",Investors!$J:$J,Daily!A668)</f>
        <v/>
      </c>
      <c r="F668" s="4">
        <f>SUMIFS('Adjustments'!$C:$C,'Adjustments'!$A:$A,A668)</f>
        <v/>
      </c>
      <c r="G668" s="4">
        <f>B668+C668-D668-E668+F668</f>
        <v/>
      </c>
      <c r="H668" s="4">
        <f>H667+G668</f>
        <v/>
      </c>
    </row>
    <row r="669">
      <c r="A669" s="17">
        <f>A668+1</f>
        <v/>
      </c>
      <c r="B669" s="4" t="n"/>
      <c r="C669" s="4">
        <f>SUMIFS(Sales!$S:$S,Sales!$H:$H,A669)+SUMIFS(Sales!$J:$J,Sales!$H:$H,A669)</f>
        <v/>
      </c>
      <c r="D669" s="4">
        <f>SUMIFS(Sales!$J:$J,Sales!$U:$U,A669)</f>
        <v/>
      </c>
      <c r="E669" s="4">
        <f>SUMIFS(Investors!$Q:$Q,Investors!$T:$T,"Exit",Investors!$J:$J,Daily!A669)</f>
        <v/>
      </c>
      <c r="F669" s="4">
        <f>SUMIFS('Adjustments'!$C:$C,'Adjustments'!$A:$A,A669)</f>
        <v/>
      </c>
      <c r="G669" s="4">
        <f>B669+C669-D669-E669+F669</f>
        <v/>
      </c>
      <c r="H669" s="4">
        <f>H668+G669</f>
        <v/>
      </c>
    </row>
    <row r="670">
      <c r="A670" s="17">
        <f>A669+1</f>
        <v/>
      </c>
      <c r="B670" s="4" t="n"/>
      <c r="C670" s="4">
        <f>SUMIFS(Sales!$S:$S,Sales!$H:$H,A670)+SUMIFS(Sales!$J:$J,Sales!$H:$H,A670)</f>
        <v/>
      </c>
      <c r="D670" s="4">
        <f>SUMIFS(Sales!$J:$J,Sales!$U:$U,A670)</f>
        <v/>
      </c>
      <c r="E670" s="4">
        <f>SUMIFS(Investors!$Q:$Q,Investors!$T:$T,"Exit",Investors!$J:$J,Daily!A670)</f>
        <v/>
      </c>
      <c r="F670" s="4">
        <f>SUMIFS('Adjustments'!$C:$C,'Adjustments'!$A:$A,A670)</f>
        <v/>
      </c>
      <c r="G670" s="4">
        <f>B670+C670-D670-E670+F670</f>
        <v/>
      </c>
      <c r="H670" s="4">
        <f>H669+G670</f>
        <v/>
      </c>
    </row>
    <row r="671">
      <c r="A671" s="17">
        <f>A670+1</f>
        <v/>
      </c>
      <c r="B671" s="4" t="n"/>
      <c r="C671" s="4">
        <f>SUMIFS(Sales!$S:$S,Sales!$H:$H,A671)+SUMIFS(Sales!$J:$J,Sales!$H:$H,A671)</f>
        <v/>
      </c>
      <c r="D671" s="4">
        <f>SUMIFS(Sales!$J:$J,Sales!$U:$U,A671)</f>
        <v/>
      </c>
      <c r="E671" s="4">
        <f>SUMIFS(Investors!$Q:$Q,Investors!$T:$T,"Exit",Investors!$J:$J,Daily!A671)</f>
        <v/>
      </c>
      <c r="F671" s="4">
        <f>SUMIFS('Adjustments'!$C:$C,'Adjustments'!$A:$A,A671)</f>
        <v/>
      </c>
      <c r="G671" s="4">
        <f>B671+C671-D671-E671+F671</f>
        <v/>
      </c>
      <c r="H671" s="4">
        <f>H670+G671</f>
        <v/>
      </c>
    </row>
    <row r="672">
      <c r="A672" s="17">
        <f>A671+1</f>
        <v/>
      </c>
      <c r="B672" s="4" t="n"/>
      <c r="C672" s="4">
        <f>SUMIFS(Sales!$S:$S,Sales!$H:$H,A672)+SUMIFS(Sales!$J:$J,Sales!$H:$H,A672)</f>
        <v/>
      </c>
      <c r="D672" s="4">
        <f>SUMIFS(Sales!$J:$J,Sales!$U:$U,A672)</f>
        <v/>
      </c>
      <c r="E672" s="4">
        <f>SUMIFS(Investors!$Q:$Q,Investors!$T:$T,"Exit",Investors!$J:$J,Daily!A672)</f>
        <v/>
      </c>
      <c r="F672" s="4">
        <f>SUMIFS('Adjustments'!$C:$C,'Adjustments'!$A:$A,A672)</f>
        <v/>
      </c>
      <c r="G672" s="4">
        <f>B672+C672-D672-E672+F672</f>
        <v/>
      </c>
      <c r="H672" s="4">
        <f>H671+G672</f>
        <v/>
      </c>
    </row>
    <row r="673">
      <c r="A673" s="17">
        <f>A672+1</f>
        <v/>
      </c>
      <c r="B673" s="4" t="n"/>
      <c r="C673" s="4">
        <f>SUMIFS(Sales!$S:$S,Sales!$H:$H,A673)+SUMIFS(Sales!$J:$J,Sales!$H:$H,A673)</f>
        <v/>
      </c>
      <c r="D673" s="4">
        <f>SUMIFS(Sales!$J:$J,Sales!$U:$U,A673)</f>
        <v/>
      </c>
      <c r="E673" s="4">
        <f>SUMIFS(Investors!$Q:$Q,Investors!$T:$T,"Exit",Investors!$J:$J,Daily!A673)</f>
        <v/>
      </c>
      <c r="F673" s="4">
        <f>SUMIFS('Adjustments'!$C:$C,'Adjustments'!$A:$A,A673)</f>
        <v/>
      </c>
      <c r="G673" s="4">
        <f>B673+C673-D673-E673+F673</f>
        <v/>
      </c>
      <c r="H673" s="4">
        <f>H672+G673</f>
        <v/>
      </c>
    </row>
    <row r="674">
      <c r="A674" s="17">
        <f>A673+1</f>
        <v/>
      </c>
      <c r="B674" s="4" t="n"/>
      <c r="C674" s="4">
        <f>SUMIFS(Sales!$S:$S,Sales!$H:$H,A674)+SUMIFS(Sales!$J:$J,Sales!$H:$H,A674)</f>
        <v/>
      </c>
      <c r="D674" s="4">
        <f>SUMIFS(Sales!$J:$J,Sales!$U:$U,A674)</f>
        <v/>
      </c>
      <c r="E674" s="4">
        <f>SUMIFS(Investors!$Q:$Q,Investors!$T:$T,"Exit",Investors!$J:$J,Daily!A674)</f>
        <v/>
      </c>
      <c r="F674" s="4">
        <f>SUMIFS('Adjustments'!$C:$C,'Adjustments'!$A:$A,A674)</f>
        <v/>
      </c>
      <c r="G674" s="4">
        <f>B674+C674-D674-E674+F674</f>
        <v/>
      </c>
      <c r="H674" s="4">
        <f>H673+G674</f>
        <v/>
      </c>
    </row>
    <row r="675">
      <c r="A675" s="17">
        <f>A674+1</f>
        <v/>
      </c>
      <c r="B675" s="4" t="n"/>
      <c r="C675" s="4">
        <f>SUMIFS(Sales!$S:$S,Sales!$H:$H,A675)+SUMIFS(Sales!$J:$J,Sales!$H:$H,A675)</f>
        <v/>
      </c>
      <c r="D675" s="4">
        <f>SUMIFS(Sales!$J:$J,Sales!$U:$U,A675)</f>
        <v/>
      </c>
      <c r="E675" s="4">
        <f>SUMIFS(Investors!$Q:$Q,Investors!$T:$T,"Exit",Investors!$J:$J,Daily!A675)</f>
        <v/>
      </c>
      <c r="F675" s="4">
        <f>SUMIFS('Adjustments'!$C:$C,'Adjustments'!$A:$A,A675)</f>
        <v/>
      </c>
      <c r="G675" s="4">
        <f>B675+C675-D675-E675+F675</f>
        <v/>
      </c>
      <c r="H675" s="4">
        <f>H674+G675</f>
        <v/>
      </c>
    </row>
    <row r="676">
      <c r="A676" s="17">
        <f>A675+1</f>
        <v/>
      </c>
      <c r="B676" s="4" t="n"/>
      <c r="C676" s="4">
        <f>SUMIFS(Sales!$S:$S,Sales!$H:$H,A676)+SUMIFS(Sales!$J:$J,Sales!$H:$H,A676)</f>
        <v/>
      </c>
      <c r="D676" s="4">
        <f>SUMIFS(Sales!$J:$J,Sales!$U:$U,A676)</f>
        <v/>
      </c>
      <c r="E676" s="4">
        <f>SUMIFS(Investors!$Q:$Q,Investors!$T:$T,"Exit",Investors!$J:$J,Daily!A676)</f>
        <v/>
      </c>
      <c r="F676" s="4">
        <f>SUMIFS('Adjustments'!$C:$C,'Adjustments'!$A:$A,A676)</f>
        <v/>
      </c>
      <c r="G676" s="4">
        <f>B676+C676-D676-E676+F676</f>
        <v/>
      </c>
      <c r="H676" s="4">
        <f>H675+G676</f>
        <v/>
      </c>
    </row>
    <row r="677">
      <c r="A677" s="17">
        <f>A676+1</f>
        <v/>
      </c>
      <c r="B677" s="4" t="n"/>
      <c r="C677" s="4">
        <f>SUMIFS(Sales!$S:$S,Sales!$H:$H,A677)+SUMIFS(Sales!$J:$J,Sales!$H:$H,A677)</f>
        <v/>
      </c>
      <c r="D677" s="4">
        <f>SUMIFS(Sales!$J:$J,Sales!$U:$U,A677)</f>
        <v/>
      </c>
      <c r="E677" s="4">
        <f>SUMIFS(Investors!$Q:$Q,Investors!$T:$T,"Exit",Investors!$J:$J,Daily!A677)</f>
        <v/>
      </c>
      <c r="F677" s="4">
        <f>SUMIFS('Adjustments'!$C:$C,'Adjustments'!$A:$A,A677)</f>
        <v/>
      </c>
      <c r="G677" s="4">
        <f>B677+C677-D677-E677+F677</f>
        <v/>
      </c>
      <c r="H677" s="4">
        <f>H676+G677</f>
        <v/>
      </c>
    </row>
    <row r="678">
      <c r="A678" s="17">
        <f>A677+1</f>
        <v/>
      </c>
      <c r="B678" s="4" t="n"/>
      <c r="C678" s="4">
        <f>SUMIFS(Sales!$S:$S,Sales!$H:$H,A678)+SUMIFS(Sales!$J:$J,Sales!$H:$H,A678)</f>
        <v/>
      </c>
      <c r="D678" s="4">
        <f>SUMIFS(Sales!$J:$J,Sales!$U:$U,A678)</f>
        <v/>
      </c>
      <c r="E678" s="4">
        <f>SUMIFS(Investors!$Q:$Q,Investors!$T:$T,"Exit",Investors!$J:$J,Daily!A678)</f>
        <v/>
      </c>
      <c r="F678" s="4">
        <f>SUMIFS('Adjustments'!$C:$C,'Adjustments'!$A:$A,A678)</f>
        <v/>
      </c>
      <c r="G678" s="4">
        <f>B678+C678-D678-E678+F678</f>
        <v/>
      </c>
      <c r="H678" s="4">
        <f>H677+G678</f>
        <v/>
      </c>
    </row>
    <row r="679">
      <c r="A679" s="17">
        <f>A678+1</f>
        <v/>
      </c>
      <c r="B679" s="4" t="n"/>
      <c r="C679" s="4">
        <f>SUMIFS(Sales!$S:$S,Sales!$H:$H,A679)+SUMIFS(Sales!$J:$J,Sales!$H:$H,A679)</f>
        <v/>
      </c>
      <c r="D679" s="4">
        <f>SUMIFS(Sales!$J:$J,Sales!$U:$U,A679)</f>
        <v/>
      </c>
      <c r="E679" s="4">
        <f>SUMIFS(Investors!$Q:$Q,Investors!$T:$T,"Exit",Investors!$J:$J,Daily!A679)</f>
        <v/>
      </c>
      <c r="F679" s="4">
        <f>SUMIFS('Adjustments'!$C:$C,'Adjustments'!$A:$A,A679)</f>
        <v/>
      </c>
      <c r="G679" s="4">
        <f>B679+C679-D679-E679+F679</f>
        <v/>
      </c>
      <c r="H679" s="4">
        <f>H678+G679</f>
        <v/>
      </c>
    </row>
    <row r="680">
      <c r="A680" s="17">
        <f>A679+1</f>
        <v/>
      </c>
      <c r="B680" s="4" t="n"/>
      <c r="C680" s="4">
        <f>SUMIFS(Sales!$S:$S,Sales!$H:$H,A680)+SUMIFS(Sales!$J:$J,Sales!$H:$H,A680)</f>
        <v/>
      </c>
      <c r="D680" s="4">
        <f>SUMIFS(Sales!$J:$J,Sales!$U:$U,A680)</f>
        <v/>
      </c>
      <c r="E680" s="4">
        <f>SUMIFS(Investors!$Q:$Q,Investors!$T:$T,"Exit",Investors!$J:$J,Daily!A680)</f>
        <v/>
      </c>
      <c r="F680" s="4">
        <f>SUMIFS('Adjustments'!$C:$C,'Adjustments'!$A:$A,A680)</f>
        <v/>
      </c>
      <c r="G680" s="4">
        <f>B680+C680-D680-E680+F680</f>
        <v/>
      </c>
      <c r="H680" s="4">
        <f>H679+G680</f>
        <v/>
      </c>
    </row>
    <row r="681">
      <c r="A681" s="17">
        <f>A680+1</f>
        <v/>
      </c>
      <c r="B681" s="4" t="n"/>
      <c r="C681" s="4">
        <f>SUMIFS(Sales!$S:$S,Sales!$H:$H,A681)+SUMIFS(Sales!$J:$J,Sales!$H:$H,A681)</f>
        <v/>
      </c>
      <c r="D681" s="4">
        <f>SUMIFS(Sales!$J:$J,Sales!$U:$U,A681)</f>
        <v/>
      </c>
      <c r="E681" s="4">
        <f>SUMIFS(Investors!$Q:$Q,Investors!$T:$T,"Exit",Investors!$J:$J,Daily!A681)</f>
        <v/>
      </c>
      <c r="F681" s="4">
        <f>SUMIFS('Adjustments'!$C:$C,'Adjustments'!$A:$A,A681)</f>
        <v/>
      </c>
      <c r="G681" s="4">
        <f>B681+C681-D681-E681+F681</f>
        <v/>
      </c>
      <c r="H681" s="4">
        <f>H680+G681</f>
        <v/>
      </c>
    </row>
    <row r="682">
      <c r="A682" s="17">
        <f>A681+1</f>
        <v/>
      </c>
      <c r="B682" s="4" t="n"/>
      <c r="C682" s="4">
        <f>SUMIFS(Sales!$S:$S,Sales!$H:$H,A682)+SUMIFS(Sales!$J:$J,Sales!$H:$H,A682)</f>
        <v/>
      </c>
      <c r="D682" s="4">
        <f>SUMIFS(Sales!$J:$J,Sales!$U:$U,A682)</f>
        <v/>
      </c>
      <c r="E682" s="4">
        <f>SUMIFS(Investors!$Q:$Q,Investors!$T:$T,"Exit",Investors!$J:$J,Daily!A682)</f>
        <v/>
      </c>
      <c r="F682" s="4">
        <f>SUMIFS('Adjustments'!$C:$C,'Adjustments'!$A:$A,A682)</f>
        <v/>
      </c>
      <c r="G682" s="4">
        <f>B682+C682-D682-E682+F682</f>
        <v/>
      </c>
      <c r="H682" s="4">
        <f>H681+G682</f>
        <v/>
      </c>
    </row>
    <row r="683">
      <c r="A683" s="17">
        <f>A682+1</f>
        <v/>
      </c>
      <c r="B683" s="4" t="n"/>
      <c r="C683" s="4">
        <f>SUMIFS(Sales!$S:$S,Sales!$H:$H,A683)+SUMIFS(Sales!$J:$J,Sales!$H:$H,A683)</f>
        <v/>
      </c>
      <c r="D683" s="4">
        <f>SUMIFS(Sales!$J:$J,Sales!$U:$U,A683)</f>
        <v/>
      </c>
      <c r="E683" s="4">
        <f>SUMIFS(Investors!$Q:$Q,Investors!$T:$T,"Exit",Investors!$J:$J,Daily!A683)</f>
        <v/>
      </c>
      <c r="F683" s="4">
        <f>SUMIFS('Adjustments'!$C:$C,'Adjustments'!$A:$A,A683)</f>
        <v/>
      </c>
      <c r="G683" s="4">
        <f>B683+C683-D683-E683+F683</f>
        <v/>
      </c>
      <c r="H683" s="4">
        <f>H682+G683</f>
        <v/>
      </c>
    </row>
    <row r="684">
      <c r="A684" s="17">
        <f>A683+1</f>
        <v/>
      </c>
      <c r="B684" s="4" t="n"/>
      <c r="C684" s="4">
        <f>SUMIFS(Sales!$S:$S,Sales!$H:$H,A684)+SUMIFS(Sales!$J:$J,Sales!$H:$H,A684)</f>
        <v/>
      </c>
      <c r="D684" s="4">
        <f>SUMIFS(Sales!$J:$J,Sales!$U:$U,A684)</f>
        <v/>
      </c>
      <c r="E684" s="4">
        <f>SUMIFS(Investors!$Q:$Q,Investors!$T:$T,"Exit",Investors!$J:$J,Daily!A684)</f>
        <v/>
      </c>
      <c r="F684" s="4">
        <f>SUMIFS('Adjustments'!$C:$C,'Adjustments'!$A:$A,A684)</f>
        <v/>
      </c>
      <c r="G684" s="4">
        <f>B684+C684-D684-E684+F684</f>
        <v/>
      </c>
      <c r="H684" s="4">
        <f>H683+G684</f>
        <v/>
      </c>
    </row>
    <row r="685">
      <c r="A685" s="17">
        <f>A684+1</f>
        <v/>
      </c>
      <c r="B685" s="4" t="n"/>
      <c r="C685" s="4">
        <f>SUMIFS(Sales!$S:$S,Sales!$H:$H,A685)+SUMIFS(Sales!$J:$J,Sales!$H:$H,A685)</f>
        <v/>
      </c>
      <c r="D685" s="4">
        <f>SUMIFS(Sales!$J:$J,Sales!$U:$U,A685)</f>
        <v/>
      </c>
      <c r="E685" s="4">
        <f>SUMIFS(Investors!$Q:$Q,Investors!$T:$T,"Exit",Investors!$J:$J,Daily!A685)</f>
        <v/>
      </c>
      <c r="F685" s="4">
        <f>SUMIFS('Adjustments'!$C:$C,'Adjustments'!$A:$A,A685)</f>
        <v/>
      </c>
      <c r="G685" s="4">
        <f>B685+C685-D685-E685+F685</f>
        <v/>
      </c>
      <c r="H685" s="4">
        <f>H684+G685</f>
        <v/>
      </c>
    </row>
    <row r="686">
      <c r="A686" s="17">
        <f>A685+1</f>
        <v/>
      </c>
      <c r="B686" s="4" t="n"/>
      <c r="C686" s="4">
        <f>SUMIFS(Sales!$S:$S,Sales!$H:$H,A686)+SUMIFS(Sales!$J:$J,Sales!$H:$H,A686)</f>
        <v/>
      </c>
      <c r="D686" s="4">
        <f>SUMIFS(Sales!$J:$J,Sales!$U:$U,A686)</f>
        <v/>
      </c>
      <c r="E686" s="4">
        <f>SUMIFS(Investors!$Q:$Q,Investors!$T:$T,"Exit",Investors!$J:$J,Daily!A686)</f>
        <v/>
      </c>
      <c r="F686" s="4">
        <f>SUMIFS('Adjustments'!$C:$C,'Adjustments'!$A:$A,A686)</f>
        <v/>
      </c>
      <c r="G686" s="4">
        <f>B686+C686-D686-E686+F686</f>
        <v/>
      </c>
      <c r="H686" s="4">
        <f>H685+G686</f>
        <v/>
      </c>
    </row>
    <row r="687">
      <c r="A687" s="17">
        <f>A686+1</f>
        <v/>
      </c>
      <c r="B687" s="4" t="n"/>
      <c r="C687" s="4">
        <f>SUMIFS(Sales!$S:$S,Sales!$H:$H,A687)+SUMIFS(Sales!$J:$J,Sales!$H:$H,A687)</f>
        <v/>
      </c>
      <c r="D687" s="4">
        <f>SUMIFS(Sales!$J:$J,Sales!$U:$U,A687)</f>
        <v/>
      </c>
      <c r="E687" s="4">
        <f>SUMIFS(Investors!$Q:$Q,Investors!$T:$T,"Exit",Investors!$J:$J,Daily!A687)</f>
        <v/>
      </c>
      <c r="F687" s="4">
        <f>SUMIFS('Adjustments'!$C:$C,'Adjustments'!$A:$A,A687)</f>
        <v/>
      </c>
      <c r="G687" s="4">
        <f>B687+C687-D687-E687+F687</f>
        <v/>
      </c>
      <c r="H687" s="4">
        <f>H686+G687</f>
        <v/>
      </c>
    </row>
    <row r="688">
      <c r="A688" s="17">
        <f>A687+1</f>
        <v/>
      </c>
      <c r="B688" s="4" t="n"/>
      <c r="C688" s="4">
        <f>SUMIFS(Sales!$S:$S,Sales!$H:$H,A688)+SUMIFS(Sales!$J:$J,Sales!$H:$H,A688)</f>
        <v/>
      </c>
      <c r="D688" s="4">
        <f>SUMIFS(Sales!$J:$J,Sales!$U:$U,A688)</f>
        <v/>
      </c>
      <c r="E688" s="4">
        <f>SUMIFS(Investors!$Q:$Q,Investors!$T:$T,"Exit",Investors!$J:$J,Daily!A688)</f>
        <v/>
      </c>
      <c r="F688" s="4">
        <f>SUMIFS('Adjustments'!$C:$C,'Adjustments'!$A:$A,A688)</f>
        <v/>
      </c>
      <c r="G688" s="4">
        <f>B688+C688-D688-E688+F688</f>
        <v/>
      </c>
      <c r="H688" s="4">
        <f>H687+G688</f>
        <v/>
      </c>
    </row>
    <row r="689">
      <c r="A689" s="17">
        <f>A688+1</f>
        <v/>
      </c>
      <c r="B689" s="4" t="n"/>
      <c r="C689" s="4">
        <f>SUMIFS(Sales!$S:$S,Sales!$H:$H,A689)+SUMIFS(Sales!$J:$J,Sales!$H:$H,A689)</f>
        <v/>
      </c>
      <c r="D689" s="4">
        <f>SUMIFS(Sales!$J:$J,Sales!$U:$U,A689)</f>
        <v/>
      </c>
      <c r="E689" s="4">
        <f>SUMIFS(Investors!$Q:$Q,Investors!$T:$T,"Exit",Investors!$J:$J,Daily!A689)</f>
        <v/>
      </c>
      <c r="F689" s="4">
        <f>SUMIFS('Adjustments'!$C:$C,'Adjustments'!$A:$A,A689)</f>
        <v/>
      </c>
      <c r="G689" s="4">
        <f>B689+C689-D689-E689+F689</f>
        <v/>
      </c>
      <c r="H689" s="4">
        <f>H688+G689</f>
        <v/>
      </c>
    </row>
    <row r="690">
      <c r="A690" s="17">
        <f>A689+1</f>
        <v/>
      </c>
      <c r="B690" s="4" t="n"/>
      <c r="C690" s="4">
        <f>SUMIFS(Sales!$S:$S,Sales!$H:$H,A690)+SUMIFS(Sales!$J:$J,Sales!$H:$H,A690)</f>
        <v/>
      </c>
      <c r="D690" s="4">
        <f>SUMIFS(Sales!$J:$J,Sales!$U:$U,A690)</f>
        <v/>
      </c>
      <c r="E690" s="4">
        <f>SUMIFS(Investors!$Q:$Q,Investors!$T:$T,"Exit",Investors!$J:$J,Daily!A690)</f>
        <v/>
      </c>
      <c r="F690" s="4">
        <f>SUMIFS('Adjustments'!$C:$C,'Adjustments'!$A:$A,A690)</f>
        <v/>
      </c>
      <c r="G690" s="4">
        <f>B690+C690-D690-E690+F690</f>
        <v/>
      </c>
      <c r="H690" s="4">
        <f>H689+G690</f>
        <v/>
      </c>
    </row>
    <row r="691">
      <c r="A691" s="17">
        <f>A690+1</f>
        <v/>
      </c>
      <c r="B691" s="4" t="n"/>
      <c r="C691" s="4">
        <f>SUMIFS(Sales!$S:$S,Sales!$H:$H,A691)+SUMIFS(Sales!$J:$J,Sales!$H:$H,A691)</f>
        <v/>
      </c>
      <c r="D691" s="4">
        <f>SUMIFS(Sales!$J:$J,Sales!$U:$U,A691)</f>
        <v/>
      </c>
      <c r="E691" s="4">
        <f>SUMIFS(Investors!$Q:$Q,Investors!$T:$T,"Exit",Investors!$J:$J,Daily!A691)</f>
        <v/>
      </c>
      <c r="F691" s="4">
        <f>SUMIFS('Adjustments'!$C:$C,'Adjustments'!$A:$A,A691)</f>
        <v/>
      </c>
      <c r="G691" s="4">
        <f>B691+C691-D691-E691+F691</f>
        <v/>
      </c>
      <c r="H691" s="4">
        <f>H690+G691</f>
        <v/>
      </c>
    </row>
    <row r="692">
      <c r="A692" s="17">
        <f>A691+1</f>
        <v/>
      </c>
      <c r="B692" s="4" t="n"/>
      <c r="C692" s="4">
        <f>SUMIFS(Sales!$S:$S,Sales!$H:$H,A692)+SUMIFS(Sales!$J:$J,Sales!$H:$H,A692)</f>
        <v/>
      </c>
      <c r="D692" s="4">
        <f>SUMIFS(Sales!$J:$J,Sales!$U:$U,A692)</f>
        <v/>
      </c>
      <c r="E692" s="4">
        <f>SUMIFS(Investors!$Q:$Q,Investors!$T:$T,"Exit",Investors!$J:$J,Daily!A692)</f>
        <v/>
      </c>
      <c r="F692" s="4">
        <f>SUMIFS('Adjustments'!$C:$C,'Adjustments'!$A:$A,A692)</f>
        <v/>
      </c>
      <c r="G692" s="4">
        <f>B692+C692-D692-E692+F692</f>
        <v/>
      </c>
      <c r="H692" s="4">
        <f>H691+G692</f>
        <v/>
      </c>
    </row>
    <row r="693">
      <c r="A693" s="17">
        <f>A692+1</f>
        <v/>
      </c>
      <c r="B693" s="4" t="n"/>
      <c r="C693" s="4">
        <f>SUMIFS(Sales!$S:$S,Sales!$H:$H,A693)+SUMIFS(Sales!$J:$J,Sales!$H:$H,A693)</f>
        <v/>
      </c>
      <c r="D693" s="4">
        <f>SUMIFS(Sales!$J:$J,Sales!$U:$U,A693)</f>
        <v/>
      </c>
      <c r="E693" s="4">
        <f>SUMIFS(Investors!$Q:$Q,Investors!$T:$T,"Exit",Investors!$J:$J,Daily!A693)</f>
        <v/>
      </c>
      <c r="F693" s="4">
        <f>SUMIFS('Adjustments'!$C:$C,'Adjustments'!$A:$A,A693)</f>
        <v/>
      </c>
      <c r="G693" s="4">
        <f>B693+C693-D693-E693+F693</f>
        <v/>
      </c>
      <c r="H693" s="4">
        <f>H692+G693</f>
        <v/>
      </c>
    </row>
    <row r="694">
      <c r="A694" s="17">
        <f>A693+1</f>
        <v/>
      </c>
      <c r="B694" s="4" t="n"/>
      <c r="C694" s="4">
        <f>SUMIFS(Sales!$S:$S,Sales!$H:$H,A694)+SUMIFS(Sales!$J:$J,Sales!$H:$H,A694)</f>
        <v/>
      </c>
      <c r="D694" s="4">
        <f>SUMIFS(Sales!$J:$J,Sales!$U:$U,A694)</f>
        <v/>
      </c>
      <c r="E694" s="4">
        <f>SUMIFS(Investors!$Q:$Q,Investors!$T:$T,"Exit",Investors!$J:$J,Daily!A694)</f>
        <v/>
      </c>
      <c r="F694" s="4">
        <f>SUMIFS('Adjustments'!$C:$C,'Adjustments'!$A:$A,A694)</f>
        <v/>
      </c>
      <c r="G694" s="4">
        <f>B694+C694-D694-E694+F694</f>
        <v/>
      </c>
      <c r="H694" s="4">
        <f>H693+G694</f>
        <v/>
      </c>
    </row>
    <row r="695">
      <c r="A695" s="17">
        <f>A694+1</f>
        <v/>
      </c>
      <c r="B695" s="4" t="n"/>
      <c r="C695" s="4">
        <f>SUMIFS(Sales!$S:$S,Sales!$H:$H,A695)+SUMIFS(Sales!$J:$J,Sales!$H:$H,A695)</f>
        <v/>
      </c>
      <c r="D695" s="4">
        <f>SUMIFS(Sales!$J:$J,Sales!$U:$U,A695)</f>
        <v/>
      </c>
      <c r="E695" s="4">
        <f>SUMIFS(Investors!$Q:$Q,Investors!$T:$T,"Exit",Investors!$J:$J,Daily!A695)</f>
        <v/>
      </c>
      <c r="F695" s="4">
        <f>SUMIFS('Adjustments'!$C:$C,'Adjustments'!$A:$A,A695)</f>
        <v/>
      </c>
      <c r="G695" s="4">
        <f>B695+C695-D695-E695+F695</f>
        <v/>
      </c>
      <c r="H695" s="4">
        <f>H694+G695</f>
        <v/>
      </c>
    </row>
    <row r="696">
      <c r="A696" s="17">
        <f>A695+1</f>
        <v/>
      </c>
      <c r="B696" s="4" t="n"/>
      <c r="C696" s="4">
        <f>SUMIFS(Sales!$S:$S,Sales!$H:$H,A696)+SUMIFS(Sales!$J:$J,Sales!$H:$H,A696)</f>
        <v/>
      </c>
      <c r="D696" s="4">
        <f>SUMIFS(Sales!$J:$J,Sales!$U:$U,A696)</f>
        <v/>
      </c>
      <c r="E696" s="4">
        <f>SUMIFS(Investors!$Q:$Q,Investors!$T:$T,"Exit",Investors!$J:$J,Daily!A696)</f>
        <v/>
      </c>
      <c r="F696" s="4">
        <f>SUMIFS('Adjustments'!$C:$C,'Adjustments'!$A:$A,A696)</f>
        <v/>
      </c>
      <c r="G696" s="4">
        <f>B696+C696-D696-E696+F696</f>
        <v/>
      </c>
      <c r="H696" s="4">
        <f>H695+G696</f>
        <v/>
      </c>
    </row>
    <row r="697">
      <c r="A697" s="17">
        <f>A696+1</f>
        <v/>
      </c>
      <c r="B697" s="4" t="n"/>
      <c r="C697" s="4">
        <f>SUMIFS(Sales!$S:$S,Sales!$H:$H,A697)+SUMIFS(Sales!$J:$J,Sales!$H:$H,A697)</f>
        <v/>
      </c>
      <c r="D697" s="4">
        <f>SUMIFS(Sales!$J:$J,Sales!$U:$U,A697)</f>
        <v/>
      </c>
      <c r="E697" s="4">
        <f>SUMIFS(Investors!$Q:$Q,Investors!$T:$T,"Exit",Investors!$J:$J,Daily!A697)</f>
        <v/>
      </c>
      <c r="F697" s="4">
        <f>SUMIFS('Adjustments'!$C:$C,'Adjustments'!$A:$A,A697)</f>
        <v/>
      </c>
      <c r="G697" s="4">
        <f>B697+C697-D697-E697+F697</f>
        <v/>
      </c>
      <c r="H697" s="4">
        <f>H696+G697</f>
        <v/>
      </c>
    </row>
    <row r="698">
      <c r="A698" s="17">
        <f>A697+1</f>
        <v/>
      </c>
      <c r="B698" s="4" t="n"/>
      <c r="C698" s="4">
        <f>SUMIFS(Sales!$S:$S,Sales!$H:$H,A698)+SUMIFS(Sales!$J:$J,Sales!$H:$H,A698)</f>
        <v/>
      </c>
      <c r="D698" s="4">
        <f>SUMIFS(Sales!$J:$J,Sales!$U:$U,A698)</f>
        <v/>
      </c>
      <c r="E698" s="4">
        <f>SUMIFS(Investors!$Q:$Q,Investors!$T:$T,"Exit",Investors!$J:$J,Daily!A698)</f>
        <v/>
      </c>
      <c r="F698" s="4">
        <f>SUMIFS('Adjustments'!$C:$C,'Adjustments'!$A:$A,A698)</f>
        <v/>
      </c>
      <c r="G698" s="4">
        <f>B698+C698-D698-E698+F698</f>
        <v/>
      </c>
      <c r="H698" s="4">
        <f>H697+G698</f>
        <v/>
      </c>
    </row>
    <row r="699">
      <c r="A699" s="17">
        <f>A698+1</f>
        <v/>
      </c>
      <c r="B699" s="4" t="n"/>
      <c r="C699" s="4">
        <f>SUMIFS(Sales!$S:$S,Sales!$H:$H,A699)+SUMIFS(Sales!$J:$J,Sales!$H:$H,A699)</f>
        <v/>
      </c>
      <c r="D699" s="4">
        <f>SUMIFS(Sales!$J:$J,Sales!$U:$U,A699)</f>
        <v/>
      </c>
      <c r="E699" s="4">
        <f>SUMIFS(Investors!$Q:$Q,Investors!$T:$T,"Exit",Investors!$J:$J,Daily!A699)</f>
        <v/>
      </c>
      <c r="F699" s="4">
        <f>SUMIFS('Adjustments'!$C:$C,'Adjustments'!$A:$A,A699)</f>
        <v/>
      </c>
      <c r="G699" s="4">
        <f>B699+C699-D699-E699+F699</f>
        <v/>
      </c>
      <c r="H699" s="4">
        <f>H698+G699</f>
        <v/>
      </c>
    </row>
    <row r="700">
      <c r="A700" s="17">
        <f>A699+1</f>
        <v/>
      </c>
      <c r="B700" s="4" t="n"/>
      <c r="C700" s="4">
        <f>SUMIFS(Sales!$S:$S,Sales!$H:$H,A700)+SUMIFS(Sales!$J:$J,Sales!$H:$H,A700)</f>
        <v/>
      </c>
      <c r="D700" s="4">
        <f>SUMIFS(Sales!$J:$J,Sales!$U:$U,A700)</f>
        <v/>
      </c>
      <c r="E700" s="4">
        <f>SUMIFS(Investors!$Q:$Q,Investors!$T:$T,"Exit",Investors!$J:$J,Daily!A700)</f>
        <v/>
      </c>
      <c r="F700" s="4">
        <f>SUMIFS('Adjustments'!$C:$C,'Adjustments'!$A:$A,A700)</f>
        <v/>
      </c>
      <c r="G700" s="4">
        <f>B700+C700-D700-E700+F700</f>
        <v/>
      </c>
      <c r="H700" s="4">
        <f>H699+G700</f>
        <v/>
      </c>
    </row>
    <row r="701">
      <c r="A701" s="17">
        <f>A700+1</f>
        <v/>
      </c>
      <c r="B701" s="4" t="n"/>
      <c r="C701" s="4">
        <f>SUMIFS(Sales!$S:$S,Sales!$H:$H,A701)+SUMIFS(Sales!$J:$J,Sales!$H:$H,A701)</f>
        <v/>
      </c>
      <c r="D701" s="4">
        <f>SUMIFS(Sales!$J:$J,Sales!$U:$U,A701)</f>
        <v/>
      </c>
      <c r="E701" s="4">
        <f>SUMIFS(Investors!$Q:$Q,Investors!$T:$T,"Exit",Investors!$J:$J,Daily!A701)</f>
        <v/>
      </c>
      <c r="F701" s="4">
        <f>SUMIFS('Adjustments'!$C:$C,'Adjustments'!$A:$A,A701)</f>
        <v/>
      </c>
      <c r="G701" s="4">
        <f>B701+C701-D701-E701+F701</f>
        <v/>
      </c>
      <c r="H701" s="4">
        <f>H700+G701</f>
        <v/>
      </c>
    </row>
    <row r="702">
      <c r="A702" s="17">
        <f>A701+1</f>
        <v/>
      </c>
      <c r="B702" s="4" t="n"/>
      <c r="C702" s="4">
        <f>SUMIFS(Sales!$S:$S,Sales!$H:$H,A702)+SUMIFS(Sales!$J:$J,Sales!$H:$H,A702)</f>
        <v/>
      </c>
      <c r="D702" s="4">
        <f>SUMIFS(Sales!$J:$J,Sales!$U:$U,A702)</f>
        <v/>
      </c>
      <c r="E702" s="4">
        <f>SUMIFS(Investors!$Q:$Q,Investors!$T:$T,"Exit",Investors!$J:$J,Daily!A702)</f>
        <v/>
      </c>
      <c r="F702" s="4">
        <f>SUMIFS('Adjustments'!$C:$C,'Adjustments'!$A:$A,A702)</f>
        <v/>
      </c>
      <c r="G702" s="4">
        <f>B702+C702-D702-E702+F702</f>
        <v/>
      </c>
      <c r="H702" s="4">
        <f>H701+G702</f>
        <v/>
      </c>
    </row>
    <row r="703">
      <c r="A703" s="17">
        <f>A702+1</f>
        <v/>
      </c>
      <c r="B703" s="4" t="n"/>
      <c r="C703" s="4">
        <f>SUMIFS(Sales!$S:$S,Sales!$H:$H,A703)+SUMIFS(Sales!$J:$J,Sales!$H:$H,A703)</f>
        <v/>
      </c>
      <c r="D703" s="4">
        <f>SUMIFS(Sales!$J:$J,Sales!$U:$U,A703)</f>
        <v/>
      </c>
      <c r="E703" s="4">
        <f>SUMIFS(Investors!$Q:$Q,Investors!$T:$T,"Exit",Investors!$J:$J,Daily!A703)</f>
        <v/>
      </c>
      <c r="F703" s="4">
        <f>SUMIFS('Adjustments'!$C:$C,'Adjustments'!$A:$A,A703)</f>
        <v/>
      </c>
      <c r="G703" s="4">
        <f>B703+C703-D703-E703+F703</f>
        <v/>
      </c>
      <c r="H703" s="4">
        <f>H702+G703</f>
        <v/>
      </c>
    </row>
    <row r="704">
      <c r="A704" s="17">
        <f>A703+1</f>
        <v/>
      </c>
      <c r="B704" s="4" t="n"/>
      <c r="C704" s="4">
        <f>SUMIFS(Sales!$S:$S,Sales!$H:$H,A704)+SUMIFS(Sales!$J:$J,Sales!$H:$H,A704)</f>
        <v/>
      </c>
      <c r="D704" s="4">
        <f>SUMIFS(Sales!$J:$J,Sales!$U:$U,A704)</f>
        <v/>
      </c>
      <c r="E704" s="4">
        <f>SUMIFS(Investors!$Q:$Q,Investors!$T:$T,"Exit",Investors!$J:$J,Daily!A704)</f>
        <v/>
      </c>
      <c r="F704" s="4">
        <f>SUMIFS('Adjustments'!$C:$C,'Adjustments'!$A:$A,A704)</f>
        <v/>
      </c>
      <c r="G704" s="4">
        <f>B704+C704-D704-E704+F704</f>
        <v/>
      </c>
      <c r="H704" s="4">
        <f>H703+G704</f>
        <v/>
      </c>
    </row>
    <row r="705">
      <c r="A705" s="17">
        <f>A704+1</f>
        <v/>
      </c>
      <c r="B705" s="4" t="n"/>
      <c r="C705" s="4">
        <f>SUMIFS(Sales!$S:$S,Sales!$H:$H,A705)+SUMIFS(Sales!$J:$J,Sales!$H:$H,A705)</f>
        <v/>
      </c>
      <c r="D705" s="4">
        <f>SUMIFS(Sales!$J:$J,Sales!$U:$U,A705)</f>
        <v/>
      </c>
      <c r="E705" s="4">
        <f>SUMIFS(Investors!$Q:$Q,Investors!$T:$T,"Exit",Investors!$J:$J,Daily!A705)</f>
        <v/>
      </c>
      <c r="F705" s="4">
        <f>SUMIFS('Adjustments'!$C:$C,'Adjustments'!$A:$A,A705)</f>
        <v/>
      </c>
      <c r="G705" s="4">
        <f>B705+C705-D705-E705+F705</f>
        <v/>
      </c>
      <c r="H705" s="4">
        <f>H704+G705</f>
        <v/>
      </c>
    </row>
    <row r="706">
      <c r="A706" s="17">
        <f>A705+1</f>
        <v/>
      </c>
      <c r="B706" s="4" t="n"/>
      <c r="C706" s="4">
        <f>SUMIFS(Sales!$S:$S,Sales!$H:$H,A706)+SUMIFS(Sales!$J:$J,Sales!$H:$H,A706)</f>
        <v/>
      </c>
      <c r="D706" s="4">
        <f>SUMIFS(Sales!$J:$J,Sales!$U:$U,A706)</f>
        <v/>
      </c>
      <c r="E706" s="4">
        <f>SUMIFS(Investors!$Q:$Q,Investors!$T:$T,"Exit",Investors!$J:$J,Daily!A706)</f>
        <v/>
      </c>
      <c r="F706" s="4">
        <f>SUMIFS('Adjustments'!$C:$C,'Adjustments'!$A:$A,A706)</f>
        <v/>
      </c>
      <c r="G706" s="4">
        <f>B706+C706-D706-E706+F706</f>
        <v/>
      </c>
      <c r="H706" s="4">
        <f>H705+G706</f>
        <v/>
      </c>
    </row>
    <row r="707">
      <c r="A707" s="17">
        <f>A706+1</f>
        <v/>
      </c>
      <c r="B707" s="4" t="n"/>
      <c r="C707" s="4">
        <f>SUMIFS(Sales!$S:$S,Sales!$H:$H,A707)+SUMIFS(Sales!$J:$J,Sales!$H:$H,A707)</f>
        <v/>
      </c>
      <c r="D707" s="4">
        <f>SUMIFS(Sales!$J:$J,Sales!$U:$U,A707)</f>
        <v/>
      </c>
      <c r="E707" s="4">
        <f>SUMIFS(Investors!$Q:$Q,Investors!$T:$T,"Exit",Investors!$J:$J,Daily!A707)</f>
        <v/>
      </c>
      <c r="F707" s="4">
        <f>SUMIFS('Adjustments'!$C:$C,'Adjustments'!$A:$A,A707)</f>
        <v/>
      </c>
      <c r="G707" s="4">
        <f>B707+C707-D707-E707+F707</f>
        <v/>
      </c>
      <c r="H707" s="4">
        <f>H706+G707</f>
        <v/>
      </c>
    </row>
    <row r="708">
      <c r="A708" s="17">
        <f>A707+1</f>
        <v/>
      </c>
      <c r="B708" s="4" t="n"/>
      <c r="C708" s="4">
        <f>SUMIFS(Sales!$S:$S,Sales!$H:$H,A708)+SUMIFS(Sales!$J:$J,Sales!$H:$H,A708)</f>
        <v/>
      </c>
      <c r="D708" s="4">
        <f>SUMIFS(Sales!$J:$J,Sales!$U:$U,A708)</f>
        <v/>
      </c>
      <c r="E708" s="4">
        <f>SUMIFS(Investors!$Q:$Q,Investors!$T:$T,"Exit",Investors!$J:$J,Daily!A708)</f>
        <v/>
      </c>
      <c r="F708" s="4">
        <f>SUMIFS('Adjustments'!$C:$C,'Adjustments'!$A:$A,A708)</f>
        <v/>
      </c>
      <c r="G708" s="4">
        <f>B708+C708-D708-E708+F708</f>
        <v/>
      </c>
      <c r="H708" s="4">
        <f>H707+G708</f>
        <v/>
      </c>
    </row>
    <row r="709">
      <c r="A709" s="17">
        <f>A708+1</f>
        <v/>
      </c>
      <c r="B709" s="4" t="n"/>
      <c r="C709" s="4">
        <f>SUMIFS(Sales!$S:$S,Sales!$H:$H,A709)+SUMIFS(Sales!$J:$J,Sales!$H:$H,A709)</f>
        <v/>
      </c>
      <c r="D709" s="4">
        <f>SUMIFS(Sales!$J:$J,Sales!$U:$U,A709)</f>
        <v/>
      </c>
      <c r="E709" s="4">
        <f>SUMIFS(Investors!$Q:$Q,Investors!$T:$T,"Exit",Investors!$J:$J,Daily!A709)</f>
        <v/>
      </c>
      <c r="F709" s="4">
        <f>SUMIFS('Adjustments'!$C:$C,'Adjustments'!$A:$A,A709)</f>
        <v/>
      </c>
      <c r="G709" s="4">
        <f>B709+C709-D709-E709+F709</f>
        <v/>
      </c>
      <c r="H709" s="4">
        <f>H708+G709</f>
        <v/>
      </c>
    </row>
    <row r="710">
      <c r="A710" s="17">
        <f>A709+1</f>
        <v/>
      </c>
      <c r="B710" s="4" t="n"/>
      <c r="C710" s="4">
        <f>SUMIFS(Sales!$S:$S,Sales!$H:$H,A710)+SUMIFS(Sales!$J:$J,Sales!$H:$H,A710)</f>
        <v/>
      </c>
      <c r="D710" s="4">
        <f>SUMIFS(Sales!$J:$J,Sales!$U:$U,A710)</f>
        <v/>
      </c>
      <c r="E710" s="4">
        <f>SUMIFS(Investors!$Q:$Q,Investors!$T:$T,"Exit",Investors!$J:$J,Daily!A710)</f>
        <v/>
      </c>
      <c r="F710" s="4">
        <f>SUMIFS('Adjustments'!$C:$C,'Adjustments'!$A:$A,A710)</f>
        <v/>
      </c>
      <c r="G710" s="4">
        <f>B710+C710-D710-E710+F710</f>
        <v/>
      </c>
      <c r="H710" s="4">
        <f>H709+G710</f>
        <v/>
      </c>
    </row>
    <row r="711">
      <c r="A711" s="17">
        <f>A710+1</f>
        <v/>
      </c>
      <c r="B711" s="4" t="n"/>
      <c r="C711" s="4">
        <f>SUMIFS(Sales!$S:$S,Sales!$H:$H,A711)+SUMIFS(Sales!$J:$J,Sales!$H:$H,A711)</f>
        <v/>
      </c>
      <c r="D711" s="4">
        <f>SUMIFS(Sales!$J:$J,Sales!$U:$U,A711)</f>
        <v/>
      </c>
      <c r="E711" s="4">
        <f>SUMIFS(Investors!$Q:$Q,Investors!$T:$T,"Exit",Investors!$J:$J,Daily!A711)</f>
        <v/>
      </c>
      <c r="F711" s="4">
        <f>SUMIFS('Adjustments'!$C:$C,'Adjustments'!$A:$A,A711)</f>
        <v/>
      </c>
      <c r="G711" s="4">
        <f>B711+C711-D711-E711+F711</f>
        <v/>
      </c>
      <c r="H711" s="4">
        <f>H710+G711</f>
        <v/>
      </c>
    </row>
    <row r="712">
      <c r="A712" s="17">
        <f>A711+1</f>
        <v/>
      </c>
      <c r="B712" s="4" t="n"/>
      <c r="C712" s="4">
        <f>SUMIFS(Sales!$S:$S,Sales!$H:$H,A712)+SUMIFS(Sales!$J:$J,Sales!$H:$H,A712)</f>
        <v/>
      </c>
      <c r="D712" s="4">
        <f>SUMIFS(Sales!$J:$J,Sales!$U:$U,A712)</f>
        <v/>
      </c>
      <c r="E712" s="4">
        <f>SUMIFS(Investors!$Q:$Q,Investors!$T:$T,"Exit",Investors!$J:$J,Daily!A712)</f>
        <v/>
      </c>
      <c r="F712" s="4">
        <f>SUMIFS('Adjustments'!$C:$C,'Adjustments'!$A:$A,A712)</f>
        <v/>
      </c>
      <c r="G712" s="4">
        <f>B712+C712-D712-E712+F712</f>
        <v/>
      </c>
      <c r="H712" s="4">
        <f>H711+G712</f>
        <v/>
      </c>
    </row>
    <row r="713">
      <c r="A713" s="17">
        <f>A712+1</f>
        <v/>
      </c>
      <c r="B713" s="4" t="n"/>
      <c r="C713" s="4">
        <f>SUMIFS(Sales!$S:$S,Sales!$H:$H,A713)+SUMIFS(Sales!$J:$J,Sales!$H:$H,A713)</f>
        <v/>
      </c>
      <c r="D713" s="4">
        <f>SUMIFS(Sales!$J:$J,Sales!$U:$U,A713)</f>
        <v/>
      </c>
      <c r="E713" s="4">
        <f>SUMIFS(Investors!$Q:$Q,Investors!$T:$T,"Exit",Investors!$J:$J,Daily!A713)</f>
        <v/>
      </c>
      <c r="F713" s="4">
        <f>SUMIFS('Adjustments'!$C:$C,'Adjustments'!$A:$A,A713)</f>
        <v/>
      </c>
      <c r="G713" s="4">
        <f>B713+C713-D713-E713+F713</f>
        <v/>
      </c>
      <c r="H713" s="4">
        <f>H712+G713</f>
        <v/>
      </c>
    </row>
    <row r="714">
      <c r="A714" s="17">
        <f>A713+1</f>
        <v/>
      </c>
      <c r="B714" s="4" t="n"/>
      <c r="C714" s="4">
        <f>SUMIFS(Sales!$S:$S,Sales!$H:$H,A714)+SUMIFS(Sales!$J:$J,Sales!$H:$H,A714)</f>
        <v/>
      </c>
      <c r="D714" s="4">
        <f>SUMIFS(Sales!$J:$J,Sales!$U:$U,A714)</f>
        <v/>
      </c>
      <c r="E714" s="4">
        <f>SUMIFS(Investors!$Q:$Q,Investors!$T:$T,"Exit",Investors!$J:$J,Daily!A714)</f>
        <v/>
      </c>
      <c r="F714" s="4">
        <f>SUMIFS('Adjustments'!$C:$C,'Adjustments'!$A:$A,A714)</f>
        <v/>
      </c>
      <c r="G714" s="4">
        <f>B714+C714-D714-E714+F714</f>
        <v/>
      </c>
      <c r="H714" s="4">
        <f>H713+G714</f>
        <v/>
      </c>
    </row>
    <row r="715">
      <c r="A715" s="17">
        <f>A714+1</f>
        <v/>
      </c>
      <c r="B715" s="4" t="n"/>
      <c r="C715" s="4">
        <f>SUMIFS(Sales!$S:$S,Sales!$H:$H,A715)+SUMIFS(Sales!$J:$J,Sales!$H:$H,A715)</f>
        <v/>
      </c>
      <c r="D715" s="4">
        <f>SUMIFS(Sales!$J:$J,Sales!$U:$U,A715)</f>
        <v/>
      </c>
      <c r="E715" s="4">
        <f>SUMIFS(Investors!$Q:$Q,Investors!$T:$T,"Exit",Investors!$J:$J,Daily!A715)</f>
        <v/>
      </c>
      <c r="F715" s="4">
        <f>SUMIFS('Adjustments'!$C:$C,'Adjustments'!$A:$A,A715)</f>
        <v/>
      </c>
      <c r="G715" s="4">
        <f>B715+C715-D715-E715+F715</f>
        <v/>
      </c>
      <c r="H715" s="4">
        <f>H714+G715</f>
        <v/>
      </c>
    </row>
    <row r="716">
      <c r="A716" s="17">
        <f>A715+1</f>
        <v/>
      </c>
      <c r="B716" s="4" t="n"/>
      <c r="C716" s="4">
        <f>SUMIFS(Sales!$S:$S,Sales!$H:$H,A716)+SUMIFS(Sales!$J:$J,Sales!$H:$H,A716)</f>
        <v/>
      </c>
      <c r="D716" s="4">
        <f>SUMIFS(Sales!$J:$J,Sales!$U:$U,A716)</f>
        <v/>
      </c>
      <c r="E716" s="4">
        <f>SUMIFS(Investors!$Q:$Q,Investors!$T:$T,"Exit",Investors!$J:$J,Daily!A716)</f>
        <v/>
      </c>
      <c r="F716" s="4">
        <f>SUMIFS('Adjustments'!$C:$C,'Adjustments'!$A:$A,A716)</f>
        <v/>
      </c>
      <c r="G716" s="4">
        <f>B716+C716-D716-E716+F716</f>
        <v/>
      </c>
      <c r="H716" s="4">
        <f>H715+G716</f>
        <v/>
      </c>
    </row>
    <row r="717">
      <c r="A717" s="17">
        <f>A716+1</f>
        <v/>
      </c>
      <c r="B717" s="4" t="n"/>
      <c r="C717" s="4">
        <f>SUMIFS(Sales!$S:$S,Sales!$H:$H,A717)+SUMIFS(Sales!$J:$J,Sales!$H:$H,A717)</f>
        <v/>
      </c>
      <c r="D717" s="4">
        <f>SUMIFS(Sales!$J:$J,Sales!$U:$U,A717)</f>
        <v/>
      </c>
      <c r="E717" s="4">
        <f>SUMIFS(Investors!$Q:$Q,Investors!$T:$T,"Exit",Investors!$J:$J,Daily!A717)</f>
        <v/>
      </c>
      <c r="F717" s="4">
        <f>SUMIFS('Adjustments'!$C:$C,'Adjustments'!$A:$A,A717)</f>
        <v/>
      </c>
      <c r="G717" s="4">
        <f>B717+C717-D717-E717+F717</f>
        <v/>
      </c>
      <c r="H717" s="4">
        <f>H716+G717</f>
        <v/>
      </c>
    </row>
    <row r="718">
      <c r="A718" s="17">
        <f>A717+1</f>
        <v/>
      </c>
      <c r="B718" s="4" t="n"/>
      <c r="C718" s="4">
        <f>SUMIFS(Sales!$S:$S,Sales!$H:$H,A718)+SUMIFS(Sales!$J:$J,Sales!$H:$H,A718)</f>
        <v/>
      </c>
      <c r="D718" s="4">
        <f>SUMIFS(Sales!$J:$J,Sales!$U:$U,A718)</f>
        <v/>
      </c>
      <c r="E718" s="4">
        <f>SUMIFS(Investors!$Q:$Q,Investors!$T:$T,"Exit",Investors!$J:$J,Daily!A718)</f>
        <v/>
      </c>
      <c r="F718" s="4">
        <f>SUMIFS('Adjustments'!$C:$C,'Adjustments'!$A:$A,A718)</f>
        <v/>
      </c>
      <c r="G718" s="4">
        <f>B718+C718-D718-E718+F718</f>
        <v/>
      </c>
      <c r="H718" s="4">
        <f>H717+G718</f>
        <v/>
      </c>
    </row>
    <row r="719">
      <c r="A719" s="17">
        <f>A718+1</f>
        <v/>
      </c>
      <c r="B719" s="4" t="n"/>
      <c r="C719" s="4">
        <f>SUMIFS(Sales!$S:$S,Sales!$H:$H,A719)+SUMIFS(Sales!$J:$J,Sales!$H:$H,A719)</f>
        <v/>
      </c>
      <c r="D719" s="4">
        <f>SUMIFS(Sales!$J:$J,Sales!$U:$U,A719)</f>
        <v/>
      </c>
      <c r="E719" s="4">
        <f>SUMIFS(Investors!$Q:$Q,Investors!$T:$T,"Exit",Investors!$J:$J,Daily!A719)</f>
        <v/>
      </c>
      <c r="F719" s="4">
        <f>SUMIFS('Adjustments'!$C:$C,'Adjustments'!$A:$A,A719)</f>
        <v/>
      </c>
      <c r="G719" s="4">
        <f>B719+C719-D719-E719+F719</f>
        <v/>
      </c>
      <c r="H719" s="4">
        <f>H718+G719</f>
        <v/>
      </c>
    </row>
    <row r="720">
      <c r="A720" s="17">
        <f>A719+1</f>
        <v/>
      </c>
      <c r="B720" s="4" t="n"/>
      <c r="C720" s="4">
        <f>SUMIFS(Sales!$S:$S,Sales!$H:$H,A720)+SUMIFS(Sales!$J:$J,Sales!$H:$H,A720)</f>
        <v/>
      </c>
      <c r="D720" s="4">
        <f>SUMIFS(Sales!$J:$J,Sales!$U:$U,A720)</f>
        <v/>
      </c>
      <c r="E720" s="4">
        <f>SUMIFS(Investors!$Q:$Q,Investors!$T:$T,"Exit",Investors!$J:$J,Daily!A720)</f>
        <v/>
      </c>
      <c r="F720" s="4">
        <f>SUMIFS('Adjustments'!$C:$C,'Adjustments'!$A:$A,A720)</f>
        <v/>
      </c>
      <c r="G720" s="4">
        <f>B720+C720-D720-E720+F720</f>
        <v/>
      </c>
      <c r="H720" s="4">
        <f>H719+G720</f>
        <v/>
      </c>
    </row>
    <row r="721">
      <c r="A721" s="17">
        <f>A720+1</f>
        <v/>
      </c>
      <c r="B721" s="4" t="n"/>
      <c r="C721" s="4">
        <f>SUMIFS(Sales!$S:$S,Sales!$H:$H,A721)+SUMIFS(Sales!$J:$J,Sales!$H:$H,A721)</f>
        <v/>
      </c>
      <c r="D721" s="4">
        <f>SUMIFS(Sales!$J:$J,Sales!$U:$U,A721)</f>
        <v/>
      </c>
      <c r="E721" s="4">
        <f>SUMIFS(Investors!$Q:$Q,Investors!$T:$T,"Exit",Investors!$J:$J,Daily!A721)</f>
        <v/>
      </c>
      <c r="F721" s="4">
        <f>SUMIFS('Adjustments'!$C:$C,'Adjustments'!$A:$A,A721)</f>
        <v/>
      </c>
      <c r="G721" s="4">
        <f>B721+C721-D721-E721+F721</f>
        <v/>
      </c>
      <c r="H721" s="4">
        <f>H720+G721</f>
        <v/>
      </c>
    </row>
    <row r="722">
      <c r="A722" s="17">
        <f>A721+1</f>
        <v/>
      </c>
      <c r="B722" s="4" t="n"/>
      <c r="C722" s="4">
        <f>SUMIFS(Sales!$S:$S,Sales!$H:$H,A722)+SUMIFS(Sales!$J:$J,Sales!$H:$H,A722)</f>
        <v/>
      </c>
      <c r="D722" s="4">
        <f>SUMIFS(Sales!$J:$J,Sales!$U:$U,A722)</f>
        <v/>
      </c>
      <c r="E722" s="4">
        <f>SUMIFS(Investors!$Q:$Q,Investors!$T:$T,"Exit",Investors!$J:$J,Daily!A722)</f>
        <v/>
      </c>
      <c r="F722" s="4">
        <f>SUMIFS('Adjustments'!$C:$C,'Adjustments'!$A:$A,A722)</f>
        <v/>
      </c>
      <c r="G722" s="4">
        <f>B722+C722-D722-E722+F722</f>
        <v/>
      </c>
      <c r="H722" s="4">
        <f>H721+G722</f>
        <v/>
      </c>
    </row>
    <row r="723">
      <c r="A723" s="17">
        <f>A722+1</f>
        <v/>
      </c>
      <c r="B723" s="4" t="n"/>
      <c r="C723" s="4">
        <f>SUMIFS(Sales!$S:$S,Sales!$H:$H,A723)+SUMIFS(Sales!$J:$J,Sales!$H:$H,A723)</f>
        <v/>
      </c>
      <c r="D723" s="4">
        <f>SUMIFS(Sales!$J:$J,Sales!$U:$U,A723)</f>
        <v/>
      </c>
      <c r="E723" s="4">
        <f>SUMIFS(Investors!$Q:$Q,Investors!$T:$T,"Exit",Investors!$J:$J,Daily!A723)</f>
        <v/>
      </c>
      <c r="F723" s="4">
        <f>SUMIFS('Adjustments'!$C:$C,'Adjustments'!$A:$A,A723)</f>
        <v/>
      </c>
      <c r="G723" s="4">
        <f>B723+C723-D723-E723+F723</f>
        <v/>
      </c>
      <c r="H723" s="4">
        <f>H722+G723</f>
        <v/>
      </c>
    </row>
    <row r="724">
      <c r="A724" s="17">
        <f>A723+1</f>
        <v/>
      </c>
      <c r="B724" s="4" t="n"/>
      <c r="C724" s="4">
        <f>SUMIFS(Sales!$S:$S,Sales!$H:$H,A724)+SUMIFS(Sales!$J:$J,Sales!$H:$H,A724)</f>
        <v/>
      </c>
      <c r="D724" s="4">
        <f>SUMIFS(Sales!$J:$J,Sales!$U:$U,A724)</f>
        <v/>
      </c>
      <c r="E724" s="4">
        <f>SUMIFS(Investors!$Q:$Q,Investors!$T:$T,"Exit",Investors!$J:$J,Daily!A724)</f>
        <v/>
      </c>
      <c r="F724" s="4">
        <f>SUMIFS('Adjustments'!$C:$C,'Adjustments'!$A:$A,A724)</f>
        <v/>
      </c>
      <c r="G724" s="4">
        <f>B724+C724-D724-E724+F724</f>
        <v/>
      </c>
      <c r="H724" s="4">
        <f>H723+G724</f>
        <v/>
      </c>
    </row>
    <row r="725">
      <c r="A725" s="17">
        <f>A724+1</f>
        <v/>
      </c>
      <c r="B725" s="4" t="n"/>
      <c r="C725" s="4">
        <f>SUMIFS(Sales!$S:$S,Sales!$H:$H,A725)+SUMIFS(Sales!$J:$J,Sales!$H:$H,A725)</f>
        <v/>
      </c>
      <c r="D725" s="4">
        <f>SUMIFS(Sales!$J:$J,Sales!$U:$U,A725)</f>
        <v/>
      </c>
      <c r="E725" s="4">
        <f>SUMIFS(Investors!$Q:$Q,Investors!$T:$T,"Exit",Investors!$J:$J,Daily!A725)</f>
        <v/>
      </c>
      <c r="F725" s="4">
        <f>SUMIFS('Adjustments'!$C:$C,'Adjustments'!$A:$A,A725)</f>
        <v/>
      </c>
      <c r="G725" s="4">
        <f>B725+C725-D725-E725+F725</f>
        <v/>
      </c>
      <c r="H725" s="4">
        <f>H724+G725</f>
        <v/>
      </c>
    </row>
    <row r="726">
      <c r="A726" s="17">
        <f>A725+1</f>
        <v/>
      </c>
      <c r="B726" s="4" t="n"/>
      <c r="C726" s="4">
        <f>SUMIFS(Sales!$S:$S,Sales!$H:$H,A726)+SUMIFS(Sales!$J:$J,Sales!$H:$H,A726)</f>
        <v/>
      </c>
      <c r="D726" s="4">
        <f>SUMIFS(Sales!$J:$J,Sales!$U:$U,A726)</f>
        <v/>
      </c>
      <c r="E726" s="4">
        <f>SUMIFS(Investors!$Q:$Q,Investors!$T:$T,"Exit",Investors!$J:$J,Daily!A726)</f>
        <v/>
      </c>
      <c r="F726" s="4">
        <f>SUMIFS('Adjustments'!$C:$C,'Adjustments'!$A:$A,A726)</f>
        <v/>
      </c>
      <c r="G726" s="4">
        <f>B726+C726-D726-E726+F726</f>
        <v/>
      </c>
      <c r="H726" s="4">
        <f>H725+G726</f>
        <v/>
      </c>
    </row>
    <row r="727">
      <c r="A727" s="17">
        <f>A726+1</f>
        <v/>
      </c>
      <c r="B727" s="4" t="n"/>
      <c r="C727" s="4">
        <f>SUMIFS(Sales!$S:$S,Sales!$H:$H,A727)+SUMIFS(Sales!$J:$J,Sales!$H:$H,A727)</f>
        <v/>
      </c>
      <c r="D727" s="4">
        <f>SUMIFS(Sales!$J:$J,Sales!$U:$U,A727)</f>
        <v/>
      </c>
      <c r="E727" s="4">
        <f>SUMIFS(Investors!$Q:$Q,Investors!$T:$T,"Exit",Investors!$J:$J,Daily!A727)</f>
        <v/>
      </c>
      <c r="F727" s="4">
        <f>SUMIFS('Adjustments'!$C:$C,'Adjustments'!$A:$A,A727)</f>
        <v/>
      </c>
      <c r="G727" s="4">
        <f>B727+C727-D727-E727+F727</f>
        <v/>
      </c>
      <c r="H727" s="4">
        <f>H726+G727</f>
        <v/>
      </c>
    </row>
    <row r="728">
      <c r="A728" s="17">
        <f>A727+1</f>
        <v/>
      </c>
      <c r="B728" s="4" t="n"/>
      <c r="C728" s="4">
        <f>SUMIFS(Sales!$S:$S,Sales!$H:$H,A728)+SUMIFS(Sales!$J:$J,Sales!$H:$H,A728)</f>
        <v/>
      </c>
      <c r="D728" s="4">
        <f>SUMIFS(Sales!$J:$J,Sales!$U:$U,A728)</f>
        <v/>
      </c>
      <c r="E728" s="4">
        <f>SUMIFS(Investors!$Q:$Q,Investors!$T:$T,"Exit",Investors!$J:$J,Daily!A728)</f>
        <v/>
      </c>
      <c r="F728" s="4">
        <f>SUMIFS('Adjustments'!$C:$C,'Adjustments'!$A:$A,A728)</f>
        <v/>
      </c>
      <c r="G728" s="4">
        <f>B728+C728-D728-E728+F728</f>
        <v/>
      </c>
      <c r="H728" s="4">
        <f>H727+G728</f>
        <v/>
      </c>
    </row>
    <row r="729">
      <c r="A729" s="17">
        <f>A728+1</f>
        <v/>
      </c>
      <c r="B729" s="4" t="n"/>
      <c r="C729" s="4">
        <f>SUMIFS(Sales!$S:$S,Sales!$H:$H,A729)+SUMIFS(Sales!$J:$J,Sales!$H:$H,A729)</f>
        <v/>
      </c>
      <c r="D729" s="4">
        <f>SUMIFS(Sales!$J:$J,Sales!$U:$U,A729)</f>
        <v/>
      </c>
      <c r="E729" s="4">
        <f>SUMIFS(Investors!$Q:$Q,Investors!$T:$T,"Exit",Investors!$J:$J,Daily!A729)</f>
        <v/>
      </c>
      <c r="F729" s="4">
        <f>SUMIFS('Adjustments'!$C:$C,'Adjustments'!$A:$A,A729)</f>
        <v/>
      </c>
      <c r="G729" s="4">
        <f>B729+C729-D729-E729+F729</f>
        <v/>
      </c>
      <c r="H729" s="4">
        <f>H728+G729</f>
        <v/>
      </c>
    </row>
    <row r="730">
      <c r="A730" s="17">
        <f>A729+1</f>
        <v/>
      </c>
      <c r="B730" s="4" t="n"/>
      <c r="C730" s="4">
        <f>SUMIFS(Sales!$S:$S,Sales!$H:$H,A730)+SUMIFS(Sales!$J:$J,Sales!$H:$H,A730)</f>
        <v/>
      </c>
      <c r="D730" s="4">
        <f>SUMIFS(Sales!$J:$J,Sales!$U:$U,A730)</f>
        <v/>
      </c>
      <c r="E730" s="4">
        <f>SUMIFS(Investors!$Q:$Q,Investors!$T:$T,"Exit",Investors!$J:$J,Daily!A730)</f>
        <v/>
      </c>
      <c r="F730" s="4">
        <f>SUMIFS('Adjustments'!$C:$C,'Adjustments'!$A:$A,A730)</f>
        <v/>
      </c>
      <c r="G730" s="4">
        <f>B730+C730-D730-E730+F730</f>
        <v/>
      </c>
      <c r="H730" s="4">
        <f>H729+G730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7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s="3" t="inlineStr">
        <is>
          <t>Dates</t>
        </is>
      </c>
      <c r="B1" s="3" t="inlineStr">
        <is>
          <t>Date No:</t>
        </is>
      </c>
      <c r="C1" s="3" t="inlineStr"/>
      <c r="D1" s="3" t="inlineStr">
        <is>
          <t>Number</t>
        </is>
      </c>
      <c r="E1" s="3" t="inlineStr">
        <is>
          <t>Investor Code</t>
        </is>
      </c>
      <c r="F1" s="3" t="inlineStr">
        <is>
          <t>Name</t>
        </is>
      </c>
      <c r="G1" s="3" t="inlineStr">
        <is>
          <t>Surname</t>
        </is>
      </c>
      <c r="H1" s="3" t="inlineStr">
        <is>
          <t>Unit</t>
        </is>
      </c>
      <c r="I1" s="3" t="inlineStr">
        <is>
          <t>Date Exit</t>
        </is>
      </c>
      <c r="J1" s="3" t="inlineStr">
        <is>
          <t>Capital</t>
        </is>
      </c>
      <c r="K1" s="3" t="inlineStr">
        <is>
          <t>Interest</t>
        </is>
      </c>
      <c r="L1" s="3" t="inlineStr">
        <is>
          <t>Exit Amount</t>
        </is>
      </c>
      <c r="M1" s="3" t="inlineStr">
        <is>
          <t>Cumulative</t>
        </is>
      </c>
    </row>
    <row r="2">
      <c r="A2" s="5">
        <f>_xlfn.SORT(_xlfn.UNIQUE(_xlfn.FILTER(Investors!$P$5:$P$117,Investors!$P$5:$P$117&gt;=Daily!A4)))</f>
        <v/>
      </c>
      <c r="B2" s="18">
        <f>row()-1</f>
        <v/>
      </c>
      <c r="D2" t="n">
        <v>1</v>
      </c>
      <c r="E2">
        <f>_xlfn.UNIQUE(_xlfn.FILTER(Investors!$A$4:$A$117,(Investors!$P$4:$P$117=_xlfn.XLOOKUP(D2,$B$2:$B$51,$A$2:$A$51,""))))</f>
        <v/>
      </c>
      <c r="F2">
        <f>_xlfn.XLOOKUP($E2,Investors!$A:$A,Investors!$B:$B,"Not Found")</f>
        <v/>
      </c>
      <c r="G2">
        <f>_xlfn.XLOOKUP($E2,Investors!$A:$A,Investors!$C:$C,"Not Found")</f>
        <v/>
      </c>
      <c r="H2">
        <f>_xlfn.XLOOKUP(1,(Investors!$A:$A=E2)*(Investors!$P:$P=I2),Investors!$G:$G)</f>
        <v/>
      </c>
      <c r="I2" s="5">
        <f>_xlfn.XLOOKUP($D2,$B$2:$B$51,$A$2:$A$51,"")</f>
        <v/>
      </c>
      <c r="J2" s="4">
        <f>SUMIFS(Investors!$K:$K,Investors!$P:$P,$I2,Investors!$A:$A,$E2)</f>
        <v/>
      </c>
      <c r="K2" s="4">
        <f>SUMIFS(Investors!$O:$O,Investors!$P:$P,$I2,Investors!$A:$A,$E2)</f>
        <v/>
      </c>
      <c r="L2" s="4">
        <f>SUMIFS(Investors!$Q:$Q,Investors!$P:$P,$I2,Investors!$A:$A,$E2)</f>
        <v/>
      </c>
      <c r="M2" s="4">
        <f>IFERROR(M1+L2,+L2)</f>
        <v/>
      </c>
    </row>
    <row r="3">
      <c r="A3" s="5" t="n"/>
      <c r="B3" s="18">
        <f>row()-1</f>
        <v/>
      </c>
      <c r="I3" s="5" t="n"/>
      <c r="J3" s="4" t="n"/>
      <c r="K3" s="4" t="n"/>
      <c r="L3" s="4" t="n"/>
      <c r="M3" s="4" t="n"/>
    </row>
    <row r="4">
      <c r="A4" s="5" t="n"/>
      <c r="B4" s="18">
        <f>row()-1</f>
        <v/>
      </c>
      <c r="I4" s="5" t="n"/>
      <c r="J4" s="4" t="n"/>
      <c r="K4" s="4" t="n"/>
      <c r="L4" s="4" t="n"/>
      <c r="M4" s="4" t="n"/>
    </row>
    <row r="5">
      <c r="A5" s="5" t="n"/>
      <c r="B5" s="18">
        <f>row()-1</f>
        <v/>
      </c>
      <c r="I5" s="5" t="n"/>
      <c r="J5" s="4" t="n"/>
      <c r="K5" s="4" t="n"/>
      <c r="L5" s="4" t="n"/>
      <c r="M5" s="4" t="n"/>
    </row>
    <row r="6">
      <c r="A6" s="5" t="n"/>
      <c r="B6" s="18">
        <f>row()-1</f>
        <v/>
      </c>
      <c r="I6" s="5" t="n"/>
      <c r="J6" s="4" t="n"/>
      <c r="K6" s="4" t="n"/>
      <c r="L6" s="4" t="n"/>
      <c r="M6" s="4" t="n"/>
    </row>
    <row r="7">
      <c r="A7" s="5" t="n"/>
      <c r="B7" s="18">
        <f>row()-1</f>
        <v/>
      </c>
      <c r="I7" s="5" t="n"/>
      <c r="J7" s="4" t="n"/>
      <c r="K7" s="4" t="n"/>
      <c r="L7" s="4" t="n"/>
      <c r="M7" s="4" t="n"/>
    </row>
    <row r="8">
      <c r="A8" s="5" t="n"/>
      <c r="B8" s="18">
        <f>row()-1</f>
        <v/>
      </c>
      <c r="I8" s="5" t="n"/>
      <c r="J8" s="4" t="n"/>
      <c r="K8" s="4" t="n"/>
      <c r="L8" s="4" t="n"/>
      <c r="M8" s="4" t="n"/>
    </row>
    <row r="9">
      <c r="A9" s="5" t="n"/>
      <c r="B9" s="18">
        <f>row()-1</f>
        <v/>
      </c>
      <c r="I9" s="5" t="n"/>
      <c r="J9" s="4" t="n"/>
      <c r="K9" s="4" t="n"/>
      <c r="L9" s="4" t="n"/>
      <c r="M9" s="4" t="n"/>
    </row>
    <row r="10">
      <c r="A10" s="5" t="n"/>
      <c r="B10" s="18">
        <f>row()-1</f>
        <v/>
      </c>
      <c r="I10" s="5" t="n"/>
      <c r="J10" s="4" t="n"/>
      <c r="K10" s="4" t="n"/>
      <c r="L10" s="4" t="n"/>
      <c r="M10" s="4" t="n"/>
    </row>
    <row r="11">
      <c r="A11" s="5" t="n"/>
      <c r="B11" s="18">
        <f>row()-1</f>
        <v/>
      </c>
      <c r="I11" s="5" t="n"/>
      <c r="J11" s="4" t="n"/>
      <c r="K11" s="4" t="n"/>
      <c r="L11" s="4" t="n"/>
      <c r="M11" s="4" t="n"/>
    </row>
    <row r="12">
      <c r="A12" s="5" t="n"/>
      <c r="B12" s="18">
        <f>row()-1</f>
        <v/>
      </c>
      <c r="I12" s="5" t="n"/>
      <c r="J12" s="4" t="n"/>
      <c r="K12" s="4" t="n"/>
      <c r="L12" s="4" t="n"/>
      <c r="M12" s="4" t="n"/>
    </row>
    <row r="13">
      <c r="A13" s="5" t="n"/>
      <c r="B13" s="18">
        <f>row()-1</f>
        <v/>
      </c>
      <c r="I13" s="5" t="n"/>
      <c r="J13" s="4" t="n"/>
      <c r="K13" s="4" t="n"/>
      <c r="L13" s="4" t="n"/>
      <c r="M13" s="4" t="n"/>
    </row>
    <row r="14">
      <c r="A14" s="5" t="n"/>
      <c r="B14" s="18">
        <f>row()-1</f>
        <v/>
      </c>
      <c r="I14" s="5" t="n"/>
      <c r="J14" s="4" t="n"/>
      <c r="K14" s="4" t="n"/>
      <c r="L14" s="4" t="n"/>
      <c r="M14" s="4" t="n"/>
    </row>
    <row r="15">
      <c r="A15" s="5" t="n"/>
      <c r="B15" s="18">
        <f>row()-1</f>
        <v/>
      </c>
      <c r="I15" s="5" t="n"/>
      <c r="J15" s="4" t="n"/>
      <c r="K15" s="4" t="n"/>
      <c r="L15" s="4" t="n"/>
      <c r="M15" s="4" t="n"/>
    </row>
    <row r="16">
      <c r="A16" s="5" t="n"/>
      <c r="B16" s="18">
        <f>row()-1</f>
        <v/>
      </c>
      <c r="I16" s="5" t="n"/>
      <c r="J16" s="4" t="n"/>
      <c r="K16" s="4" t="n"/>
      <c r="L16" s="4" t="n"/>
      <c r="M16" s="4" t="n"/>
    </row>
    <row r="17">
      <c r="A17" s="5" t="n"/>
      <c r="B17" s="18">
        <f>row()-1</f>
        <v/>
      </c>
      <c r="I17" s="5" t="n"/>
      <c r="J17" s="4" t="n"/>
      <c r="K17" s="4" t="n"/>
      <c r="L17" s="4" t="n"/>
      <c r="M17" s="4" t="n"/>
    </row>
    <row r="18">
      <c r="A18" s="5" t="n"/>
      <c r="B18" s="18">
        <f>row()-1</f>
        <v/>
      </c>
      <c r="I18" s="5" t="n"/>
      <c r="J18" s="4" t="n"/>
      <c r="K18" s="4" t="n"/>
      <c r="L18" s="4" t="n"/>
      <c r="M18" s="4" t="n"/>
    </row>
    <row r="19">
      <c r="A19" s="5" t="n"/>
      <c r="B19" s="18">
        <f>row()-1</f>
        <v/>
      </c>
      <c r="I19" s="5" t="n"/>
      <c r="J19" s="4" t="n"/>
      <c r="K19" s="4" t="n"/>
      <c r="L19" s="4" t="n"/>
      <c r="M19" s="4" t="n"/>
    </row>
    <row r="20">
      <c r="A20" s="5" t="n"/>
      <c r="B20" s="18">
        <f>row()-1</f>
        <v/>
      </c>
      <c r="I20" s="5" t="n"/>
      <c r="J20" s="4" t="n"/>
      <c r="K20" s="4" t="n"/>
      <c r="L20" s="4" t="n"/>
      <c r="M20" s="4" t="n"/>
    </row>
    <row r="21">
      <c r="A21" s="5" t="n"/>
      <c r="B21" s="18">
        <f>row()-1</f>
        <v/>
      </c>
      <c r="I21" s="5" t="n"/>
      <c r="J21" s="4" t="n"/>
      <c r="K21" s="4" t="n"/>
      <c r="L21" s="4" t="n"/>
      <c r="M21" s="4" t="n"/>
    </row>
    <row r="22">
      <c r="A22" s="5" t="n"/>
      <c r="B22" s="18">
        <f>row()-1</f>
        <v/>
      </c>
      <c r="I22" s="5" t="n"/>
      <c r="J22" s="4" t="n"/>
      <c r="K22" s="4" t="n"/>
      <c r="L22" s="4" t="n"/>
      <c r="M22" s="4" t="n"/>
    </row>
    <row r="23">
      <c r="A23" s="5" t="n"/>
      <c r="B23" s="18">
        <f>row()-1</f>
        <v/>
      </c>
      <c r="I23" s="5" t="n"/>
      <c r="J23" s="4" t="n"/>
      <c r="K23" s="4" t="n"/>
      <c r="L23" s="4" t="n"/>
      <c r="M23" s="4" t="n"/>
    </row>
    <row r="24">
      <c r="A24" s="5" t="n"/>
      <c r="B24" s="18">
        <f>row()-1</f>
        <v/>
      </c>
      <c r="I24" s="5" t="n"/>
      <c r="J24" s="4" t="n"/>
      <c r="K24" s="4" t="n"/>
      <c r="L24" s="4" t="n"/>
      <c r="M24" s="4" t="n"/>
    </row>
    <row r="25">
      <c r="A25" s="5" t="n"/>
      <c r="B25" s="18">
        <f>row()-1</f>
        <v/>
      </c>
      <c r="I25" s="5" t="n"/>
      <c r="J25" s="4" t="n"/>
      <c r="K25" s="4" t="n"/>
      <c r="L25" s="4" t="n"/>
      <c r="M25" s="4" t="n"/>
    </row>
    <row r="26">
      <c r="A26" s="5" t="n"/>
      <c r="B26" s="18">
        <f>row()-1</f>
        <v/>
      </c>
      <c r="I26" s="5" t="n"/>
      <c r="J26" s="4" t="n"/>
      <c r="K26" s="4" t="n"/>
      <c r="L26" s="4" t="n"/>
      <c r="M26" s="4" t="n"/>
    </row>
    <row r="27">
      <c r="A27" s="5" t="n"/>
      <c r="B27" s="18">
        <f>row()-1</f>
        <v/>
      </c>
      <c r="I27" s="5" t="n"/>
      <c r="J27" s="4" t="n"/>
      <c r="K27" s="4" t="n"/>
      <c r="L27" s="4" t="n"/>
      <c r="M27" s="4" t="n"/>
    </row>
    <row r="28">
      <c r="A28" s="5" t="n"/>
      <c r="B28" s="18">
        <f>row()-1</f>
        <v/>
      </c>
      <c r="I28" s="5" t="n"/>
      <c r="J28" s="4" t="n"/>
      <c r="K28" s="4" t="n"/>
      <c r="L28" s="4" t="n"/>
      <c r="M28" s="4" t="n"/>
    </row>
    <row r="29">
      <c r="A29" s="5" t="n"/>
      <c r="B29" s="18">
        <f>row()-1</f>
        <v/>
      </c>
      <c r="I29" s="5" t="n"/>
      <c r="J29" s="4" t="n"/>
      <c r="K29" s="4" t="n"/>
      <c r="L29" s="4" t="n"/>
      <c r="M29" s="4" t="n"/>
    </row>
    <row r="30">
      <c r="A30" s="5" t="n"/>
      <c r="B30" s="18">
        <f>row()-1</f>
        <v/>
      </c>
      <c r="I30" s="5" t="n"/>
      <c r="J30" s="4" t="n"/>
      <c r="K30" s="4" t="n"/>
      <c r="L30" s="4" t="n"/>
      <c r="M30" s="4" t="n"/>
    </row>
    <row r="31">
      <c r="A31" s="5" t="n"/>
      <c r="B31" s="18">
        <f>row()-1</f>
        <v/>
      </c>
      <c r="I31" s="5" t="n"/>
      <c r="J31" s="4" t="n"/>
      <c r="K31" s="4" t="n"/>
      <c r="L31" s="4" t="n"/>
      <c r="M31" s="4" t="n"/>
    </row>
    <row r="32">
      <c r="A32" s="5" t="n"/>
      <c r="B32" s="18">
        <f>row()-1</f>
        <v/>
      </c>
      <c r="I32" s="5" t="n"/>
      <c r="J32" s="4" t="n"/>
      <c r="K32" s="4" t="n"/>
      <c r="L32" s="4" t="n"/>
      <c r="M32" s="4" t="n"/>
    </row>
    <row r="33">
      <c r="A33" s="5" t="n"/>
      <c r="B33" s="18">
        <f>row()-1</f>
        <v/>
      </c>
      <c r="I33" s="5" t="n"/>
      <c r="J33" s="4" t="n"/>
      <c r="K33" s="4" t="n"/>
      <c r="L33" s="4" t="n"/>
      <c r="M33" s="4" t="n"/>
    </row>
    <row r="34">
      <c r="A34" s="5" t="n"/>
      <c r="B34" s="18">
        <f>row()-1</f>
        <v/>
      </c>
      <c r="I34" s="5" t="n"/>
      <c r="J34" s="4" t="n"/>
      <c r="K34" s="4" t="n"/>
      <c r="L34" s="4" t="n"/>
      <c r="M34" s="4" t="n"/>
    </row>
    <row r="35">
      <c r="A35" s="5" t="n"/>
      <c r="B35" s="18">
        <f>row()-1</f>
        <v/>
      </c>
      <c r="I35" s="5" t="n"/>
      <c r="J35" s="4" t="n"/>
      <c r="K35" s="4" t="n"/>
      <c r="L35" s="4" t="n"/>
      <c r="M35" s="4" t="n"/>
    </row>
    <row r="36">
      <c r="A36" s="5" t="n"/>
      <c r="B36" s="18">
        <f>row()-1</f>
        <v/>
      </c>
      <c r="I36" s="5" t="n"/>
      <c r="J36" s="4" t="n"/>
      <c r="K36" s="4" t="n"/>
      <c r="L36" s="4" t="n"/>
      <c r="M36" s="4" t="n"/>
    </row>
    <row r="37">
      <c r="A37" s="5" t="n"/>
      <c r="B37" s="18">
        <f>row()-1</f>
        <v/>
      </c>
      <c r="I37" s="5" t="n"/>
      <c r="J37" s="4" t="n"/>
      <c r="K37" s="4" t="n"/>
      <c r="L37" s="4" t="n"/>
      <c r="M37" s="4" t="n"/>
    </row>
    <row r="38">
      <c r="A38" s="5" t="n"/>
      <c r="B38" s="18">
        <f>row()-1</f>
        <v/>
      </c>
      <c r="I38" s="5" t="n"/>
      <c r="J38" s="4" t="n"/>
      <c r="K38" s="4" t="n"/>
      <c r="L38" s="4" t="n"/>
      <c r="M38" s="4" t="n"/>
    </row>
    <row r="39">
      <c r="A39" s="5" t="n"/>
      <c r="B39" s="18">
        <f>row()-1</f>
        <v/>
      </c>
      <c r="I39" s="5" t="n"/>
      <c r="J39" s="4" t="n"/>
      <c r="K39" s="4" t="n"/>
      <c r="L39" s="4" t="n"/>
      <c r="M39" s="4" t="n"/>
    </row>
    <row r="40">
      <c r="A40" s="5" t="n"/>
      <c r="B40" s="18">
        <f>row()-1</f>
        <v/>
      </c>
      <c r="I40" s="5" t="n"/>
      <c r="J40" s="4" t="n"/>
      <c r="K40" s="4" t="n"/>
      <c r="L40" s="4" t="n"/>
      <c r="M40" s="4" t="n"/>
    </row>
    <row r="41">
      <c r="A41" s="5" t="n"/>
      <c r="B41" s="18">
        <f>row()-1</f>
        <v/>
      </c>
      <c r="I41" s="5" t="n"/>
      <c r="J41" s="4" t="n"/>
      <c r="K41" s="4" t="n"/>
      <c r="L41" s="4" t="n"/>
      <c r="M41" s="4" t="n"/>
    </row>
    <row r="42">
      <c r="A42" s="5" t="n"/>
      <c r="B42" s="18">
        <f>row()-1</f>
        <v/>
      </c>
      <c r="I42" s="5" t="n"/>
      <c r="J42" s="4" t="n"/>
      <c r="K42" s="4" t="n"/>
      <c r="L42" s="4" t="n"/>
      <c r="M42" s="4" t="n"/>
    </row>
    <row r="43">
      <c r="A43" s="5" t="n"/>
      <c r="B43" s="18">
        <f>row()-1</f>
        <v/>
      </c>
      <c r="I43" s="5" t="n"/>
      <c r="J43" s="4" t="n"/>
      <c r="K43" s="4" t="n"/>
      <c r="L43" s="4" t="n"/>
      <c r="M43" s="4" t="n"/>
    </row>
    <row r="44">
      <c r="A44" s="5" t="n"/>
      <c r="B44" s="18">
        <f>row()-1</f>
        <v/>
      </c>
      <c r="I44" s="5" t="n"/>
      <c r="J44" s="4" t="n"/>
      <c r="K44" s="4" t="n"/>
      <c r="L44" s="4" t="n"/>
      <c r="M44" s="4" t="n"/>
    </row>
    <row r="45">
      <c r="A45" s="5" t="n"/>
      <c r="B45" s="18">
        <f>row()-1</f>
        <v/>
      </c>
      <c r="I45" s="5" t="n"/>
      <c r="J45" s="4" t="n"/>
      <c r="K45" s="4" t="n"/>
      <c r="L45" s="4" t="n"/>
      <c r="M45" s="4" t="n"/>
    </row>
    <row r="46">
      <c r="A46" s="5" t="n"/>
      <c r="B46" s="18">
        <f>row()-1</f>
        <v/>
      </c>
      <c r="I46" s="5" t="n"/>
      <c r="J46" s="4" t="n"/>
      <c r="K46" s="4" t="n"/>
      <c r="L46" s="4" t="n"/>
      <c r="M46" s="4" t="n"/>
    </row>
    <row r="47">
      <c r="A47" s="5" t="n"/>
      <c r="B47" s="18">
        <f>row()-1</f>
        <v/>
      </c>
      <c r="I47" s="5" t="n"/>
      <c r="J47" s="4" t="n"/>
      <c r="K47" s="4" t="n"/>
      <c r="L47" s="4" t="n"/>
      <c r="M47" s="4" t="n"/>
    </row>
    <row r="48">
      <c r="A48" s="5" t="n"/>
      <c r="B48" s="18">
        <f>row()-1</f>
        <v/>
      </c>
      <c r="I48" s="5" t="n"/>
      <c r="J48" s="4" t="n"/>
      <c r="K48" s="4" t="n"/>
      <c r="L48" s="4" t="n"/>
      <c r="M48" s="4" t="n"/>
    </row>
    <row r="49">
      <c r="A49" s="5" t="n"/>
      <c r="B49" s="18">
        <f>row()-1</f>
        <v/>
      </c>
      <c r="I49" s="5" t="n"/>
      <c r="J49" s="4" t="n"/>
      <c r="K49" s="4" t="n"/>
      <c r="L49" s="4" t="n"/>
      <c r="M49" s="4" t="n"/>
    </row>
    <row r="50">
      <c r="A50" s="5" t="n"/>
      <c r="B50" s="18">
        <f>row()-1</f>
        <v/>
      </c>
      <c r="I50" s="5" t="n"/>
      <c r="J50" s="4" t="n"/>
      <c r="K50" s="4" t="n"/>
      <c r="L50" s="4" t="n"/>
      <c r="M50" s="4" t="n"/>
    </row>
    <row r="51">
      <c r="A51" s="5" t="n"/>
      <c r="B51" s="18">
        <f>row()-1</f>
        <v/>
      </c>
      <c r="I51" s="5" t="n"/>
      <c r="J51" s="4" t="n"/>
      <c r="K51" s="4" t="n"/>
      <c r="L51" s="4" t="n"/>
      <c r="M51" s="4" t="n"/>
    </row>
    <row r="52">
      <c r="A52" s="5" t="n"/>
      <c r="I52" s="5" t="n"/>
      <c r="J52" s="4" t="n"/>
      <c r="K52" s="4" t="n"/>
      <c r="L52" s="4" t="n"/>
      <c r="M52" s="4" t="n"/>
    </row>
    <row r="53">
      <c r="A53" s="5" t="n"/>
      <c r="I53" s="5" t="n"/>
      <c r="J53" s="4" t="n"/>
      <c r="K53" s="4" t="n"/>
      <c r="L53" s="4" t="n"/>
      <c r="M53" s="4" t="n"/>
    </row>
    <row r="54">
      <c r="A54" s="5" t="n"/>
      <c r="I54" s="5" t="n"/>
      <c r="J54" s="4" t="n"/>
      <c r="K54" s="4" t="n"/>
      <c r="L54" s="4" t="n"/>
      <c r="M54" s="4" t="n"/>
    </row>
    <row r="55">
      <c r="A55" s="5" t="n"/>
      <c r="I55" s="5" t="n"/>
      <c r="J55" s="4" t="n"/>
      <c r="K55" s="4" t="n"/>
      <c r="L55" s="4" t="n"/>
      <c r="M55" s="4" t="n"/>
    </row>
    <row r="56">
      <c r="A56" s="5" t="n"/>
      <c r="I56" s="5" t="n"/>
      <c r="J56" s="4" t="n"/>
      <c r="K56" s="4" t="n"/>
      <c r="L56" s="4" t="n"/>
      <c r="M56" s="4" t="n"/>
    </row>
    <row r="57">
      <c r="A57" s="5" t="n"/>
      <c r="I57" s="5" t="n"/>
      <c r="J57" s="4" t="n"/>
      <c r="K57" s="4" t="n"/>
      <c r="L57" s="4" t="n"/>
      <c r="M57" s="4" t="n"/>
    </row>
    <row r="58">
      <c r="A58" s="5" t="n"/>
      <c r="I58" s="5" t="n"/>
      <c r="J58" s="4" t="n"/>
      <c r="K58" s="4" t="n"/>
      <c r="L58" s="4" t="n"/>
      <c r="M58" s="4" t="n"/>
    </row>
    <row r="59">
      <c r="A59" s="5" t="n"/>
      <c r="I59" s="5" t="n"/>
      <c r="J59" s="4" t="n"/>
      <c r="K59" s="4" t="n"/>
      <c r="L59" s="4" t="n"/>
      <c r="M59" s="4" t="n"/>
    </row>
    <row r="60">
      <c r="A60" s="5" t="n"/>
      <c r="I60" s="5" t="n"/>
      <c r="J60" s="4" t="n"/>
      <c r="K60" s="4" t="n"/>
      <c r="L60" s="4" t="n"/>
      <c r="M60" s="4" t="n"/>
    </row>
    <row r="61">
      <c r="A61" s="5" t="n"/>
      <c r="I61" s="5" t="n"/>
      <c r="J61" s="4" t="n"/>
      <c r="K61" s="4" t="n"/>
      <c r="L61" s="4" t="n"/>
      <c r="M61" s="4" t="n"/>
    </row>
    <row r="62">
      <c r="A62" s="5" t="n"/>
      <c r="I62" s="5" t="n"/>
      <c r="J62" s="4" t="n"/>
      <c r="K62" s="4" t="n"/>
      <c r="L62" s="4" t="n"/>
      <c r="M62" s="4" t="n"/>
    </row>
    <row r="63">
      <c r="A63" s="5" t="n"/>
      <c r="I63" s="5" t="n"/>
      <c r="J63" s="4" t="n"/>
      <c r="K63" s="4" t="n"/>
      <c r="L63" s="4" t="n"/>
      <c r="M63" s="4" t="n"/>
    </row>
    <row r="64">
      <c r="A64" s="5" t="n"/>
      <c r="I64" s="5" t="n"/>
      <c r="J64" s="4" t="n"/>
      <c r="K64" s="4" t="n"/>
      <c r="L64" s="4" t="n"/>
      <c r="M64" s="4" t="n"/>
    </row>
    <row r="65">
      <c r="A65" s="5" t="n"/>
      <c r="I65" s="5" t="n"/>
      <c r="J65" s="4" t="n"/>
      <c r="K65" s="4" t="n"/>
      <c r="L65" s="4" t="n"/>
      <c r="M65" s="4" t="n"/>
    </row>
    <row r="66">
      <c r="A66" s="5" t="n"/>
      <c r="I66" s="5" t="n"/>
      <c r="J66" s="4" t="n"/>
      <c r="K66" s="4" t="n"/>
      <c r="L66" s="4" t="n"/>
      <c r="M66" s="4" t="n"/>
    </row>
    <row r="67">
      <c r="A67" s="5" t="n"/>
      <c r="I67" s="5" t="n"/>
      <c r="J67" s="4" t="n"/>
      <c r="K67" s="4" t="n"/>
      <c r="L67" s="4" t="n"/>
      <c r="M67" s="4" t="n"/>
    </row>
    <row r="68">
      <c r="A68" s="5" t="n"/>
      <c r="I68" s="5" t="n"/>
      <c r="J68" s="4" t="n"/>
      <c r="K68" s="4" t="n"/>
      <c r="L68" s="4" t="n"/>
      <c r="M68" s="4" t="n"/>
    </row>
    <row r="69">
      <c r="A69" s="5" t="n"/>
      <c r="I69" s="5" t="n"/>
      <c r="J69" s="4" t="n"/>
      <c r="K69" s="4" t="n"/>
      <c r="L69" s="4" t="n"/>
      <c r="M69" s="4" t="n"/>
    </row>
    <row r="70">
      <c r="A70" s="5" t="n"/>
      <c r="I70" s="5" t="n"/>
      <c r="J70" s="4" t="n"/>
      <c r="K70" s="4" t="n"/>
      <c r="L70" s="4" t="n"/>
      <c r="M70" s="4" t="n"/>
    </row>
    <row r="71">
      <c r="A71" s="5" t="n"/>
      <c r="I71" s="5" t="n"/>
      <c r="J71" s="4" t="n"/>
      <c r="K71" s="4" t="n"/>
      <c r="L71" s="4" t="n"/>
      <c r="M71" s="4" t="n"/>
    </row>
    <row r="72">
      <c r="A72" s="5" t="n"/>
      <c r="I72" s="5" t="n"/>
      <c r="J72" s="4" t="n"/>
      <c r="K72" s="4" t="n"/>
      <c r="L72" s="4" t="n"/>
      <c r="M72" s="4" t="n"/>
    </row>
    <row r="73">
      <c r="A73" s="5" t="n"/>
      <c r="I73" s="5" t="n"/>
      <c r="J73" s="4" t="n"/>
      <c r="K73" s="4" t="n"/>
      <c r="L73" s="4" t="n"/>
      <c r="M73" s="4" t="n"/>
    </row>
    <row r="74">
      <c r="A74" s="5" t="n"/>
      <c r="I74" s="5" t="n"/>
      <c r="J74" s="4" t="n"/>
      <c r="K74" s="4" t="n"/>
      <c r="L74" s="4" t="n"/>
      <c r="M74" s="4" t="n"/>
    </row>
    <row r="75">
      <c r="A75" s="5" t="n"/>
      <c r="I75" s="5" t="n"/>
      <c r="J75" s="4" t="n"/>
      <c r="K75" s="4" t="n"/>
      <c r="L75" s="4" t="n"/>
      <c r="M75" s="4" t="n"/>
    </row>
    <row r="76">
      <c r="A76" s="5" t="n"/>
      <c r="I76" s="5" t="n"/>
      <c r="J76" s="4" t="n"/>
      <c r="K76" s="4" t="n"/>
      <c r="L76" s="4" t="n"/>
      <c r="M76" s="4" t="n"/>
    </row>
    <row r="77">
      <c r="A77" s="5" t="n"/>
      <c r="I77" s="5" t="n"/>
      <c r="J77" s="4" t="n"/>
      <c r="K77" s="4" t="n"/>
      <c r="L77" s="4" t="n"/>
      <c r="M77" s="4" t="n"/>
    </row>
    <row r="78">
      <c r="A78" s="5" t="n"/>
      <c r="I78" s="5" t="n"/>
      <c r="J78" s="4" t="n"/>
      <c r="K78" s="4" t="n"/>
      <c r="L78" s="4" t="n"/>
      <c r="M78" s="4" t="n"/>
    </row>
    <row r="79">
      <c r="A79" s="5" t="n"/>
      <c r="I79" s="5" t="n"/>
      <c r="J79" s="4" t="n"/>
      <c r="K79" s="4" t="n"/>
      <c r="L79" s="4" t="n"/>
      <c r="M79" s="4" t="n"/>
    </row>
    <row r="80">
      <c r="A80" s="5" t="n"/>
      <c r="I80" s="5" t="n"/>
      <c r="J80" s="4" t="n"/>
      <c r="K80" s="4" t="n"/>
      <c r="L80" s="4" t="n"/>
      <c r="M80" s="4" t="n"/>
    </row>
    <row r="81">
      <c r="A81" s="5" t="n"/>
      <c r="I81" s="5" t="n"/>
      <c r="J81" s="4" t="n"/>
      <c r="K81" s="4" t="n"/>
      <c r="L81" s="4" t="n"/>
      <c r="M81" s="4" t="n"/>
    </row>
    <row r="82">
      <c r="A82" s="5" t="n"/>
      <c r="I82" s="5" t="n"/>
      <c r="J82" s="4" t="n"/>
      <c r="K82" s="4" t="n"/>
      <c r="L82" s="4" t="n"/>
      <c r="M82" s="4" t="n"/>
    </row>
    <row r="83">
      <c r="A83" s="5" t="n"/>
      <c r="I83" s="5" t="n"/>
      <c r="J83" s="4" t="n"/>
      <c r="K83" s="4" t="n"/>
      <c r="L83" s="4" t="n"/>
      <c r="M83" s="4" t="n"/>
    </row>
    <row r="84">
      <c r="A84" s="5" t="n"/>
      <c r="I84" s="5" t="n"/>
      <c r="J84" s="4" t="n"/>
      <c r="K84" s="4" t="n"/>
      <c r="L84" s="4" t="n"/>
      <c r="M84" s="4" t="n"/>
    </row>
    <row r="85">
      <c r="A85" s="5" t="n"/>
      <c r="I85" s="5" t="n"/>
      <c r="J85" s="4" t="n"/>
      <c r="K85" s="4" t="n"/>
      <c r="L85" s="4" t="n"/>
      <c r="M85" s="4" t="n"/>
    </row>
    <row r="86">
      <c r="A86" s="5" t="n"/>
      <c r="I86" s="5" t="n"/>
      <c r="J86" s="4" t="n"/>
      <c r="K86" s="4" t="n"/>
      <c r="L86" s="4" t="n"/>
      <c r="M86" s="4" t="n"/>
    </row>
    <row r="87">
      <c r="A87" s="5" t="n"/>
      <c r="I87" s="5" t="n"/>
      <c r="J87" s="4" t="n"/>
      <c r="K87" s="4" t="n"/>
      <c r="L87" s="4" t="n"/>
      <c r="M87" s="4" t="n"/>
    </row>
    <row r="88">
      <c r="A88" s="5" t="n"/>
      <c r="I88" s="5" t="n"/>
      <c r="J88" s="4" t="n"/>
      <c r="K88" s="4" t="n"/>
      <c r="L88" s="4" t="n"/>
      <c r="M88" s="4" t="n"/>
    </row>
    <row r="89">
      <c r="A89" s="5" t="n"/>
      <c r="I89" s="5" t="n"/>
      <c r="J89" s="4" t="n"/>
      <c r="K89" s="4" t="n"/>
      <c r="L89" s="4" t="n"/>
      <c r="M89" s="4" t="n"/>
    </row>
    <row r="90">
      <c r="A90" s="5" t="n"/>
      <c r="I90" s="5" t="n"/>
      <c r="J90" s="4" t="n"/>
      <c r="K90" s="4" t="n"/>
      <c r="L90" s="4" t="n"/>
      <c r="M90" s="4" t="n"/>
    </row>
    <row r="91">
      <c r="A91" s="5" t="n"/>
      <c r="I91" s="5" t="n"/>
      <c r="J91" s="4" t="n"/>
      <c r="K91" s="4" t="n"/>
      <c r="L91" s="4" t="n"/>
      <c r="M91" s="4" t="n"/>
    </row>
    <row r="92">
      <c r="A92" s="5" t="n"/>
      <c r="I92" s="5" t="n"/>
      <c r="J92" s="4" t="n"/>
      <c r="K92" s="4" t="n"/>
      <c r="L92" s="4" t="n"/>
      <c r="M92" s="4" t="n"/>
    </row>
    <row r="93">
      <c r="A93" s="5" t="n"/>
      <c r="I93" s="5" t="n"/>
      <c r="J93" s="4" t="n"/>
      <c r="K93" s="4" t="n"/>
      <c r="L93" s="4" t="n"/>
      <c r="M93" s="4" t="n"/>
    </row>
    <row r="94">
      <c r="A94" s="5" t="n"/>
      <c r="I94" s="5" t="n"/>
      <c r="J94" s="4" t="n"/>
      <c r="K94" s="4" t="n"/>
      <c r="L94" s="4" t="n"/>
      <c r="M94" s="4" t="n"/>
    </row>
    <row r="95">
      <c r="A95" s="5" t="n"/>
      <c r="I95" s="5" t="n"/>
      <c r="J95" s="4" t="n"/>
      <c r="K95" s="4" t="n"/>
      <c r="L95" s="4" t="n"/>
      <c r="M95" s="4" t="n"/>
    </row>
    <row r="96">
      <c r="A96" s="5" t="n"/>
      <c r="I96" s="5" t="n"/>
      <c r="J96" s="4" t="n"/>
      <c r="K96" s="4" t="n"/>
      <c r="L96" s="4" t="n"/>
      <c r="M96" s="4" t="n"/>
    </row>
    <row r="97">
      <c r="A97" s="5" t="n"/>
      <c r="I97" s="5" t="n"/>
      <c r="J97" s="4" t="n"/>
      <c r="K97" s="4" t="n"/>
      <c r="L97" s="4" t="n"/>
      <c r="M97" s="4" t="n"/>
    </row>
    <row r="98">
      <c r="A98" s="5" t="n"/>
      <c r="I98" s="5" t="n"/>
      <c r="J98" s="4" t="n"/>
      <c r="K98" s="4" t="n"/>
      <c r="L98" s="4" t="n"/>
      <c r="M98" s="4" t="n"/>
    </row>
    <row r="99">
      <c r="A99" s="5" t="n"/>
      <c r="I99" s="5" t="n"/>
      <c r="J99" s="4" t="n"/>
      <c r="K99" s="4" t="n"/>
      <c r="L99" s="4" t="n"/>
      <c r="M99" s="4" t="n"/>
    </row>
    <row r="100">
      <c r="A100" s="5" t="n"/>
      <c r="I100" s="5" t="n"/>
      <c r="J100" s="4" t="n"/>
      <c r="K100" s="4" t="n"/>
      <c r="L100" s="4" t="n"/>
      <c r="M100" s="4" t="n"/>
    </row>
    <row r="101">
      <c r="A101" s="5" t="n"/>
      <c r="I101" s="5" t="n"/>
      <c r="J101" s="4" t="n"/>
      <c r="K101" s="4" t="n"/>
      <c r="L101" s="4" t="n"/>
      <c r="M101" s="4" t="n"/>
    </row>
    <row r="102">
      <c r="A102" s="5" t="n"/>
      <c r="I102" s="5" t="n"/>
      <c r="J102" s="4" t="n"/>
      <c r="K102" s="4" t="n"/>
      <c r="L102" s="4" t="n"/>
      <c r="M102" s="4" t="n"/>
    </row>
    <row r="103">
      <c r="A103" s="5" t="n"/>
      <c r="I103" s="5" t="n"/>
      <c r="J103" s="4" t="n"/>
      <c r="K103" s="4" t="n"/>
      <c r="L103" s="4" t="n"/>
      <c r="M103" s="4" t="n"/>
    </row>
    <row r="104">
      <c r="A104" s="5" t="n"/>
      <c r="I104" s="5" t="n"/>
      <c r="J104" s="4" t="n"/>
      <c r="K104" s="4" t="n"/>
      <c r="L104" s="4" t="n"/>
      <c r="M104" s="4" t="n"/>
    </row>
    <row r="105">
      <c r="A105" s="5" t="n"/>
      <c r="I105" s="5" t="n"/>
      <c r="J105" s="4" t="n"/>
      <c r="K105" s="4" t="n"/>
      <c r="L105" s="4" t="n"/>
      <c r="M105" s="4" t="n"/>
    </row>
    <row r="106">
      <c r="A106" s="5" t="n"/>
      <c r="I106" s="5" t="n"/>
      <c r="J106" s="4" t="n"/>
      <c r="K106" s="4" t="n"/>
      <c r="L106" s="4" t="n"/>
      <c r="M106" s="4" t="n"/>
    </row>
    <row r="107">
      <c r="A107" s="5" t="n"/>
      <c r="I107" s="5" t="n"/>
      <c r="J107" s="4" t="n"/>
      <c r="K107" s="4" t="n"/>
      <c r="L107" s="4" t="n"/>
      <c r="M107" s="4" t="n"/>
    </row>
    <row r="108">
      <c r="A108" s="5" t="n"/>
      <c r="I108" s="5" t="n"/>
      <c r="J108" s="4" t="n"/>
      <c r="K108" s="4" t="n"/>
      <c r="L108" s="4" t="n"/>
      <c r="M108" s="4" t="n"/>
    </row>
    <row r="109">
      <c r="A109" s="5" t="n"/>
      <c r="I109" s="5" t="n"/>
      <c r="J109" s="4" t="n"/>
      <c r="K109" s="4" t="n"/>
      <c r="L109" s="4" t="n"/>
      <c r="M109" s="4" t="n"/>
    </row>
    <row r="110">
      <c r="A110" s="5" t="n"/>
      <c r="I110" s="5" t="n"/>
      <c r="J110" s="4" t="n"/>
      <c r="K110" s="4" t="n"/>
      <c r="L110" s="4" t="n"/>
      <c r="M110" s="4" t="n"/>
    </row>
    <row r="111">
      <c r="A111" s="5" t="n"/>
      <c r="I111" s="5" t="n"/>
      <c r="J111" s="4" t="n"/>
      <c r="K111" s="4" t="n"/>
      <c r="L111" s="4" t="n"/>
      <c r="M111" s="4" t="n"/>
    </row>
    <row r="112">
      <c r="A112" s="5" t="n"/>
      <c r="I112" s="5" t="n"/>
      <c r="J112" s="4" t="n"/>
      <c r="K112" s="4" t="n"/>
      <c r="L112" s="4" t="n"/>
      <c r="M112" s="4" t="n"/>
    </row>
    <row r="113">
      <c r="A113" s="5" t="n"/>
      <c r="I113" s="5" t="n"/>
      <c r="J113" s="4" t="n"/>
      <c r="K113" s="4" t="n"/>
      <c r="L113" s="4" t="n"/>
      <c r="M113" s="4" t="n"/>
    </row>
    <row r="114">
      <c r="A114" s="5" t="n"/>
      <c r="I114" s="5" t="n"/>
      <c r="J114" s="4" t="n"/>
      <c r="K114" s="4" t="n"/>
      <c r="L114" s="4" t="n"/>
      <c r="M114" s="4" t="n"/>
    </row>
    <row r="115">
      <c r="A115" s="5" t="n"/>
      <c r="I115" s="5" t="n"/>
      <c r="J115" s="4" t="n"/>
      <c r="K115" s="4" t="n"/>
      <c r="L115" s="4" t="n"/>
      <c r="M115" s="4" t="n"/>
    </row>
    <row r="116">
      <c r="A116" s="5" t="n"/>
      <c r="I116" s="5" t="n"/>
      <c r="J116" s="4" t="n"/>
      <c r="K116" s="4" t="n"/>
      <c r="L116" s="4" t="n"/>
      <c r="M116" s="4" t="n"/>
    </row>
    <row r="117">
      <c r="A117" s="5" t="n"/>
      <c r="I117" s="5" t="n"/>
      <c r="J117" s="4" t="n"/>
      <c r="K117" s="4" t="n"/>
      <c r="L117" s="4" t="n"/>
      <c r="M117" s="4" t="n"/>
    </row>
    <row r="118">
      <c r="A118" s="5" t="n"/>
      <c r="I118" s="5" t="n"/>
      <c r="J118" s="4" t="n"/>
      <c r="K118" s="4" t="n"/>
      <c r="L118" s="4" t="n"/>
      <c r="M118" s="4" t="n"/>
    </row>
    <row r="119">
      <c r="A119" s="5" t="n"/>
      <c r="I119" s="5" t="n"/>
      <c r="J119" s="4" t="n"/>
      <c r="K119" s="4" t="n"/>
      <c r="L119" s="4" t="n"/>
      <c r="M119" s="4" t="n"/>
    </row>
    <row r="120">
      <c r="A120" s="5" t="n"/>
      <c r="I120" s="5" t="n"/>
      <c r="J120" s="4" t="n"/>
      <c r="K120" s="4" t="n"/>
      <c r="L120" s="4" t="n"/>
      <c r="M120" s="4" t="n"/>
    </row>
    <row r="121">
      <c r="A121" s="5" t="n"/>
      <c r="I121" s="5" t="n"/>
      <c r="J121" s="4" t="n"/>
      <c r="K121" s="4" t="n"/>
      <c r="L121" s="4" t="n"/>
      <c r="M121" s="4" t="n"/>
    </row>
    <row r="122">
      <c r="A122" s="5" t="n"/>
      <c r="I122" s="5" t="n"/>
      <c r="J122" s="4" t="n"/>
      <c r="K122" s="4" t="n"/>
      <c r="L122" s="4" t="n"/>
      <c r="M122" s="4" t="n"/>
    </row>
    <row r="123">
      <c r="A123" s="5" t="n"/>
      <c r="I123" s="5" t="n"/>
      <c r="J123" s="4" t="n"/>
      <c r="K123" s="4" t="n"/>
      <c r="L123" s="4" t="n"/>
      <c r="M123" s="4" t="n"/>
    </row>
    <row r="124">
      <c r="A124" s="5" t="n"/>
      <c r="I124" s="5" t="n"/>
      <c r="J124" s="4" t="n"/>
      <c r="K124" s="4" t="n"/>
      <c r="L124" s="4" t="n"/>
      <c r="M124" s="4" t="n"/>
    </row>
    <row r="125">
      <c r="A125" s="5" t="n"/>
      <c r="I125" s="5" t="n"/>
      <c r="J125" s="4" t="n"/>
      <c r="K125" s="4" t="n"/>
      <c r="L125" s="4" t="n"/>
      <c r="M125" s="4" t="n"/>
    </row>
    <row r="126">
      <c r="A126" s="5" t="n"/>
      <c r="I126" s="5" t="n"/>
      <c r="J126" s="4" t="n"/>
      <c r="K126" s="4" t="n"/>
      <c r="L126" s="4" t="n"/>
      <c r="M126" s="4" t="n"/>
    </row>
    <row r="127">
      <c r="A127" s="5" t="n"/>
      <c r="I127" s="5" t="n"/>
      <c r="J127" s="4" t="n"/>
      <c r="K127" s="4" t="n"/>
      <c r="L127" s="4" t="n"/>
      <c r="M127" s="4" t="n"/>
    </row>
    <row r="128">
      <c r="A128" s="5" t="n"/>
      <c r="I128" s="5" t="n"/>
      <c r="J128" s="4" t="n"/>
      <c r="K128" s="4" t="n"/>
      <c r="L128" s="4" t="n"/>
      <c r="M128" s="4" t="n"/>
    </row>
    <row r="129">
      <c r="A129" s="5" t="n"/>
      <c r="I129" s="5" t="n"/>
      <c r="J129" s="4" t="n"/>
      <c r="K129" s="4" t="n"/>
      <c r="L129" s="4" t="n"/>
      <c r="M129" s="4" t="n"/>
    </row>
    <row r="130">
      <c r="A130" s="5" t="n"/>
      <c r="I130" s="5" t="n"/>
      <c r="J130" s="4" t="n"/>
      <c r="K130" s="4" t="n"/>
      <c r="L130" s="4" t="n"/>
      <c r="M130" s="4" t="n"/>
    </row>
    <row r="131">
      <c r="A131" s="5" t="n"/>
      <c r="I131" s="5" t="n"/>
      <c r="J131" s="4" t="n"/>
      <c r="K131" s="4" t="n"/>
      <c r="L131" s="4" t="n"/>
      <c r="M131" s="4" t="n"/>
    </row>
    <row r="132">
      <c r="A132" s="5" t="n"/>
      <c r="I132" s="5" t="n"/>
      <c r="J132" s="4" t="n"/>
      <c r="K132" s="4" t="n"/>
      <c r="L132" s="4" t="n"/>
      <c r="M132" s="4" t="n"/>
    </row>
    <row r="133">
      <c r="A133" s="5" t="n"/>
      <c r="I133" s="5" t="n"/>
      <c r="J133" s="4" t="n"/>
      <c r="K133" s="4" t="n"/>
      <c r="L133" s="4" t="n"/>
      <c r="M133" s="4" t="n"/>
    </row>
    <row r="134">
      <c r="A134" s="5" t="n"/>
      <c r="I134" s="5" t="n"/>
      <c r="J134" s="4" t="n"/>
      <c r="K134" s="4" t="n"/>
      <c r="L134" s="4" t="n"/>
      <c r="M134" s="4" t="n"/>
    </row>
    <row r="135">
      <c r="A135" s="5" t="n"/>
      <c r="I135" s="5" t="n"/>
      <c r="J135" s="4" t="n"/>
      <c r="K135" s="4" t="n"/>
      <c r="L135" s="4" t="n"/>
      <c r="M135" s="4" t="n"/>
    </row>
    <row r="136">
      <c r="A136" s="5" t="n"/>
      <c r="I136" s="5" t="n"/>
      <c r="J136" s="4" t="n"/>
      <c r="K136" s="4" t="n"/>
      <c r="L136" s="4" t="n"/>
      <c r="M136" s="4" t="n"/>
    </row>
    <row r="137">
      <c r="A137" s="5" t="n"/>
      <c r="I137" s="5" t="n"/>
      <c r="J137" s="4" t="n"/>
      <c r="K137" s="4" t="n"/>
      <c r="L137" s="4" t="n"/>
      <c r="M137" s="4" t="n"/>
    </row>
    <row r="138">
      <c r="A138" s="5" t="n"/>
      <c r="I138" s="5" t="n"/>
      <c r="J138" s="4" t="n"/>
      <c r="K138" s="4" t="n"/>
      <c r="L138" s="4" t="n"/>
      <c r="M138" s="4" t="n"/>
    </row>
    <row r="139">
      <c r="A139" s="5" t="n"/>
      <c r="I139" s="5" t="n"/>
      <c r="J139" s="4" t="n"/>
      <c r="K139" s="4" t="n"/>
      <c r="L139" s="4" t="n"/>
      <c r="M139" s="4" t="n"/>
    </row>
    <row r="140">
      <c r="A140" s="5" t="n"/>
      <c r="I140" s="5" t="n"/>
      <c r="J140" s="4" t="n"/>
      <c r="K140" s="4" t="n"/>
      <c r="L140" s="4" t="n"/>
      <c r="M140" s="4" t="n"/>
    </row>
    <row r="141">
      <c r="A141" s="5" t="n"/>
      <c r="I141" s="5" t="n"/>
      <c r="J141" s="4" t="n"/>
      <c r="K141" s="4" t="n"/>
      <c r="L141" s="4" t="n"/>
      <c r="M141" s="4" t="n"/>
    </row>
    <row r="142">
      <c r="A142" s="5" t="n"/>
      <c r="I142" s="5" t="n"/>
      <c r="J142" s="4" t="n"/>
      <c r="K142" s="4" t="n"/>
      <c r="L142" s="4" t="n"/>
      <c r="M142" s="4" t="n"/>
    </row>
    <row r="143">
      <c r="A143" s="5" t="n"/>
      <c r="I143" s="5" t="n"/>
      <c r="J143" s="4" t="n"/>
      <c r="K143" s="4" t="n"/>
      <c r="L143" s="4" t="n"/>
      <c r="M143" s="4" t="n"/>
    </row>
    <row r="144">
      <c r="A144" s="5" t="n"/>
      <c r="I144" s="5" t="n"/>
      <c r="J144" s="4" t="n"/>
      <c r="K144" s="4" t="n"/>
      <c r="L144" s="4" t="n"/>
      <c r="M144" s="4" t="n"/>
    </row>
    <row r="145">
      <c r="A145" s="5" t="n"/>
      <c r="I145" s="5" t="n"/>
      <c r="J145" s="4" t="n"/>
      <c r="K145" s="4" t="n"/>
      <c r="L145" s="4" t="n"/>
      <c r="M145" s="4" t="n"/>
    </row>
    <row r="146">
      <c r="A146" s="5" t="n"/>
      <c r="I146" s="5" t="n"/>
      <c r="J146" s="4" t="n"/>
      <c r="K146" s="4" t="n"/>
      <c r="L146" s="4" t="n"/>
      <c r="M146" s="4" t="n"/>
    </row>
    <row r="147">
      <c r="A147" s="5" t="n"/>
      <c r="I147" s="5" t="n"/>
      <c r="J147" s="4" t="n"/>
      <c r="K147" s="4" t="n"/>
      <c r="L147" s="4" t="n"/>
      <c r="M147" s="4" t="n"/>
    </row>
    <row r="148">
      <c r="A148" s="5" t="n"/>
      <c r="I148" s="5" t="n"/>
      <c r="J148" s="4" t="n"/>
      <c r="K148" s="4" t="n"/>
      <c r="L148" s="4" t="n"/>
      <c r="M148" s="4" t="n"/>
    </row>
    <row r="149">
      <c r="A149" s="5" t="n"/>
      <c r="I149" s="5" t="n"/>
      <c r="J149" s="4" t="n"/>
      <c r="K149" s="4" t="n"/>
      <c r="L149" s="4" t="n"/>
      <c r="M149" s="4" t="n"/>
    </row>
    <row r="150">
      <c r="A150" s="5" t="n"/>
      <c r="I150" s="5" t="n"/>
      <c r="J150" s="4" t="n"/>
      <c r="K150" s="4" t="n"/>
      <c r="L150" s="4" t="n"/>
      <c r="M150" s="4" t="n"/>
    </row>
    <row r="151">
      <c r="A151" s="5" t="n"/>
      <c r="I151" s="5" t="n"/>
      <c r="J151" s="4" t="n"/>
      <c r="K151" s="4" t="n"/>
      <c r="L151" s="4" t="n"/>
      <c r="M151" s="4" t="n"/>
    </row>
    <row r="152">
      <c r="A152" s="5" t="n"/>
      <c r="I152" s="5" t="n"/>
      <c r="J152" s="4" t="n"/>
      <c r="K152" s="4" t="n"/>
      <c r="L152" s="4" t="n"/>
      <c r="M152" s="4" t="n"/>
    </row>
    <row r="153">
      <c r="A153" s="5" t="n"/>
      <c r="I153" s="5" t="n"/>
      <c r="J153" s="4" t="n"/>
      <c r="K153" s="4" t="n"/>
      <c r="L153" s="4" t="n"/>
      <c r="M153" s="4" t="n"/>
    </row>
    <row r="154">
      <c r="A154" s="5" t="n"/>
      <c r="I154" s="5" t="n"/>
      <c r="J154" s="4" t="n"/>
      <c r="K154" s="4" t="n"/>
      <c r="L154" s="4" t="n"/>
      <c r="M154" s="4" t="n"/>
    </row>
    <row r="155">
      <c r="A155" s="5" t="n"/>
      <c r="I155" s="5" t="n"/>
      <c r="J155" s="4" t="n"/>
      <c r="K155" s="4" t="n"/>
      <c r="L155" s="4" t="n"/>
      <c r="M155" s="4" t="n"/>
    </row>
    <row r="156">
      <c r="A156" s="5" t="n"/>
      <c r="I156" s="5" t="n"/>
      <c r="J156" s="4" t="n"/>
      <c r="K156" s="4" t="n"/>
      <c r="L156" s="4" t="n"/>
      <c r="M156" s="4" t="n"/>
    </row>
    <row r="157">
      <c r="A157" s="5" t="n"/>
      <c r="I157" s="5" t="n"/>
      <c r="J157" s="4" t="n"/>
      <c r="K157" s="4" t="n"/>
      <c r="L157" s="4" t="n"/>
      <c r="M157" s="4" t="n"/>
    </row>
    <row r="158">
      <c r="A158" s="5" t="n"/>
      <c r="I158" s="5" t="n"/>
      <c r="J158" s="4" t="n"/>
      <c r="K158" s="4" t="n"/>
      <c r="L158" s="4" t="n"/>
      <c r="M158" s="4" t="n"/>
    </row>
    <row r="159">
      <c r="A159" s="5" t="n"/>
      <c r="I159" s="5" t="n"/>
      <c r="J159" s="4" t="n"/>
      <c r="K159" s="4" t="n"/>
      <c r="L159" s="4" t="n"/>
      <c r="M159" s="4" t="n"/>
    </row>
    <row r="160">
      <c r="A160" s="5" t="n"/>
      <c r="I160" s="5" t="n"/>
      <c r="J160" s="4" t="n"/>
      <c r="K160" s="4" t="n"/>
      <c r="L160" s="4" t="n"/>
      <c r="M160" s="4" t="n"/>
    </row>
    <row r="161">
      <c r="A161" s="5" t="n"/>
      <c r="I161" s="5" t="n"/>
      <c r="J161" s="4" t="n"/>
      <c r="K161" s="4" t="n"/>
      <c r="L161" s="4" t="n"/>
      <c r="M161" s="4" t="n"/>
    </row>
    <row r="162">
      <c r="A162" s="5" t="n"/>
      <c r="I162" s="5" t="n"/>
      <c r="J162" s="4" t="n"/>
      <c r="K162" s="4" t="n"/>
      <c r="L162" s="4" t="n"/>
      <c r="M162" s="4" t="n"/>
    </row>
    <row r="163">
      <c r="A163" s="5" t="n"/>
      <c r="I163" s="5" t="n"/>
      <c r="J163" s="4" t="n"/>
      <c r="K163" s="4" t="n"/>
      <c r="L163" s="4" t="n"/>
      <c r="M163" s="4" t="n"/>
    </row>
    <row r="164">
      <c r="A164" s="5" t="n"/>
      <c r="I164" s="5" t="n"/>
      <c r="J164" s="4" t="n"/>
      <c r="K164" s="4" t="n"/>
      <c r="L164" s="4" t="n"/>
      <c r="M164" s="4" t="n"/>
    </row>
    <row r="165">
      <c r="A165" s="5" t="n"/>
      <c r="I165" s="5" t="n"/>
      <c r="J165" s="4" t="n"/>
      <c r="K165" s="4" t="n"/>
      <c r="L165" s="4" t="n"/>
      <c r="M165" s="4" t="n"/>
    </row>
    <row r="166">
      <c r="A166" s="5" t="n"/>
      <c r="I166" s="5" t="n"/>
      <c r="J166" s="4" t="n"/>
      <c r="K166" s="4" t="n"/>
      <c r="L166" s="4" t="n"/>
      <c r="M166" s="4" t="n"/>
    </row>
    <row r="167">
      <c r="A167" s="5" t="n"/>
      <c r="I167" s="5" t="n"/>
      <c r="J167" s="4" t="n"/>
      <c r="K167" s="4" t="n"/>
      <c r="L167" s="4" t="n"/>
      <c r="M167" s="4" t="n"/>
    </row>
    <row r="168">
      <c r="A168" s="5" t="n"/>
      <c r="I168" s="5" t="n"/>
      <c r="J168" s="4" t="n"/>
      <c r="K168" s="4" t="n"/>
      <c r="L168" s="4" t="n"/>
      <c r="M168" s="4" t="n"/>
    </row>
    <row r="169">
      <c r="A169" s="5" t="n"/>
      <c r="I169" s="5" t="n"/>
      <c r="J169" s="4" t="n"/>
      <c r="K169" s="4" t="n"/>
      <c r="L169" s="4" t="n"/>
      <c r="M169" s="4" t="n"/>
    </row>
    <row r="170">
      <c r="A170" s="5" t="n"/>
      <c r="I170" s="5" t="n"/>
      <c r="J170" s="4" t="n"/>
      <c r="K170" s="4" t="n"/>
      <c r="L170" s="4" t="n"/>
      <c r="M170" s="4" t="n"/>
    </row>
    <row r="171">
      <c r="A171" s="5" t="n"/>
      <c r="I171" s="5" t="n"/>
      <c r="J171" s="4" t="n"/>
      <c r="K171" s="4" t="n"/>
      <c r="L171" s="4" t="n"/>
      <c r="M171" s="4" t="n"/>
    </row>
    <row r="172">
      <c r="A172" s="5" t="n"/>
      <c r="I172" s="5" t="n"/>
      <c r="J172" s="4" t="n"/>
      <c r="K172" s="4" t="n"/>
      <c r="L172" s="4" t="n"/>
      <c r="M172" s="4" t="n"/>
    </row>
    <row r="173">
      <c r="A173" s="5" t="n"/>
      <c r="I173" s="5" t="n"/>
      <c r="J173" s="4" t="n"/>
      <c r="K173" s="4" t="n"/>
      <c r="L173" s="4" t="n"/>
      <c r="M173" s="4" t="n"/>
    </row>
    <row r="174">
      <c r="A174" s="5" t="n"/>
      <c r="I174" s="5" t="n"/>
      <c r="J174" s="4" t="n"/>
      <c r="K174" s="4" t="n"/>
      <c r="L174" s="4" t="n"/>
      <c r="M174" s="4" t="n"/>
    </row>
    <row r="175">
      <c r="A175" s="5" t="n"/>
      <c r="I175" s="5" t="n"/>
      <c r="J175" s="4" t="n"/>
      <c r="K175" s="4" t="n"/>
      <c r="L175" s="4" t="n"/>
      <c r="M175" s="4" t="n"/>
    </row>
    <row r="176">
      <c r="A176" s="5" t="n"/>
      <c r="I176" s="5" t="n"/>
      <c r="J176" s="4" t="n"/>
      <c r="K176" s="4" t="n"/>
      <c r="L176" s="4" t="n"/>
      <c r="M176" s="4" t="n"/>
    </row>
    <row r="177">
      <c r="A177" s="5" t="n"/>
      <c r="I177" s="5" t="n"/>
      <c r="J177" s="4" t="n"/>
      <c r="K177" s="4" t="n"/>
      <c r="L177" s="4" t="n"/>
      <c r="M177" s="4" t="n"/>
    </row>
    <row r="178">
      <c r="A178" s="5" t="n"/>
      <c r="I178" s="5" t="n"/>
      <c r="J178" s="4" t="n"/>
      <c r="K178" s="4" t="n"/>
      <c r="L178" s="4" t="n"/>
      <c r="M178" s="4" t="n"/>
    </row>
    <row r="179">
      <c r="A179" s="5" t="n"/>
      <c r="I179" s="5" t="n"/>
      <c r="J179" s="4" t="n"/>
      <c r="K179" s="4" t="n"/>
      <c r="L179" s="4" t="n"/>
      <c r="M179" s="4" t="n"/>
    </row>
    <row r="180">
      <c r="A180" s="5" t="n"/>
      <c r="I180" s="5" t="n"/>
      <c r="J180" s="4" t="n"/>
      <c r="K180" s="4" t="n"/>
      <c r="L180" s="4" t="n"/>
      <c r="M180" s="4" t="n"/>
    </row>
    <row r="181">
      <c r="A181" s="5" t="n"/>
      <c r="I181" s="5" t="n"/>
      <c r="J181" s="4" t="n"/>
      <c r="K181" s="4" t="n"/>
      <c r="L181" s="4" t="n"/>
      <c r="M181" s="4" t="n"/>
    </row>
    <row r="182">
      <c r="A182" s="5" t="n"/>
      <c r="I182" s="5" t="n"/>
      <c r="J182" s="4" t="n"/>
      <c r="K182" s="4" t="n"/>
      <c r="L182" s="4" t="n"/>
      <c r="M182" s="4" t="n"/>
    </row>
    <row r="183">
      <c r="A183" s="5" t="n"/>
      <c r="I183" s="5" t="n"/>
      <c r="J183" s="4" t="n"/>
      <c r="K183" s="4" t="n"/>
      <c r="L183" s="4" t="n"/>
      <c r="M183" s="4" t="n"/>
    </row>
    <row r="184">
      <c r="A184" s="5" t="n"/>
      <c r="I184" s="5" t="n"/>
      <c r="J184" s="4" t="n"/>
      <c r="K184" s="4" t="n"/>
      <c r="L184" s="4" t="n"/>
      <c r="M184" s="4" t="n"/>
    </row>
    <row r="185">
      <c r="A185" s="5" t="n"/>
      <c r="I185" s="5" t="n"/>
      <c r="J185" s="4" t="n"/>
      <c r="K185" s="4" t="n"/>
      <c r="L185" s="4" t="n"/>
      <c r="M185" s="4" t="n"/>
    </row>
    <row r="186">
      <c r="A186" s="5" t="n"/>
      <c r="I186" s="5" t="n"/>
      <c r="J186" s="4" t="n"/>
      <c r="K186" s="4" t="n"/>
      <c r="L186" s="4" t="n"/>
      <c r="M186" s="4" t="n"/>
    </row>
    <row r="187">
      <c r="A187" s="5" t="n"/>
      <c r="I187" s="5" t="n"/>
      <c r="J187" s="4" t="n"/>
      <c r="K187" s="4" t="n"/>
      <c r="L187" s="4" t="n"/>
      <c r="M187" s="4" t="n"/>
    </row>
    <row r="188">
      <c r="A188" s="5" t="n"/>
      <c r="I188" s="5" t="n"/>
      <c r="J188" s="4" t="n"/>
      <c r="K188" s="4" t="n"/>
      <c r="L188" s="4" t="n"/>
      <c r="M188" s="4" t="n"/>
    </row>
    <row r="189">
      <c r="A189" s="5" t="n"/>
      <c r="I189" s="5" t="n"/>
      <c r="J189" s="4" t="n"/>
      <c r="K189" s="4" t="n"/>
      <c r="L189" s="4" t="n"/>
      <c r="M189" s="4" t="n"/>
    </row>
    <row r="190">
      <c r="A190" s="5" t="n"/>
      <c r="I190" s="5" t="n"/>
      <c r="J190" s="4" t="n"/>
      <c r="K190" s="4" t="n"/>
      <c r="L190" s="4" t="n"/>
      <c r="M190" s="4" t="n"/>
    </row>
    <row r="191">
      <c r="A191" s="5" t="n"/>
      <c r="I191" s="5" t="n"/>
      <c r="J191" s="4" t="n"/>
      <c r="K191" s="4" t="n"/>
      <c r="L191" s="4" t="n"/>
      <c r="M191" s="4" t="n"/>
    </row>
    <row r="192">
      <c r="A192" s="5" t="n"/>
      <c r="I192" s="5" t="n"/>
      <c r="J192" s="4" t="n"/>
      <c r="K192" s="4" t="n"/>
      <c r="L192" s="4" t="n"/>
      <c r="M192" s="4" t="n"/>
    </row>
    <row r="193">
      <c r="A193" s="5" t="n"/>
      <c r="I193" s="5" t="n"/>
      <c r="J193" s="4" t="n"/>
      <c r="K193" s="4" t="n"/>
      <c r="L193" s="4" t="n"/>
      <c r="M193" s="4" t="n"/>
    </row>
    <row r="194">
      <c r="A194" s="5" t="n"/>
      <c r="I194" s="5" t="n"/>
      <c r="J194" s="4" t="n"/>
      <c r="K194" s="4" t="n"/>
      <c r="L194" s="4" t="n"/>
      <c r="M194" s="4" t="n"/>
    </row>
    <row r="195">
      <c r="A195" s="5" t="n"/>
      <c r="I195" s="5" t="n"/>
      <c r="J195" s="4" t="n"/>
      <c r="K195" s="4" t="n"/>
      <c r="L195" s="4" t="n"/>
      <c r="M195" s="4" t="n"/>
    </row>
    <row r="196">
      <c r="A196" s="5" t="n"/>
      <c r="I196" s="5" t="n"/>
      <c r="J196" s="4" t="n"/>
      <c r="K196" s="4" t="n"/>
      <c r="L196" s="4" t="n"/>
      <c r="M196" s="4" t="n"/>
    </row>
    <row r="197">
      <c r="A197" s="5" t="n"/>
      <c r="I197" s="5" t="n"/>
      <c r="J197" s="4" t="n"/>
      <c r="K197" s="4" t="n"/>
      <c r="L197" s="4" t="n"/>
      <c r="M197" s="4" t="n"/>
    </row>
    <row r="198">
      <c r="A198" s="5" t="n"/>
      <c r="I198" s="5" t="n"/>
      <c r="J198" s="4" t="n"/>
      <c r="K198" s="4" t="n"/>
      <c r="L198" s="4" t="n"/>
      <c r="M198" s="4" t="n"/>
    </row>
    <row r="199">
      <c r="A199" s="5" t="n"/>
      <c r="I199" s="5" t="n"/>
      <c r="J199" s="4" t="n"/>
      <c r="K199" s="4" t="n"/>
      <c r="L199" s="4" t="n"/>
      <c r="M199" s="4" t="n"/>
    </row>
    <row r="200">
      <c r="A200" s="5" t="n"/>
      <c r="I200" s="5" t="n"/>
      <c r="J200" s="4" t="n"/>
      <c r="K200" s="4" t="n"/>
      <c r="L200" s="4" t="n"/>
      <c r="M200" s="4" t="n"/>
    </row>
    <row r="201">
      <c r="A201" s="5" t="n"/>
      <c r="I201" s="5" t="n"/>
      <c r="J201" s="4" t="n"/>
      <c r="K201" s="4" t="n"/>
      <c r="L201" s="4" t="n"/>
      <c r="M201" s="4" t="n"/>
    </row>
    <row r="202">
      <c r="A202" s="5" t="n"/>
      <c r="I202" s="5" t="n"/>
      <c r="J202" s="4" t="n"/>
      <c r="K202" s="4" t="n"/>
      <c r="L202" s="4" t="n"/>
      <c r="M202" s="4" t="n"/>
    </row>
    <row r="203">
      <c r="A203" s="5" t="n"/>
      <c r="I203" s="5" t="n"/>
      <c r="J203" s="4" t="n"/>
      <c r="K203" s="4" t="n"/>
      <c r="L203" s="4" t="n"/>
      <c r="M203" s="4" t="n"/>
    </row>
    <row r="204">
      <c r="A204" s="5" t="n"/>
      <c r="I204" s="5" t="n"/>
      <c r="J204" s="4" t="n"/>
      <c r="K204" s="4" t="n"/>
      <c r="L204" s="4" t="n"/>
      <c r="M204" s="4" t="n"/>
    </row>
    <row r="205">
      <c r="A205" s="5" t="n"/>
      <c r="I205" s="5" t="n"/>
      <c r="J205" s="4" t="n"/>
      <c r="K205" s="4" t="n"/>
      <c r="L205" s="4" t="n"/>
      <c r="M205" s="4" t="n"/>
    </row>
    <row r="206">
      <c r="A206" s="5" t="n"/>
      <c r="I206" s="5" t="n"/>
      <c r="J206" s="4" t="n"/>
      <c r="K206" s="4" t="n"/>
      <c r="L206" s="4" t="n"/>
      <c r="M206" s="4" t="n"/>
    </row>
    <row r="207">
      <c r="A207" s="5" t="n"/>
      <c r="I207" s="5" t="n"/>
      <c r="J207" s="4" t="n"/>
      <c r="K207" s="4" t="n"/>
      <c r="L207" s="4" t="n"/>
      <c r="M207" s="4" t="n"/>
    </row>
    <row r="208">
      <c r="A208" s="5" t="n"/>
      <c r="I208" s="5" t="n"/>
      <c r="J208" s="4" t="n"/>
      <c r="K208" s="4" t="n"/>
      <c r="L208" s="4" t="n"/>
      <c r="M208" s="4" t="n"/>
    </row>
    <row r="209">
      <c r="A209" s="5" t="n"/>
      <c r="I209" s="5" t="n"/>
      <c r="J209" s="4" t="n"/>
      <c r="K209" s="4" t="n"/>
      <c r="L209" s="4" t="n"/>
      <c r="M209" s="4" t="n"/>
    </row>
    <row r="210">
      <c r="A210" s="5" t="n"/>
      <c r="I210" s="5" t="n"/>
      <c r="J210" s="4" t="n"/>
      <c r="K210" s="4" t="n"/>
      <c r="L210" s="4" t="n"/>
      <c r="M210" s="4" t="n"/>
    </row>
    <row r="211">
      <c r="A211" s="5" t="n"/>
      <c r="I211" s="5" t="n"/>
      <c r="J211" s="4" t="n"/>
      <c r="K211" s="4" t="n"/>
      <c r="L211" s="4" t="n"/>
      <c r="M211" s="4" t="n"/>
    </row>
    <row r="212">
      <c r="A212" s="5" t="n"/>
      <c r="I212" s="5" t="n"/>
      <c r="J212" s="4" t="n"/>
      <c r="K212" s="4" t="n"/>
      <c r="L212" s="4" t="n"/>
      <c r="M212" s="4" t="n"/>
    </row>
    <row r="213">
      <c r="A213" s="5" t="n"/>
      <c r="I213" s="5" t="n"/>
      <c r="J213" s="4" t="n"/>
      <c r="K213" s="4" t="n"/>
      <c r="L213" s="4" t="n"/>
      <c r="M213" s="4" t="n"/>
    </row>
    <row r="214">
      <c r="A214" s="5" t="n"/>
      <c r="I214" s="5" t="n"/>
      <c r="J214" s="4" t="n"/>
      <c r="K214" s="4" t="n"/>
      <c r="L214" s="4" t="n"/>
      <c r="M214" s="4" t="n"/>
    </row>
    <row r="215">
      <c r="A215" s="5" t="n"/>
      <c r="I215" s="5" t="n"/>
      <c r="J215" s="4" t="n"/>
      <c r="K215" s="4" t="n"/>
      <c r="L215" s="4" t="n"/>
      <c r="M215" s="4" t="n"/>
    </row>
    <row r="216">
      <c r="A216" s="5" t="n"/>
      <c r="I216" s="5" t="n"/>
      <c r="J216" s="4" t="n"/>
      <c r="K216" s="4" t="n"/>
      <c r="L216" s="4" t="n"/>
      <c r="M216" s="4" t="n"/>
    </row>
    <row r="217">
      <c r="A217" s="5" t="n"/>
      <c r="I217" s="5" t="n"/>
      <c r="J217" s="4" t="n"/>
      <c r="K217" s="4" t="n"/>
      <c r="L217" s="4" t="n"/>
      <c r="M217" s="4" t="n"/>
    </row>
    <row r="218">
      <c r="A218" s="5" t="n"/>
      <c r="I218" s="5" t="n"/>
      <c r="J218" s="4" t="n"/>
      <c r="K218" s="4" t="n"/>
      <c r="L218" s="4" t="n"/>
      <c r="M218" s="4" t="n"/>
    </row>
    <row r="219">
      <c r="A219" s="5" t="n"/>
      <c r="I219" s="5" t="n"/>
      <c r="J219" s="4" t="n"/>
      <c r="K219" s="4" t="n"/>
      <c r="L219" s="4" t="n"/>
      <c r="M219" s="4" t="n"/>
    </row>
    <row r="220">
      <c r="A220" s="5" t="n"/>
      <c r="I220" s="5" t="n"/>
      <c r="J220" s="4" t="n"/>
      <c r="K220" s="4" t="n"/>
      <c r="L220" s="4" t="n"/>
      <c r="M220" s="4" t="n"/>
    </row>
    <row r="221">
      <c r="A221" s="5" t="n"/>
      <c r="I221" s="5" t="n"/>
      <c r="J221" s="4" t="n"/>
      <c r="K221" s="4" t="n"/>
      <c r="L221" s="4" t="n"/>
      <c r="M221" s="4" t="n"/>
    </row>
    <row r="222">
      <c r="A222" s="5" t="n"/>
      <c r="I222" s="5" t="n"/>
      <c r="J222" s="4" t="n"/>
      <c r="K222" s="4" t="n"/>
      <c r="L222" s="4" t="n"/>
      <c r="M222" s="4" t="n"/>
    </row>
    <row r="223">
      <c r="A223" s="5" t="n"/>
      <c r="I223" s="5" t="n"/>
      <c r="J223" s="4" t="n"/>
      <c r="K223" s="4" t="n"/>
      <c r="L223" s="4" t="n"/>
      <c r="M223" s="4" t="n"/>
    </row>
    <row r="224">
      <c r="A224" s="5" t="n"/>
      <c r="I224" s="5" t="n"/>
      <c r="J224" s="4" t="n"/>
      <c r="K224" s="4" t="n"/>
      <c r="L224" s="4" t="n"/>
      <c r="M224" s="4" t="n"/>
    </row>
    <row r="225">
      <c r="A225" s="5" t="n"/>
      <c r="I225" s="5" t="n"/>
      <c r="J225" s="4" t="n"/>
      <c r="K225" s="4" t="n"/>
      <c r="L225" s="4" t="n"/>
      <c r="M225" s="4" t="n"/>
    </row>
    <row r="226">
      <c r="A226" s="5" t="n"/>
      <c r="I226" s="5" t="n"/>
      <c r="J226" s="4" t="n"/>
      <c r="K226" s="4" t="n"/>
      <c r="L226" s="4" t="n"/>
      <c r="M226" s="4" t="n"/>
    </row>
    <row r="227">
      <c r="A227" s="5" t="n"/>
      <c r="I227" s="5" t="n"/>
      <c r="J227" s="4" t="n"/>
      <c r="K227" s="4" t="n"/>
      <c r="L227" s="4" t="n"/>
      <c r="M227" s="4" t="n"/>
    </row>
    <row r="228">
      <c r="A228" s="5" t="n"/>
      <c r="I228" s="5" t="n"/>
      <c r="J228" s="4" t="n"/>
      <c r="K228" s="4" t="n"/>
      <c r="L228" s="4" t="n"/>
      <c r="M228" s="4" t="n"/>
    </row>
    <row r="229">
      <c r="A229" s="5" t="n"/>
      <c r="I229" s="5" t="n"/>
      <c r="J229" s="4" t="n"/>
      <c r="K229" s="4" t="n"/>
      <c r="L229" s="4" t="n"/>
      <c r="M229" s="4" t="n"/>
    </row>
    <row r="230">
      <c r="A230" s="5" t="n"/>
      <c r="I230" s="5" t="n"/>
      <c r="J230" s="4" t="n"/>
      <c r="K230" s="4" t="n"/>
      <c r="L230" s="4" t="n"/>
      <c r="M230" s="4" t="n"/>
    </row>
    <row r="231">
      <c r="A231" s="5" t="n"/>
      <c r="I231" s="5" t="n"/>
      <c r="J231" s="4" t="n"/>
      <c r="K231" s="4" t="n"/>
      <c r="L231" s="4" t="n"/>
      <c r="M231" s="4" t="n"/>
    </row>
    <row r="232">
      <c r="A232" s="5" t="n"/>
      <c r="I232" s="5" t="n"/>
      <c r="J232" s="4" t="n"/>
      <c r="K232" s="4" t="n"/>
      <c r="L232" s="4" t="n"/>
      <c r="M232" s="4" t="n"/>
    </row>
    <row r="233">
      <c r="A233" s="5" t="n"/>
      <c r="I233" s="5" t="n"/>
      <c r="J233" s="4" t="n"/>
      <c r="K233" s="4" t="n"/>
      <c r="L233" s="4" t="n"/>
      <c r="M233" s="4" t="n"/>
    </row>
    <row r="234">
      <c r="A234" s="5" t="n"/>
      <c r="I234" s="5" t="n"/>
      <c r="J234" s="4" t="n"/>
      <c r="K234" s="4" t="n"/>
      <c r="L234" s="4" t="n"/>
      <c r="M234" s="4" t="n"/>
    </row>
    <row r="235">
      <c r="A235" s="5" t="n"/>
      <c r="I235" s="5" t="n"/>
      <c r="J235" s="4" t="n"/>
      <c r="K235" s="4" t="n"/>
      <c r="L235" s="4" t="n"/>
      <c r="M235" s="4" t="n"/>
    </row>
    <row r="236">
      <c r="A236" s="5" t="n"/>
      <c r="I236" s="5" t="n"/>
      <c r="J236" s="4" t="n"/>
      <c r="K236" s="4" t="n"/>
      <c r="L236" s="4" t="n"/>
      <c r="M236" s="4" t="n"/>
    </row>
    <row r="237">
      <c r="A237" s="5" t="n"/>
      <c r="I237" s="5" t="n"/>
      <c r="J237" s="4" t="n"/>
      <c r="K237" s="4" t="n"/>
      <c r="L237" s="4" t="n"/>
      <c r="M237" s="4" t="n"/>
    </row>
    <row r="238">
      <c r="A238" s="5" t="n"/>
      <c r="I238" s="5" t="n"/>
      <c r="J238" s="4" t="n"/>
      <c r="K238" s="4" t="n"/>
      <c r="L238" s="4" t="n"/>
      <c r="M238" s="4" t="n"/>
    </row>
    <row r="239">
      <c r="A239" s="5" t="n"/>
      <c r="I239" s="5" t="n"/>
      <c r="J239" s="4" t="n"/>
      <c r="K239" s="4" t="n"/>
      <c r="L239" s="4" t="n"/>
      <c r="M239" s="4" t="n"/>
    </row>
    <row r="240">
      <c r="A240" s="5" t="n"/>
      <c r="I240" s="5" t="n"/>
      <c r="J240" s="4" t="n"/>
      <c r="K240" s="4" t="n"/>
      <c r="L240" s="4" t="n"/>
      <c r="M240" s="4" t="n"/>
    </row>
    <row r="241">
      <c r="A241" s="5" t="n"/>
      <c r="I241" s="5" t="n"/>
      <c r="J241" s="4" t="n"/>
      <c r="K241" s="4" t="n"/>
      <c r="L241" s="4" t="n"/>
      <c r="M241" s="4" t="n"/>
    </row>
    <row r="242">
      <c r="A242" s="5" t="n"/>
      <c r="I242" s="5" t="n"/>
      <c r="J242" s="4" t="n"/>
      <c r="K242" s="4" t="n"/>
      <c r="L242" s="4" t="n"/>
      <c r="M242" s="4" t="n"/>
    </row>
    <row r="243">
      <c r="A243" s="5" t="n"/>
      <c r="I243" s="5" t="n"/>
      <c r="J243" s="4" t="n"/>
      <c r="K243" s="4" t="n"/>
      <c r="L243" s="4" t="n"/>
      <c r="M243" s="4" t="n"/>
    </row>
    <row r="244">
      <c r="A244" s="5" t="n"/>
      <c r="I244" s="5" t="n"/>
      <c r="J244" s="4" t="n"/>
      <c r="K244" s="4" t="n"/>
      <c r="L244" s="4" t="n"/>
      <c r="M244" s="4" t="n"/>
    </row>
    <row r="245">
      <c r="A245" s="5" t="n"/>
      <c r="I245" s="5" t="n"/>
      <c r="J245" s="4" t="n"/>
      <c r="K245" s="4" t="n"/>
      <c r="L245" s="4" t="n"/>
      <c r="M245" s="4" t="n"/>
    </row>
    <row r="246">
      <c r="A246" s="5" t="n"/>
      <c r="I246" s="5" t="n"/>
      <c r="J246" s="4" t="n"/>
      <c r="K246" s="4" t="n"/>
      <c r="L246" s="4" t="n"/>
      <c r="M246" s="4" t="n"/>
    </row>
    <row r="247">
      <c r="A247" s="5" t="n"/>
      <c r="I247" s="5" t="n"/>
      <c r="J247" s="4" t="n"/>
      <c r="K247" s="4" t="n"/>
      <c r="L247" s="4" t="n"/>
      <c r="M247" s="4" t="n"/>
    </row>
    <row r="248">
      <c r="A248" s="5" t="n"/>
      <c r="I248" s="5" t="n"/>
      <c r="J248" s="4" t="n"/>
      <c r="K248" s="4" t="n"/>
      <c r="L248" s="4" t="n"/>
      <c r="M248" s="4" t="n"/>
    </row>
    <row r="249">
      <c r="A249" s="5" t="n"/>
      <c r="I249" s="5" t="n"/>
      <c r="J249" s="4" t="n"/>
      <c r="K249" s="4" t="n"/>
      <c r="L249" s="4" t="n"/>
      <c r="M249" s="4" t="n"/>
    </row>
    <row r="250">
      <c r="A250" s="5" t="n"/>
      <c r="I250" s="5" t="n"/>
      <c r="J250" s="4" t="n"/>
      <c r="K250" s="4" t="n"/>
      <c r="L250" s="4" t="n"/>
      <c r="M250" s="4" t="n"/>
    </row>
    <row r="251">
      <c r="A251" s="5" t="n"/>
      <c r="I251" s="5" t="n"/>
      <c r="J251" s="4" t="n"/>
      <c r="K251" s="4" t="n"/>
      <c r="L251" s="4" t="n"/>
      <c r="M251" s="4" t="n"/>
    </row>
    <row r="252">
      <c r="A252" s="5" t="n"/>
      <c r="I252" s="5" t="n"/>
      <c r="J252" s="4" t="n"/>
      <c r="K252" s="4" t="n"/>
      <c r="L252" s="4" t="n"/>
      <c r="M252" s="4" t="n"/>
    </row>
    <row r="253">
      <c r="A253" s="5" t="n"/>
      <c r="I253" s="5" t="n"/>
      <c r="J253" s="4" t="n"/>
      <c r="K253" s="4" t="n"/>
      <c r="L253" s="4" t="n"/>
      <c r="M253" s="4" t="n"/>
    </row>
    <row r="254">
      <c r="A254" s="5" t="n"/>
      <c r="I254" s="5" t="n"/>
      <c r="J254" s="4" t="n"/>
      <c r="K254" s="4" t="n"/>
      <c r="L254" s="4" t="n"/>
      <c r="M254" s="4" t="n"/>
    </row>
    <row r="255">
      <c r="A255" s="5" t="n"/>
      <c r="I255" s="5" t="n"/>
      <c r="J255" s="4" t="n"/>
      <c r="K255" s="4" t="n"/>
      <c r="L255" s="4" t="n"/>
      <c r="M255" s="4" t="n"/>
    </row>
    <row r="256">
      <c r="A256" s="5" t="n"/>
      <c r="I256" s="5" t="n"/>
      <c r="J256" s="4" t="n"/>
      <c r="K256" s="4" t="n"/>
      <c r="L256" s="4" t="n"/>
      <c r="M256" s="4" t="n"/>
    </row>
    <row r="257">
      <c r="A257" s="5" t="n"/>
      <c r="I257" s="5" t="n"/>
      <c r="J257" s="4" t="n"/>
      <c r="K257" s="4" t="n"/>
      <c r="L257" s="4" t="n"/>
      <c r="M257" s="4" t="n"/>
    </row>
    <row r="258">
      <c r="A258" s="5" t="n"/>
      <c r="I258" s="5" t="n"/>
      <c r="J258" s="4" t="n"/>
      <c r="K258" s="4" t="n"/>
      <c r="L258" s="4" t="n"/>
      <c r="M258" s="4" t="n"/>
    </row>
    <row r="259">
      <c r="A259" s="5" t="n"/>
      <c r="I259" s="5" t="n"/>
      <c r="J259" s="4" t="n"/>
      <c r="K259" s="4" t="n"/>
      <c r="L259" s="4" t="n"/>
      <c r="M259" s="4" t="n"/>
    </row>
    <row r="260">
      <c r="A260" s="5" t="n"/>
      <c r="I260" s="5" t="n"/>
      <c r="J260" s="4" t="n"/>
      <c r="K260" s="4" t="n"/>
      <c r="L260" s="4" t="n"/>
      <c r="M260" s="4" t="n"/>
    </row>
    <row r="261">
      <c r="A261" s="5" t="n"/>
      <c r="I261" s="5" t="n"/>
      <c r="J261" s="4" t="n"/>
      <c r="K261" s="4" t="n"/>
      <c r="L261" s="4" t="n"/>
      <c r="M261" s="4" t="n"/>
    </row>
    <row r="262">
      <c r="A262" s="5" t="n"/>
      <c r="I262" s="5" t="n"/>
      <c r="J262" s="4" t="n"/>
      <c r="K262" s="4" t="n"/>
      <c r="L262" s="4" t="n"/>
      <c r="M262" s="4" t="n"/>
    </row>
    <row r="263">
      <c r="A263" s="5" t="n"/>
      <c r="I263" s="5" t="n"/>
      <c r="J263" s="4" t="n"/>
      <c r="K263" s="4" t="n"/>
      <c r="L263" s="4" t="n"/>
      <c r="M263" s="4" t="n"/>
    </row>
    <row r="264">
      <c r="A264" s="5" t="n"/>
      <c r="I264" s="5" t="n"/>
      <c r="J264" s="4" t="n"/>
      <c r="K264" s="4" t="n"/>
      <c r="L264" s="4" t="n"/>
      <c r="M264" s="4" t="n"/>
    </row>
    <row r="265">
      <c r="A265" s="5" t="n"/>
      <c r="I265" s="5" t="n"/>
      <c r="J265" s="4" t="n"/>
      <c r="K265" s="4" t="n"/>
      <c r="L265" s="4" t="n"/>
      <c r="M265" s="4" t="n"/>
    </row>
    <row r="266">
      <c r="A266" s="5" t="n"/>
      <c r="I266" s="5" t="n"/>
      <c r="J266" s="4" t="n"/>
      <c r="K266" s="4" t="n"/>
      <c r="L266" s="4" t="n"/>
      <c r="M266" s="4" t="n"/>
    </row>
    <row r="267">
      <c r="A267" s="5" t="n"/>
      <c r="I267" s="5" t="n"/>
      <c r="J267" s="4" t="n"/>
      <c r="K267" s="4" t="n"/>
      <c r="L267" s="4" t="n"/>
      <c r="M267" s="4" t="n"/>
    </row>
    <row r="268">
      <c r="A268" s="5" t="n"/>
      <c r="I268" s="5" t="n"/>
      <c r="J268" s="4" t="n"/>
      <c r="K268" s="4" t="n"/>
      <c r="L268" s="4" t="n"/>
      <c r="M268" s="4" t="n"/>
    </row>
    <row r="269">
      <c r="A269" s="5" t="n"/>
      <c r="I269" s="5" t="n"/>
      <c r="J269" s="4" t="n"/>
      <c r="K269" s="4" t="n"/>
      <c r="L269" s="4" t="n"/>
      <c r="M269" s="4" t="n"/>
    </row>
    <row r="270">
      <c r="A270" s="5" t="n"/>
      <c r="I270" s="5" t="n"/>
      <c r="J270" s="4" t="n"/>
      <c r="K270" s="4" t="n"/>
      <c r="L270" s="4" t="n"/>
      <c r="M270" s="4" t="n"/>
    </row>
    <row r="271">
      <c r="A271" s="5" t="n"/>
      <c r="I271" s="5" t="n"/>
      <c r="J271" s="4" t="n"/>
      <c r="K271" s="4" t="n"/>
      <c r="L271" s="4" t="n"/>
      <c r="M271" s="4" t="n"/>
    </row>
    <row r="272">
      <c r="A272" s="5" t="n"/>
      <c r="I272" s="5" t="n"/>
      <c r="J272" s="4" t="n"/>
      <c r="K272" s="4" t="n"/>
      <c r="L272" s="4" t="n"/>
      <c r="M272" s="4" t="n"/>
    </row>
    <row r="273">
      <c r="A273" s="5" t="n"/>
      <c r="I273" s="5" t="n"/>
      <c r="J273" s="4" t="n"/>
      <c r="K273" s="4" t="n"/>
      <c r="L273" s="4" t="n"/>
      <c r="M273" s="4" t="n"/>
    </row>
    <row r="274">
      <c r="A274" s="5" t="n"/>
      <c r="I274" s="5" t="n"/>
      <c r="J274" s="4" t="n"/>
      <c r="K274" s="4" t="n"/>
      <c r="L274" s="4" t="n"/>
      <c r="M274" s="4" t="n"/>
    </row>
    <row r="275">
      <c r="A275" s="5" t="n"/>
      <c r="I275" s="5" t="n"/>
      <c r="J275" s="4" t="n"/>
      <c r="K275" s="4" t="n"/>
      <c r="L275" s="4" t="n"/>
      <c r="M275" s="4" t="n"/>
    </row>
    <row r="276">
      <c r="A276" s="5" t="n"/>
      <c r="I276" s="5" t="n"/>
      <c r="J276" s="4" t="n"/>
      <c r="K276" s="4" t="n"/>
      <c r="L276" s="4" t="n"/>
      <c r="M276" s="4" t="n"/>
    </row>
    <row r="277">
      <c r="A277" s="5" t="n"/>
      <c r="I277" s="5" t="n"/>
      <c r="J277" s="4" t="n"/>
      <c r="K277" s="4" t="n"/>
      <c r="L277" s="4" t="n"/>
      <c r="M277" s="4" t="n"/>
    </row>
    <row r="278">
      <c r="A278" s="5" t="n"/>
      <c r="I278" s="5" t="n"/>
      <c r="J278" s="4" t="n"/>
      <c r="K278" s="4" t="n"/>
      <c r="L278" s="4" t="n"/>
      <c r="M278" s="4" t="n"/>
    </row>
    <row r="279">
      <c r="A279" s="5" t="n"/>
      <c r="I279" s="5" t="n"/>
      <c r="J279" s="4" t="n"/>
      <c r="K279" s="4" t="n"/>
      <c r="L279" s="4" t="n"/>
      <c r="M279" s="4" t="n"/>
    </row>
    <row r="280">
      <c r="A280" s="5" t="n"/>
      <c r="I280" s="5" t="n"/>
      <c r="J280" s="4" t="n"/>
      <c r="K280" s="4" t="n"/>
      <c r="L280" s="4" t="n"/>
      <c r="M280" s="4" t="n"/>
    </row>
    <row r="281">
      <c r="A281" s="5" t="n"/>
      <c r="I281" s="5" t="n"/>
      <c r="J281" s="4" t="n"/>
      <c r="K281" s="4" t="n"/>
      <c r="L281" s="4" t="n"/>
      <c r="M281" s="4" t="n"/>
    </row>
    <row r="282">
      <c r="A282" s="5" t="n"/>
      <c r="I282" s="5" t="n"/>
      <c r="J282" s="4" t="n"/>
      <c r="K282" s="4" t="n"/>
      <c r="L282" s="4" t="n"/>
      <c r="M282" s="4" t="n"/>
    </row>
    <row r="283">
      <c r="A283" s="5" t="n"/>
      <c r="I283" s="5" t="n"/>
      <c r="J283" s="4" t="n"/>
      <c r="K283" s="4" t="n"/>
      <c r="L283" s="4" t="n"/>
      <c r="M283" s="4" t="n"/>
    </row>
    <row r="284">
      <c r="A284" s="5" t="n"/>
      <c r="I284" s="5" t="n"/>
      <c r="J284" s="4" t="n"/>
      <c r="K284" s="4" t="n"/>
      <c r="L284" s="4" t="n"/>
      <c r="M284" s="4" t="n"/>
    </row>
    <row r="285">
      <c r="A285" s="5" t="n"/>
      <c r="I285" s="5" t="n"/>
      <c r="J285" s="4" t="n"/>
      <c r="K285" s="4" t="n"/>
      <c r="L285" s="4" t="n"/>
      <c r="M285" s="4" t="n"/>
    </row>
    <row r="286">
      <c r="A286" s="5" t="n"/>
      <c r="I286" s="5" t="n"/>
      <c r="J286" s="4" t="n"/>
      <c r="K286" s="4" t="n"/>
      <c r="L286" s="4" t="n"/>
      <c r="M286" s="4" t="n"/>
    </row>
    <row r="287">
      <c r="A287" s="5" t="n"/>
      <c r="I287" s="5" t="n"/>
      <c r="J287" s="4" t="n"/>
      <c r="K287" s="4" t="n"/>
      <c r="L287" s="4" t="n"/>
      <c r="M287" s="4" t="n"/>
    </row>
    <row r="288">
      <c r="A288" s="5" t="n"/>
      <c r="I288" s="5" t="n"/>
      <c r="J288" s="4" t="n"/>
      <c r="K288" s="4" t="n"/>
      <c r="L288" s="4" t="n"/>
      <c r="M288" s="4" t="n"/>
    </row>
    <row r="289">
      <c r="A289" s="5" t="n"/>
      <c r="I289" s="5" t="n"/>
      <c r="J289" s="4" t="n"/>
      <c r="K289" s="4" t="n"/>
      <c r="L289" s="4" t="n"/>
      <c r="M289" s="4" t="n"/>
    </row>
    <row r="290">
      <c r="A290" s="5" t="n"/>
      <c r="I290" s="5" t="n"/>
      <c r="J290" s="4" t="n"/>
      <c r="K290" s="4" t="n"/>
      <c r="L290" s="4" t="n"/>
      <c r="M290" s="4" t="n"/>
    </row>
    <row r="291">
      <c r="A291" s="5" t="n"/>
      <c r="I291" s="5" t="n"/>
      <c r="J291" s="4" t="n"/>
      <c r="K291" s="4" t="n"/>
      <c r="L291" s="4" t="n"/>
      <c r="M291" s="4" t="n"/>
    </row>
    <row r="292">
      <c r="A292" s="5" t="n"/>
      <c r="I292" s="5" t="n"/>
      <c r="J292" s="4" t="n"/>
      <c r="K292" s="4" t="n"/>
      <c r="L292" s="4" t="n"/>
      <c r="M292" s="4" t="n"/>
    </row>
    <row r="293">
      <c r="A293" s="5" t="n"/>
      <c r="I293" s="5" t="n"/>
      <c r="J293" s="4" t="n"/>
      <c r="K293" s="4" t="n"/>
      <c r="L293" s="4" t="n"/>
      <c r="M293" s="4" t="n"/>
    </row>
    <row r="294">
      <c r="A294" s="5" t="n"/>
      <c r="I294" s="5" t="n"/>
      <c r="J294" s="4" t="n"/>
      <c r="K294" s="4" t="n"/>
      <c r="L294" s="4" t="n"/>
      <c r="M294" s="4" t="n"/>
    </row>
    <row r="295">
      <c r="A295" s="5" t="n"/>
      <c r="I295" s="5" t="n"/>
      <c r="J295" s="4" t="n"/>
      <c r="K295" s="4" t="n"/>
      <c r="L295" s="4" t="n"/>
      <c r="M295" s="4" t="n"/>
    </row>
    <row r="296">
      <c r="A296" s="5" t="n"/>
      <c r="I296" s="5" t="n"/>
      <c r="J296" s="4" t="n"/>
      <c r="K296" s="4" t="n"/>
      <c r="L296" s="4" t="n"/>
      <c r="M296" s="4" t="n"/>
    </row>
    <row r="297">
      <c r="A297" s="5" t="n"/>
      <c r="I297" s="5" t="n"/>
      <c r="J297" s="4" t="n"/>
      <c r="K297" s="4" t="n"/>
      <c r="L297" s="4" t="n"/>
      <c r="M297" s="4" t="n"/>
    </row>
    <row r="298">
      <c r="A298" s="5" t="n"/>
      <c r="I298" s="5" t="n"/>
      <c r="J298" s="4" t="n"/>
      <c r="K298" s="4" t="n"/>
      <c r="L298" s="4" t="n"/>
      <c r="M298" s="4" t="n"/>
    </row>
    <row r="299">
      <c r="A299" s="5" t="n"/>
      <c r="I299" s="5" t="n"/>
      <c r="J299" s="4" t="n"/>
      <c r="K299" s="4" t="n"/>
      <c r="L299" s="4" t="n"/>
      <c r="M299" s="4" t="n"/>
    </row>
    <row r="300">
      <c r="A300" s="5" t="n"/>
      <c r="I300" s="5" t="n"/>
      <c r="J300" s="4" t="n"/>
      <c r="K300" s="4" t="n"/>
      <c r="L300" s="4" t="n"/>
      <c r="M300" s="4" t="n"/>
    </row>
    <row r="301">
      <c r="A301" s="5" t="n"/>
      <c r="I301" s="5" t="n"/>
      <c r="J301" s="4" t="n"/>
      <c r="K301" s="4" t="n"/>
      <c r="L301" s="4" t="n"/>
      <c r="M301" s="4" t="n"/>
    </row>
    <row r="302">
      <c r="A302" s="5" t="n"/>
      <c r="I302" s="5" t="n"/>
      <c r="J302" s="4" t="n"/>
      <c r="K302" s="4" t="n"/>
      <c r="L302" s="4" t="n"/>
      <c r="M302" s="4" t="n"/>
    </row>
    <row r="303">
      <c r="A303" s="5" t="n"/>
      <c r="I303" s="5" t="n"/>
      <c r="J303" s="4" t="n"/>
      <c r="K303" s="4" t="n"/>
      <c r="L303" s="4" t="n"/>
      <c r="M303" s="4" t="n"/>
    </row>
    <row r="304">
      <c r="A304" s="5" t="n"/>
      <c r="I304" s="5" t="n"/>
      <c r="J304" s="4" t="n"/>
      <c r="K304" s="4" t="n"/>
      <c r="L304" s="4" t="n"/>
      <c r="M304" s="4" t="n"/>
    </row>
    <row r="305">
      <c r="A305" s="5" t="n"/>
      <c r="I305" s="5" t="n"/>
      <c r="J305" s="4" t="n"/>
      <c r="K305" s="4" t="n"/>
      <c r="L305" s="4" t="n"/>
      <c r="M305" s="4" t="n"/>
    </row>
    <row r="306">
      <c r="A306" s="5" t="n"/>
      <c r="I306" s="5" t="n"/>
      <c r="J306" s="4" t="n"/>
      <c r="K306" s="4" t="n"/>
      <c r="L306" s="4" t="n"/>
      <c r="M306" s="4" t="n"/>
    </row>
    <row r="307">
      <c r="A307" s="5" t="n"/>
      <c r="I307" s="5" t="n"/>
      <c r="J307" s="4" t="n"/>
      <c r="K307" s="4" t="n"/>
      <c r="L307" s="4" t="n"/>
      <c r="M307" s="4" t="n"/>
    </row>
    <row r="308">
      <c r="A308" s="5" t="n"/>
      <c r="I308" s="5" t="n"/>
      <c r="J308" s="4" t="n"/>
      <c r="K308" s="4" t="n"/>
      <c r="L308" s="4" t="n"/>
      <c r="M308" s="4" t="n"/>
    </row>
    <row r="309">
      <c r="A309" s="5" t="n"/>
      <c r="I309" s="5" t="n"/>
      <c r="J309" s="4" t="n"/>
      <c r="K309" s="4" t="n"/>
      <c r="L309" s="4" t="n"/>
      <c r="M309" s="4" t="n"/>
    </row>
    <row r="310">
      <c r="A310" s="5" t="n"/>
      <c r="I310" s="5" t="n"/>
      <c r="J310" s="4" t="n"/>
      <c r="K310" s="4" t="n"/>
      <c r="L310" s="4" t="n"/>
      <c r="M310" s="4" t="n"/>
    </row>
    <row r="311">
      <c r="A311" s="5" t="n"/>
      <c r="I311" s="5" t="n"/>
      <c r="J311" s="4" t="n"/>
      <c r="K311" s="4" t="n"/>
      <c r="L311" s="4" t="n"/>
      <c r="M311" s="4" t="n"/>
    </row>
    <row r="312">
      <c r="A312" s="5" t="n"/>
      <c r="I312" s="5" t="n"/>
      <c r="J312" s="4" t="n"/>
      <c r="K312" s="4" t="n"/>
      <c r="L312" s="4" t="n"/>
      <c r="M312" s="4" t="n"/>
    </row>
    <row r="313">
      <c r="A313" s="5" t="n"/>
      <c r="I313" s="5" t="n"/>
      <c r="J313" s="4" t="n"/>
      <c r="K313" s="4" t="n"/>
      <c r="L313" s="4" t="n"/>
      <c r="M313" s="4" t="n"/>
    </row>
    <row r="314">
      <c r="A314" s="5" t="n"/>
      <c r="I314" s="5" t="n"/>
      <c r="J314" s="4" t="n"/>
      <c r="K314" s="4" t="n"/>
      <c r="L314" s="4" t="n"/>
      <c r="M314" s="4" t="n"/>
    </row>
    <row r="315">
      <c r="A315" s="5" t="n"/>
      <c r="I315" s="5" t="n"/>
      <c r="J315" s="4" t="n"/>
      <c r="K315" s="4" t="n"/>
      <c r="L315" s="4" t="n"/>
      <c r="M315" s="4" t="n"/>
    </row>
    <row r="316">
      <c r="A316" s="5" t="n"/>
      <c r="I316" s="5" t="n"/>
      <c r="J316" s="4" t="n"/>
      <c r="K316" s="4" t="n"/>
      <c r="L316" s="4" t="n"/>
      <c r="M316" s="4" t="n"/>
    </row>
    <row r="317">
      <c r="A317" s="5" t="n"/>
      <c r="I317" s="5" t="n"/>
      <c r="J317" s="4" t="n"/>
      <c r="K317" s="4" t="n"/>
      <c r="L317" s="4" t="n"/>
      <c r="M317" s="4" t="n"/>
    </row>
    <row r="318">
      <c r="A318" s="5" t="n"/>
      <c r="I318" s="5" t="n"/>
      <c r="J318" s="4" t="n"/>
      <c r="K318" s="4" t="n"/>
      <c r="L318" s="4" t="n"/>
      <c r="M318" s="4" t="n"/>
    </row>
    <row r="319">
      <c r="A319" s="5" t="n"/>
      <c r="I319" s="5" t="n"/>
      <c r="J319" s="4" t="n"/>
      <c r="K319" s="4" t="n"/>
      <c r="L319" s="4" t="n"/>
      <c r="M319" s="4" t="n"/>
    </row>
    <row r="320">
      <c r="A320" s="5" t="n"/>
      <c r="I320" s="5" t="n"/>
      <c r="J320" s="4" t="n"/>
      <c r="K320" s="4" t="n"/>
      <c r="L320" s="4" t="n"/>
      <c r="M320" s="4" t="n"/>
    </row>
    <row r="321">
      <c r="A321" s="5" t="n"/>
      <c r="I321" s="5" t="n"/>
      <c r="J321" s="4" t="n"/>
      <c r="K321" s="4" t="n"/>
      <c r="L321" s="4" t="n"/>
      <c r="M321" s="4" t="n"/>
    </row>
    <row r="322">
      <c r="A322" s="5" t="n"/>
      <c r="I322" s="5" t="n"/>
      <c r="J322" s="4" t="n"/>
      <c r="K322" s="4" t="n"/>
      <c r="L322" s="4" t="n"/>
      <c r="M322" s="4" t="n"/>
    </row>
    <row r="323">
      <c r="A323" s="5" t="n"/>
      <c r="I323" s="5" t="n"/>
      <c r="J323" s="4" t="n"/>
      <c r="K323" s="4" t="n"/>
      <c r="L323" s="4" t="n"/>
      <c r="M323" s="4" t="n"/>
    </row>
    <row r="324">
      <c r="A324" s="5" t="n"/>
      <c r="I324" s="5" t="n"/>
      <c r="J324" s="4" t="n"/>
      <c r="K324" s="4" t="n"/>
      <c r="L324" s="4" t="n"/>
      <c r="M324" s="4" t="n"/>
    </row>
    <row r="325">
      <c r="A325" s="5" t="n"/>
      <c r="I325" s="5" t="n"/>
      <c r="J325" s="4" t="n"/>
      <c r="K325" s="4" t="n"/>
      <c r="L325" s="4" t="n"/>
      <c r="M325" s="4" t="n"/>
    </row>
    <row r="326">
      <c r="A326" s="5" t="n"/>
      <c r="I326" s="5" t="n"/>
      <c r="J326" s="4" t="n"/>
      <c r="K326" s="4" t="n"/>
      <c r="L326" s="4" t="n"/>
      <c r="M326" s="4" t="n"/>
    </row>
    <row r="327">
      <c r="A327" s="5" t="n"/>
      <c r="I327" s="5" t="n"/>
      <c r="J327" s="4" t="n"/>
      <c r="K327" s="4" t="n"/>
      <c r="L327" s="4" t="n"/>
      <c r="M327" s="4" t="n"/>
    </row>
    <row r="328">
      <c r="A328" s="5" t="n"/>
      <c r="I328" s="5" t="n"/>
      <c r="J328" s="4" t="n"/>
      <c r="K328" s="4" t="n"/>
      <c r="L328" s="4" t="n"/>
      <c r="M328" s="4" t="n"/>
    </row>
    <row r="329">
      <c r="A329" s="5" t="n"/>
      <c r="I329" s="5" t="n"/>
      <c r="J329" s="4" t="n"/>
      <c r="K329" s="4" t="n"/>
      <c r="L329" s="4" t="n"/>
      <c r="M329" s="4" t="n"/>
    </row>
    <row r="330">
      <c r="A330" s="5" t="n"/>
      <c r="I330" s="5" t="n"/>
      <c r="J330" s="4" t="n"/>
      <c r="K330" s="4" t="n"/>
      <c r="L330" s="4" t="n"/>
      <c r="M330" s="4" t="n"/>
    </row>
    <row r="331">
      <c r="A331" s="5" t="n"/>
      <c r="I331" s="5" t="n"/>
      <c r="J331" s="4" t="n"/>
      <c r="K331" s="4" t="n"/>
      <c r="L331" s="4" t="n"/>
      <c r="M331" s="4" t="n"/>
    </row>
    <row r="332">
      <c r="A332" s="5" t="n"/>
      <c r="I332" s="5" t="n"/>
      <c r="J332" s="4" t="n"/>
      <c r="K332" s="4" t="n"/>
      <c r="L332" s="4" t="n"/>
      <c r="M332" s="4" t="n"/>
    </row>
    <row r="333">
      <c r="A333" s="5" t="n"/>
      <c r="I333" s="5" t="n"/>
      <c r="J333" s="4" t="n"/>
      <c r="K333" s="4" t="n"/>
      <c r="L333" s="4" t="n"/>
      <c r="M333" s="4" t="n"/>
    </row>
    <row r="334">
      <c r="A334" s="5" t="n"/>
      <c r="I334" s="5" t="n"/>
      <c r="J334" s="4" t="n"/>
      <c r="K334" s="4" t="n"/>
      <c r="L334" s="4" t="n"/>
      <c r="M334" s="4" t="n"/>
    </row>
    <row r="335">
      <c r="A335" s="5" t="n"/>
      <c r="I335" s="5" t="n"/>
      <c r="J335" s="4" t="n"/>
      <c r="K335" s="4" t="n"/>
      <c r="L335" s="4" t="n"/>
      <c r="M335" s="4" t="n"/>
    </row>
    <row r="336">
      <c r="A336" s="5" t="n"/>
      <c r="I336" s="5" t="n"/>
      <c r="J336" s="4" t="n"/>
      <c r="K336" s="4" t="n"/>
      <c r="L336" s="4" t="n"/>
      <c r="M336" s="4" t="n"/>
    </row>
    <row r="337">
      <c r="A337" s="5" t="n"/>
      <c r="I337" s="5" t="n"/>
      <c r="J337" s="4" t="n"/>
      <c r="K337" s="4" t="n"/>
      <c r="L337" s="4" t="n"/>
      <c r="M337" s="4" t="n"/>
    </row>
    <row r="338">
      <c r="A338" s="5" t="n"/>
      <c r="I338" s="5" t="n"/>
      <c r="J338" s="4" t="n"/>
      <c r="K338" s="4" t="n"/>
      <c r="L338" s="4" t="n"/>
      <c r="M338" s="4" t="n"/>
    </row>
    <row r="339">
      <c r="A339" s="5" t="n"/>
      <c r="I339" s="5" t="n"/>
      <c r="J339" s="4" t="n"/>
      <c r="K339" s="4" t="n"/>
      <c r="L339" s="4" t="n"/>
      <c r="M339" s="4" t="n"/>
    </row>
    <row r="340">
      <c r="A340" s="5" t="n"/>
      <c r="I340" s="5" t="n"/>
      <c r="J340" s="4" t="n"/>
      <c r="K340" s="4" t="n"/>
      <c r="L340" s="4" t="n"/>
      <c r="M340" s="4" t="n"/>
    </row>
    <row r="341">
      <c r="A341" s="5" t="n"/>
      <c r="I341" s="5" t="n"/>
      <c r="J341" s="4" t="n"/>
      <c r="K341" s="4" t="n"/>
      <c r="L341" s="4" t="n"/>
      <c r="M341" s="4" t="n"/>
    </row>
    <row r="342">
      <c r="A342" s="5" t="n"/>
      <c r="I342" s="5" t="n"/>
      <c r="J342" s="4" t="n"/>
      <c r="K342" s="4" t="n"/>
      <c r="L342" s="4" t="n"/>
      <c r="M342" s="4" t="n"/>
    </row>
    <row r="343">
      <c r="A343" s="5" t="n"/>
      <c r="I343" s="5" t="n"/>
      <c r="J343" s="4" t="n"/>
      <c r="K343" s="4" t="n"/>
      <c r="L343" s="4" t="n"/>
      <c r="M343" s="4" t="n"/>
    </row>
    <row r="344">
      <c r="A344" s="5" t="n"/>
      <c r="I344" s="5" t="n"/>
      <c r="J344" s="4" t="n"/>
      <c r="K344" s="4" t="n"/>
      <c r="L344" s="4" t="n"/>
      <c r="M344" s="4" t="n"/>
    </row>
    <row r="345">
      <c r="A345" s="5" t="n"/>
      <c r="I345" s="5" t="n"/>
      <c r="J345" s="4" t="n"/>
      <c r="K345" s="4" t="n"/>
      <c r="L345" s="4" t="n"/>
      <c r="M345" s="4" t="n"/>
    </row>
    <row r="346">
      <c r="A346" s="5" t="n"/>
      <c r="I346" s="5" t="n"/>
      <c r="J346" s="4" t="n"/>
      <c r="K346" s="4" t="n"/>
      <c r="L346" s="4" t="n"/>
      <c r="M346" s="4" t="n"/>
    </row>
    <row r="347">
      <c r="A347" s="5" t="n"/>
      <c r="I347" s="5" t="n"/>
      <c r="J347" s="4" t="n"/>
      <c r="K347" s="4" t="n"/>
      <c r="L347" s="4" t="n"/>
      <c r="M347" s="4" t="n"/>
    </row>
    <row r="348">
      <c r="A348" s="5" t="n"/>
      <c r="I348" s="5" t="n"/>
      <c r="J348" s="4" t="n"/>
      <c r="K348" s="4" t="n"/>
      <c r="L348" s="4" t="n"/>
      <c r="M348" s="4" t="n"/>
    </row>
    <row r="349">
      <c r="A349" s="5" t="n"/>
      <c r="I349" s="5" t="n"/>
      <c r="J349" s="4" t="n"/>
      <c r="K349" s="4" t="n"/>
      <c r="L349" s="4" t="n"/>
      <c r="M349" s="4" t="n"/>
    </row>
    <row r="350">
      <c r="A350" s="5" t="n"/>
      <c r="I350" s="5" t="n"/>
      <c r="J350" s="4" t="n"/>
      <c r="K350" s="4" t="n"/>
      <c r="L350" s="4" t="n"/>
      <c r="M350" s="4" t="n"/>
    </row>
    <row r="351">
      <c r="A351" s="5" t="n"/>
      <c r="I351" s="5" t="n"/>
      <c r="J351" s="4" t="n"/>
      <c r="K351" s="4" t="n"/>
      <c r="L351" s="4" t="n"/>
      <c r="M351" s="4" t="n"/>
    </row>
    <row r="352">
      <c r="A352" s="5" t="n"/>
      <c r="I352" s="5" t="n"/>
      <c r="J352" s="4" t="n"/>
      <c r="K352" s="4" t="n"/>
      <c r="L352" s="4" t="n"/>
      <c r="M352" s="4" t="n"/>
    </row>
    <row r="353">
      <c r="A353" s="5" t="n"/>
      <c r="I353" s="5" t="n"/>
      <c r="J353" s="4" t="n"/>
      <c r="K353" s="4" t="n"/>
      <c r="L353" s="4" t="n"/>
      <c r="M353" s="4" t="n"/>
    </row>
    <row r="354">
      <c r="A354" s="5" t="n"/>
      <c r="I354" s="5" t="n"/>
      <c r="J354" s="4" t="n"/>
      <c r="K354" s="4" t="n"/>
      <c r="L354" s="4" t="n"/>
      <c r="M354" s="4" t="n"/>
    </row>
    <row r="355">
      <c r="A355" s="5" t="n"/>
      <c r="I355" s="5" t="n"/>
      <c r="J355" s="4" t="n"/>
      <c r="K355" s="4" t="n"/>
      <c r="L355" s="4" t="n"/>
      <c r="M355" s="4" t="n"/>
    </row>
    <row r="356">
      <c r="A356" s="5" t="n"/>
      <c r="I356" s="5" t="n"/>
      <c r="J356" s="4" t="n"/>
      <c r="K356" s="4" t="n"/>
      <c r="L356" s="4" t="n"/>
      <c r="M356" s="4" t="n"/>
    </row>
    <row r="357">
      <c r="A357" s="5" t="n"/>
      <c r="I357" s="5" t="n"/>
      <c r="J357" s="4" t="n"/>
      <c r="K357" s="4" t="n"/>
      <c r="L357" s="4" t="n"/>
      <c r="M357" s="4" t="n"/>
    </row>
    <row r="358">
      <c r="A358" s="5" t="n"/>
      <c r="I358" s="5" t="n"/>
      <c r="J358" s="4" t="n"/>
      <c r="K358" s="4" t="n"/>
      <c r="L358" s="4" t="n"/>
      <c r="M358" s="4" t="n"/>
    </row>
    <row r="359">
      <c r="A359" s="5" t="n"/>
      <c r="I359" s="5" t="n"/>
      <c r="J359" s="4" t="n"/>
      <c r="K359" s="4" t="n"/>
      <c r="L359" s="4" t="n"/>
      <c r="M359" s="4" t="n"/>
    </row>
    <row r="360">
      <c r="A360" s="5" t="n"/>
      <c r="I360" s="5" t="n"/>
      <c r="J360" s="4" t="n"/>
      <c r="K360" s="4" t="n"/>
      <c r="L360" s="4" t="n"/>
      <c r="M360" s="4" t="n"/>
    </row>
    <row r="361">
      <c r="A361" s="5" t="n"/>
      <c r="I361" s="5" t="n"/>
      <c r="J361" s="4" t="n"/>
      <c r="K361" s="4" t="n"/>
      <c r="L361" s="4" t="n"/>
      <c r="M361" s="4" t="n"/>
    </row>
    <row r="362">
      <c r="A362" s="5" t="n"/>
      <c r="I362" s="5" t="n"/>
      <c r="J362" s="4" t="n"/>
      <c r="K362" s="4" t="n"/>
      <c r="L362" s="4" t="n"/>
      <c r="M362" s="4" t="n"/>
    </row>
    <row r="363">
      <c r="A363" s="5" t="n"/>
      <c r="I363" s="5" t="n"/>
      <c r="J363" s="4" t="n"/>
      <c r="K363" s="4" t="n"/>
      <c r="L363" s="4" t="n"/>
      <c r="M363" s="4" t="n"/>
    </row>
    <row r="364">
      <c r="A364" s="5" t="n"/>
      <c r="I364" s="5" t="n"/>
      <c r="J364" s="4" t="n"/>
      <c r="K364" s="4" t="n"/>
      <c r="L364" s="4" t="n"/>
      <c r="M364" s="4" t="n"/>
    </row>
    <row r="365">
      <c r="A365" s="5" t="n"/>
      <c r="I365" s="5" t="n"/>
      <c r="J365" s="4" t="n"/>
      <c r="K365" s="4" t="n"/>
      <c r="L365" s="4" t="n"/>
      <c r="M365" s="4" t="n"/>
    </row>
    <row r="366">
      <c r="A366" s="5" t="n"/>
      <c r="I366" s="5" t="n"/>
      <c r="J366" s="4" t="n"/>
      <c r="K366" s="4" t="n"/>
      <c r="L366" s="4" t="n"/>
      <c r="M366" s="4" t="n"/>
    </row>
    <row r="367">
      <c r="A367" s="5" t="n"/>
      <c r="I367" s="5" t="n"/>
      <c r="J367" s="4" t="n"/>
      <c r="K367" s="4" t="n"/>
      <c r="L367" s="4" t="n"/>
      <c r="M367" s="4" t="n"/>
    </row>
    <row r="368">
      <c r="A368" s="5" t="n"/>
      <c r="I368" s="5" t="n"/>
      <c r="J368" s="4" t="n"/>
      <c r="K368" s="4" t="n"/>
      <c r="L368" s="4" t="n"/>
      <c r="M368" s="4" t="n"/>
    </row>
    <row r="369">
      <c r="A369" s="5" t="n"/>
      <c r="I369" s="5" t="n"/>
      <c r="J369" s="4" t="n"/>
      <c r="K369" s="4" t="n"/>
      <c r="L369" s="4" t="n"/>
      <c r="M369" s="4" t="n"/>
    </row>
    <row r="370">
      <c r="A370" s="5" t="n"/>
      <c r="I370" s="5" t="n"/>
      <c r="J370" s="4" t="n"/>
      <c r="K370" s="4" t="n"/>
      <c r="L370" s="4" t="n"/>
      <c r="M370" s="4" t="n"/>
    </row>
    <row r="371">
      <c r="A371" s="5" t="n"/>
      <c r="I371" s="5" t="n"/>
      <c r="J371" s="4" t="n"/>
      <c r="K371" s="4" t="n"/>
      <c r="L371" s="4" t="n"/>
      <c r="M371" s="4" t="n"/>
    </row>
    <row r="372">
      <c r="A372" s="5" t="n"/>
      <c r="I372" s="5" t="n"/>
      <c r="J372" s="4" t="n"/>
      <c r="K372" s="4" t="n"/>
      <c r="L372" s="4" t="n"/>
      <c r="M372" s="4" t="n"/>
    </row>
    <row r="373">
      <c r="A373" s="5" t="n"/>
      <c r="I373" s="5" t="n"/>
      <c r="J373" s="4" t="n"/>
      <c r="K373" s="4" t="n"/>
      <c r="L373" s="4" t="n"/>
      <c r="M373" s="4" t="n"/>
    </row>
    <row r="374">
      <c r="A374" s="5" t="n"/>
      <c r="I374" s="5" t="n"/>
      <c r="J374" s="4" t="n"/>
      <c r="K374" s="4" t="n"/>
      <c r="L374" s="4" t="n"/>
      <c r="M374" s="4" t="n"/>
    </row>
    <row r="375">
      <c r="A375" s="5" t="n"/>
      <c r="I375" s="5" t="n"/>
      <c r="J375" s="4" t="n"/>
      <c r="K375" s="4" t="n"/>
      <c r="L375" s="4" t="n"/>
      <c r="M375" s="4" t="n"/>
    </row>
    <row r="376">
      <c r="A376" s="5" t="n"/>
      <c r="I376" s="5" t="n"/>
      <c r="J376" s="4" t="n"/>
      <c r="K376" s="4" t="n"/>
      <c r="L376" s="4" t="n"/>
      <c r="M376" s="4" t="n"/>
    </row>
    <row r="377">
      <c r="A377" s="5" t="n"/>
      <c r="I377" s="5" t="n"/>
      <c r="J377" s="4" t="n"/>
      <c r="K377" s="4" t="n"/>
      <c r="L377" s="4" t="n"/>
      <c r="M377" s="4" t="n"/>
    </row>
    <row r="378">
      <c r="A378" s="5" t="n"/>
      <c r="I378" s="5" t="n"/>
      <c r="J378" s="4" t="n"/>
      <c r="K378" s="4" t="n"/>
      <c r="L378" s="4" t="n"/>
      <c r="M378" s="4" t="n"/>
    </row>
    <row r="379">
      <c r="A379" s="5" t="n"/>
      <c r="I379" s="5" t="n"/>
      <c r="J379" s="4" t="n"/>
      <c r="K379" s="4" t="n"/>
      <c r="L379" s="4" t="n"/>
      <c r="M379" s="4" t="n"/>
    </row>
    <row r="380">
      <c r="A380" s="5" t="n"/>
      <c r="I380" s="5" t="n"/>
      <c r="J380" s="4" t="n"/>
      <c r="K380" s="4" t="n"/>
      <c r="L380" s="4" t="n"/>
      <c r="M380" s="4" t="n"/>
    </row>
    <row r="381">
      <c r="A381" s="5" t="n"/>
      <c r="I381" s="5" t="n"/>
      <c r="J381" s="4" t="n"/>
      <c r="K381" s="4" t="n"/>
      <c r="L381" s="4" t="n"/>
      <c r="M381" s="4" t="n"/>
    </row>
    <row r="382">
      <c r="A382" s="5" t="n"/>
      <c r="I382" s="5" t="n"/>
      <c r="J382" s="4" t="n"/>
      <c r="K382" s="4" t="n"/>
      <c r="L382" s="4" t="n"/>
      <c r="M382" s="4" t="n"/>
    </row>
    <row r="383">
      <c r="A383" s="5" t="n"/>
      <c r="I383" s="5" t="n"/>
      <c r="J383" s="4" t="n"/>
      <c r="K383" s="4" t="n"/>
      <c r="L383" s="4" t="n"/>
      <c r="M383" s="4" t="n"/>
    </row>
    <row r="384">
      <c r="A384" s="5" t="n"/>
      <c r="I384" s="5" t="n"/>
      <c r="J384" s="4" t="n"/>
      <c r="K384" s="4" t="n"/>
      <c r="L384" s="4" t="n"/>
      <c r="M384" s="4" t="n"/>
    </row>
    <row r="385">
      <c r="A385" s="5" t="n"/>
      <c r="I385" s="5" t="n"/>
      <c r="J385" s="4" t="n"/>
      <c r="K385" s="4" t="n"/>
      <c r="L385" s="4" t="n"/>
      <c r="M385" s="4" t="n"/>
    </row>
    <row r="386">
      <c r="A386" s="5" t="n"/>
      <c r="I386" s="5" t="n"/>
      <c r="J386" s="4" t="n"/>
      <c r="K386" s="4" t="n"/>
      <c r="L386" s="4" t="n"/>
      <c r="M386" s="4" t="n"/>
    </row>
    <row r="387">
      <c r="A387" s="5" t="n"/>
      <c r="I387" s="5" t="n"/>
      <c r="J387" s="4" t="n"/>
      <c r="K387" s="4" t="n"/>
      <c r="L387" s="4" t="n"/>
      <c r="M387" s="4" t="n"/>
    </row>
    <row r="388">
      <c r="A388" s="5" t="n"/>
      <c r="I388" s="5" t="n"/>
      <c r="J388" s="4" t="n"/>
      <c r="K388" s="4" t="n"/>
      <c r="L388" s="4" t="n"/>
      <c r="M388" s="4" t="n"/>
    </row>
    <row r="389">
      <c r="A389" s="5" t="n"/>
      <c r="I389" s="5" t="n"/>
      <c r="J389" s="4" t="n"/>
      <c r="K389" s="4" t="n"/>
      <c r="L389" s="4" t="n"/>
      <c r="M389" s="4" t="n"/>
    </row>
    <row r="390">
      <c r="A390" s="5" t="n"/>
      <c r="I390" s="5" t="n"/>
      <c r="J390" s="4" t="n"/>
      <c r="K390" s="4" t="n"/>
      <c r="L390" s="4" t="n"/>
      <c r="M390" s="4" t="n"/>
    </row>
    <row r="391">
      <c r="A391" s="5" t="n"/>
      <c r="I391" s="5" t="n"/>
      <c r="J391" s="4" t="n"/>
      <c r="K391" s="4" t="n"/>
      <c r="L391" s="4" t="n"/>
      <c r="M391" s="4" t="n"/>
    </row>
    <row r="392">
      <c r="A392" s="5" t="n"/>
      <c r="I392" s="5" t="n"/>
      <c r="J392" s="4" t="n"/>
      <c r="K392" s="4" t="n"/>
      <c r="L392" s="4" t="n"/>
      <c r="M392" s="4" t="n"/>
    </row>
    <row r="393">
      <c r="A393" s="5" t="n"/>
      <c r="I393" s="5" t="n"/>
      <c r="J393" s="4" t="n"/>
      <c r="K393" s="4" t="n"/>
      <c r="L393" s="4" t="n"/>
      <c r="M393" s="4" t="n"/>
    </row>
    <row r="394">
      <c r="A394" s="5" t="n"/>
      <c r="I394" s="5" t="n"/>
      <c r="J394" s="4" t="n"/>
      <c r="K394" s="4" t="n"/>
      <c r="L394" s="4" t="n"/>
      <c r="M394" s="4" t="n"/>
    </row>
    <row r="395">
      <c r="A395" s="5" t="n"/>
      <c r="I395" s="5" t="n"/>
      <c r="J395" s="4" t="n"/>
      <c r="K395" s="4" t="n"/>
      <c r="L395" s="4" t="n"/>
      <c r="M395" s="4" t="n"/>
    </row>
    <row r="396">
      <c r="A396" s="5" t="n"/>
      <c r="I396" s="5" t="n"/>
      <c r="J396" s="4" t="n"/>
      <c r="K396" s="4" t="n"/>
      <c r="L396" s="4" t="n"/>
      <c r="M396" s="4" t="n"/>
    </row>
    <row r="397">
      <c r="A397" s="5" t="n"/>
      <c r="I397" s="5" t="n"/>
      <c r="J397" s="4" t="n"/>
      <c r="K397" s="4" t="n"/>
      <c r="L397" s="4" t="n"/>
      <c r="M397" s="4" t="n"/>
    </row>
    <row r="398">
      <c r="A398" s="5" t="n"/>
      <c r="I398" s="5" t="n"/>
      <c r="J398" s="4" t="n"/>
      <c r="K398" s="4" t="n"/>
      <c r="L398" s="4" t="n"/>
      <c r="M398" s="4" t="n"/>
    </row>
    <row r="399">
      <c r="A399" s="5" t="n"/>
      <c r="I399" s="5" t="n"/>
      <c r="J399" s="4" t="n"/>
      <c r="K399" s="4" t="n"/>
      <c r="L399" s="4" t="n"/>
      <c r="M399" s="4" t="n"/>
    </row>
    <row r="400">
      <c r="A400" s="5" t="n"/>
      <c r="I400" s="5" t="n"/>
      <c r="J400" s="4" t="n"/>
      <c r="K400" s="4" t="n"/>
      <c r="L400" s="4" t="n"/>
      <c r="M400" s="4" t="n"/>
    </row>
    <row r="401">
      <c r="A401" s="5" t="n"/>
      <c r="I401" s="5" t="n"/>
      <c r="J401" s="4" t="n"/>
      <c r="K401" s="4" t="n"/>
      <c r="L401" s="4" t="n"/>
      <c r="M401" s="4" t="n"/>
    </row>
    <row r="402">
      <c r="A402" s="5" t="n"/>
      <c r="I402" s="5" t="n"/>
      <c r="J402" s="4" t="n"/>
      <c r="K402" s="4" t="n"/>
      <c r="L402" s="4" t="n"/>
      <c r="M402" s="4" t="n"/>
    </row>
    <row r="403">
      <c r="A403" s="5" t="n"/>
      <c r="I403" s="5" t="n"/>
      <c r="J403" s="4" t="n"/>
      <c r="K403" s="4" t="n"/>
      <c r="L403" s="4" t="n"/>
      <c r="M403" s="4" t="n"/>
    </row>
    <row r="404">
      <c r="A404" s="5" t="n"/>
      <c r="I404" s="5" t="n"/>
      <c r="J404" s="4" t="n"/>
      <c r="K404" s="4" t="n"/>
      <c r="L404" s="4" t="n"/>
      <c r="M404" s="4" t="n"/>
    </row>
    <row r="405">
      <c r="A405" s="5" t="n"/>
      <c r="I405" s="5" t="n"/>
      <c r="J405" s="4" t="n"/>
      <c r="K405" s="4" t="n"/>
      <c r="L405" s="4" t="n"/>
      <c r="M405" s="4" t="n"/>
    </row>
    <row r="406">
      <c r="A406" s="5" t="n"/>
      <c r="I406" s="5" t="n"/>
      <c r="J406" s="4" t="n"/>
      <c r="K406" s="4" t="n"/>
      <c r="L406" s="4" t="n"/>
      <c r="M406" s="4" t="n"/>
    </row>
    <row r="407">
      <c r="A407" s="5" t="n"/>
      <c r="I407" s="5" t="n"/>
      <c r="J407" s="4" t="n"/>
      <c r="K407" s="4" t="n"/>
      <c r="L407" s="4" t="n"/>
      <c r="M407" s="4" t="n"/>
    </row>
    <row r="408">
      <c r="A408" s="5" t="n"/>
      <c r="I408" s="5" t="n"/>
      <c r="J408" s="4" t="n"/>
      <c r="K408" s="4" t="n"/>
      <c r="L408" s="4" t="n"/>
      <c r="M408" s="4" t="n"/>
    </row>
    <row r="409">
      <c r="A409" s="5" t="n"/>
      <c r="I409" s="5" t="n"/>
      <c r="J409" s="4" t="n"/>
      <c r="K409" s="4" t="n"/>
      <c r="L409" s="4" t="n"/>
      <c r="M409" s="4" t="n"/>
    </row>
    <row r="410">
      <c r="A410" s="5" t="n"/>
      <c r="I410" s="5" t="n"/>
      <c r="J410" s="4" t="n"/>
      <c r="K410" s="4" t="n"/>
      <c r="L410" s="4" t="n"/>
      <c r="M410" s="4" t="n"/>
    </row>
    <row r="411">
      <c r="A411" s="5" t="n"/>
      <c r="I411" s="5" t="n"/>
      <c r="J411" s="4" t="n"/>
      <c r="K411" s="4" t="n"/>
      <c r="L411" s="4" t="n"/>
      <c r="M411" s="4" t="n"/>
    </row>
    <row r="412">
      <c r="A412" s="5" t="n"/>
      <c r="I412" s="5" t="n"/>
      <c r="J412" s="4" t="n"/>
      <c r="K412" s="4" t="n"/>
      <c r="L412" s="4" t="n"/>
      <c r="M412" s="4" t="n"/>
    </row>
    <row r="413">
      <c r="A413" s="5" t="n"/>
      <c r="I413" s="5" t="n"/>
      <c r="J413" s="4" t="n"/>
      <c r="K413" s="4" t="n"/>
      <c r="L413" s="4" t="n"/>
      <c r="M413" s="4" t="n"/>
    </row>
    <row r="414">
      <c r="A414" s="5" t="n"/>
      <c r="I414" s="5" t="n"/>
      <c r="J414" s="4" t="n"/>
      <c r="K414" s="4" t="n"/>
      <c r="L414" s="4" t="n"/>
      <c r="M414" s="4" t="n"/>
    </row>
    <row r="415">
      <c r="A415" s="5" t="n"/>
      <c r="I415" s="5" t="n"/>
      <c r="J415" s="4" t="n"/>
      <c r="K415" s="4" t="n"/>
      <c r="L415" s="4" t="n"/>
      <c r="M415" s="4" t="n"/>
    </row>
    <row r="416">
      <c r="A416" s="5" t="n"/>
      <c r="I416" s="5" t="n"/>
      <c r="J416" s="4" t="n"/>
      <c r="K416" s="4" t="n"/>
      <c r="L416" s="4" t="n"/>
      <c r="M416" s="4" t="n"/>
    </row>
    <row r="417">
      <c r="A417" s="5" t="n"/>
      <c r="I417" s="5" t="n"/>
      <c r="J417" s="4" t="n"/>
      <c r="K417" s="4" t="n"/>
      <c r="L417" s="4" t="n"/>
      <c r="M417" s="4" t="n"/>
    </row>
    <row r="418">
      <c r="A418" s="5" t="n"/>
      <c r="I418" s="5" t="n"/>
      <c r="J418" s="4" t="n"/>
      <c r="K418" s="4" t="n"/>
      <c r="L418" s="4" t="n"/>
      <c r="M418" s="4" t="n"/>
    </row>
    <row r="419">
      <c r="A419" s="5" t="n"/>
      <c r="I419" s="5" t="n"/>
      <c r="J419" s="4" t="n"/>
      <c r="K419" s="4" t="n"/>
      <c r="L419" s="4" t="n"/>
      <c r="M419" s="4" t="n"/>
    </row>
    <row r="420">
      <c r="A420" s="5" t="n"/>
      <c r="I420" s="5" t="n"/>
      <c r="J420" s="4" t="n"/>
      <c r="K420" s="4" t="n"/>
      <c r="L420" s="4" t="n"/>
      <c r="M420" s="4" t="n"/>
    </row>
    <row r="421">
      <c r="A421" s="5" t="n"/>
      <c r="I421" s="5" t="n"/>
      <c r="J421" s="4" t="n"/>
      <c r="K421" s="4" t="n"/>
      <c r="L421" s="4" t="n"/>
      <c r="M421" s="4" t="n"/>
    </row>
    <row r="422">
      <c r="A422" s="5" t="n"/>
      <c r="I422" s="5" t="n"/>
      <c r="J422" s="4" t="n"/>
      <c r="K422" s="4" t="n"/>
      <c r="L422" s="4" t="n"/>
      <c r="M422" s="4" t="n"/>
    </row>
    <row r="423">
      <c r="A423" s="5" t="n"/>
      <c r="I423" s="5" t="n"/>
      <c r="J423" s="4" t="n"/>
      <c r="K423" s="4" t="n"/>
      <c r="L423" s="4" t="n"/>
      <c r="M423" s="4" t="n"/>
    </row>
    <row r="424">
      <c r="A424" s="5" t="n"/>
      <c r="I424" s="5" t="n"/>
      <c r="J424" s="4" t="n"/>
      <c r="K424" s="4" t="n"/>
      <c r="L424" s="4" t="n"/>
      <c r="M424" s="4" t="n"/>
    </row>
    <row r="425">
      <c r="A425" s="5" t="n"/>
      <c r="I425" s="5" t="n"/>
      <c r="J425" s="4" t="n"/>
      <c r="K425" s="4" t="n"/>
      <c r="L425" s="4" t="n"/>
      <c r="M425" s="4" t="n"/>
    </row>
    <row r="426">
      <c r="A426" s="5" t="n"/>
      <c r="I426" s="5" t="n"/>
      <c r="J426" s="4" t="n"/>
      <c r="K426" s="4" t="n"/>
      <c r="L426" s="4" t="n"/>
      <c r="M426" s="4" t="n"/>
    </row>
    <row r="427">
      <c r="A427" s="5" t="n"/>
      <c r="I427" s="5" t="n"/>
      <c r="J427" s="4" t="n"/>
      <c r="K427" s="4" t="n"/>
      <c r="L427" s="4" t="n"/>
      <c r="M427" s="4" t="n"/>
    </row>
    <row r="428">
      <c r="A428" s="5" t="n"/>
      <c r="I428" s="5" t="n"/>
      <c r="J428" s="4" t="n"/>
      <c r="K428" s="4" t="n"/>
      <c r="L428" s="4" t="n"/>
      <c r="M428" s="4" t="n"/>
    </row>
    <row r="429">
      <c r="A429" s="5" t="n"/>
      <c r="I429" s="5" t="n"/>
      <c r="J429" s="4" t="n"/>
      <c r="K429" s="4" t="n"/>
      <c r="L429" s="4" t="n"/>
      <c r="M429" s="4" t="n"/>
    </row>
    <row r="430">
      <c r="A430" s="5" t="n"/>
      <c r="I430" s="5" t="n"/>
      <c r="J430" s="4" t="n"/>
      <c r="K430" s="4" t="n"/>
      <c r="L430" s="4" t="n"/>
      <c r="M430" s="4" t="n"/>
    </row>
    <row r="431">
      <c r="A431" s="5" t="n"/>
      <c r="I431" s="5" t="n"/>
      <c r="J431" s="4" t="n"/>
      <c r="K431" s="4" t="n"/>
      <c r="L431" s="4" t="n"/>
      <c r="M431" s="4" t="n"/>
    </row>
    <row r="432">
      <c r="A432" s="5" t="n"/>
      <c r="I432" s="5" t="n"/>
      <c r="J432" s="4" t="n"/>
      <c r="K432" s="4" t="n"/>
      <c r="L432" s="4" t="n"/>
      <c r="M432" s="4" t="n"/>
    </row>
    <row r="433">
      <c r="A433" s="5" t="n"/>
      <c r="I433" s="5" t="n"/>
      <c r="J433" s="4" t="n"/>
      <c r="K433" s="4" t="n"/>
      <c r="L433" s="4" t="n"/>
      <c r="M433" s="4" t="n"/>
    </row>
    <row r="434">
      <c r="A434" s="5" t="n"/>
      <c r="I434" s="5" t="n"/>
      <c r="J434" s="4" t="n"/>
      <c r="K434" s="4" t="n"/>
      <c r="L434" s="4" t="n"/>
      <c r="M434" s="4" t="n"/>
    </row>
    <row r="435">
      <c r="A435" s="5" t="n"/>
      <c r="I435" s="5" t="n"/>
      <c r="J435" s="4" t="n"/>
      <c r="K435" s="4" t="n"/>
      <c r="L435" s="4" t="n"/>
      <c r="M435" s="4" t="n"/>
    </row>
    <row r="436">
      <c r="A436" s="5" t="n"/>
      <c r="I436" s="5" t="n"/>
      <c r="J436" s="4" t="n"/>
      <c r="K436" s="4" t="n"/>
      <c r="L436" s="4" t="n"/>
      <c r="M436" s="4" t="n"/>
    </row>
    <row r="437">
      <c r="A437" s="5" t="n"/>
      <c r="I437" s="5" t="n"/>
      <c r="J437" s="4" t="n"/>
      <c r="K437" s="4" t="n"/>
      <c r="L437" s="4" t="n"/>
      <c r="M437" s="4" t="n"/>
    </row>
    <row r="438">
      <c r="A438" s="5" t="n"/>
      <c r="I438" s="5" t="n"/>
      <c r="J438" s="4" t="n"/>
      <c r="K438" s="4" t="n"/>
      <c r="L438" s="4" t="n"/>
      <c r="M438" s="4" t="n"/>
    </row>
    <row r="439">
      <c r="A439" s="5" t="n"/>
      <c r="I439" s="5" t="n"/>
      <c r="J439" s="4" t="n"/>
      <c r="K439" s="4" t="n"/>
      <c r="L439" s="4" t="n"/>
      <c r="M439" s="4" t="n"/>
    </row>
    <row r="440">
      <c r="A440" s="5" t="n"/>
      <c r="I440" s="5" t="n"/>
      <c r="J440" s="4" t="n"/>
      <c r="K440" s="4" t="n"/>
      <c r="L440" s="4" t="n"/>
      <c r="M440" s="4" t="n"/>
    </row>
    <row r="441">
      <c r="A441" s="5" t="n"/>
      <c r="I441" s="5" t="n"/>
      <c r="J441" s="4" t="n"/>
      <c r="K441" s="4" t="n"/>
      <c r="L441" s="4" t="n"/>
      <c r="M441" s="4" t="n"/>
    </row>
    <row r="442">
      <c r="A442" s="5" t="n"/>
      <c r="I442" s="5" t="n"/>
      <c r="J442" s="4" t="n"/>
      <c r="K442" s="4" t="n"/>
      <c r="L442" s="4" t="n"/>
      <c r="M442" s="4" t="n"/>
    </row>
    <row r="443">
      <c r="A443" s="5" t="n"/>
      <c r="I443" s="5" t="n"/>
      <c r="J443" s="4" t="n"/>
      <c r="K443" s="4" t="n"/>
      <c r="L443" s="4" t="n"/>
      <c r="M443" s="4" t="n"/>
    </row>
    <row r="444">
      <c r="A444" s="5" t="n"/>
      <c r="I444" s="5" t="n"/>
      <c r="J444" s="4" t="n"/>
      <c r="K444" s="4" t="n"/>
      <c r="L444" s="4" t="n"/>
      <c r="M444" s="4" t="n"/>
    </row>
    <row r="445">
      <c r="A445" s="5" t="n"/>
      <c r="I445" s="5" t="n"/>
      <c r="J445" s="4" t="n"/>
      <c r="K445" s="4" t="n"/>
      <c r="L445" s="4" t="n"/>
      <c r="M445" s="4" t="n"/>
    </row>
    <row r="446">
      <c r="A446" s="5" t="n"/>
      <c r="I446" s="5" t="n"/>
      <c r="J446" s="4" t="n"/>
      <c r="K446" s="4" t="n"/>
      <c r="L446" s="4" t="n"/>
      <c r="M446" s="4" t="n"/>
    </row>
    <row r="447">
      <c r="A447" s="5" t="n"/>
      <c r="I447" s="5" t="n"/>
      <c r="J447" s="4" t="n"/>
      <c r="K447" s="4" t="n"/>
      <c r="L447" s="4" t="n"/>
      <c r="M447" s="4" t="n"/>
    </row>
    <row r="448">
      <c r="A448" s="5" t="n"/>
      <c r="I448" s="5" t="n"/>
      <c r="J448" s="4" t="n"/>
      <c r="K448" s="4" t="n"/>
      <c r="L448" s="4" t="n"/>
      <c r="M448" s="4" t="n"/>
    </row>
    <row r="449">
      <c r="A449" s="5" t="n"/>
      <c r="I449" s="5" t="n"/>
      <c r="J449" s="4" t="n"/>
      <c r="K449" s="4" t="n"/>
      <c r="L449" s="4" t="n"/>
      <c r="M449" s="4" t="n"/>
    </row>
    <row r="450">
      <c r="A450" s="5" t="n"/>
      <c r="I450" s="5" t="n"/>
      <c r="J450" s="4" t="n"/>
      <c r="K450" s="4" t="n"/>
      <c r="L450" s="4" t="n"/>
      <c r="M450" s="4" t="n"/>
    </row>
    <row r="451">
      <c r="A451" s="5" t="n"/>
      <c r="I451" s="5" t="n"/>
      <c r="J451" s="4" t="n"/>
      <c r="K451" s="4" t="n"/>
      <c r="L451" s="4" t="n"/>
      <c r="M451" s="4" t="n"/>
    </row>
    <row r="452">
      <c r="A452" s="5" t="n"/>
      <c r="I452" s="5" t="n"/>
      <c r="J452" s="4" t="n"/>
      <c r="K452" s="4" t="n"/>
      <c r="L452" s="4" t="n"/>
      <c r="M452" s="4" t="n"/>
    </row>
    <row r="453">
      <c r="A453" s="5" t="n"/>
      <c r="I453" s="5" t="n"/>
      <c r="J453" s="4" t="n"/>
      <c r="K453" s="4" t="n"/>
      <c r="L453" s="4" t="n"/>
      <c r="M453" s="4" t="n"/>
    </row>
    <row r="454">
      <c r="A454" s="5" t="n"/>
      <c r="I454" s="5" t="n"/>
      <c r="J454" s="4" t="n"/>
      <c r="K454" s="4" t="n"/>
      <c r="L454" s="4" t="n"/>
      <c r="M454" s="4" t="n"/>
    </row>
    <row r="455">
      <c r="A455" s="5" t="n"/>
      <c r="I455" s="5" t="n"/>
      <c r="J455" s="4" t="n"/>
      <c r="K455" s="4" t="n"/>
      <c r="L455" s="4" t="n"/>
      <c r="M455" s="4" t="n"/>
    </row>
    <row r="456">
      <c r="A456" s="5" t="n"/>
      <c r="I456" s="5" t="n"/>
      <c r="J456" s="4" t="n"/>
      <c r="K456" s="4" t="n"/>
      <c r="L456" s="4" t="n"/>
      <c r="M456" s="4" t="n"/>
    </row>
    <row r="457">
      <c r="A457" s="5" t="n"/>
      <c r="I457" s="5" t="n"/>
      <c r="J457" s="4" t="n"/>
      <c r="K457" s="4" t="n"/>
      <c r="L457" s="4" t="n"/>
      <c r="M457" s="4" t="n"/>
    </row>
    <row r="458">
      <c r="A458" s="5" t="n"/>
      <c r="I458" s="5" t="n"/>
      <c r="J458" s="4" t="n"/>
      <c r="K458" s="4" t="n"/>
      <c r="L458" s="4" t="n"/>
      <c r="M458" s="4" t="n"/>
    </row>
    <row r="459">
      <c r="A459" s="5" t="n"/>
      <c r="I459" s="5" t="n"/>
      <c r="J459" s="4" t="n"/>
      <c r="K459" s="4" t="n"/>
      <c r="L459" s="4" t="n"/>
      <c r="M459" s="4" t="n"/>
    </row>
    <row r="460">
      <c r="A460" s="5" t="n"/>
      <c r="I460" s="5" t="n"/>
      <c r="J460" s="4" t="n"/>
      <c r="K460" s="4" t="n"/>
      <c r="L460" s="4" t="n"/>
      <c r="M460" s="4" t="n"/>
    </row>
    <row r="461">
      <c r="A461" s="5" t="n"/>
      <c r="I461" s="5" t="n"/>
      <c r="J461" s="4" t="n"/>
      <c r="K461" s="4" t="n"/>
      <c r="L461" s="4" t="n"/>
      <c r="M461" s="4" t="n"/>
    </row>
    <row r="462">
      <c r="A462" s="5" t="n"/>
      <c r="I462" s="5" t="n"/>
      <c r="J462" s="4" t="n"/>
      <c r="K462" s="4" t="n"/>
      <c r="L462" s="4" t="n"/>
      <c r="M462" s="4" t="n"/>
    </row>
    <row r="463">
      <c r="A463" s="5" t="n"/>
      <c r="I463" s="5" t="n"/>
      <c r="J463" s="4" t="n"/>
      <c r="K463" s="4" t="n"/>
      <c r="L463" s="4" t="n"/>
      <c r="M463" s="4" t="n"/>
    </row>
    <row r="464">
      <c r="A464" s="5" t="n"/>
      <c r="I464" s="5" t="n"/>
      <c r="J464" s="4" t="n"/>
      <c r="K464" s="4" t="n"/>
      <c r="L464" s="4" t="n"/>
      <c r="M464" s="4" t="n"/>
    </row>
    <row r="465">
      <c r="A465" s="5" t="n"/>
      <c r="I465" s="5" t="n"/>
      <c r="J465" s="4" t="n"/>
      <c r="K465" s="4" t="n"/>
      <c r="L465" s="4" t="n"/>
      <c r="M465" s="4" t="n"/>
    </row>
    <row r="466">
      <c r="A466" s="5" t="n"/>
      <c r="I466" s="5" t="n"/>
      <c r="J466" s="4" t="n"/>
      <c r="K466" s="4" t="n"/>
      <c r="L466" s="4" t="n"/>
      <c r="M466" s="4" t="n"/>
    </row>
    <row r="467">
      <c r="A467" s="5" t="n"/>
      <c r="I467" s="5" t="n"/>
      <c r="J467" s="4" t="n"/>
      <c r="K467" s="4" t="n"/>
      <c r="L467" s="4" t="n"/>
      <c r="M467" s="4" t="n"/>
    </row>
    <row r="468">
      <c r="A468" s="5" t="n"/>
      <c r="I468" s="5" t="n"/>
      <c r="J468" s="4" t="n"/>
      <c r="K468" s="4" t="n"/>
      <c r="L468" s="4" t="n"/>
      <c r="M468" s="4" t="n"/>
    </row>
    <row r="469">
      <c r="A469" s="5" t="n"/>
      <c r="I469" s="5" t="n"/>
      <c r="J469" s="4" t="n"/>
      <c r="K469" s="4" t="n"/>
      <c r="L469" s="4" t="n"/>
      <c r="M469" s="4" t="n"/>
    </row>
    <row r="470">
      <c r="A470" s="5" t="n"/>
      <c r="I470" s="5" t="n"/>
      <c r="J470" s="4" t="n"/>
      <c r="K470" s="4" t="n"/>
      <c r="L470" s="4" t="n"/>
      <c r="M470" s="4" t="n"/>
    </row>
    <row r="471">
      <c r="A471" s="5" t="n"/>
      <c r="I471" s="5" t="n"/>
      <c r="J471" s="4" t="n"/>
      <c r="K471" s="4" t="n"/>
      <c r="L471" s="4" t="n"/>
      <c r="M471" s="4" t="n"/>
    </row>
    <row r="472">
      <c r="A472" s="5" t="n"/>
      <c r="I472" s="5" t="n"/>
      <c r="J472" s="4" t="n"/>
      <c r="K472" s="4" t="n"/>
      <c r="L472" s="4" t="n"/>
      <c r="M472" s="4" t="n"/>
    </row>
    <row r="473">
      <c r="A473" s="5" t="n"/>
      <c r="I473" s="5" t="n"/>
      <c r="J473" s="4" t="n"/>
      <c r="K473" s="4" t="n"/>
      <c r="L473" s="4" t="n"/>
      <c r="M473" s="4" t="n"/>
    </row>
    <row r="474">
      <c r="A474" s="5" t="n"/>
      <c r="I474" s="5" t="n"/>
      <c r="J474" s="4" t="n"/>
      <c r="K474" s="4" t="n"/>
      <c r="L474" s="4" t="n"/>
      <c r="M474" s="4" t="n"/>
    </row>
    <row r="475">
      <c r="A475" s="5" t="n"/>
      <c r="I475" s="5" t="n"/>
      <c r="J475" s="4" t="n"/>
      <c r="K475" s="4" t="n"/>
      <c r="L475" s="4" t="n"/>
      <c r="M475" s="4" t="n"/>
    </row>
    <row r="476">
      <c r="A476" s="5" t="n"/>
      <c r="I476" s="5" t="n"/>
      <c r="J476" s="4" t="n"/>
      <c r="K476" s="4" t="n"/>
      <c r="L476" s="4" t="n"/>
      <c r="M476" s="4" t="n"/>
    </row>
    <row r="477">
      <c r="A477" s="5" t="n"/>
      <c r="I477" s="5" t="n"/>
      <c r="J477" s="4" t="n"/>
      <c r="K477" s="4" t="n"/>
      <c r="L477" s="4" t="n"/>
      <c r="M477" s="4" t="n"/>
    </row>
    <row r="478">
      <c r="A478" s="5" t="n"/>
      <c r="I478" s="5" t="n"/>
      <c r="J478" s="4" t="n"/>
      <c r="K478" s="4" t="n"/>
      <c r="L478" s="4" t="n"/>
      <c r="M478" s="4" t="n"/>
    </row>
    <row r="479">
      <c r="A479" s="5" t="n"/>
      <c r="I479" s="5" t="n"/>
      <c r="J479" s="4" t="n"/>
      <c r="K479" s="4" t="n"/>
      <c r="L479" s="4" t="n"/>
      <c r="M479" s="4" t="n"/>
    </row>
    <row r="480">
      <c r="A480" s="5" t="n"/>
      <c r="I480" s="5" t="n"/>
      <c r="J480" s="4" t="n"/>
      <c r="K480" s="4" t="n"/>
      <c r="L480" s="4" t="n"/>
      <c r="M480" s="4" t="n"/>
    </row>
    <row r="481">
      <c r="A481" s="5" t="n"/>
      <c r="I481" s="5" t="n"/>
      <c r="J481" s="4" t="n"/>
      <c r="K481" s="4" t="n"/>
      <c r="L481" s="4" t="n"/>
      <c r="M481" s="4" t="n"/>
    </row>
    <row r="482">
      <c r="A482" s="5" t="n"/>
      <c r="I482" s="5" t="n"/>
      <c r="J482" s="4" t="n"/>
      <c r="K482" s="4" t="n"/>
      <c r="L482" s="4" t="n"/>
      <c r="M482" s="4" t="n"/>
    </row>
    <row r="483">
      <c r="A483" s="5" t="n"/>
      <c r="I483" s="5" t="n"/>
      <c r="J483" s="4" t="n"/>
      <c r="K483" s="4" t="n"/>
      <c r="L483" s="4" t="n"/>
      <c r="M483" s="4" t="n"/>
    </row>
    <row r="484">
      <c r="A484" s="5" t="n"/>
      <c r="I484" s="5" t="n"/>
      <c r="J484" s="4" t="n"/>
      <c r="K484" s="4" t="n"/>
      <c r="L484" s="4" t="n"/>
      <c r="M484" s="4" t="n"/>
    </row>
    <row r="485">
      <c r="A485" s="5" t="n"/>
      <c r="I485" s="5" t="n"/>
      <c r="J485" s="4" t="n"/>
      <c r="K485" s="4" t="n"/>
      <c r="L485" s="4" t="n"/>
      <c r="M485" s="4" t="n"/>
    </row>
    <row r="486">
      <c r="A486" s="5" t="n"/>
      <c r="I486" s="5" t="n"/>
      <c r="J486" s="4" t="n"/>
      <c r="K486" s="4" t="n"/>
      <c r="L486" s="4" t="n"/>
      <c r="M486" s="4" t="n"/>
    </row>
    <row r="487">
      <c r="A487" s="5" t="n"/>
      <c r="I487" s="5" t="n"/>
      <c r="J487" s="4" t="n"/>
      <c r="K487" s="4" t="n"/>
      <c r="L487" s="4" t="n"/>
      <c r="M487" s="4" t="n"/>
    </row>
    <row r="488">
      <c r="A488" s="5" t="n"/>
      <c r="I488" s="5" t="n"/>
      <c r="J488" s="4" t="n"/>
      <c r="K488" s="4" t="n"/>
      <c r="L488" s="4" t="n"/>
      <c r="M488" s="4" t="n"/>
    </row>
    <row r="489">
      <c r="A489" s="5" t="n"/>
      <c r="I489" s="5" t="n"/>
      <c r="J489" s="4" t="n"/>
      <c r="K489" s="4" t="n"/>
      <c r="L489" s="4" t="n"/>
      <c r="M489" s="4" t="n"/>
    </row>
    <row r="490">
      <c r="A490" s="5" t="n"/>
      <c r="I490" s="5" t="n"/>
      <c r="J490" s="4" t="n"/>
      <c r="K490" s="4" t="n"/>
      <c r="L490" s="4" t="n"/>
      <c r="M490" s="4" t="n"/>
    </row>
    <row r="491">
      <c r="A491" s="5" t="n"/>
      <c r="I491" s="5" t="n"/>
      <c r="J491" s="4" t="n"/>
      <c r="K491" s="4" t="n"/>
      <c r="L491" s="4" t="n"/>
      <c r="M491" s="4" t="n"/>
    </row>
    <row r="492">
      <c r="A492" s="5" t="n"/>
      <c r="I492" s="5" t="n"/>
      <c r="J492" s="4" t="n"/>
      <c r="K492" s="4" t="n"/>
      <c r="L492" s="4" t="n"/>
      <c r="M492" s="4" t="n"/>
    </row>
    <row r="493">
      <c r="A493" s="5" t="n"/>
      <c r="I493" s="5" t="n"/>
      <c r="J493" s="4" t="n"/>
      <c r="K493" s="4" t="n"/>
      <c r="L493" s="4" t="n"/>
      <c r="M493" s="4" t="n"/>
    </row>
    <row r="494">
      <c r="A494" s="5" t="n"/>
      <c r="I494" s="5" t="n"/>
      <c r="J494" s="4" t="n"/>
      <c r="K494" s="4" t="n"/>
      <c r="L494" s="4" t="n"/>
      <c r="M494" s="4" t="n"/>
    </row>
    <row r="495">
      <c r="A495" s="5" t="n"/>
      <c r="I495" s="5" t="n"/>
      <c r="J495" s="4" t="n"/>
      <c r="K495" s="4" t="n"/>
      <c r="L495" s="4" t="n"/>
      <c r="M495" s="4" t="n"/>
    </row>
    <row r="496">
      <c r="A496" s="5" t="n"/>
      <c r="I496" s="5" t="n"/>
      <c r="J496" s="4" t="n"/>
      <c r="K496" s="4" t="n"/>
      <c r="L496" s="4" t="n"/>
      <c r="M496" s="4" t="n"/>
    </row>
    <row r="497">
      <c r="A497" s="5" t="n"/>
      <c r="I497" s="5" t="n"/>
      <c r="J497" s="4" t="n"/>
      <c r="K497" s="4" t="n"/>
      <c r="L497" s="4" t="n"/>
      <c r="M497" s="4" t="n"/>
    </row>
    <row r="498">
      <c r="A498" s="5" t="n"/>
      <c r="I498" s="5" t="n"/>
      <c r="J498" s="4" t="n"/>
      <c r="K498" s="4" t="n"/>
      <c r="L498" s="4" t="n"/>
      <c r="M498" s="4" t="n"/>
    </row>
    <row r="499">
      <c r="A499" s="5" t="n"/>
      <c r="I499" s="5" t="n"/>
      <c r="J499" s="4" t="n"/>
      <c r="K499" s="4" t="n"/>
      <c r="L499" s="4" t="n"/>
      <c r="M499" s="4" t="n"/>
    </row>
    <row r="500">
      <c r="A500" s="5" t="n"/>
      <c r="I500" s="5" t="n"/>
      <c r="J500" s="4" t="n"/>
      <c r="K500" s="4" t="n"/>
      <c r="L500" s="4" t="n"/>
      <c r="M500" s="4" t="n"/>
    </row>
    <row r="501">
      <c r="A501" s="5" t="n"/>
      <c r="I501" s="5" t="n"/>
      <c r="J501" s="4" t="n"/>
      <c r="K501" s="4" t="n"/>
      <c r="L501" s="4" t="n"/>
      <c r="M501" s="4" t="n"/>
    </row>
    <row r="502">
      <c r="A502" s="5" t="n"/>
      <c r="I502" s="5" t="n"/>
      <c r="J502" s="4" t="n"/>
      <c r="K502" s="4" t="n"/>
      <c r="L502" s="4" t="n"/>
      <c r="M502" s="4" t="n"/>
    </row>
    <row r="503">
      <c r="A503" s="5" t="n"/>
      <c r="I503" s="5" t="n"/>
      <c r="J503" s="4" t="n"/>
      <c r="K503" s="4" t="n"/>
      <c r="L503" s="4" t="n"/>
      <c r="M503" s="4" t="n"/>
    </row>
    <row r="504">
      <c r="A504" s="5" t="n"/>
      <c r="I504" s="5" t="n"/>
      <c r="J504" s="4" t="n"/>
      <c r="K504" s="4" t="n"/>
      <c r="L504" s="4" t="n"/>
      <c r="M504" s="4" t="n"/>
    </row>
    <row r="505">
      <c r="A505" s="5" t="n"/>
      <c r="I505" s="5" t="n"/>
      <c r="J505" s="4" t="n"/>
      <c r="K505" s="4" t="n"/>
      <c r="L505" s="4" t="n"/>
      <c r="M505" s="4" t="n"/>
    </row>
    <row r="506">
      <c r="A506" s="5" t="n"/>
      <c r="I506" s="5" t="n"/>
      <c r="J506" s="4" t="n"/>
      <c r="K506" s="4" t="n"/>
      <c r="L506" s="4" t="n"/>
      <c r="M506" s="4" t="n"/>
    </row>
    <row r="507">
      <c r="A507" s="5" t="n"/>
      <c r="I507" s="5" t="n"/>
      <c r="J507" s="4" t="n"/>
      <c r="K507" s="4" t="n"/>
      <c r="L507" s="4" t="n"/>
      <c r="M507" s="4" t="n"/>
    </row>
    <row r="508">
      <c r="A508" s="5" t="n"/>
      <c r="I508" s="5" t="n"/>
      <c r="J508" s="4" t="n"/>
      <c r="K508" s="4" t="n"/>
      <c r="L508" s="4" t="n"/>
      <c r="M508" s="4" t="n"/>
    </row>
    <row r="509">
      <c r="A509" s="5" t="n"/>
      <c r="I509" s="5" t="n"/>
      <c r="J509" s="4" t="n"/>
      <c r="K509" s="4" t="n"/>
      <c r="L509" s="4" t="n"/>
      <c r="M509" s="4" t="n"/>
    </row>
    <row r="510">
      <c r="A510" s="5" t="n"/>
      <c r="I510" s="5" t="n"/>
      <c r="J510" s="4" t="n"/>
      <c r="K510" s="4" t="n"/>
      <c r="L510" s="4" t="n"/>
      <c r="M510" s="4" t="n"/>
    </row>
    <row r="511">
      <c r="A511" s="5" t="n"/>
      <c r="I511" s="5" t="n"/>
      <c r="J511" s="4" t="n"/>
      <c r="K511" s="4" t="n"/>
      <c r="L511" s="4" t="n"/>
      <c r="M511" s="4" t="n"/>
    </row>
    <row r="512">
      <c r="A512" s="5" t="n"/>
      <c r="I512" s="5" t="n"/>
      <c r="J512" s="4" t="n"/>
      <c r="K512" s="4" t="n"/>
      <c r="L512" s="4" t="n"/>
      <c r="M512" s="4" t="n"/>
    </row>
    <row r="513">
      <c r="A513" s="5" t="n"/>
      <c r="I513" s="5" t="n"/>
      <c r="J513" s="4" t="n"/>
      <c r="K513" s="4" t="n"/>
      <c r="L513" s="4" t="n"/>
      <c r="M513" s="4" t="n"/>
    </row>
    <row r="514">
      <c r="A514" s="5" t="n"/>
      <c r="I514" s="5" t="n"/>
      <c r="J514" s="4" t="n"/>
      <c r="K514" s="4" t="n"/>
      <c r="L514" s="4" t="n"/>
      <c r="M514" s="4" t="n"/>
    </row>
    <row r="515">
      <c r="A515" s="5" t="n"/>
      <c r="I515" s="5" t="n"/>
      <c r="J515" s="4" t="n"/>
      <c r="K515" s="4" t="n"/>
      <c r="L515" s="4" t="n"/>
      <c r="M515" s="4" t="n"/>
    </row>
    <row r="516">
      <c r="A516" s="5" t="n"/>
      <c r="I516" s="5" t="n"/>
      <c r="J516" s="4" t="n"/>
      <c r="K516" s="4" t="n"/>
      <c r="L516" s="4" t="n"/>
      <c r="M516" s="4" t="n"/>
    </row>
    <row r="517">
      <c r="A517" s="5" t="n"/>
      <c r="I517" s="5" t="n"/>
      <c r="J517" s="4" t="n"/>
      <c r="K517" s="4" t="n"/>
      <c r="L517" s="4" t="n"/>
      <c r="M517" s="4" t="n"/>
    </row>
    <row r="518">
      <c r="A518" s="5" t="n"/>
      <c r="I518" s="5" t="n"/>
      <c r="J518" s="4" t="n"/>
      <c r="K518" s="4" t="n"/>
      <c r="L518" s="4" t="n"/>
      <c r="M518" s="4" t="n"/>
    </row>
    <row r="519">
      <c r="A519" s="5" t="n"/>
      <c r="I519" s="5" t="n"/>
      <c r="J519" s="4" t="n"/>
      <c r="K519" s="4" t="n"/>
      <c r="L519" s="4" t="n"/>
      <c r="M519" s="4" t="n"/>
    </row>
    <row r="520">
      <c r="A520" s="5" t="n"/>
      <c r="I520" s="5" t="n"/>
      <c r="J520" s="4" t="n"/>
      <c r="K520" s="4" t="n"/>
      <c r="L520" s="4" t="n"/>
      <c r="M520" s="4" t="n"/>
    </row>
    <row r="521">
      <c r="A521" s="5" t="n"/>
      <c r="I521" s="5" t="n"/>
      <c r="J521" s="4" t="n"/>
      <c r="K521" s="4" t="n"/>
      <c r="L521" s="4" t="n"/>
      <c r="M521" s="4" t="n"/>
    </row>
    <row r="522">
      <c r="A522" s="5" t="n"/>
      <c r="I522" s="5" t="n"/>
      <c r="J522" s="4" t="n"/>
      <c r="K522" s="4" t="n"/>
      <c r="L522" s="4" t="n"/>
      <c r="M522" s="4" t="n"/>
    </row>
    <row r="523">
      <c r="A523" s="5" t="n"/>
      <c r="I523" s="5" t="n"/>
      <c r="J523" s="4" t="n"/>
      <c r="K523" s="4" t="n"/>
      <c r="L523" s="4" t="n"/>
      <c r="M523" s="4" t="n"/>
    </row>
    <row r="524">
      <c r="A524" s="5" t="n"/>
      <c r="I524" s="5" t="n"/>
      <c r="J524" s="4" t="n"/>
      <c r="K524" s="4" t="n"/>
      <c r="L524" s="4" t="n"/>
      <c r="M524" s="4" t="n"/>
    </row>
    <row r="525">
      <c r="A525" s="5" t="n"/>
      <c r="I525" s="5" t="n"/>
      <c r="J525" s="4" t="n"/>
      <c r="K525" s="4" t="n"/>
      <c r="L525" s="4" t="n"/>
      <c r="M525" s="4" t="n"/>
    </row>
    <row r="526">
      <c r="A526" s="5" t="n"/>
      <c r="I526" s="5" t="n"/>
      <c r="J526" s="4" t="n"/>
      <c r="K526" s="4" t="n"/>
      <c r="L526" s="4" t="n"/>
      <c r="M526" s="4" t="n"/>
    </row>
    <row r="527">
      <c r="A527" s="5" t="n"/>
      <c r="I527" s="5" t="n"/>
      <c r="J527" s="4" t="n"/>
      <c r="K527" s="4" t="n"/>
      <c r="L527" s="4" t="n"/>
      <c r="M527" s="4" t="n"/>
    </row>
    <row r="528">
      <c r="A528" s="5" t="n"/>
      <c r="I528" s="5" t="n"/>
      <c r="J528" s="4" t="n"/>
      <c r="K528" s="4" t="n"/>
      <c r="L528" s="4" t="n"/>
      <c r="M528" s="4" t="n"/>
    </row>
    <row r="529">
      <c r="A529" s="5" t="n"/>
      <c r="I529" s="5" t="n"/>
      <c r="J529" s="4" t="n"/>
      <c r="K529" s="4" t="n"/>
      <c r="L529" s="4" t="n"/>
      <c r="M529" s="4" t="n"/>
    </row>
    <row r="530">
      <c r="A530" s="5" t="n"/>
      <c r="I530" s="5" t="n"/>
      <c r="J530" s="4" t="n"/>
      <c r="K530" s="4" t="n"/>
      <c r="L530" s="4" t="n"/>
      <c r="M530" s="4" t="n"/>
    </row>
    <row r="531">
      <c r="A531" s="5" t="n"/>
      <c r="I531" s="5" t="n"/>
      <c r="J531" s="4" t="n"/>
      <c r="K531" s="4" t="n"/>
      <c r="L531" s="4" t="n"/>
      <c r="M531" s="4" t="n"/>
    </row>
    <row r="532">
      <c r="A532" s="5" t="n"/>
      <c r="I532" s="5" t="n"/>
      <c r="J532" s="4" t="n"/>
      <c r="K532" s="4" t="n"/>
      <c r="L532" s="4" t="n"/>
      <c r="M532" s="4" t="n"/>
    </row>
    <row r="533">
      <c r="A533" s="5" t="n"/>
      <c r="I533" s="5" t="n"/>
      <c r="J533" s="4" t="n"/>
      <c r="K533" s="4" t="n"/>
      <c r="L533" s="4" t="n"/>
      <c r="M533" s="4" t="n"/>
    </row>
    <row r="534">
      <c r="A534" s="5" t="n"/>
      <c r="I534" s="5" t="n"/>
      <c r="J534" s="4" t="n"/>
      <c r="K534" s="4" t="n"/>
      <c r="L534" s="4" t="n"/>
      <c r="M534" s="4" t="n"/>
    </row>
    <row r="535">
      <c r="A535" s="5" t="n"/>
      <c r="I535" s="5" t="n"/>
      <c r="J535" s="4" t="n"/>
      <c r="K535" s="4" t="n"/>
      <c r="L535" s="4" t="n"/>
      <c r="M535" s="4" t="n"/>
    </row>
    <row r="536">
      <c r="A536" s="5" t="n"/>
      <c r="I536" s="5" t="n"/>
      <c r="J536" s="4" t="n"/>
      <c r="K536" s="4" t="n"/>
      <c r="L536" s="4" t="n"/>
      <c r="M536" s="4" t="n"/>
    </row>
    <row r="537">
      <c r="A537" s="5" t="n"/>
      <c r="I537" s="5" t="n"/>
      <c r="J537" s="4" t="n"/>
      <c r="K537" s="4" t="n"/>
      <c r="L537" s="4" t="n"/>
      <c r="M537" s="4" t="n"/>
    </row>
    <row r="538">
      <c r="A538" s="5" t="n"/>
      <c r="I538" s="5" t="n"/>
      <c r="J538" s="4" t="n"/>
      <c r="K538" s="4" t="n"/>
      <c r="L538" s="4" t="n"/>
      <c r="M538" s="4" t="n"/>
    </row>
    <row r="539">
      <c r="A539" s="5" t="n"/>
      <c r="I539" s="5" t="n"/>
      <c r="J539" s="4" t="n"/>
      <c r="K539" s="4" t="n"/>
      <c r="L539" s="4" t="n"/>
      <c r="M539" s="4" t="n"/>
    </row>
    <row r="540">
      <c r="A540" s="5" t="n"/>
      <c r="I540" s="5" t="n"/>
      <c r="J540" s="4" t="n"/>
      <c r="K540" s="4" t="n"/>
      <c r="L540" s="4" t="n"/>
      <c r="M540" s="4" t="n"/>
    </row>
    <row r="541">
      <c r="A541" s="5" t="n"/>
      <c r="I541" s="5" t="n"/>
      <c r="J541" s="4" t="n"/>
      <c r="K541" s="4" t="n"/>
      <c r="L541" s="4" t="n"/>
      <c r="M541" s="4" t="n"/>
    </row>
    <row r="542">
      <c r="A542" s="5" t="n"/>
      <c r="I542" s="5" t="n"/>
      <c r="J542" s="4" t="n"/>
      <c r="K542" s="4" t="n"/>
      <c r="L542" s="4" t="n"/>
      <c r="M542" s="4" t="n"/>
    </row>
    <row r="543">
      <c r="A543" s="5" t="n"/>
      <c r="I543" s="5" t="n"/>
      <c r="J543" s="4" t="n"/>
      <c r="K543" s="4" t="n"/>
      <c r="L543" s="4" t="n"/>
      <c r="M543" s="4" t="n"/>
    </row>
    <row r="544">
      <c r="A544" s="5" t="n"/>
      <c r="I544" s="5" t="n"/>
      <c r="J544" s="4" t="n"/>
      <c r="K544" s="4" t="n"/>
      <c r="L544" s="4" t="n"/>
      <c r="M544" s="4" t="n"/>
    </row>
    <row r="545">
      <c r="A545" s="5" t="n"/>
      <c r="I545" s="5" t="n"/>
      <c r="J545" s="4" t="n"/>
      <c r="K545" s="4" t="n"/>
      <c r="L545" s="4" t="n"/>
      <c r="M545" s="4" t="n"/>
    </row>
    <row r="546">
      <c r="A546" s="5" t="n"/>
      <c r="I546" s="5" t="n"/>
      <c r="J546" s="4" t="n"/>
      <c r="K546" s="4" t="n"/>
      <c r="L546" s="4" t="n"/>
      <c r="M546" s="4" t="n"/>
    </row>
    <row r="547">
      <c r="A547" s="5" t="n"/>
      <c r="I547" s="5" t="n"/>
      <c r="J547" s="4" t="n"/>
      <c r="K547" s="4" t="n"/>
      <c r="L547" s="4" t="n"/>
      <c r="M547" s="4" t="n"/>
    </row>
    <row r="548">
      <c r="A548" s="5" t="n"/>
      <c r="I548" s="5" t="n"/>
      <c r="J548" s="4" t="n"/>
      <c r="K548" s="4" t="n"/>
      <c r="L548" s="4" t="n"/>
      <c r="M548" s="4" t="n"/>
    </row>
    <row r="549">
      <c r="A549" s="5" t="n"/>
      <c r="I549" s="5" t="n"/>
      <c r="J549" s="4" t="n"/>
      <c r="K549" s="4" t="n"/>
      <c r="L549" s="4" t="n"/>
      <c r="M549" s="4" t="n"/>
    </row>
    <row r="550">
      <c r="A550" s="5" t="n"/>
      <c r="I550" s="5" t="n"/>
      <c r="J550" s="4" t="n"/>
      <c r="K550" s="4" t="n"/>
      <c r="L550" s="4" t="n"/>
      <c r="M550" s="4" t="n"/>
    </row>
    <row r="551">
      <c r="A551" s="5" t="n"/>
      <c r="I551" s="5" t="n"/>
      <c r="J551" s="4" t="n"/>
      <c r="K551" s="4" t="n"/>
      <c r="L551" s="4" t="n"/>
      <c r="M551" s="4" t="n"/>
    </row>
    <row r="552">
      <c r="A552" s="5" t="n"/>
      <c r="I552" s="5" t="n"/>
      <c r="J552" s="4" t="n"/>
      <c r="K552" s="4" t="n"/>
      <c r="L552" s="4" t="n"/>
      <c r="M552" s="4" t="n"/>
    </row>
    <row r="553">
      <c r="A553" s="5" t="n"/>
      <c r="I553" s="5" t="n"/>
      <c r="J553" s="4" t="n"/>
      <c r="K553" s="4" t="n"/>
      <c r="L553" s="4" t="n"/>
      <c r="M553" s="4" t="n"/>
    </row>
    <row r="554">
      <c r="A554" s="5" t="n"/>
      <c r="I554" s="5" t="n"/>
      <c r="J554" s="4" t="n"/>
      <c r="K554" s="4" t="n"/>
      <c r="L554" s="4" t="n"/>
      <c r="M554" s="4" t="n"/>
    </row>
    <row r="555">
      <c r="A555" s="5" t="n"/>
      <c r="I555" s="5" t="n"/>
      <c r="J555" s="4" t="n"/>
      <c r="K555" s="4" t="n"/>
      <c r="L555" s="4" t="n"/>
      <c r="M555" s="4" t="n"/>
    </row>
    <row r="556">
      <c r="A556" s="5" t="n"/>
      <c r="I556" s="5" t="n"/>
      <c r="J556" s="4" t="n"/>
      <c r="K556" s="4" t="n"/>
      <c r="L556" s="4" t="n"/>
      <c r="M556" s="4" t="n"/>
    </row>
    <row r="557">
      <c r="A557" s="5" t="n"/>
      <c r="I557" s="5" t="n"/>
      <c r="J557" s="4" t="n"/>
      <c r="K557" s="4" t="n"/>
      <c r="L557" s="4" t="n"/>
      <c r="M557" s="4" t="n"/>
    </row>
    <row r="558">
      <c r="A558" s="5" t="n"/>
      <c r="I558" s="5" t="n"/>
      <c r="J558" s="4" t="n"/>
      <c r="K558" s="4" t="n"/>
      <c r="L558" s="4" t="n"/>
      <c r="M558" s="4" t="n"/>
    </row>
    <row r="559">
      <c r="A559" s="5" t="n"/>
      <c r="I559" s="5" t="n"/>
      <c r="J559" s="4" t="n"/>
      <c r="K559" s="4" t="n"/>
      <c r="L559" s="4" t="n"/>
      <c r="M559" s="4" t="n"/>
    </row>
    <row r="560">
      <c r="A560" s="5" t="n"/>
      <c r="I560" s="5" t="n"/>
      <c r="J560" s="4" t="n"/>
      <c r="K560" s="4" t="n"/>
      <c r="L560" s="4" t="n"/>
      <c r="M560" s="4" t="n"/>
    </row>
    <row r="561">
      <c r="A561" s="5" t="n"/>
      <c r="I561" s="5" t="n"/>
      <c r="J561" s="4" t="n"/>
      <c r="K561" s="4" t="n"/>
      <c r="L561" s="4" t="n"/>
      <c r="M561" s="4" t="n"/>
    </row>
    <row r="562">
      <c r="A562" s="5" t="n"/>
      <c r="I562" s="5" t="n"/>
      <c r="J562" s="4" t="n"/>
      <c r="K562" s="4" t="n"/>
      <c r="L562" s="4" t="n"/>
      <c r="M562" s="4" t="n"/>
    </row>
    <row r="563">
      <c r="A563" s="5" t="n"/>
      <c r="I563" s="5" t="n"/>
      <c r="J563" s="4" t="n"/>
      <c r="K563" s="4" t="n"/>
      <c r="L563" s="4" t="n"/>
      <c r="M563" s="4" t="n"/>
    </row>
    <row r="564">
      <c r="A564" s="5" t="n"/>
      <c r="I564" s="5" t="n"/>
      <c r="J564" s="4" t="n"/>
      <c r="K564" s="4" t="n"/>
      <c r="L564" s="4" t="n"/>
      <c r="M564" s="4" t="n"/>
    </row>
    <row r="565">
      <c r="A565" s="5" t="n"/>
      <c r="I565" s="5" t="n"/>
      <c r="J565" s="4" t="n"/>
      <c r="K565" s="4" t="n"/>
      <c r="L565" s="4" t="n"/>
      <c r="M565" s="4" t="n"/>
    </row>
    <row r="566">
      <c r="A566" s="5" t="n"/>
      <c r="I566" s="5" t="n"/>
      <c r="J566" s="4" t="n"/>
      <c r="K566" s="4" t="n"/>
      <c r="L566" s="4" t="n"/>
      <c r="M566" s="4" t="n"/>
    </row>
    <row r="567">
      <c r="A567" s="5" t="n"/>
      <c r="I567" s="5" t="n"/>
      <c r="J567" s="4" t="n"/>
      <c r="K567" s="4" t="n"/>
      <c r="L567" s="4" t="n"/>
      <c r="M567" s="4" t="n"/>
    </row>
    <row r="568">
      <c r="A568" s="5" t="n"/>
      <c r="I568" s="5" t="n"/>
      <c r="J568" s="4" t="n"/>
      <c r="K568" s="4" t="n"/>
      <c r="L568" s="4" t="n"/>
      <c r="M568" s="4" t="n"/>
    </row>
    <row r="569">
      <c r="A569" s="5" t="n"/>
      <c r="I569" s="5" t="n"/>
      <c r="J569" s="4" t="n"/>
      <c r="K569" s="4" t="n"/>
      <c r="L569" s="4" t="n"/>
      <c r="M569" s="4" t="n"/>
    </row>
    <row r="570">
      <c r="A570" s="5" t="n"/>
      <c r="I570" s="5" t="n"/>
      <c r="J570" s="4" t="n"/>
      <c r="K570" s="4" t="n"/>
      <c r="L570" s="4" t="n"/>
      <c r="M570" s="4" t="n"/>
    </row>
    <row r="571">
      <c r="A571" s="5" t="n"/>
      <c r="I571" s="5" t="n"/>
      <c r="J571" s="4" t="n"/>
      <c r="K571" s="4" t="n"/>
      <c r="L571" s="4" t="n"/>
      <c r="M571" s="4" t="n"/>
    </row>
    <row r="572">
      <c r="A572" s="5" t="n"/>
      <c r="I572" s="5" t="n"/>
      <c r="J572" s="4" t="n"/>
      <c r="K572" s="4" t="n"/>
      <c r="L572" s="4" t="n"/>
      <c r="M572" s="4" t="n"/>
    </row>
    <row r="573">
      <c r="A573" s="5" t="n"/>
      <c r="I573" s="5" t="n"/>
      <c r="J573" s="4" t="n"/>
      <c r="K573" s="4" t="n"/>
      <c r="L573" s="4" t="n"/>
      <c r="M573" s="4" t="n"/>
    </row>
    <row r="574">
      <c r="A574" s="5" t="n"/>
      <c r="I574" s="5" t="n"/>
      <c r="J574" s="4" t="n"/>
      <c r="K574" s="4" t="n"/>
      <c r="L574" s="4" t="n"/>
      <c r="M574" s="4" t="n"/>
    </row>
    <row r="575">
      <c r="A575" s="5" t="n"/>
      <c r="I575" s="5" t="n"/>
      <c r="J575" s="4" t="n"/>
      <c r="K575" s="4" t="n"/>
      <c r="L575" s="4" t="n"/>
      <c r="M575" s="4" t="n"/>
    </row>
    <row r="576">
      <c r="A576" s="5" t="n"/>
      <c r="I576" s="5" t="n"/>
      <c r="J576" s="4" t="n"/>
      <c r="K576" s="4" t="n"/>
      <c r="L576" s="4" t="n"/>
      <c r="M576" s="4" t="n"/>
    </row>
    <row r="577">
      <c r="A577" s="5" t="n"/>
      <c r="I577" s="5" t="n"/>
      <c r="J577" s="4" t="n"/>
      <c r="K577" s="4" t="n"/>
      <c r="L577" s="4" t="n"/>
      <c r="M577" s="4" t="n"/>
    </row>
    <row r="578">
      <c r="A578" s="5" t="n"/>
      <c r="I578" s="5" t="n"/>
      <c r="J578" s="4" t="n"/>
      <c r="K578" s="4" t="n"/>
      <c r="L578" s="4" t="n"/>
      <c r="M578" s="4" t="n"/>
    </row>
    <row r="579">
      <c r="A579" s="5" t="n"/>
      <c r="I579" s="5" t="n"/>
      <c r="J579" s="4" t="n"/>
      <c r="K579" s="4" t="n"/>
      <c r="L579" s="4" t="n"/>
      <c r="M579" s="4" t="n"/>
    </row>
    <row r="580">
      <c r="A580" s="5" t="n"/>
      <c r="I580" s="5" t="n"/>
      <c r="J580" s="4" t="n"/>
      <c r="K580" s="4" t="n"/>
      <c r="L580" s="4" t="n"/>
      <c r="M580" s="4" t="n"/>
    </row>
    <row r="581">
      <c r="A581" s="5" t="n"/>
      <c r="I581" s="5" t="n"/>
      <c r="J581" s="4" t="n"/>
      <c r="K581" s="4" t="n"/>
      <c r="L581" s="4" t="n"/>
      <c r="M581" s="4" t="n"/>
    </row>
    <row r="582">
      <c r="A582" s="5" t="n"/>
      <c r="I582" s="5" t="n"/>
      <c r="J582" s="4" t="n"/>
      <c r="K582" s="4" t="n"/>
      <c r="L582" s="4" t="n"/>
      <c r="M582" s="4" t="n"/>
    </row>
    <row r="583">
      <c r="A583" s="5" t="n"/>
      <c r="I583" s="5" t="n"/>
      <c r="J583" s="4" t="n"/>
      <c r="K583" s="4" t="n"/>
      <c r="L583" s="4" t="n"/>
      <c r="M583" s="4" t="n"/>
    </row>
    <row r="584">
      <c r="A584" s="5" t="n"/>
      <c r="I584" s="5" t="n"/>
      <c r="J584" s="4" t="n"/>
      <c r="K584" s="4" t="n"/>
      <c r="L584" s="4" t="n"/>
      <c r="M584" s="4" t="n"/>
    </row>
    <row r="585">
      <c r="A585" s="5" t="n"/>
      <c r="I585" s="5" t="n"/>
      <c r="J585" s="4" t="n"/>
      <c r="K585" s="4" t="n"/>
      <c r="L585" s="4" t="n"/>
      <c r="M585" s="4" t="n"/>
    </row>
    <row r="586">
      <c r="A586" s="5" t="n"/>
      <c r="I586" s="5" t="n"/>
      <c r="J586" s="4" t="n"/>
      <c r="K586" s="4" t="n"/>
      <c r="L586" s="4" t="n"/>
      <c r="M586" s="4" t="n"/>
    </row>
    <row r="587">
      <c r="A587" s="5" t="n"/>
      <c r="I587" s="5" t="n"/>
      <c r="J587" s="4" t="n"/>
      <c r="K587" s="4" t="n"/>
      <c r="L587" s="4" t="n"/>
      <c r="M587" s="4" t="n"/>
    </row>
    <row r="588">
      <c r="A588" s="5" t="n"/>
      <c r="I588" s="5" t="n"/>
      <c r="J588" s="4" t="n"/>
      <c r="K588" s="4" t="n"/>
      <c r="L588" s="4" t="n"/>
      <c r="M588" s="4" t="n"/>
    </row>
    <row r="589">
      <c r="A589" s="5" t="n"/>
      <c r="I589" s="5" t="n"/>
      <c r="J589" s="4" t="n"/>
      <c r="K589" s="4" t="n"/>
      <c r="L589" s="4" t="n"/>
      <c r="M589" s="4" t="n"/>
    </row>
    <row r="590">
      <c r="A590" s="5" t="n"/>
      <c r="I590" s="5" t="n"/>
      <c r="J590" s="4" t="n"/>
      <c r="K590" s="4" t="n"/>
      <c r="L590" s="4" t="n"/>
      <c r="M590" s="4" t="n"/>
    </row>
    <row r="591">
      <c r="A591" s="5" t="n"/>
      <c r="I591" s="5" t="n"/>
      <c r="J591" s="4" t="n"/>
      <c r="K591" s="4" t="n"/>
      <c r="L591" s="4" t="n"/>
      <c r="M591" s="4" t="n"/>
    </row>
    <row r="592">
      <c r="A592" s="5" t="n"/>
      <c r="I592" s="5" t="n"/>
      <c r="J592" s="4" t="n"/>
      <c r="K592" s="4" t="n"/>
      <c r="L592" s="4" t="n"/>
      <c r="M592" s="4" t="n"/>
    </row>
    <row r="593">
      <c r="A593" s="5" t="n"/>
      <c r="I593" s="5" t="n"/>
      <c r="J593" s="4" t="n"/>
      <c r="K593" s="4" t="n"/>
      <c r="L593" s="4" t="n"/>
      <c r="M593" s="4" t="n"/>
    </row>
    <row r="594">
      <c r="A594" s="5" t="n"/>
      <c r="I594" s="5" t="n"/>
      <c r="J594" s="4" t="n"/>
      <c r="K594" s="4" t="n"/>
      <c r="L594" s="4" t="n"/>
      <c r="M594" s="4" t="n"/>
    </row>
    <row r="595">
      <c r="A595" s="5" t="n"/>
      <c r="I595" s="5" t="n"/>
      <c r="J595" s="4" t="n"/>
      <c r="K595" s="4" t="n"/>
      <c r="L595" s="4" t="n"/>
      <c r="M595" s="4" t="n"/>
    </row>
    <row r="596">
      <c r="A596" s="5" t="n"/>
      <c r="I596" s="5" t="n"/>
      <c r="J596" s="4" t="n"/>
      <c r="K596" s="4" t="n"/>
      <c r="L596" s="4" t="n"/>
      <c r="M596" s="4" t="n"/>
    </row>
    <row r="597">
      <c r="A597" s="5" t="n"/>
      <c r="I597" s="5" t="n"/>
      <c r="J597" s="4" t="n"/>
      <c r="K597" s="4" t="n"/>
      <c r="L597" s="4" t="n"/>
      <c r="M597" s="4" t="n"/>
    </row>
    <row r="598">
      <c r="A598" s="5" t="n"/>
      <c r="I598" s="5" t="n"/>
      <c r="J598" s="4" t="n"/>
      <c r="K598" s="4" t="n"/>
      <c r="L598" s="4" t="n"/>
      <c r="M598" s="4" t="n"/>
    </row>
    <row r="599">
      <c r="A599" s="5" t="n"/>
      <c r="I599" s="5" t="n"/>
      <c r="J599" s="4" t="n"/>
      <c r="K599" s="4" t="n"/>
      <c r="L599" s="4" t="n"/>
      <c r="M599" s="4" t="n"/>
    </row>
    <row r="600">
      <c r="A600" s="5" t="n"/>
      <c r="I600" s="5" t="n"/>
      <c r="J600" s="4" t="n"/>
      <c r="K600" s="4" t="n"/>
      <c r="L600" s="4" t="n"/>
      <c r="M600" s="4" t="n"/>
    </row>
    <row r="601">
      <c r="A601" s="5" t="n"/>
      <c r="I601" s="5" t="n"/>
      <c r="J601" s="4" t="n"/>
      <c r="K601" s="4" t="n"/>
      <c r="L601" s="4" t="n"/>
      <c r="M601" s="4" t="n"/>
    </row>
    <row r="602">
      <c r="A602" s="5" t="n"/>
      <c r="I602" s="5" t="n"/>
      <c r="J602" s="4" t="n"/>
      <c r="K602" s="4" t="n"/>
      <c r="L602" s="4" t="n"/>
      <c r="M602" s="4" t="n"/>
    </row>
    <row r="603">
      <c r="A603" s="5" t="n"/>
      <c r="I603" s="5" t="n"/>
      <c r="J603" s="4" t="n"/>
      <c r="K603" s="4" t="n"/>
      <c r="L603" s="4" t="n"/>
      <c r="M603" s="4" t="n"/>
    </row>
    <row r="604">
      <c r="A604" s="5" t="n"/>
      <c r="I604" s="5" t="n"/>
      <c r="J604" s="4" t="n"/>
      <c r="K604" s="4" t="n"/>
      <c r="L604" s="4" t="n"/>
      <c r="M604" s="4" t="n"/>
    </row>
    <row r="605">
      <c r="A605" s="5" t="n"/>
      <c r="I605" s="5" t="n"/>
      <c r="J605" s="4" t="n"/>
      <c r="K605" s="4" t="n"/>
      <c r="L605" s="4" t="n"/>
      <c r="M605" s="4" t="n"/>
    </row>
    <row r="606">
      <c r="A606" s="5" t="n"/>
      <c r="I606" s="5" t="n"/>
      <c r="J606" s="4" t="n"/>
      <c r="K606" s="4" t="n"/>
      <c r="L606" s="4" t="n"/>
      <c r="M606" s="4" t="n"/>
    </row>
    <row r="607">
      <c r="A607" s="5" t="n"/>
      <c r="I607" s="5" t="n"/>
      <c r="J607" s="4" t="n"/>
      <c r="K607" s="4" t="n"/>
      <c r="L607" s="4" t="n"/>
      <c r="M607" s="4" t="n"/>
    </row>
    <row r="608">
      <c r="A608" s="5" t="n"/>
      <c r="I608" s="5" t="n"/>
      <c r="J608" s="4" t="n"/>
      <c r="K608" s="4" t="n"/>
      <c r="L608" s="4" t="n"/>
      <c r="M608" s="4" t="n"/>
    </row>
    <row r="609">
      <c r="A609" s="5" t="n"/>
      <c r="I609" s="5" t="n"/>
      <c r="J609" s="4" t="n"/>
      <c r="K609" s="4" t="n"/>
      <c r="L609" s="4" t="n"/>
      <c r="M609" s="4" t="n"/>
    </row>
    <row r="610">
      <c r="A610" s="5" t="n"/>
      <c r="I610" s="5" t="n"/>
      <c r="J610" s="4" t="n"/>
      <c r="K610" s="4" t="n"/>
      <c r="L610" s="4" t="n"/>
      <c r="M610" s="4" t="n"/>
    </row>
    <row r="611">
      <c r="A611" s="5" t="n"/>
      <c r="I611" s="5" t="n"/>
      <c r="J611" s="4" t="n"/>
      <c r="K611" s="4" t="n"/>
      <c r="L611" s="4" t="n"/>
      <c r="M611" s="4" t="n"/>
    </row>
    <row r="612">
      <c r="A612" s="5" t="n"/>
      <c r="I612" s="5" t="n"/>
      <c r="J612" s="4" t="n"/>
      <c r="K612" s="4" t="n"/>
      <c r="L612" s="4" t="n"/>
      <c r="M612" s="4" t="n"/>
    </row>
    <row r="613">
      <c r="A613" s="5" t="n"/>
      <c r="I613" s="5" t="n"/>
      <c r="J613" s="4" t="n"/>
      <c r="K613" s="4" t="n"/>
      <c r="L613" s="4" t="n"/>
      <c r="M613" s="4" t="n"/>
    </row>
    <row r="614">
      <c r="A614" s="5" t="n"/>
      <c r="I614" s="5" t="n"/>
      <c r="J614" s="4" t="n"/>
      <c r="K614" s="4" t="n"/>
      <c r="L614" s="4" t="n"/>
      <c r="M614" s="4" t="n"/>
    </row>
    <row r="615">
      <c r="A615" s="5" t="n"/>
      <c r="I615" s="5" t="n"/>
      <c r="J615" s="4" t="n"/>
      <c r="K615" s="4" t="n"/>
      <c r="L615" s="4" t="n"/>
      <c r="M615" s="4" t="n"/>
    </row>
    <row r="616">
      <c r="A616" s="5" t="n"/>
      <c r="I616" s="5" t="n"/>
      <c r="J616" s="4" t="n"/>
      <c r="K616" s="4" t="n"/>
      <c r="L616" s="4" t="n"/>
      <c r="M616" s="4" t="n"/>
    </row>
    <row r="617">
      <c r="A617" s="5" t="n"/>
      <c r="I617" s="5" t="n"/>
      <c r="J617" s="4" t="n"/>
      <c r="K617" s="4" t="n"/>
      <c r="L617" s="4" t="n"/>
      <c r="M617" s="4" t="n"/>
    </row>
    <row r="618">
      <c r="A618" s="5" t="n"/>
      <c r="I618" s="5" t="n"/>
      <c r="J618" s="4" t="n"/>
      <c r="K618" s="4" t="n"/>
      <c r="L618" s="4" t="n"/>
      <c r="M618" s="4" t="n"/>
    </row>
    <row r="619">
      <c r="A619" s="5" t="n"/>
      <c r="I619" s="5" t="n"/>
      <c r="J619" s="4" t="n"/>
      <c r="K619" s="4" t="n"/>
      <c r="L619" s="4" t="n"/>
      <c r="M619" s="4" t="n"/>
    </row>
    <row r="620">
      <c r="A620" s="5" t="n"/>
      <c r="I620" s="5" t="n"/>
      <c r="J620" s="4" t="n"/>
      <c r="K620" s="4" t="n"/>
      <c r="L620" s="4" t="n"/>
      <c r="M620" s="4" t="n"/>
    </row>
    <row r="621">
      <c r="A621" s="5" t="n"/>
      <c r="I621" s="5" t="n"/>
      <c r="J621" s="4" t="n"/>
      <c r="K621" s="4" t="n"/>
      <c r="L621" s="4" t="n"/>
      <c r="M621" s="4" t="n"/>
    </row>
    <row r="622">
      <c r="A622" s="5" t="n"/>
      <c r="I622" s="5" t="n"/>
      <c r="J622" s="4" t="n"/>
      <c r="K622" s="4" t="n"/>
      <c r="L622" s="4" t="n"/>
      <c r="M622" s="4" t="n"/>
    </row>
    <row r="623">
      <c r="A623" s="5" t="n"/>
      <c r="I623" s="5" t="n"/>
      <c r="J623" s="4" t="n"/>
      <c r="K623" s="4" t="n"/>
      <c r="L623" s="4" t="n"/>
      <c r="M623" s="4" t="n"/>
    </row>
    <row r="624">
      <c r="A624" s="5" t="n"/>
      <c r="I624" s="5" t="n"/>
      <c r="J624" s="4" t="n"/>
      <c r="K624" s="4" t="n"/>
      <c r="L624" s="4" t="n"/>
      <c r="M624" s="4" t="n"/>
    </row>
    <row r="625">
      <c r="A625" s="5" t="n"/>
      <c r="I625" s="5" t="n"/>
      <c r="J625" s="4" t="n"/>
      <c r="K625" s="4" t="n"/>
      <c r="L625" s="4" t="n"/>
      <c r="M625" s="4" t="n"/>
    </row>
    <row r="626">
      <c r="A626" s="5" t="n"/>
      <c r="I626" s="5" t="n"/>
      <c r="J626" s="4" t="n"/>
      <c r="K626" s="4" t="n"/>
      <c r="L626" s="4" t="n"/>
      <c r="M626" s="4" t="n"/>
    </row>
    <row r="627">
      <c r="A627" s="5" t="n"/>
      <c r="I627" s="5" t="n"/>
      <c r="J627" s="4" t="n"/>
      <c r="K627" s="4" t="n"/>
      <c r="L627" s="4" t="n"/>
      <c r="M627" s="4" t="n"/>
    </row>
    <row r="628">
      <c r="A628" s="5" t="n"/>
      <c r="I628" s="5" t="n"/>
      <c r="J628" s="4" t="n"/>
      <c r="K628" s="4" t="n"/>
      <c r="L628" s="4" t="n"/>
      <c r="M628" s="4" t="n"/>
    </row>
    <row r="629">
      <c r="A629" s="5" t="n"/>
      <c r="I629" s="5" t="n"/>
      <c r="J629" s="4" t="n"/>
      <c r="K629" s="4" t="n"/>
      <c r="L629" s="4" t="n"/>
      <c r="M629" s="4" t="n"/>
    </row>
    <row r="630">
      <c r="A630" s="5" t="n"/>
      <c r="I630" s="5" t="n"/>
      <c r="J630" s="4" t="n"/>
      <c r="K630" s="4" t="n"/>
      <c r="L630" s="4" t="n"/>
      <c r="M630" s="4" t="n"/>
    </row>
    <row r="631">
      <c r="A631" s="5" t="n"/>
      <c r="I631" s="5" t="n"/>
      <c r="J631" s="4" t="n"/>
      <c r="K631" s="4" t="n"/>
      <c r="L631" s="4" t="n"/>
      <c r="M631" s="4" t="n"/>
    </row>
    <row r="632">
      <c r="A632" s="5" t="n"/>
      <c r="I632" s="5" t="n"/>
      <c r="J632" s="4" t="n"/>
      <c r="K632" s="4" t="n"/>
      <c r="L632" s="4" t="n"/>
      <c r="M632" s="4" t="n"/>
    </row>
    <row r="633">
      <c r="A633" s="5" t="n"/>
      <c r="I633" s="5" t="n"/>
      <c r="J633" s="4" t="n"/>
      <c r="K633" s="4" t="n"/>
      <c r="L633" s="4" t="n"/>
      <c r="M633" s="4" t="n"/>
    </row>
    <row r="634">
      <c r="A634" s="5" t="n"/>
      <c r="I634" s="5" t="n"/>
      <c r="J634" s="4" t="n"/>
      <c r="K634" s="4" t="n"/>
      <c r="L634" s="4" t="n"/>
      <c r="M634" s="4" t="n"/>
    </row>
    <row r="635">
      <c r="A635" s="5" t="n"/>
      <c r="I635" s="5" t="n"/>
      <c r="J635" s="4" t="n"/>
      <c r="K635" s="4" t="n"/>
      <c r="L635" s="4" t="n"/>
      <c r="M635" s="4" t="n"/>
    </row>
    <row r="636">
      <c r="A636" s="5" t="n"/>
      <c r="I636" s="5" t="n"/>
      <c r="J636" s="4" t="n"/>
      <c r="K636" s="4" t="n"/>
      <c r="L636" s="4" t="n"/>
      <c r="M636" s="4" t="n"/>
    </row>
    <row r="637">
      <c r="A637" s="5" t="n"/>
      <c r="I637" s="5" t="n"/>
      <c r="J637" s="4" t="n"/>
      <c r="K637" s="4" t="n"/>
      <c r="L637" s="4" t="n"/>
      <c r="M637" s="4" t="n"/>
    </row>
    <row r="638">
      <c r="A638" s="5" t="n"/>
      <c r="I638" s="5" t="n"/>
      <c r="J638" s="4" t="n"/>
      <c r="K638" s="4" t="n"/>
      <c r="L638" s="4" t="n"/>
      <c r="M638" s="4" t="n"/>
    </row>
    <row r="639">
      <c r="A639" s="5" t="n"/>
      <c r="I639" s="5" t="n"/>
      <c r="J639" s="4" t="n"/>
      <c r="K639" s="4" t="n"/>
      <c r="L639" s="4" t="n"/>
      <c r="M639" s="4" t="n"/>
    </row>
    <row r="640">
      <c r="A640" s="5" t="n"/>
      <c r="I640" s="5" t="n"/>
      <c r="J640" s="4" t="n"/>
      <c r="K640" s="4" t="n"/>
      <c r="L640" s="4" t="n"/>
      <c r="M640" s="4" t="n"/>
    </row>
    <row r="641">
      <c r="A641" s="5" t="n"/>
      <c r="I641" s="5" t="n"/>
      <c r="J641" s="4" t="n"/>
      <c r="K641" s="4" t="n"/>
      <c r="L641" s="4" t="n"/>
      <c r="M641" s="4" t="n"/>
    </row>
    <row r="642">
      <c r="A642" s="5" t="n"/>
      <c r="I642" s="5" t="n"/>
      <c r="J642" s="4" t="n"/>
      <c r="K642" s="4" t="n"/>
      <c r="L642" s="4" t="n"/>
      <c r="M642" s="4" t="n"/>
    </row>
    <row r="643">
      <c r="A643" s="5" t="n"/>
      <c r="I643" s="5" t="n"/>
      <c r="J643" s="4" t="n"/>
      <c r="K643" s="4" t="n"/>
      <c r="L643" s="4" t="n"/>
      <c r="M643" s="4" t="n"/>
    </row>
    <row r="644">
      <c r="A644" s="5" t="n"/>
      <c r="I644" s="5" t="n"/>
      <c r="J644" s="4" t="n"/>
      <c r="K644" s="4" t="n"/>
      <c r="L644" s="4" t="n"/>
      <c r="M644" s="4" t="n"/>
    </row>
    <row r="645">
      <c r="A645" s="5" t="n"/>
      <c r="I645" s="5" t="n"/>
      <c r="J645" s="4" t="n"/>
      <c r="K645" s="4" t="n"/>
      <c r="L645" s="4" t="n"/>
      <c r="M645" s="4" t="n"/>
    </row>
    <row r="646">
      <c r="A646" s="5" t="n"/>
      <c r="I646" s="5" t="n"/>
      <c r="J646" s="4" t="n"/>
      <c r="K646" s="4" t="n"/>
      <c r="L646" s="4" t="n"/>
      <c r="M646" s="4" t="n"/>
    </row>
    <row r="647">
      <c r="A647" s="5" t="n"/>
      <c r="I647" s="5" t="n"/>
      <c r="J647" s="4" t="n"/>
      <c r="K647" s="4" t="n"/>
      <c r="L647" s="4" t="n"/>
      <c r="M647" s="4" t="n"/>
    </row>
    <row r="648">
      <c r="A648" s="5" t="n"/>
      <c r="I648" s="5" t="n"/>
      <c r="J648" s="4" t="n"/>
      <c r="K648" s="4" t="n"/>
      <c r="L648" s="4" t="n"/>
      <c r="M648" s="4" t="n"/>
    </row>
    <row r="649">
      <c r="A649" s="5" t="n"/>
      <c r="I649" s="5" t="n"/>
      <c r="J649" s="4" t="n"/>
      <c r="K649" s="4" t="n"/>
      <c r="L649" s="4" t="n"/>
      <c r="M649" s="4" t="n"/>
    </row>
    <row r="650">
      <c r="A650" s="5" t="n"/>
      <c r="I650" s="5" t="n"/>
      <c r="J650" s="4" t="n"/>
      <c r="K650" s="4" t="n"/>
      <c r="L650" s="4" t="n"/>
      <c r="M650" s="4" t="n"/>
    </row>
    <row r="651">
      <c r="A651" s="5" t="n"/>
      <c r="I651" s="5" t="n"/>
      <c r="J651" s="4" t="n"/>
      <c r="K651" s="4" t="n"/>
      <c r="L651" s="4" t="n"/>
      <c r="M651" s="4" t="n"/>
    </row>
    <row r="652">
      <c r="A652" s="5" t="n"/>
      <c r="I652" s="5" t="n"/>
      <c r="J652" s="4" t="n"/>
      <c r="K652" s="4" t="n"/>
      <c r="L652" s="4" t="n"/>
      <c r="M652" s="4" t="n"/>
    </row>
    <row r="653">
      <c r="A653" s="5" t="n"/>
      <c r="I653" s="5" t="n"/>
      <c r="J653" s="4" t="n"/>
      <c r="K653" s="4" t="n"/>
      <c r="L653" s="4" t="n"/>
      <c r="M653" s="4" t="n"/>
    </row>
    <row r="654">
      <c r="A654" s="5" t="n"/>
      <c r="I654" s="5" t="n"/>
      <c r="J654" s="4" t="n"/>
      <c r="K654" s="4" t="n"/>
      <c r="L654" s="4" t="n"/>
      <c r="M654" s="4" t="n"/>
    </row>
    <row r="655">
      <c r="A655" s="5" t="n"/>
      <c r="I655" s="5" t="n"/>
      <c r="J655" s="4" t="n"/>
      <c r="K655" s="4" t="n"/>
      <c r="L655" s="4" t="n"/>
      <c r="M655" s="4" t="n"/>
    </row>
    <row r="656">
      <c r="A656" s="5" t="n"/>
      <c r="I656" s="5" t="n"/>
      <c r="J656" s="4" t="n"/>
      <c r="K656" s="4" t="n"/>
      <c r="L656" s="4" t="n"/>
      <c r="M656" s="4" t="n"/>
    </row>
    <row r="657">
      <c r="A657" s="5" t="n"/>
      <c r="I657" s="5" t="n"/>
      <c r="J657" s="4" t="n"/>
      <c r="K657" s="4" t="n"/>
      <c r="L657" s="4" t="n"/>
      <c r="M657" s="4" t="n"/>
    </row>
    <row r="658">
      <c r="A658" s="5" t="n"/>
      <c r="I658" s="5" t="n"/>
      <c r="J658" s="4" t="n"/>
      <c r="K658" s="4" t="n"/>
      <c r="L658" s="4" t="n"/>
      <c r="M658" s="4" t="n"/>
    </row>
    <row r="659">
      <c r="A659" s="5" t="n"/>
      <c r="I659" s="5" t="n"/>
      <c r="J659" s="4" t="n"/>
      <c r="K659" s="4" t="n"/>
      <c r="L659" s="4" t="n"/>
      <c r="M659" s="4" t="n"/>
    </row>
    <row r="660">
      <c r="A660" s="5" t="n"/>
      <c r="I660" s="5" t="n"/>
      <c r="J660" s="4" t="n"/>
      <c r="K660" s="4" t="n"/>
      <c r="L660" s="4" t="n"/>
      <c r="M660" s="4" t="n"/>
    </row>
    <row r="661">
      <c r="A661" s="5" t="n"/>
      <c r="I661" s="5" t="n"/>
      <c r="J661" s="4" t="n"/>
      <c r="K661" s="4" t="n"/>
      <c r="L661" s="4" t="n"/>
      <c r="M661" s="4" t="n"/>
    </row>
    <row r="662">
      <c r="A662" s="5" t="n"/>
      <c r="I662" s="5" t="n"/>
      <c r="J662" s="4" t="n"/>
      <c r="K662" s="4" t="n"/>
      <c r="L662" s="4" t="n"/>
      <c r="M662" s="4" t="n"/>
    </row>
    <row r="663">
      <c r="A663" s="5" t="n"/>
      <c r="I663" s="5" t="n"/>
      <c r="J663" s="4" t="n"/>
      <c r="K663" s="4" t="n"/>
      <c r="L663" s="4" t="n"/>
      <c r="M663" s="4" t="n"/>
    </row>
    <row r="664">
      <c r="A664" s="5" t="n"/>
      <c r="I664" s="5" t="n"/>
      <c r="J664" s="4" t="n"/>
      <c r="K664" s="4" t="n"/>
      <c r="L664" s="4" t="n"/>
      <c r="M664" s="4" t="n"/>
    </row>
    <row r="665">
      <c r="A665" s="5" t="n"/>
      <c r="I665" s="5" t="n"/>
      <c r="J665" s="4" t="n"/>
      <c r="K665" s="4" t="n"/>
      <c r="L665" s="4" t="n"/>
      <c r="M665" s="4" t="n"/>
    </row>
    <row r="666">
      <c r="A666" s="5" t="n"/>
      <c r="I666" s="5" t="n"/>
      <c r="J666" s="4" t="n"/>
      <c r="K666" s="4" t="n"/>
      <c r="L666" s="4" t="n"/>
      <c r="M666" s="4" t="n"/>
    </row>
    <row r="667">
      <c r="A667" s="5" t="n"/>
      <c r="I667" s="5" t="n"/>
      <c r="J667" s="4" t="n"/>
      <c r="K667" s="4" t="n"/>
      <c r="L667" s="4" t="n"/>
      <c r="M667" s="4" t="n"/>
    </row>
    <row r="668">
      <c r="A668" s="5" t="n"/>
      <c r="I668" s="5" t="n"/>
      <c r="J668" s="4" t="n"/>
      <c r="K668" s="4" t="n"/>
      <c r="L668" s="4" t="n"/>
      <c r="M668" s="4" t="n"/>
    </row>
    <row r="669">
      <c r="A669" s="5" t="n"/>
      <c r="I669" s="5" t="n"/>
      <c r="J669" s="4" t="n"/>
      <c r="K669" s="4" t="n"/>
      <c r="L669" s="4" t="n"/>
      <c r="M669" s="4" t="n"/>
    </row>
    <row r="670">
      <c r="A670" s="5" t="n"/>
      <c r="I670" s="5" t="n"/>
      <c r="J670" s="4" t="n"/>
      <c r="K670" s="4" t="n"/>
      <c r="L670" s="4" t="n"/>
      <c r="M670" s="4" t="n"/>
    </row>
    <row r="671">
      <c r="A671" s="5" t="n"/>
      <c r="I671" s="5" t="n"/>
      <c r="J671" s="4" t="n"/>
      <c r="K671" s="4" t="n"/>
      <c r="L671" s="4" t="n"/>
      <c r="M671" s="4" t="n"/>
    </row>
    <row r="672">
      <c r="A672" s="5" t="n"/>
      <c r="I672" s="5" t="n"/>
      <c r="J672" s="4" t="n"/>
      <c r="K672" s="4" t="n"/>
      <c r="L672" s="4" t="n"/>
      <c r="M672" s="4" t="n"/>
    </row>
    <row r="673">
      <c r="A673" s="5" t="n"/>
      <c r="I673" s="5" t="n"/>
      <c r="J673" s="4" t="n"/>
      <c r="K673" s="4" t="n"/>
      <c r="L673" s="4" t="n"/>
      <c r="M673" s="4" t="n"/>
    </row>
    <row r="674">
      <c r="A674" s="5" t="n"/>
      <c r="I674" s="5" t="n"/>
      <c r="J674" s="4" t="n"/>
      <c r="K674" s="4" t="n"/>
      <c r="L674" s="4" t="n"/>
      <c r="M674" s="4" t="n"/>
    </row>
    <row r="675">
      <c r="A675" s="5" t="n"/>
      <c r="I675" s="5" t="n"/>
      <c r="J675" s="4" t="n"/>
      <c r="K675" s="4" t="n"/>
      <c r="L675" s="4" t="n"/>
      <c r="M675" s="4" t="n"/>
    </row>
    <row r="676">
      <c r="A676" s="5" t="n"/>
      <c r="I676" s="5" t="n"/>
      <c r="J676" s="4" t="n"/>
      <c r="K676" s="4" t="n"/>
      <c r="L676" s="4" t="n"/>
      <c r="M676" s="4" t="n"/>
    </row>
    <row r="677">
      <c r="A677" s="5" t="n"/>
      <c r="I677" s="5" t="n"/>
      <c r="J677" s="4" t="n"/>
      <c r="K677" s="4" t="n"/>
      <c r="L677" s="4" t="n"/>
      <c r="M677" s="4" t="n"/>
    </row>
    <row r="678">
      <c r="A678" s="5" t="n"/>
      <c r="I678" s="5" t="n"/>
      <c r="J678" s="4" t="n"/>
      <c r="K678" s="4" t="n"/>
      <c r="L678" s="4" t="n"/>
      <c r="M678" s="4" t="n"/>
    </row>
    <row r="679">
      <c r="A679" s="5" t="n"/>
      <c r="I679" s="5" t="n"/>
      <c r="J679" s="4" t="n"/>
      <c r="K679" s="4" t="n"/>
      <c r="L679" s="4" t="n"/>
      <c r="M679" s="4" t="n"/>
    </row>
    <row r="680">
      <c r="A680" s="5" t="n"/>
      <c r="I680" s="5" t="n"/>
      <c r="J680" s="4" t="n"/>
      <c r="K680" s="4" t="n"/>
      <c r="L680" s="4" t="n"/>
      <c r="M680" s="4" t="n"/>
    </row>
    <row r="681">
      <c r="A681" s="5" t="n"/>
      <c r="I681" s="5" t="n"/>
      <c r="J681" s="4" t="n"/>
      <c r="K681" s="4" t="n"/>
      <c r="L681" s="4" t="n"/>
      <c r="M681" s="4" t="n"/>
    </row>
    <row r="682">
      <c r="A682" s="5" t="n"/>
      <c r="I682" s="5" t="n"/>
      <c r="J682" s="4" t="n"/>
      <c r="K682" s="4" t="n"/>
      <c r="L682" s="4" t="n"/>
      <c r="M682" s="4" t="n"/>
    </row>
    <row r="683">
      <c r="A683" s="5" t="n"/>
      <c r="I683" s="5" t="n"/>
      <c r="J683" s="4" t="n"/>
      <c r="K683" s="4" t="n"/>
      <c r="L683" s="4" t="n"/>
      <c r="M683" s="4" t="n"/>
    </row>
    <row r="684">
      <c r="A684" s="5" t="n"/>
      <c r="I684" s="5" t="n"/>
      <c r="J684" s="4" t="n"/>
      <c r="K684" s="4" t="n"/>
      <c r="L684" s="4" t="n"/>
      <c r="M684" s="4" t="n"/>
    </row>
    <row r="685">
      <c r="A685" s="5" t="n"/>
      <c r="I685" s="5" t="n"/>
      <c r="J685" s="4" t="n"/>
      <c r="K685" s="4" t="n"/>
      <c r="L685" s="4" t="n"/>
      <c r="M685" s="4" t="n"/>
    </row>
    <row r="686">
      <c r="A686" s="5" t="n"/>
      <c r="I686" s="5" t="n"/>
      <c r="J686" s="4" t="n"/>
      <c r="K686" s="4" t="n"/>
      <c r="L686" s="4" t="n"/>
      <c r="M686" s="4" t="n"/>
    </row>
    <row r="687">
      <c r="A687" s="5" t="n"/>
      <c r="I687" s="5" t="n"/>
      <c r="J687" s="4" t="n"/>
      <c r="K687" s="4" t="n"/>
      <c r="L687" s="4" t="n"/>
      <c r="M687" s="4" t="n"/>
    </row>
    <row r="688">
      <c r="A688" s="5" t="n"/>
      <c r="I688" s="5" t="n"/>
      <c r="J688" s="4" t="n"/>
      <c r="K688" s="4" t="n"/>
      <c r="L688" s="4" t="n"/>
      <c r="M688" s="4" t="n"/>
    </row>
    <row r="689">
      <c r="A689" s="5" t="n"/>
      <c r="I689" s="5" t="n"/>
      <c r="J689" s="4" t="n"/>
      <c r="K689" s="4" t="n"/>
      <c r="L689" s="4" t="n"/>
      <c r="M689" s="4" t="n"/>
    </row>
    <row r="690">
      <c r="A690" s="5" t="n"/>
      <c r="I690" s="5" t="n"/>
      <c r="J690" s="4" t="n"/>
      <c r="K690" s="4" t="n"/>
      <c r="L690" s="4" t="n"/>
      <c r="M690" s="4" t="n"/>
    </row>
    <row r="691">
      <c r="A691" s="5" t="n"/>
      <c r="I691" s="5" t="n"/>
      <c r="J691" s="4" t="n"/>
      <c r="K691" s="4" t="n"/>
      <c r="L691" s="4" t="n"/>
      <c r="M691" s="4" t="n"/>
    </row>
    <row r="692">
      <c r="A692" s="5" t="n"/>
      <c r="I692" s="5" t="n"/>
      <c r="J692" s="4" t="n"/>
      <c r="K692" s="4" t="n"/>
      <c r="L692" s="4" t="n"/>
      <c r="M692" s="4" t="n"/>
    </row>
    <row r="693">
      <c r="A693" s="5" t="n"/>
      <c r="I693" s="5" t="n"/>
      <c r="J693" s="4" t="n"/>
      <c r="K693" s="4" t="n"/>
      <c r="L693" s="4" t="n"/>
      <c r="M693" s="4" t="n"/>
    </row>
    <row r="694">
      <c r="A694" s="5" t="n"/>
      <c r="I694" s="5" t="n"/>
      <c r="J694" s="4" t="n"/>
      <c r="K694" s="4" t="n"/>
      <c r="L694" s="4" t="n"/>
      <c r="M694" s="4" t="n"/>
    </row>
    <row r="695">
      <c r="A695" s="5" t="n"/>
      <c r="I695" s="5" t="n"/>
      <c r="J695" s="4" t="n"/>
      <c r="K695" s="4" t="n"/>
      <c r="L695" s="4" t="n"/>
      <c r="M695" s="4" t="n"/>
    </row>
    <row r="696">
      <c r="A696" s="5" t="n"/>
      <c r="I696" s="5" t="n"/>
      <c r="J696" s="4" t="n"/>
      <c r="K696" s="4" t="n"/>
      <c r="L696" s="4" t="n"/>
      <c r="M696" s="4" t="n"/>
    </row>
    <row r="697">
      <c r="A697" s="5" t="n"/>
      <c r="I697" s="5" t="n"/>
      <c r="J697" s="4" t="n"/>
      <c r="K697" s="4" t="n"/>
      <c r="L697" s="4" t="n"/>
      <c r="M697" s="4" t="n"/>
    </row>
    <row r="698">
      <c r="A698" s="5" t="n"/>
      <c r="I698" s="5" t="n"/>
      <c r="J698" s="4" t="n"/>
      <c r="K698" s="4" t="n"/>
      <c r="L698" s="4" t="n"/>
      <c r="M698" s="4" t="n"/>
    </row>
    <row r="699">
      <c r="A699" s="5" t="n"/>
      <c r="I699" s="5" t="n"/>
      <c r="J699" s="4" t="n"/>
      <c r="K699" s="4" t="n"/>
      <c r="L699" s="4" t="n"/>
      <c r="M699" s="4" t="n"/>
    </row>
    <row r="700">
      <c r="A700" s="5" t="n"/>
      <c r="I700" s="5" t="n"/>
      <c r="J700" s="4" t="n"/>
      <c r="K700" s="4" t="n"/>
      <c r="L700" s="4" t="n"/>
      <c r="M700" s="4" t="n"/>
    </row>
    <row r="701">
      <c r="A701" s="5" t="n"/>
      <c r="I701" s="5" t="n"/>
      <c r="J701" s="4" t="n"/>
      <c r="K701" s="4" t="n"/>
      <c r="L701" s="4" t="n"/>
      <c r="M701" s="4" t="n"/>
    </row>
    <row r="702">
      <c r="A702" s="5" t="n"/>
      <c r="I702" s="5" t="n"/>
      <c r="J702" s="4" t="n"/>
      <c r="K702" s="4" t="n"/>
      <c r="L702" s="4" t="n"/>
      <c r="M702" s="4" t="n"/>
    </row>
    <row r="703">
      <c r="A703" s="5" t="n"/>
      <c r="I703" s="5" t="n"/>
      <c r="J703" s="4" t="n"/>
      <c r="K703" s="4" t="n"/>
      <c r="L703" s="4" t="n"/>
      <c r="M703" s="4" t="n"/>
    </row>
    <row r="704">
      <c r="A704" s="5" t="n"/>
      <c r="I704" s="5" t="n"/>
      <c r="J704" s="4" t="n"/>
      <c r="K704" s="4" t="n"/>
      <c r="L704" s="4" t="n"/>
      <c r="M704" s="4" t="n"/>
    </row>
    <row r="705">
      <c r="A705" s="5" t="n"/>
      <c r="I705" s="5" t="n"/>
      <c r="J705" s="4" t="n"/>
      <c r="K705" s="4" t="n"/>
      <c r="L705" s="4" t="n"/>
      <c r="M705" s="4" t="n"/>
    </row>
    <row r="706">
      <c r="A706" s="5" t="n"/>
      <c r="I706" s="5" t="n"/>
      <c r="J706" s="4" t="n"/>
      <c r="K706" s="4" t="n"/>
      <c r="L706" s="4" t="n"/>
      <c r="M706" s="4" t="n"/>
    </row>
    <row r="707">
      <c r="A707" s="5" t="n"/>
      <c r="I707" s="5" t="n"/>
      <c r="J707" s="4" t="n"/>
      <c r="K707" s="4" t="n"/>
      <c r="L707" s="4" t="n"/>
      <c r="M707" s="4" t="n"/>
    </row>
    <row r="708">
      <c r="A708" s="5" t="n"/>
      <c r="I708" s="5" t="n"/>
      <c r="J708" s="4" t="n"/>
      <c r="K708" s="4" t="n"/>
      <c r="L708" s="4" t="n"/>
      <c r="M708" s="4" t="n"/>
    </row>
    <row r="709">
      <c r="A709" s="5" t="n"/>
      <c r="I709" s="5" t="n"/>
      <c r="J709" s="4" t="n"/>
      <c r="K709" s="4" t="n"/>
      <c r="L709" s="4" t="n"/>
      <c r="M709" s="4" t="n"/>
    </row>
    <row r="710">
      <c r="A710" s="5" t="n"/>
      <c r="I710" s="5" t="n"/>
      <c r="J710" s="4" t="n"/>
      <c r="K710" s="4" t="n"/>
      <c r="L710" s="4" t="n"/>
      <c r="M710" s="4" t="n"/>
    </row>
    <row r="711">
      <c r="A711" s="5" t="n"/>
      <c r="I711" s="5" t="n"/>
      <c r="J711" s="4" t="n"/>
      <c r="K711" s="4" t="n"/>
      <c r="L711" s="4" t="n"/>
      <c r="M711" s="4" t="n"/>
    </row>
    <row r="712">
      <c r="A712" s="5" t="n"/>
      <c r="I712" s="5" t="n"/>
      <c r="J712" s="4" t="n"/>
      <c r="K712" s="4" t="n"/>
      <c r="L712" s="4" t="n"/>
      <c r="M712" s="4" t="n"/>
    </row>
    <row r="713">
      <c r="A713" s="5" t="n"/>
      <c r="I713" s="5" t="n"/>
      <c r="J713" s="4" t="n"/>
      <c r="K713" s="4" t="n"/>
      <c r="L713" s="4" t="n"/>
      <c r="M713" s="4" t="n"/>
    </row>
    <row r="714">
      <c r="A714" s="5" t="n"/>
      <c r="I714" s="5" t="n"/>
      <c r="J714" s="4" t="n"/>
      <c r="K714" s="4" t="n"/>
      <c r="L714" s="4" t="n"/>
      <c r="M714" s="4" t="n"/>
    </row>
    <row r="715">
      <c r="A715" s="5" t="n"/>
      <c r="I715" s="5" t="n"/>
      <c r="J715" s="4" t="n"/>
      <c r="K715" s="4" t="n"/>
      <c r="L715" s="4" t="n"/>
      <c r="M715" s="4" t="n"/>
    </row>
    <row r="716">
      <c r="A716" s="5" t="n"/>
      <c r="I716" s="5" t="n"/>
      <c r="J716" s="4" t="n"/>
      <c r="K716" s="4" t="n"/>
      <c r="L716" s="4" t="n"/>
      <c r="M716" s="4" t="n"/>
    </row>
    <row r="717">
      <c r="A717" s="5" t="n"/>
      <c r="I717" s="5" t="n"/>
      <c r="J717" s="4" t="n"/>
      <c r="K717" s="4" t="n"/>
      <c r="L717" s="4" t="n"/>
      <c r="M717" s="4" t="n"/>
    </row>
    <row r="718">
      <c r="A718" s="5" t="n"/>
      <c r="I718" s="5" t="n"/>
      <c r="J718" s="4" t="n"/>
      <c r="K718" s="4" t="n"/>
      <c r="L718" s="4" t="n"/>
      <c r="M718" s="4" t="n"/>
    </row>
    <row r="719">
      <c r="A719" s="5" t="n"/>
      <c r="I719" s="5" t="n"/>
      <c r="J719" s="4" t="n"/>
      <c r="K719" s="4" t="n"/>
      <c r="L719" s="4" t="n"/>
      <c r="M719" s="4" t="n"/>
    </row>
    <row r="720">
      <c r="A720" s="5" t="n"/>
      <c r="I720" s="5" t="n"/>
      <c r="J720" s="4" t="n"/>
      <c r="K720" s="4" t="n"/>
      <c r="L720" s="4" t="n"/>
      <c r="M720" s="4" t="n"/>
    </row>
    <row r="721">
      <c r="A721" s="5" t="n"/>
      <c r="I721" s="5" t="n"/>
      <c r="J721" s="4" t="n"/>
      <c r="K721" s="4" t="n"/>
      <c r="L721" s="4" t="n"/>
      <c r="M721" s="4" t="n"/>
    </row>
    <row r="722">
      <c r="A722" s="5" t="n"/>
      <c r="I722" s="5" t="n"/>
      <c r="J722" s="4" t="n"/>
      <c r="K722" s="4" t="n"/>
      <c r="L722" s="4" t="n"/>
      <c r="M722" s="4" t="n"/>
    </row>
    <row r="723">
      <c r="A723" s="5" t="n"/>
      <c r="I723" s="5" t="n"/>
      <c r="J723" s="4" t="n"/>
      <c r="K723" s="4" t="n"/>
      <c r="L723" s="4" t="n"/>
      <c r="M723" s="4" t="n"/>
    </row>
    <row r="724">
      <c r="A724" s="5" t="n"/>
      <c r="I724" s="5" t="n"/>
      <c r="J724" s="4" t="n"/>
      <c r="K724" s="4" t="n"/>
      <c r="L724" s="4" t="n"/>
      <c r="M724" s="4" t="n"/>
    </row>
    <row r="725">
      <c r="A725" s="5" t="n"/>
      <c r="I725" s="5" t="n"/>
      <c r="J725" s="4" t="n"/>
      <c r="K725" s="4" t="n"/>
      <c r="L725" s="4" t="n"/>
      <c r="M725" s="4" t="n"/>
    </row>
    <row r="726">
      <c r="A726" s="5" t="n"/>
      <c r="I726" s="5" t="n"/>
      <c r="J726" s="4" t="n"/>
      <c r="K726" s="4" t="n"/>
      <c r="L726" s="4" t="n"/>
      <c r="M726" s="4" t="n"/>
    </row>
    <row r="727">
      <c r="A727" s="5" t="n"/>
      <c r="I727" s="5" t="n"/>
      <c r="J727" s="4" t="n"/>
      <c r="K727" s="4" t="n"/>
      <c r="L727" s="4" t="n"/>
      <c r="M727" s="4" t="n"/>
    </row>
    <row r="728">
      <c r="A728" s="5" t="n"/>
      <c r="I728" s="5" t="n"/>
      <c r="J728" s="4" t="n"/>
      <c r="K728" s="4" t="n"/>
      <c r="L728" s="4" t="n"/>
      <c r="M728" s="4" t="n"/>
    </row>
    <row r="729">
      <c r="A729" s="5" t="n"/>
      <c r="I729" s="5" t="n"/>
      <c r="J729" s="4" t="n"/>
      <c r="K729" s="4" t="n"/>
      <c r="L729" s="4" t="n"/>
      <c r="M729" s="4" t="n"/>
    </row>
    <row r="730">
      <c r="A730" s="5" t="n"/>
      <c r="I730" s="5" t="n"/>
      <c r="J730" s="4" t="n"/>
      <c r="K730" s="4" t="n"/>
      <c r="L730" s="4" t="n"/>
      <c r="M730" s="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2024-09-19T06:55:01Z</dcterms:created>
  <dcterms:modified xmlns:dcterms="http://purl.org/dc/terms/" xmlns:xsi="http://www.w3.org/2001/XMLSchema-instance" xsi:type="dcterms:W3CDTF">2024-09-19T06:55:01Z</dcterms:modified>
</cp:coreProperties>
</file>