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DDD46F15-C967-F645-9FAA-9AEF0CD060E1}" xr6:coauthVersionLast="47" xr6:coauthVersionMax="47" xr10:uidLastSave="{00000000-0000-0000-0000-000000000000}"/>
  <bookViews>
    <workbookView xWindow="0" yWindow="500" windowWidth="28800" windowHeight="15940" xr2:uid="{57418CED-9C2B-9246-A489-AF33332C6073}"/>
  </bookViews>
  <sheets>
    <sheet name="Sales (2)" sheetId="1" r:id="rId1"/>
  </sheets>
  <externalReferences>
    <externalReference r:id="rId2"/>
  </externalReferences>
  <definedNames>
    <definedName name="_xlnm._FilterDatabase" localSheetId="0" hidden="1">'Sales (2)'!$A$4:$V$321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1" i="1" l="1"/>
  <c r="X321" i="1" s="1"/>
  <c r="Y321" i="1" s="1"/>
  <c r="T321" i="1"/>
  <c r="S321" i="1" s="1"/>
  <c r="Q321" i="1"/>
  <c r="F321" i="1"/>
  <c r="W320" i="1"/>
  <c r="X320" i="1" s="1"/>
  <c r="Y320" i="1" s="1"/>
  <c r="T320" i="1"/>
  <c r="S320" i="1"/>
  <c r="Q320" i="1"/>
  <c r="F320" i="1"/>
  <c r="Y319" i="1"/>
  <c r="X319" i="1"/>
  <c r="W319" i="1"/>
  <c r="T319" i="1"/>
  <c r="Q319" i="1"/>
  <c r="S319" i="1" s="1"/>
  <c r="F319" i="1"/>
  <c r="X318" i="1"/>
  <c r="Y318" i="1" s="1"/>
  <c r="W318" i="1"/>
  <c r="T318" i="1"/>
  <c r="Q318" i="1"/>
  <c r="S318" i="1" s="1"/>
  <c r="F318" i="1"/>
  <c r="W317" i="1"/>
  <c r="X317" i="1" s="1"/>
  <c r="Y317" i="1" s="1"/>
  <c r="T317" i="1"/>
  <c r="S317" i="1" s="1"/>
  <c r="Q317" i="1"/>
  <c r="F317" i="1"/>
  <c r="Q316" i="1"/>
  <c r="S316" i="1" s="1"/>
  <c r="X315" i="1"/>
  <c r="Y315" i="1" s="1"/>
  <c r="W315" i="1"/>
  <c r="T315" i="1"/>
  <c r="Q315" i="1"/>
  <c r="S315" i="1" s="1"/>
  <c r="F315" i="1"/>
  <c r="W314" i="1"/>
  <c r="X314" i="1" s="1"/>
  <c r="Y314" i="1" s="1"/>
  <c r="T314" i="1"/>
  <c r="S314" i="1" s="1"/>
  <c r="Q314" i="1"/>
  <c r="F314" i="1"/>
  <c r="S313" i="1"/>
  <c r="Q313" i="1"/>
  <c r="X312" i="1"/>
  <c r="Y312" i="1" s="1"/>
  <c r="W312" i="1"/>
  <c r="T312" i="1"/>
  <c r="Q312" i="1"/>
  <c r="S312" i="1" s="1"/>
  <c r="F312" i="1"/>
  <c r="W311" i="1"/>
  <c r="X311" i="1" s="1"/>
  <c r="Y311" i="1" s="1"/>
  <c r="T311" i="1"/>
  <c r="S311" i="1" s="1"/>
  <c r="Q311" i="1"/>
  <c r="F311" i="1"/>
  <c r="W310" i="1"/>
  <c r="X310" i="1" s="1"/>
  <c r="Y310" i="1" s="1"/>
  <c r="T310" i="1"/>
  <c r="S310" i="1" s="1"/>
  <c r="Q310" i="1"/>
  <c r="F310" i="1"/>
  <c r="X309" i="1"/>
  <c r="Y309" i="1" s="1"/>
  <c r="W309" i="1"/>
  <c r="T309" i="1"/>
  <c r="S309" i="1"/>
  <c r="Q309" i="1"/>
  <c r="F309" i="1"/>
  <c r="W308" i="1"/>
  <c r="X308" i="1" s="1"/>
  <c r="Y308" i="1" s="1"/>
  <c r="T308" i="1"/>
  <c r="Q308" i="1"/>
  <c r="S308" i="1" s="1"/>
  <c r="F308" i="1"/>
  <c r="W307" i="1"/>
  <c r="X307" i="1" s="1"/>
  <c r="Y307" i="1" s="1"/>
  <c r="T307" i="1"/>
  <c r="S307" i="1" s="1"/>
  <c r="Q307" i="1"/>
  <c r="F307" i="1"/>
  <c r="W306" i="1"/>
  <c r="X306" i="1" s="1"/>
  <c r="Y306" i="1" s="1"/>
  <c r="T306" i="1"/>
  <c r="S306" i="1"/>
  <c r="Q306" i="1"/>
  <c r="F306" i="1"/>
  <c r="Y305" i="1"/>
  <c r="X305" i="1"/>
  <c r="W305" i="1"/>
  <c r="T305" i="1"/>
  <c r="Q305" i="1"/>
  <c r="S305" i="1" s="1"/>
  <c r="F305" i="1"/>
  <c r="X304" i="1"/>
  <c r="Y304" i="1" s="1"/>
  <c r="W304" i="1"/>
  <c r="T304" i="1"/>
  <c r="Q304" i="1"/>
  <c r="S304" i="1" s="1"/>
  <c r="F304" i="1"/>
  <c r="W303" i="1"/>
  <c r="X303" i="1" s="1"/>
  <c r="Y303" i="1" s="1"/>
  <c r="T303" i="1"/>
  <c r="S303" i="1" s="1"/>
  <c r="Q303" i="1"/>
  <c r="F303" i="1"/>
  <c r="W302" i="1"/>
  <c r="X302" i="1" s="1"/>
  <c r="Y302" i="1" s="1"/>
  <c r="T302" i="1"/>
  <c r="S302" i="1" s="1"/>
  <c r="Q302" i="1"/>
  <c r="F302" i="1"/>
  <c r="X301" i="1"/>
  <c r="Y301" i="1" s="1"/>
  <c r="W301" i="1"/>
  <c r="T301" i="1"/>
  <c r="S301" i="1"/>
  <c r="Q301" i="1"/>
  <c r="F301" i="1"/>
  <c r="W300" i="1"/>
  <c r="X300" i="1" s="1"/>
  <c r="Y300" i="1" s="1"/>
  <c r="T300" i="1"/>
  <c r="Q300" i="1"/>
  <c r="S300" i="1" s="1"/>
  <c r="F300" i="1"/>
  <c r="W299" i="1"/>
  <c r="X299" i="1" s="1"/>
  <c r="Y299" i="1" s="1"/>
  <c r="T299" i="1"/>
  <c r="S299" i="1" s="1"/>
  <c r="Q299" i="1"/>
  <c r="F299" i="1"/>
  <c r="W298" i="1"/>
  <c r="X298" i="1" s="1"/>
  <c r="Y298" i="1" s="1"/>
  <c r="T298" i="1"/>
  <c r="S298" i="1"/>
  <c r="Q298" i="1"/>
  <c r="F298" i="1"/>
  <c r="Y297" i="1"/>
  <c r="X297" i="1"/>
  <c r="W297" i="1"/>
  <c r="T297" i="1"/>
  <c r="Q297" i="1"/>
  <c r="S297" i="1" s="1"/>
  <c r="F297" i="1"/>
  <c r="X296" i="1"/>
  <c r="Y296" i="1" s="1"/>
  <c r="W296" i="1"/>
  <c r="T296" i="1"/>
  <c r="Q296" i="1"/>
  <c r="S296" i="1" s="1"/>
  <c r="F296" i="1"/>
  <c r="W295" i="1"/>
  <c r="X295" i="1" s="1"/>
  <c r="Y295" i="1" s="1"/>
  <c r="T295" i="1"/>
  <c r="S295" i="1" s="1"/>
  <c r="Q295" i="1"/>
  <c r="F295" i="1"/>
  <c r="W294" i="1"/>
  <c r="X294" i="1" s="1"/>
  <c r="Y294" i="1" s="1"/>
  <c r="T294" i="1"/>
  <c r="S294" i="1" s="1"/>
  <c r="Q294" i="1"/>
  <c r="F294" i="1"/>
  <c r="X293" i="1"/>
  <c r="Y293" i="1" s="1"/>
  <c r="W293" i="1"/>
  <c r="T293" i="1"/>
  <c r="S293" i="1"/>
  <c r="Q293" i="1"/>
  <c r="F293" i="1"/>
  <c r="W292" i="1"/>
  <c r="X292" i="1" s="1"/>
  <c r="Y292" i="1" s="1"/>
  <c r="T292" i="1"/>
  <c r="Q292" i="1"/>
  <c r="S292" i="1" s="1"/>
  <c r="F292" i="1"/>
  <c r="W291" i="1"/>
  <c r="X291" i="1" s="1"/>
  <c r="Y291" i="1" s="1"/>
  <c r="T291" i="1"/>
  <c r="S291" i="1" s="1"/>
  <c r="Q291" i="1"/>
  <c r="F291" i="1"/>
  <c r="W290" i="1"/>
  <c r="X290" i="1" s="1"/>
  <c r="Y290" i="1" s="1"/>
  <c r="T290" i="1"/>
  <c r="S290" i="1"/>
  <c r="Q290" i="1"/>
  <c r="F290" i="1"/>
  <c r="Y289" i="1"/>
  <c r="X289" i="1"/>
  <c r="W289" i="1"/>
  <c r="T289" i="1"/>
  <c r="Q289" i="1"/>
  <c r="S289" i="1" s="1"/>
  <c r="F289" i="1"/>
  <c r="X288" i="1"/>
  <c r="Y288" i="1" s="1"/>
  <c r="W288" i="1"/>
  <c r="T288" i="1"/>
  <c r="Q288" i="1"/>
  <c r="S288" i="1" s="1"/>
  <c r="F288" i="1"/>
  <c r="W287" i="1"/>
  <c r="X287" i="1" s="1"/>
  <c r="Y287" i="1" s="1"/>
  <c r="T287" i="1"/>
  <c r="S287" i="1" s="1"/>
  <c r="Q287" i="1"/>
  <c r="F287" i="1"/>
  <c r="W286" i="1"/>
  <c r="X286" i="1" s="1"/>
  <c r="Y286" i="1" s="1"/>
  <c r="T286" i="1"/>
  <c r="S286" i="1" s="1"/>
  <c r="Q286" i="1"/>
  <c r="F286" i="1"/>
  <c r="X285" i="1"/>
  <c r="Y285" i="1" s="1"/>
  <c r="W285" i="1"/>
  <c r="T285" i="1"/>
  <c r="S285" i="1"/>
  <c r="Q285" i="1"/>
  <c r="F285" i="1"/>
  <c r="W284" i="1"/>
  <c r="X284" i="1" s="1"/>
  <c r="Y284" i="1" s="1"/>
  <c r="T284" i="1"/>
  <c r="Q284" i="1"/>
  <c r="S284" i="1" s="1"/>
  <c r="F284" i="1"/>
  <c r="W283" i="1"/>
  <c r="X283" i="1" s="1"/>
  <c r="Y283" i="1" s="1"/>
  <c r="T283" i="1"/>
  <c r="S283" i="1" s="1"/>
  <c r="Q283" i="1"/>
  <c r="F283" i="1"/>
  <c r="W282" i="1"/>
  <c r="X282" i="1" s="1"/>
  <c r="Y282" i="1" s="1"/>
  <c r="T282" i="1"/>
  <c r="S282" i="1"/>
  <c r="Q282" i="1"/>
  <c r="F282" i="1"/>
  <c r="Y281" i="1"/>
  <c r="X281" i="1"/>
  <c r="W281" i="1"/>
  <c r="T281" i="1"/>
  <c r="Q281" i="1"/>
  <c r="S281" i="1" s="1"/>
  <c r="F281" i="1"/>
  <c r="X280" i="1"/>
  <c r="Y280" i="1" s="1"/>
  <c r="W280" i="1"/>
  <c r="T280" i="1"/>
  <c r="S280" i="1" s="1"/>
  <c r="Q280" i="1"/>
  <c r="F280" i="1"/>
  <c r="W279" i="1"/>
  <c r="X279" i="1" s="1"/>
  <c r="Y279" i="1" s="1"/>
  <c r="T279" i="1"/>
  <c r="S279" i="1" s="1"/>
  <c r="Q279" i="1"/>
  <c r="F279" i="1"/>
  <c r="S278" i="1"/>
  <c r="Q278" i="1"/>
  <c r="X277" i="1"/>
  <c r="Y277" i="1" s="1"/>
  <c r="W277" i="1"/>
  <c r="T277" i="1"/>
  <c r="S277" i="1" s="1"/>
  <c r="Q277" i="1"/>
  <c r="F277" i="1"/>
  <c r="Q276" i="1"/>
  <c r="S276" i="1" s="1"/>
  <c r="S275" i="1"/>
  <c r="Q275" i="1"/>
  <c r="W274" i="1"/>
  <c r="X274" i="1" s="1"/>
  <c r="Y274" i="1" s="1"/>
  <c r="T274" i="1"/>
  <c r="S274" i="1" s="1"/>
  <c r="Q274" i="1"/>
  <c r="F274" i="1"/>
  <c r="W273" i="1"/>
  <c r="X273" i="1" s="1"/>
  <c r="Y273" i="1" s="1"/>
  <c r="T273" i="1"/>
  <c r="S273" i="1"/>
  <c r="Q273" i="1"/>
  <c r="F273" i="1"/>
  <c r="Y272" i="1"/>
  <c r="X272" i="1"/>
  <c r="W272" i="1"/>
  <c r="T272" i="1"/>
  <c r="Q272" i="1"/>
  <c r="S272" i="1" s="1"/>
  <c r="F272" i="1"/>
  <c r="X271" i="1"/>
  <c r="Y271" i="1" s="1"/>
  <c r="W271" i="1"/>
  <c r="T271" i="1"/>
  <c r="S271" i="1" s="1"/>
  <c r="Q271" i="1"/>
  <c r="F271" i="1"/>
  <c r="W270" i="1"/>
  <c r="X270" i="1" s="1"/>
  <c r="Y270" i="1" s="1"/>
  <c r="T270" i="1"/>
  <c r="S270" i="1" s="1"/>
  <c r="Q270" i="1"/>
  <c r="F270" i="1"/>
  <c r="X269" i="1"/>
  <c r="Y269" i="1" s="1"/>
  <c r="W269" i="1"/>
  <c r="T269" i="1"/>
  <c r="S269" i="1" s="1"/>
  <c r="Q269" i="1"/>
  <c r="F269" i="1"/>
  <c r="W268" i="1"/>
  <c r="X268" i="1" s="1"/>
  <c r="Y268" i="1" s="1"/>
  <c r="T268" i="1"/>
  <c r="S268" i="1"/>
  <c r="Q268" i="1"/>
  <c r="F268" i="1"/>
  <c r="W267" i="1"/>
  <c r="X267" i="1" s="1"/>
  <c r="Y267" i="1" s="1"/>
  <c r="T267" i="1"/>
  <c r="S267" i="1" s="1"/>
  <c r="Q267" i="1"/>
  <c r="F267" i="1"/>
  <c r="W266" i="1"/>
  <c r="X266" i="1" s="1"/>
  <c r="Y266" i="1" s="1"/>
  <c r="T266" i="1"/>
  <c r="Q266" i="1"/>
  <c r="S266" i="1" s="1"/>
  <c r="F266" i="1"/>
  <c r="W265" i="1"/>
  <c r="X265" i="1" s="1"/>
  <c r="Y265" i="1" s="1"/>
  <c r="T265" i="1"/>
  <c r="Q265" i="1"/>
  <c r="S265" i="1" s="1"/>
  <c r="F265" i="1"/>
  <c r="Y264" i="1"/>
  <c r="X264" i="1"/>
  <c r="W264" i="1"/>
  <c r="T264" i="1"/>
  <c r="Q264" i="1"/>
  <c r="S264" i="1" s="1"/>
  <c r="F264" i="1"/>
  <c r="X263" i="1"/>
  <c r="Y263" i="1" s="1"/>
  <c r="W263" i="1"/>
  <c r="T263" i="1"/>
  <c r="S263" i="1" s="1"/>
  <c r="Q263" i="1"/>
  <c r="F263" i="1"/>
  <c r="W262" i="1"/>
  <c r="X262" i="1" s="1"/>
  <c r="Y262" i="1" s="1"/>
  <c r="T262" i="1"/>
  <c r="S262" i="1" s="1"/>
  <c r="Q262" i="1"/>
  <c r="F262" i="1"/>
  <c r="W261" i="1"/>
  <c r="X261" i="1" s="1"/>
  <c r="Y261" i="1" s="1"/>
  <c r="T261" i="1"/>
  <c r="S261" i="1" s="1"/>
  <c r="Q261" i="1"/>
  <c r="F261" i="1"/>
  <c r="W260" i="1"/>
  <c r="X260" i="1" s="1"/>
  <c r="Y260" i="1" s="1"/>
  <c r="T260" i="1"/>
  <c r="S260" i="1" s="1"/>
  <c r="Q260" i="1"/>
  <c r="F260" i="1"/>
  <c r="W259" i="1"/>
  <c r="X259" i="1" s="1"/>
  <c r="Y259" i="1" s="1"/>
  <c r="T259" i="1"/>
  <c r="S259" i="1" s="1"/>
  <c r="Q259" i="1"/>
  <c r="F259" i="1"/>
  <c r="W258" i="1"/>
  <c r="X258" i="1" s="1"/>
  <c r="Y258" i="1" s="1"/>
  <c r="T258" i="1"/>
  <c r="Q258" i="1"/>
  <c r="S258" i="1" s="1"/>
  <c r="F258" i="1"/>
  <c r="W257" i="1"/>
  <c r="X257" i="1" s="1"/>
  <c r="Y257" i="1" s="1"/>
  <c r="T257" i="1"/>
  <c r="S257" i="1"/>
  <c r="Q257" i="1"/>
  <c r="F257" i="1"/>
  <c r="Y256" i="1"/>
  <c r="X256" i="1"/>
  <c r="W256" i="1"/>
  <c r="T256" i="1"/>
  <c r="Q256" i="1"/>
  <c r="S256" i="1" s="1"/>
  <c r="F256" i="1"/>
  <c r="X255" i="1"/>
  <c r="Y255" i="1" s="1"/>
  <c r="W255" i="1"/>
  <c r="T255" i="1"/>
  <c r="S255" i="1" s="1"/>
  <c r="Q255" i="1"/>
  <c r="F255" i="1"/>
  <c r="Y254" i="1"/>
  <c r="X254" i="1"/>
  <c r="W254" i="1"/>
  <c r="T254" i="1"/>
  <c r="S254" i="1" s="1"/>
  <c r="Q254" i="1"/>
  <c r="F254" i="1"/>
  <c r="W253" i="1"/>
  <c r="X253" i="1" s="1"/>
  <c r="Y253" i="1" s="1"/>
  <c r="T253" i="1"/>
  <c r="S253" i="1" s="1"/>
  <c r="Q253" i="1"/>
  <c r="F253" i="1"/>
  <c r="W252" i="1"/>
  <c r="X252" i="1" s="1"/>
  <c r="Y252" i="1" s="1"/>
  <c r="T252" i="1"/>
  <c r="S252" i="1" s="1"/>
  <c r="Q252" i="1"/>
  <c r="F252" i="1"/>
  <c r="W251" i="1"/>
  <c r="X251" i="1" s="1"/>
  <c r="Y251" i="1" s="1"/>
  <c r="T251" i="1"/>
  <c r="Q251" i="1"/>
  <c r="S251" i="1" s="1"/>
  <c r="F251" i="1"/>
  <c r="W250" i="1"/>
  <c r="X250" i="1" s="1"/>
  <c r="Y250" i="1" s="1"/>
  <c r="T250" i="1"/>
  <c r="S250" i="1" s="1"/>
  <c r="Q250" i="1"/>
  <c r="F250" i="1"/>
  <c r="W249" i="1"/>
  <c r="X249" i="1" s="1"/>
  <c r="Y249" i="1" s="1"/>
  <c r="T249" i="1"/>
  <c r="Q249" i="1"/>
  <c r="S249" i="1" s="1"/>
  <c r="F249" i="1"/>
  <c r="Y248" i="1"/>
  <c r="X248" i="1"/>
  <c r="W248" i="1"/>
  <c r="T248" i="1"/>
  <c r="Q248" i="1"/>
  <c r="S248" i="1" s="1"/>
  <c r="F248" i="1"/>
  <c r="X247" i="1"/>
  <c r="Y247" i="1" s="1"/>
  <c r="W247" i="1"/>
  <c r="T247" i="1"/>
  <c r="S247" i="1" s="1"/>
  <c r="Q247" i="1"/>
  <c r="F247" i="1"/>
  <c r="X246" i="1"/>
  <c r="Y246" i="1" s="1"/>
  <c r="W246" i="1"/>
  <c r="T246" i="1"/>
  <c r="S246" i="1" s="1"/>
  <c r="Q246" i="1"/>
  <c r="F246" i="1"/>
  <c r="W245" i="1"/>
  <c r="X245" i="1" s="1"/>
  <c r="Y245" i="1" s="1"/>
  <c r="T245" i="1"/>
  <c r="S245" i="1" s="1"/>
  <c r="Q245" i="1"/>
  <c r="F245" i="1"/>
  <c r="X244" i="1"/>
  <c r="Y244" i="1" s="1"/>
  <c r="W244" i="1"/>
  <c r="T244" i="1"/>
  <c r="S244" i="1"/>
  <c r="Q244" i="1"/>
  <c r="F244" i="1"/>
  <c r="W243" i="1"/>
  <c r="X243" i="1" s="1"/>
  <c r="Y243" i="1" s="1"/>
  <c r="T243" i="1"/>
  <c r="S243" i="1" s="1"/>
  <c r="Q243" i="1"/>
  <c r="F243" i="1"/>
  <c r="W242" i="1"/>
  <c r="X242" i="1" s="1"/>
  <c r="Y242" i="1" s="1"/>
  <c r="T242" i="1"/>
  <c r="S242" i="1"/>
  <c r="Q242" i="1"/>
  <c r="F242" i="1"/>
  <c r="W241" i="1"/>
  <c r="X241" i="1" s="1"/>
  <c r="Y241" i="1" s="1"/>
  <c r="T241" i="1"/>
  <c r="Q241" i="1"/>
  <c r="S241" i="1" s="1"/>
  <c r="F241" i="1"/>
  <c r="S240" i="1"/>
  <c r="Q240" i="1"/>
  <c r="Q239" i="1"/>
  <c r="S239" i="1" s="1"/>
  <c r="Q238" i="1"/>
  <c r="S238" i="1" s="1"/>
  <c r="Q237" i="1"/>
  <c r="S237" i="1" s="1"/>
  <c r="S236" i="1"/>
  <c r="Q236" i="1"/>
  <c r="Q235" i="1"/>
  <c r="S235" i="1" s="1"/>
  <c r="Q234" i="1"/>
  <c r="S234" i="1" s="1"/>
  <c r="Y233" i="1"/>
  <c r="X233" i="1"/>
  <c r="W233" i="1"/>
  <c r="T233" i="1"/>
  <c r="S233" i="1" s="1"/>
  <c r="Q233" i="1"/>
  <c r="F233" i="1"/>
  <c r="W232" i="1"/>
  <c r="X232" i="1" s="1"/>
  <c r="Y232" i="1" s="1"/>
  <c r="T232" i="1"/>
  <c r="S232" i="1" s="1"/>
  <c r="Q232" i="1"/>
  <c r="F232" i="1"/>
  <c r="Q231" i="1"/>
  <c r="S231" i="1" s="1"/>
  <c r="W230" i="1"/>
  <c r="X230" i="1" s="1"/>
  <c r="Y230" i="1" s="1"/>
  <c r="T230" i="1"/>
  <c r="S230" i="1" s="1"/>
  <c r="Q230" i="1"/>
  <c r="F230" i="1"/>
  <c r="W229" i="1"/>
  <c r="X229" i="1" s="1"/>
  <c r="Y229" i="1" s="1"/>
  <c r="T229" i="1"/>
  <c r="S229" i="1" s="1"/>
  <c r="Q229" i="1"/>
  <c r="F229" i="1"/>
  <c r="X228" i="1"/>
  <c r="Y228" i="1" s="1"/>
  <c r="W228" i="1"/>
  <c r="T228" i="1"/>
  <c r="S228" i="1"/>
  <c r="Q228" i="1"/>
  <c r="F228" i="1"/>
  <c r="W227" i="1"/>
  <c r="X227" i="1" s="1"/>
  <c r="Y227" i="1" s="1"/>
  <c r="T227" i="1"/>
  <c r="S227" i="1" s="1"/>
  <c r="Q227" i="1"/>
  <c r="F227" i="1"/>
  <c r="W226" i="1"/>
  <c r="X226" i="1" s="1"/>
  <c r="Y226" i="1" s="1"/>
  <c r="T226" i="1"/>
  <c r="Q226" i="1"/>
  <c r="S226" i="1" s="1"/>
  <c r="F226" i="1"/>
  <c r="W225" i="1"/>
  <c r="X225" i="1" s="1"/>
  <c r="Y225" i="1" s="1"/>
  <c r="T225" i="1"/>
  <c r="Q225" i="1"/>
  <c r="S225" i="1" s="1"/>
  <c r="F225" i="1"/>
  <c r="Y224" i="1"/>
  <c r="X224" i="1"/>
  <c r="W224" i="1"/>
  <c r="T224" i="1"/>
  <c r="Q224" i="1"/>
  <c r="S224" i="1" s="1"/>
  <c r="F224" i="1"/>
  <c r="X223" i="1"/>
  <c r="Y223" i="1" s="1"/>
  <c r="W223" i="1"/>
  <c r="T223" i="1"/>
  <c r="Q223" i="1"/>
  <c r="S223" i="1" s="1"/>
  <c r="F223" i="1"/>
  <c r="W222" i="1"/>
  <c r="X222" i="1" s="1"/>
  <c r="Y222" i="1" s="1"/>
  <c r="T222" i="1"/>
  <c r="S222" i="1" s="1"/>
  <c r="Q222" i="1"/>
  <c r="F222" i="1"/>
  <c r="Y221" i="1"/>
  <c r="X221" i="1"/>
  <c r="W221" i="1"/>
  <c r="T221" i="1"/>
  <c r="S221" i="1" s="1"/>
  <c r="Q221" i="1"/>
  <c r="F221" i="1"/>
  <c r="W220" i="1"/>
  <c r="X220" i="1" s="1"/>
  <c r="Y220" i="1" s="1"/>
  <c r="T220" i="1"/>
  <c r="S220" i="1" s="1"/>
  <c r="Q220" i="1"/>
  <c r="F220" i="1"/>
  <c r="W219" i="1"/>
  <c r="X219" i="1" s="1"/>
  <c r="Y219" i="1" s="1"/>
  <c r="T219" i="1"/>
  <c r="S219" i="1" s="1"/>
  <c r="Q219" i="1"/>
  <c r="F219" i="1"/>
  <c r="W218" i="1"/>
  <c r="X218" i="1" s="1"/>
  <c r="Y218" i="1" s="1"/>
  <c r="T218" i="1"/>
  <c r="Q218" i="1"/>
  <c r="S218" i="1" s="1"/>
  <c r="F218" i="1"/>
  <c r="W217" i="1"/>
  <c r="X217" i="1" s="1"/>
  <c r="Y217" i="1" s="1"/>
  <c r="T217" i="1"/>
  <c r="S217" i="1"/>
  <c r="Q217" i="1"/>
  <c r="F217" i="1"/>
  <c r="Y216" i="1"/>
  <c r="X216" i="1"/>
  <c r="W216" i="1"/>
  <c r="T216" i="1"/>
  <c r="Q216" i="1"/>
  <c r="S216" i="1" s="1"/>
  <c r="F216" i="1"/>
  <c r="Y215" i="1"/>
  <c r="X215" i="1"/>
  <c r="W215" i="1"/>
  <c r="T215" i="1"/>
  <c r="Q215" i="1"/>
  <c r="S215" i="1" s="1"/>
  <c r="F215" i="1"/>
  <c r="X214" i="1"/>
  <c r="Y214" i="1" s="1"/>
  <c r="W214" i="1"/>
  <c r="T214" i="1"/>
  <c r="S214" i="1" s="1"/>
  <c r="Q214" i="1"/>
  <c r="F214" i="1"/>
  <c r="X213" i="1"/>
  <c r="Y213" i="1" s="1"/>
  <c r="W213" i="1"/>
  <c r="T213" i="1"/>
  <c r="S213" i="1" s="1"/>
  <c r="Q213" i="1"/>
  <c r="F213" i="1"/>
  <c r="W212" i="1"/>
  <c r="X212" i="1" s="1"/>
  <c r="Y212" i="1" s="1"/>
  <c r="T212" i="1"/>
  <c r="S212" i="1"/>
  <c r="Q212" i="1"/>
  <c r="F212" i="1"/>
  <c r="W211" i="1"/>
  <c r="X211" i="1" s="1"/>
  <c r="Y211" i="1" s="1"/>
  <c r="T211" i="1"/>
  <c r="Q211" i="1"/>
  <c r="S211" i="1" s="1"/>
  <c r="F211" i="1"/>
  <c r="W210" i="1"/>
  <c r="X210" i="1" s="1"/>
  <c r="Y210" i="1" s="1"/>
  <c r="T210" i="1"/>
  <c r="S210" i="1"/>
  <c r="Q210" i="1"/>
  <c r="F210" i="1"/>
  <c r="W209" i="1"/>
  <c r="X209" i="1" s="1"/>
  <c r="Y209" i="1" s="1"/>
  <c r="T209" i="1"/>
  <c r="Q209" i="1"/>
  <c r="S209" i="1" s="1"/>
  <c r="F209" i="1"/>
  <c r="Y208" i="1"/>
  <c r="X208" i="1"/>
  <c r="W208" i="1"/>
  <c r="T208" i="1"/>
  <c r="Q208" i="1"/>
  <c r="S208" i="1" s="1"/>
  <c r="F208" i="1"/>
  <c r="Y207" i="1"/>
  <c r="X207" i="1"/>
  <c r="W207" i="1"/>
  <c r="T207" i="1"/>
  <c r="S207" i="1" s="1"/>
  <c r="Q207" i="1"/>
  <c r="F207" i="1"/>
  <c r="W206" i="1"/>
  <c r="X206" i="1" s="1"/>
  <c r="Y206" i="1" s="1"/>
  <c r="T206" i="1"/>
  <c r="S206" i="1" s="1"/>
  <c r="Q206" i="1"/>
  <c r="F206" i="1"/>
  <c r="W205" i="1"/>
  <c r="X205" i="1" s="1"/>
  <c r="Y205" i="1" s="1"/>
  <c r="T205" i="1"/>
  <c r="S205" i="1" s="1"/>
  <c r="Q205" i="1"/>
  <c r="F205" i="1"/>
  <c r="X204" i="1"/>
  <c r="Y204" i="1" s="1"/>
  <c r="W204" i="1"/>
  <c r="T204" i="1"/>
  <c r="S204" i="1"/>
  <c r="Q204" i="1"/>
  <c r="F204" i="1"/>
  <c r="W203" i="1"/>
  <c r="X203" i="1" s="1"/>
  <c r="Y203" i="1" s="1"/>
  <c r="T203" i="1"/>
  <c r="S203" i="1"/>
  <c r="Q203" i="1"/>
  <c r="F203" i="1"/>
  <c r="W202" i="1"/>
  <c r="X202" i="1" s="1"/>
  <c r="Y202" i="1" s="1"/>
  <c r="T202" i="1"/>
  <c r="Q202" i="1"/>
  <c r="S202" i="1" s="1"/>
  <c r="F202" i="1"/>
  <c r="W201" i="1"/>
  <c r="X201" i="1" s="1"/>
  <c r="Y201" i="1" s="1"/>
  <c r="T201" i="1"/>
  <c r="Q201" i="1"/>
  <c r="S201" i="1" s="1"/>
  <c r="F201" i="1"/>
  <c r="Y200" i="1"/>
  <c r="X200" i="1"/>
  <c r="W200" i="1"/>
  <c r="T200" i="1"/>
  <c r="Q200" i="1"/>
  <c r="S200" i="1" s="1"/>
  <c r="F200" i="1"/>
  <c r="X199" i="1"/>
  <c r="Y199" i="1" s="1"/>
  <c r="W199" i="1"/>
  <c r="T199" i="1"/>
  <c r="S199" i="1" s="1"/>
  <c r="Q199" i="1"/>
  <c r="F199" i="1"/>
  <c r="W198" i="1"/>
  <c r="X198" i="1" s="1"/>
  <c r="Y198" i="1" s="1"/>
  <c r="T198" i="1"/>
  <c r="S198" i="1" s="1"/>
  <c r="Q198" i="1"/>
  <c r="F198" i="1"/>
  <c r="X197" i="1"/>
  <c r="Y197" i="1" s="1"/>
  <c r="W197" i="1"/>
  <c r="T197" i="1"/>
  <c r="S197" i="1" s="1"/>
  <c r="Q197" i="1"/>
  <c r="F197" i="1"/>
  <c r="W196" i="1"/>
  <c r="X196" i="1" s="1"/>
  <c r="Y196" i="1" s="1"/>
  <c r="T196" i="1"/>
  <c r="S196" i="1"/>
  <c r="Q196" i="1"/>
  <c r="F196" i="1"/>
  <c r="W195" i="1"/>
  <c r="X195" i="1" s="1"/>
  <c r="Y195" i="1" s="1"/>
  <c r="T195" i="1"/>
  <c r="Q195" i="1"/>
  <c r="S195" i="1" s="1"/>
  <c r="F195" i="1"/>
  <c r="W194" i="1"/>
  <c r="X194" i="1" s="1"/>
  <c r="Y194" i="1" s="1"/>
  <c r="T194" i="1"/>
  <c r="S194" i="1" s="1"/>
  <c r="Q194" i="1"/>
  <c r="F194" i="1"/>
  <c r="W193" i="1"/>
  <c r="X193" i="1" s="1"/>
  <c r="Y193" i="1" s="1"/>
  <c r="T193" i="1"/>
  <c r="Q193" i="1"/>
  <c r="S193" i="1" s="1"/>
  <c r="F193" i="1"/>
  <c r="Y192" i="1"/>
  <c r="X192" i="1"/>
  <c r="W192" i="1"/>
  <c r="T192" i="1"/>
  <c r="Q192" i="1"/>
  <c r="S192" i="1" s="1"/>
  <c r="F192" i="1"/>
  <c r="Y191" i="1"/>
  <c r="X191" i="1"/>
  <c r="W191" i="1"/>
  <c r="T191" i="1"/>
  <c r="S191" i="1" s="1"/>
  <c r="Q191" i="1"/>
  <c r="F191" i="1"/>
  <c r="W190" i="1"/>
  <c r="X190" i="1" s="1"/>
  <c r="Y190" i="1" s="1"/>
  <c r="T190" i="1"/>
  <c r="S190" i="1" s="1"/>
  <c r="Q190" i="1"/>
  <c r="F190" i="1"/>
  <c r="W189" i="1"/>
  <c r="X189" i="1" s="1"/>
  <c r="Y189" i="1" s="1"/>
  <c r="T189" i="1"/>
  <c r="S189" i="1" s="1"/>
  <c r="Q189" i="1"/>
  <c r="F189" i="1"/>
  <c r="W188" i="1"/>
  <c r="X188" i="1" s="1"/>
  <c r="Y188" i="1" s="1"/>
  <c r="T188" i="1"/>
  <c r="S188" i="1"/>
  <c r="Q188" i="1"/>
  <c r="F188" i="1"/>
  <c r="W187" i="1"/>
  <c r="X187" i="1" s="1"/>
  <c r="Y187" i="1" s="1"/>
  <c r="T187" i="1"/>
  <c r="S187" i="1" s="1"/>
  <c r="Q187" i="1"/>
  <c r="F187" i="1"/>
  <c r="W186" i="1"/>
  <c r="X186" i="1" s="1"/>
  <c r="Y186" i="1" s="1"/>
  <c r="T186" i="1"/>
  <c r="S186" i="1" s="1"/>
  <c r="Q186" i="1"/>
  <c r="F186" i="1"/>
  <c r="W185" i="1"/>
  <c r="X185" i="1" s="1"/>
  <c r="Y185" i="1" s="1"/>
  <c r="T185" i="1"/>
  <c r="Q185" i="1"/>
  <c r="S185" i="1" s="1"/>
  <c r="F185" i="1"/>
  <c r="Y184" i="1"/>
  <c r="X184" i="1"/>
  <c r="W184" i="1"/>
  <c r="T184" i="1"/>
  <c r="Q184" i="1"/>
  <c r="S184" i="1" s="1"/>
  <c r="F184" i="1"/>
  <c r="X183" i="1"/>
  <c r="Y183" i="1" s="1"/>
  <c r="W183" i="1"/>
  <c r="T183" i="1"/>
  <c r="S183" i="1" s="1"/>
  <c r="Q183" i="1"/>
  <c r="F183" i="1"/>
  <c r="W182" i="1"/>
  <c r="X182" i="1" s="1"/>
  <c r="Y182" i="1" s="1"/>
  <c r="T182" i="1"/>
  <c r="S182" i="1" s="1"/>
  <c r="Q182" i="1"/>
  <c r="F182" i="1"/>
  <c r="W181" i="1"/>
  <c r="X181" i="1" s="1"/>
  <c r="Y181" i="1" s="1"/>
  <c r="T181" i="1"/>
  <c r="S181" i="1" s="1"/>
  <c r="Q181" i="1"/>
  <c r="F181" i="1"/>
  <c r="W180" i="1"/>
  <c r="X180" i="1" s="1"/>
  <c r="Y180" i="1" s="1"/>
  <c r="T180" i="1"/>
  <c r="S180" i="1" s="1"/>
  <c r="Q180" i="1"/>
  <c r="F180" i="1"/>
  <c r="W179" i="1"/>
  <c r="X179" i="1" s="1"/>
  <c r="Y179" i="1" s="1"/>
  <c r="T179" i="1"/>
  <c r="S179" i="1" s="1"/>
  <c r="Q179" i="1"/>
  <c r="F179" i="1"/>
  <c r="W178" i="1"/>
  <c r="X178" i="1" s="1"/>
  <c r="Y178" i="1" s="1"/>
  <c r="T178" i="1"/>
  <c r="Q178" i="1"/>
  <c r="S178" i="1" s="1"/>
  <c r="F178" i="1"/>
  <c r="W177" i="1"/>
  <c r="X177" i="1" s="1"/>
  <c r="Y177" i="1" s="1"/>
  <c r="T177" i="1"/>
  <c r="S177" i="1"/>
  <c r="Q177" i="1"/>
  <c r="F177" i="1"/>
  <c r="Y176" i="1"/>
  <c r="X176" i="1"/>
  <c r="W176" i="1"/>
  <c r="T176" i="1"/>
  <c r="Q176" i="1"/>
  <c r="S176" i="1" s="1"/>
  <c r="F176" i="1"/>
  <c r="X175" i="1"/>
  <c r="Y175" i="1" s="1"/>
  <c r="W175" i="1"/>
  <c r="T175" i="1"/>
  <c r="S175" i="1" s="1"/>
  <c r="Q175" i="1"/>
  <c r="F175" i="1"/>
  <c r="Y174" i="1"/>
  <c r="X174" i="1"/>
  <c r="W174" i="1"/>
  <c r="T174" i="1"/>
  <c r="S174" i="1" s="1"/>
  <c r="Q174" i="1"/>
  <c r="F174" i="1"/>
  <c r="W173" i="1"/>
  <c r="X173" i="1" s="1"/>
  <c r="Y173" i="1" s="1"/>
  <c r="T173" i="1"/>
  <c r="S173" i="1" s="1"/>
  <c r="Q173" i="1"/>
  <c r="F173" i="1"/>
  <c r="W172" i="1"/>
  <c r="X172" i="1" s="1"/>
  <c r="Y172" i="1" s="1"/>
  <c r="T172" i="1"/>
  <c r="S172" i="1" s="1"/>
  <c r="Q172" i="1"/>
  <c r="F172" i="1"/>
  <c r="W171" i="1"/>
  <c r="X171" i="1" s="1"/>
  <c r="Y171" i="1" s="1"/>
  <c r="T171" i="1"/>
  <c r="Q171" i="1"/>
  <c r="S171" i="1" s="1"/>
  <c r="F171" i="1"/>
  <c r="W170" i="1"/>
  <c r="X170" i="1" s="1"/>
  <c r="Y170" i="1" s="1"/>
  <c r="T170" i="1"/>
  <c r="S170" i="1" s="1"/>
  <c r="Q170" i="1"/>
  <c r="F170" i="1"/>
  <c r="W169" i="1"/>
  <c r="X169" i="1" s="1"/>
  <c r="Y169" i="1" s="1"/>
  <c r="T169" i="1"/>
  <c r="S169" i="1"/>
  <c r="Q169" i="1"/>
  <c r="F169" i="1"/>
  <c r="Y168" i="1"/>
  <c r="X168" i="1"/>
  <c r="W168" i="1"/>
  <c r="T168" i="1"/>
  <c r="Q168" i="1"/>
  <c r="S168" i="1" s="1"/>
  <c r="F168" i="1"/>
  <c r="Q167" i="1"/>
  <c r="S167" i="1" s="1"/>
  <c r="S2" i="1" s="1"/>
  <c r="S166" i="1"/>
  <c r="Q166" i="1"/>
  <c r="W165" i="1"/>
  <c r="X165" i="1" s="1"/>
  <c r="Y165" i="1" s="1"/>
  <c r="T165" i="1"/>
  <c r="Q165" i="1"/>
  <c r="S165" i="1" s="1"/>
  <c r="F165" i="1"/>
  <c r="W164" i="1"/>
  <c r="X164" i="1" s="1"/>
  <c r="Y164" i="1" s="1"/>
  <c r="T164" i="1"/>
  <c r="S164" i="1" s="1"/>
  <c r="Q164" i="1"/>
  <c r="F164" i="1"/>
  <c r="W163" i="1"/>
  <c r="X163" i="1" s="1"/>
  <c r="Y163" i="1" s="1"/>
  <c r="T163" i="1"/>
  <c r="Q163" i="1"/>
  <c r="S163" i="1" s="1"/>
  <c r="F163" i="1"/>
  <c r="Y162" i="1"/>
  <c r="X162" i="1"/>
  <c r="W162" i="1"/>
  <c r="T162" i="1"/>
  <c r="Q162" i="1"/>
  <c r="S162" i="1" s="1"/>
  <c r="F162" i="1"/>
  <c r="Y161" i="1"/>
  <c r="X161" i="1"/>
  <c r="W161" i="1"/>
  <c r="T161" i="1"/>
  <c r="S161" i="1" s="1"/>
  <c r="Q161" i="1"/>
  <c r="F161" i="1"/>
  <c r="S160" i="1"/>
  <c r="Q160" i="1"/>
  <c r="Y159" i="1"/>
  <c r="X159" i="1"/>
  <c r="W159" i="1"/>
  <c r="T159" i="1"/>
  <c r="Q159" i="1"/>
  <c r="S159" i="1" s="1"/>
  <c r="F159" i="1"/>
  <c r="S158" i="1"/>
  <c r="Q158" i="1"/>
  <c r="Q2" i="1" s="1"/>
  <c r="W157" i="1"/>
  <c r="X157" i="1" s="1"/>
  <c r="Y157" i="1" s="1"/>
  <c r="T157" i="1"/>
  <c r="Q157" i="1"/>
  <c r="S157" i="1" s="1"/>
  <c r="F157" i="1"/>
  <c r="Y156" i="1"/>
  <c r="X156" i="1"/>
  <c r="W156" i="1"/>
  <c r="T156" i="1"/>
  <c r="Q156" i="1"/>
  <c r="S156" i="1" s="1"/>
  <c r="F156" i="1"/>
  <c r="X155" i="1"/>
  <c r="Y155" i="1" s="1"/>
  <c r="W155" i="1"/>
  <c r="T155" i="1"/>
  <c r="S155" i="1" s="1"/>
  <c r="Q155" i="1"/>
  <c r="F155" i="1"/>
  <c r="W154" i="1"/>
  <c r="X154" i="1" s="1"/>
  <c r="Y154" i="1" s="1"/>
  <c r="T154" i="1"/>
  <c r="S154" i="1" s="1"/>
  <c r="Q154" i="1"/>
  <c r="F154" i="1"/>
  <c r="X153" i="1"/>
  <c r="Y153" i="1" s="1"/>
  <c r="W153" i="1"/>
  <c r="T153" i="1"/>
  <c r="S153" i="1" s="1"/>
  <c r="Q153" i="1"/>
  <c r="F153" i="1"/>
  <c r="W152" i="1"/>
  <c r="X152" i="1" s="1"/>
  <c r="Y152" i="1" s="1"/>
  <c r="T152" i="1"/>
  <c r="S152" i="1"/>
  <c r="Q152" i="1"/>
  <c r="F152" i="1"/>
  <c r="W151" i="1"/>
  <c r="X151" i="1" s="1"/>
  <c r="Y151" i="1" s="1"/>
  <c r="T151" i="1"/>
  <c r="Q151" i="1"/>
  <c r="S151" i="1" s="1"/>
  <c r="F151" i="1"/>
  <c r="W150" i="1"/>
  <c r="X150" i="1" s="1"/>
  <c r="Y150" i="1" s="1"/>
  <c r="T150" i="1"/>
  <c r="S150" i="1" s="1"/>
  <c r="Q150" i="1"/>
  <c r="F150" i="1"/>
  <c r="W149" i="1"/>
  <c r="X149" i="1" s="1"/>
  <c r="Y149" i="1" s="1"/>
  <c r="T149" i="1"/>
  <c r="Q149" i="1"/>
  <c r="S149" i="1" s="1"/>
  <c r="F149" i="1"/>
  <c r="Y148" i="1"/>
  <c r="X148" i="1"/>
  <c r="W148" i="1"/>
  <c r="T148" i="1"/>
  <c r="Q148" i="1"/>
  <c r="S148" i="1" s="1"/>
  <c r="F148" i="1"/>
  <c r="Y147" i="1"/>
  <c r="X147" i="1"/>
  <c r="W147" i="1"/>
  <c r="T147" i="1"/>
  <c r="S147" i="1" s="1"/>
  <c r="Q147" i="1"/>
  <c r="F147" i="1"/>
  <c r="W146" i="1"/>
  <c r="X146" i="1" s="1"/>
  <c r="Y146" i="1" s="1"/>
  <c r="T146" i="1"/>
  <c r="S146" i="1" s="1"/>
  <c r="Q146" i="1"/>
  <c r="F146" i="1"/>
  <c r="X145" i="1"/>
  <c r="Y145" i="1" s="1"/>
  <c r="W145" i="1"/>
  <c r="T145" i="1"/>
  <c r="S145" i="1" s="1"/>
  <c r="Q145" i="1"/>
  <c r="F145" i="1"/>
  <c r="W144" i="1"/>
  <c r="X144" i="1" s="1"/>
  <c r="Y144" i="1" s="1"/>
  <c r="T144" i="1"/>
  <c r="S144" i="1"/>
  <c r="Q144" i="1"/>
  <c r="F144" i="1"/>
  <c r="W143" i="1"/>
  <c r="X143" i="1" s="1"/>
  <c r="Y143" i="1" s="1"/>
  <c r="T143" i="1"/>
  <c r="S143" i="1" s="1"/>
  <c r="Q143" i="1"/>
  <c r="F143" i="1"/>
  <c r="W142" i="1"/>
  <c r="X142" i="1" s="1"/>
  <c r="Y142" i="1" s="1"/>
  <c r="T142" i="1"/>
  <c r="S142" i="1" s="1"/>
  <c r="Q142" i="1"/>
  <c r="F142" i="1"/>
  <c r="W141" i="1"/>
  <c r="X141" i="1" s="1"/>
  <c r="Y141" i="1" s="1"/>
  <c r="T141" i="1"/>
  <c r="Q141" i="1"/>
  <c r="S141" i="1" s="1"/>
  <c r="F141" i="1"/>
  <c r="Y140" i="1"/>
  <c r="X140" i="1"/>
  <c r="W140" i="1"/>
  <c r="T140" i="1"/>
  <c r="Q140" i="1"/>
  <c r="S140" i="1" s="1"/>
  <c r="F140" i="1"/>
  <c r="X139" i="1"/>
  <c r="Y139" i="1" s="1"/>
  <c r="W139" i="1"/>
  <c r="T139" i="1"/>
  <c r="S139" i="1" s="1"/>
  <c r="Q139" i="1"/>
  <c r="F139" i="1"/>
  <c r="W138" i="1"/>
  <c r="X138" i="1" s="1"/>
  <c r="Y138" i="1" s="1"/>
  <c r="T138" i="1"/>
  <c r="S138" i="1" s="1"/>
  <c r="Q138" i="1"/>
  <c r="F138" i="1"/>
  <c r="W137" i="1"/>
  <c r="X137" i="1" s="1"/>
  <c r="Y137" i="1" s="1"/>
  <c r="T137" i="1"/>
  <c r="S137" i="1" s="1"/>
  <c r="Q137" i="1"/>
  <c r="F137" i="1"/>
  <c r="W136" i="1"/>
  <c r="X136" i="1" s="1"/>
  <c r="Y136" i="1" s="1"/>
  <c r="T136" i="1"/>
  <c r="S136" i="1" s="1"/>
  <c r="Q136" i="1"/>
  <c r="F136" i="1"/>
  <c r="W135" i="1"/>
  <c r="X135" i="1" s="1"/>
  <c r="Y135" i="1" s="1"/>
  <c r="T135" i="1"/>
  <c r="S135" i="1" s="1"/>
  <c r="Q135" i="1"/>
  <c r="F135" i="1"/>
  <c r="W134" i="1"/>
  <c r="X134" i="1" s="1"/>
  <c r="Y134" i="1" s="1"/>
  <c r="T134" i="1"/>
  <c r="Q134" i="1"/>
  <c r="S134" i="1" s="1"/>
  <c r="F134" i="1"/>
  <c r="W133" i="1"/>
  <c r="X133" i="1" s="1"/>
  <c r="Y133" i="1" s="1"/>
  <c r="T133" i="1"/>
  <c r="S133" i="1"/>
  <c r="Q133" i="1"/>
  <c r="F133" i="1"/>
  <c r="Y132" i="1"/>
  <c r="X132" i="1"/>
  <c r="W132" i="1"/>
  <c r="T132" i="1"/>
  <c r="Q132" i="1"/>
  <c r="F132" i="1"/>
  <c r="X131" i="1"/>
  <c r="Y131" i="1" s="1"/>
  <c r="W131" i="1"/>
  <c r="T131" i="1"/>
  <c r="S131" i="1" s="1"/>
  <c r="Q131" i="1"/>
  <c r="F131" i="1"/>
  <c r="Y130" i="1"/>
  <c r="X130" i="1"/>
  <c r="W130" i="1"/>
  <c r="T130" i="1"/>
  <c r="S130" i="1" s="1"/>
  <c r="Q130" i="1"/>
  <c r="F130" i="1"/>
  <c r="W129" i="1"/>
  <c r="X129" i="1" s="1"/>
  <c r="Y129" i="1" s="1"/>
  <c r="T129" i="1"/>
  <c r="S129" i="1" s="1"/>
  <c r="Q129" i="1"/>
  <c r="F129" i="1"/>
  <c r="W128" i="1"/>
  <c r="X128" i="1" s="1"/>
  <c r="Y128" i="1" s="1"/>
  <c r="T128" i="1"/>
  <c r="S128" i="1" s="1"/>
  <c r="Q128" i="1"/>
  <c r="F128" i="1"/>
  <c r="W127" i="1"/>
  <c r="X127" i="1" s="1"/>
  <c r="Y127" i="1" s="1"/>
  <c r="T127" i="1"/>
  <c r="Q127" i="1"/>
  <c r="S127" i="1" s="1"/>
  <c r="F127" i="1"/>
  <c r="W126" i="1"/>
  <c r="X126" i="1" s="1"/>
  <c r="Y126" i="1" s="1"/>
  <c r="T126" i="1"/>
  <c r="S126" i="1" s="1"/>
  <c r="Q126" i="1"/>
  <c r="F126" i="1"/>
  <c r="W125" i="1"/>
  <c r="X125" i="1" s="1"/>
  <c r="Y125" i="1" s="1"/>
  <c r="T125" i="1"/>
  <c r="S125" i="1"/>
  <c r="Q125" i="1"/>
  <c r="F125" i="1"/>
  <c r="Y124" i="1"/>
  <c r="X124" i="1"/>
  <c r="W124" i="1"/>
  <c r="T124" i="1"/>
  <c r="Q124" i="1"/>
  <c r="F124" i="1"/>
  <c r="X123" i="1"/>
  <c r="Y123" i="1" s="1"/>
  <c r="W123" i="1"/>
  <c r="T123" i="1"/>
  <c r="S123" i="1" s="1"/>
  <c r="Q123" i="1"/>
  <c r="F123" i="1"/>
  <c r="X122" i="1"/>
  <c r="Y122" i="1" s="1"/>
  <c r="W122" i="1"/>
  <c r="T122" i="1"/>
  <c r="S122" i="1" s="1"/>
  <c r="Q122" i="1"/>
  <c r="F122" i="1"/>
  <c r="W121" i="1"/>
  <c r="X121" i="1" s="1"/>
  <c r="Y121" i="1" s="1"/>
  <c r="T121" i="1"/>
  <c r="S121" i="1" s="1"/>
  <c r="Q121" i="1"/>
  <c r="F121" i="1"/>
  <c r="X120" i="1"/>
  <c r="Y120" i="1" s="1"/>
  <c r="W120" i="1"/>
  <c r="T120" i="1"/>
  <c r="S120" i="1"/>
  <c r="Q120" i="1"/>
  <c r="F120" i="1"/>
  <c r="W119" i="1"/>
  <c r="X119" i="1" s="1"/>
  <c r="Y119" i="1" s="1"/>
  <c r="T119" i="1"/>
  <c r="S119" i="1" s="1"/>
  <c r="Q119" i="1"/>
  <c r="F119" i="1"/>
  <c r="W118" i="1"/>
  <c r="X118" i="1" s="1"/>
  <c r="Y118" i="1" s="1"/>
  <c r="T118" i="1"/>
  <c r="S118" i="1"/>
  <c r="Q118" i="1"/>
  <c r="F118" i="1"/>
  <c r="Y117" i="1"/>
  <c r="X117" i="1"/>
  <c r="W117" i="1"/>
  <c r="T117" i="1"/>
  <c r="Q117" i="1"/>
  <c r="S117" i="1" s="1"/>
  <c r="F117" i="1"/>
  <c r="Y116" i="1"/>
  <c r="X116" i="1"/>
  <c r="W116" i="1"/>
  <c r="T116" i="1"/>
  <c r="Q116" i="1"/>
  <c r="F116" i="1"/>
  <c r="Y115" i="1"/>
  <c r="X115" i="1"/>
  <c r="W115" i="1"/>
  <c r="T115" i="1"/>
  <c r="S115" i="1" s="1"/>
  <c r="Q115" i="1"/>
  <c r="F115" i="1"/>
  <c r="W114" i="1"/>
  <c r="X114" i="1" s="1"/>
  <c r="Y114" i="1" s="1"/>
  <c r="T114" i="1"/>
  <c r="S114" i="1" s="1"/>
  <c r="Q114" i="1"/>
  <c r="F114" i="1"/>
  <c r="W113" i="1"/>
  <c r="X113" i="1" s="1"/>
  <c r="Y113" i="1" s="1"/>
  <c r="T113" i="1"/>
  <c r="S113" i="1" s="1"/>
  <c r="Q113" i="1"/>
  <c r="F113" i="1"/>
  <c r="X112" i="1"/>
  <c r="Y112" i="1" s="1"/>
  <c r="W112" i="1"/>
  <c r="T112" i="1"/>
  <c r="S112" i="1"/>
  <c r="Q112" i="1"/>
  <c r="F112" i="1"/>
  <c r="W111" i="1"/>
  <c r="X111" i="1" s="1"/>
  <c r="Y111" i="1" s="1"/>
  <c r="T111" i="1"/>
  <c r="S111" i="1"/>
  <c r="Q111" i="1"/>
  <c r="F111" i="1"/>
  <c r="W110" i="1"/>
  <c r="X110" i="1" s="1"/>
  <c r="Y110" i="1" s="1"/>
  <c r="T110" i="1"/>
  <c r="Q110" i="1"/>
  <c r="S110" i="1" s="1"/>
  <c r="F110" i="1"/>
  <c r="Y109" i="1"/>
  <c r="X109" i="1"/>
  <c r="W109" i="1"/>
  <c r="T109" i="1"/>
  <c r="Q109" i="1"/>
  <c r="S109" i="1" s="1"/>
  <c r="F109" i="1"/>
  <c r="Y108" i="1"/>
  <c r="X108" i="1"/>
  <c r="W108" i="1"/>
  <c r="T108" i="1"/>
  <c r="Q108" i="1"/>
  <c r="S108" i="1" s="1"/>
  <c r="F108" i="1"/>
  <c r="X107" i="1"/>
  <c r="Y107" i="1" s="1"/>
  <c r="W107" i="1"/>
  <c r="T107" i="1"/>
  <c r="S107" i="1" s="1"/>
  <c r="Q107" i="1"/>
  <c r="F107" i="1"/>
  <c r="W106" i="1"/>
  <c r="X106" i="1" s="1"/>
  <c r="Y106" i="1" s="1"/>
  <c r="T106" i="1"/>
  <c r="S106" i="1" s="1"/>
  <c r="Q106" i="1"/>
  <c r="F106" i="1"/>
  <c r="W105" i="1"/>
  <c r="X105" i="1" s="1"/>
  <c r="Y105" i="1" s="1"/>
  <c r="T105" i="1"/>
  <c r="S105" i="1" s="1"/>
  <c r="Q105" i="1"/>
  <c r="F105" i="1"/>
  <c r="W104" i="1"/>
  <c r="X104" i="1" s="1"/>
  <c r="Y104" i="1" s="1"/>
  <c r="T104" i="1"/>
  <c r="S104" i="1" s="1"/>
  <c r="Q104" i="1"/>
  <c r="F104" i="1"/>
  <c r="W103" i="1"/>
  <c r="X103" i="1" s="1"/>
  <c r="Y103" i="1" s="1"/>
  <c r="T103" i="1"/>
  <c r="S103" i="1" s="1"/>
  <c r="Q103" i="1"/>
  <c r="F103" i="1"/>
  <c r="W102" i="1"/>
  <c r="X102" i="1" s="1"/>
  <c r="Y102" i="1" s="1"/>
  <c r="T102" i="1"/>
  <c r="Q102" i="1"/>
  <c r="S102" i="1" s="1"/>
  <c r="F102" i="1"/>
  <c r="Y101" i="1"/>
  <c r="X101" i="1"/>
  <c r="W101" i="1"/>
  <c r="T101" i="1"/>
  <c r="Q101" i="1"/>
  <c r="S101" i="1" s="1"/>
  <c r="F101" i="1"/>
  <c r="Y100" i="1"/>
  <c r="X100" i="1"/>
  <c r="W100" i="1"/>
  <c r="T100" i="1"/>
  <c r="S100" i="1" s="1"/>
  <c r="Q100" i="1"/>
  <c r="F100" i="1"/>
  <c r="X99" i="1"/>
  <c r="Y99" i="1" s="1"/>
  <c r="W99" i="1"/>
  <c r="T99" i="1"/>
  <c r="S99" i="1" s="1"/>
  <c r="Q99" i="1"/>
  <c r="F99" i="1"/>
  <c r="W98" i="1"/>
  <c r="X98" i="1" s="1"/>
  <c r="Y98" i="1" s="1"/>
  <c r="T98" i="1"/>
  <c r="S98" i="1" s="1"/>
  <c r="Q98" i="1"/>
  <c r="F98" i="1"/>
  <c r="Y97" i="1"/>
  <c r="X97" i="1"/>
  <c r="W97" i="1"/>
  <c r="T97" i="1"/>
  <c r="S97" i="1" s="1"/>
  <c r="Q97" i="1"/>
  <c r="F97" i="1"/>
  <c r="X96" i="1"/>
  <c r="Y96" i="1" s="1"/>
  <c r="W96" i="1"/>
  <c r="T96" i="1"/>
  <c r="S96" i="1" s="1"/>
  <c r="Q96" i="1"/>
  <c r="F96" i="1"/>
  <c r="W95" i="1"/>
  <c r="X95" i="1" s="1"/>
  <c r="Y95" i="1" s="1"/>
  <c r="T95" i="1"/>
  <c r="S95" i="1"/>
  <c r="Q95" i="1"/>
  <c r="F95" i="1"/>
  <c r="W94" i="1"/>
  <c r="X94" i="1" s="1"/>
  <c r="Y94" i="1" s="1"/>
  <c r="T94" i="1"/>
  <c r="Q94" i="1"/>
  <c r="S94" i="1" s="1"/>
  <c r="F94" i="1"/>
  <c r="Y93" i="1"/>
  <c r="X93" i="1"/>
  <c r="W93" i="1"/>
  <c r="T93" i="1"/>
  <c r="Q93" i="1"/>
  <c r="S93" i="1" s="1"/>
  <c r="F93" i="1"/>
  <c r="X92" i="1"/>
  <c r="Y92" i="1" s="1"/>
  <c r="W92" i="1"/>
  <c r="T92" i="1"/>
  <c r="S92" i="1" s="1"/>
  <c r="Q92" i="1"/>
  <c r="F92" i="1"/>
  <c r="W91" i="1"/>
  <c r="X91" i="1" s="1"/>
  <c r="Y91" i="1" s="1"/>
  <c r="T91" i="1"/>
  <c r="S91" i="1" s="1"/>
  <c r="Q91" i="1"/>
  <c r="F91" i="1"/>
  <c r="W90" i="1"/>
  <c r="X90" i="1" s="1"/>
  <c r="Y90" i="1" s="1"/>
  <c r="T90" i="1"/>
  <c r="S90" i="1" s="1"/>
  <c r="Q90" i="1"/>
  <c r="F90" i="1"/>
  <c r="X89" i="1"/>
  <c r="Y89" i="1" s="1"/>
  <c r="W89" i="1"/>
  <c r="T89" i="1"/>
  <c r="S89" i="1"/>
  <c r="Q89" i="1"/>
  <c r="F89" i="1"/>
  <c r="X88" i="1"/>
  <c r="Y88" i="1" s="1"/>
  <c r="W88" i="1"/>
  <c r="T88" i="1"/>
  <c r="S88" i="1" s="1"/>
  <c r="Q88" i="1"/>
  <c r="F88" i="1"/>
  <c r="W87" i="1"/>
  <c r="X87" i="1" s="1"/>
  <c r="Y87" i="1" s="1"/>
  <c r="T87" i="1"/>
  <c r="S87" i="1"/>
  <c r="Q87" i="1"/>
  <c r="F87" i="1"/>
  <c r="Y86" i="1"/>
  <c r="W86" i="1"/>
  <c r="X86" i="1" s="1"/>
  <c r="T86" i="1"/>
  <c r="Q86" i="1"/>
  <c r="S86" i="1" s="1"/>
  <c r="F86" i="1"/>
  <c r="X85" i="1"/>
  <c r="Y85" i="1" s="1"/>
  <c r="W85" i="1"/>
  <c r="T85" i="1"/>
  <c r="Q85" i="1"/>
  <c r="S85" i="1" s="1"/>
  <c r="F85" i="1"/>
  <c r="W84" i="1"/>
  <c r="X84" i="1" s="1"/>
  <c r="Y84" i="1" s="1"/>
  <c r="T84" i="1"/>
  <c r="S84" i="1" s="1"/>
  <c r="Q84" i="1"/>
  <c r="F84" i="1"/>
  <c r="W83" i="1"/>
  <c r="X83" i="1" s="1"/>
  <c r="Y83" i="1" s="1"/>
  <c r="T83" i="1"/>
  <c r="S83" i="1" s="1"/>
  <c r="Q83" i="1"/>
  <c r="F83" i="1"/>
  <c r="W82" i="1"/>
  <c r="X82" i="1" s="1"/>
  <c r="Y82" i="1" s="1"/>
  <c r="T82" i="1"/>
  <c r="S82" i="1"/>
  <c r="Q82" i="1"/>
  <c r="F82" i="1"/>
  <c r="W81" i="1"/>
  <c r="X81" i="1" s="1"/>
  <c r="Y81" i="1" s="1"/>
  <c r="T81" i="1"/>
  <c r="Q81" i="1"/>
  <c r="S81" i="1" s="1"/>
  <c r="F81" i="1"/>
  <c r="X80" i="1"/>
  <c r="Y80" i="1" s="1"/>
  <c r="W80" i="1"/>
  <c r="T80" i="1"/>
  <c r="Q80" i="1"/>
  <c r="S80" i="1" s="1"/>
  <c r="F80" i="1"/>
  <c r="W79" i="1"/>
  <c r="X79" i="1" s="1"/>
  <c r="Y79" i="1" s="1"/>
  <c r="T79" i="1"/>
  <c r="S79" i="1"/>
  <c r="Q79" i="1"/>
  <c r="F79" i="1"/>
  <c r="W78" i="1"/>
  <c r="X78" i="1" s="1"/>
  <c r="Y78" i="1" s="1"/>
  <c r="T78" i="1"/>
  <c r="S78" i="1" s="1"/>
  <c r="Q78" i="1"/>
  <c r="F78" i="1"/>
  <c r="W77" i="1"/>
  <c r="X77" i="1" s="1"/>
  <c r="Y77" i="1" s="1"/>
  <c r="T77" i="1"/>
  <c r="S77" i="1" s="1"/>
  <c r="Q77" i="1"/>
  <c r="F77" i="1"/>
  <c r="W76" i="1"/>
  <c r="X76" i="1" s="1"/>
  <c r="Y76" i="1" s="1"/>
  <c r="T76" i="1"/>
  <c r="S76" i="1"/>
  <c r="Q76" i="1"/>
  <c r="F76" i="1"/>
  <c r="Y75" i="1"/>
  <c r="X75" i="1"/>
  <c r="W75" i="1"/>
  <c r="T75" i="1"/>
  <c r="Q75" i="1"/>
  <c r="S75" i="1" s="1"/>
  <c r="F75" i="1"/>
  <c r="X74" i="1"/>
  <c r="Y74" i="1" s="1"/>
  <c r="W74" i="1"/>
  <c r="T74" i="1"/>
  <c r="Q74" i="1"/>
  <c r="S74" i="1" s="1"/>
  <c r="F74" i="1"/>
  <c r="W73" i="1"/>
  <c r="X73" i="1" s="1"/>
  <c r="Y73" i="1" s="1"/>
  <c r="T73" i="1"/>
  <c r="S73" i="1" s="1"/>
  <c r="Q73" i="1"/>
  <c r="F73" i="1"/>
  <c r="X72" i="1"/>
  <c r="Y72" i="1" s="1"/>
  <c r="W72" i="1"/>
  <c r="T72" i="1"/>
  <c r="S72" i="1" s="1"/>
  <c r="Q72" i="1"/>
  <c r="F72" i="1"/>
  <c r="W71" i="1"/>
  <c r="X71" i="1" s="1"/>
  <c r="Y71" i="1" s="1"/>
  <c r="T71" i="1"/>
  <c r="S71" i="1"/>
  <c r="Q71" i="1"/>
  <c r="F71" i="1"/>
  <c r="W70" i="1"/>
  <c r="X70" i="1" s="1"/>
  <c r="Y70" i="1" s="1"/>
  <c r="T70" i="1"/>
  <c r="S70" i="1" s="1"/>
  <c r="Q70" i="1"/>
  <c r="F70" i="1"/>
  <c r="W69" i="1"/>
  <c r="X69" i="1" s="1"/>
  <c r="Y69" i="1" s="1"/>
  <c r="T69" i="1"/>
  <c r="S69" i="1"/>
  <c r="Q69" i="1"/>
  <c r="F69" i="1"/>
  <c r="W68" i="1"/>
  <c r="X68" i="1" s="1"/>
  <c r="Y68" i="1" s="1"/>
  <c r="T68" i="1"/>
  <c r="Q68" i="1"/>
  <c r="S68" i="1" s="1"/>
  <c r="F68" i="1"/>
  <c r="Y67" i="1"/>
  <c r="X67" i="1"/>
  <c r="W67" i="1"/>
  <c r="T67" i="1"/>
  <c r="Q67" i="1"/>
  <c r="S67" i="1" s="1"/>
  <c r="F67" i="1"/>
  <c r="X66" i="1"/>
  <c r="Y66" i="1" s="1"/>
  <c r="W66" i="1"/>
  <c r="T66" i="1"/>
  <c r="Q66" i="1"/>
  <c r="S66" i="1" s="1"/>
  <c r="F66" i="1"/>
  <c r="W65" i="1"/>
  <c r="X65" i="1" s="1"/>
  <c r="Y65" i="1" s="1"/>
  <c r="T65" i="1"/>
  <c r="S65" i="1" s="1"/>
  <c r="Q65" i="1"/>
  <c r="F65" i="1"/>
  <c r="X64" i="1"/>
  <c r="Y64" i="1" s="1"/>
  <c r="W64" i="1"/>
  <c r="T64" i="1"/>
  <c r="S64" i="1" s="1"/>
  <c r="Q64" i="1"/>
  <c r="F64" i="1"/>
  <c r="W63" i="1"/>
  <c r="X63" i="1" s="1"/>
  <c r="Y63" i="1" s="1"/>
  <c r="T63" i="1"/>
  <c r="S63" i="1"/>
  <c r="Q63" i="1"/>
  <c r="F63" i="1"/>
  <c r="W62" i="1"/>
  <c r="X62" i="1" s="1"/>
  <c r="Y62" i="1" s="1"/>
  <c r="T62" i="1"/>
  <c r="S62" i="1" s="1"/>
  <c r="Q62" i="1"/>
  <c r="F62" i="1"/>
  <c r="W61" i="1"/>
  <c r="X61" i="1" s="1"/>
  <c r="Y61" i="1" s="1"/>
  <c r="T61" i="1"/>
  <c r="S61" i="1"/>
  <c r="Q61" i="1"/>
  <c r="F61" i="1"/>
  <c r="W60" i="1"/>
  <c r="X60" i="1" s="1"/>
  <c r="Y60" i="1" s="1"/>
  <c r="T60" i="1"/>
  <c r="Q60" i="1"/>
  <c r="S60" i="1" s="1"/>
  <c r="F60" i="1"/>
  <c r="Y59" i="1"/>
  <c r="X59" i="1"/>
  <c r="W59" i="1"/>
  <c r="T59" i="1"/>
  <c r="Q59" i="1"/>
  <c r="S59" i="1" s="1"/>
  <c r="F59" i="1"/>
  <c r="X58" i="1"/>
  <c r="Y58" i="1" s="1"/>
  <c r="W58" i="1"/>
  <c r="T58" i="1"/>
  <c r="Q58" i="1"/>
  <c r="S58" i="1" s="1"/>
  <c r="F58" i="1"/>
  <c r="W57" i="1"/>
  <c r="X57" i="1" s="1"/>
  <c r="Y57" i="1" s="1"/>
  <c r="T57" i="1"/>
  <c r="S57" i="1" s="1"/>
  <c r="Q57" i="1"/>
  <c r="F57" i="1"/>
  <c r="X56" i="1"/>
  <c r="Y56" i="1" s="1"/>
  <c r="W56" i="1"/>
  <c r="T56" i="1"/>
  <c r="S56" i="1" s="1"/>
  <c r="Q56" i="1"/>
  <c r="F56" i="1"/>
  <c r="W55" i="1"/>
  <c r="X55" i="1" s="1"/>
  <c r="Y55" i="1" s="1"/>
  <c r="T55" i="1"/>
  <c r="S55" i="1"/>
  <c r="Q55" i="1"/>
  <c r="F55" i="1"/>
  <c r="W54" i="1"/>
  <c r="X54" i="1" s="1"/>
  <c r="Y54" i="1" s="1"/>
  <c r="T54" i="1"/>
  <c r="S54" i="1" s="1"/>
  <c r="Q54" i="1"/>
  <c r="F54" i="1"/>
  <c r="W53" i="1"/>
  <c r="X53" i="1" s="1"/>
  <c r="Y53" i="1" s="1"/>
  <c r="T53" i="1"/>
  <c r="S53" i="1"/>
  <c r="Q53" i="1"/>
  <c r="F53" i="1"/>
  <c r="W52" i="1"/>
  <c r="X52" i="1" s="1"/>
  <c r="Y52" i="1" s="1"/>
  <c r="T52" i="1"/>
  <c r="Q52" i="1"/>
  <c r="S52" i="1" s="1"/>
  <c r="F52" i="1"/>
  <c r="Y51" i="1"/>
  <c r="X51" i="1"/>
  <c r="W51" i="1"/>
  <c r="T51" i="1"/>
  <c r="Q51" i="1"/>
  <c r="S51" i="1" s="1"/>
  <c r="F51" i="1"/>
  <c r="X50" i="1"/>
  <c r="Y50" i="1" s="1"/>
  <c r="W50" i="1"/>
  <c r="T50" i="1"/>
  <c r="Q50" i="1"/>
  <c r="S50" i="1" s="1"/>
  <c r="F50" i="1"/>
  <c r="W49" i="1"/>
  <c r="X49" i="1" s="1"/>
  <c r="Y49" i="1" s="1"/>
  <c r="T49" i="1"/>
  <c r="S49" i="1" s="1"/>
  <c r="Q49" i="1"/>
  <c r="F49" i="1"/>
  <c r="X48" i="1"/>
  <c r="Y48" i="1" s="1"/>
  <c r="W48" i="1"/>
  <c r="T48" i="1"/>
  <c r="S48" i="1" s="1"/>
  <c r="Q48" i="1"/>
  <c r="F48" i="1"/>
  <c r="W47" i="1"/>
  <c r="X47" i="1" s="1"/>
  <c r="Y47" i="1" s="1"/>
  <c r="T47" i="1"/>
  <c r="S47" i="1"/>
  <c r="Q47" i="1"/>
  <c r="F47" i="1"/>
  <c r="W46" i="1"/>
  <c r="X46" i="1" s="1"/>
  <c r="Y46" i="1" s="1"/>
  <c r="T46" i="1"/>
  <c r="S46" i="1" s="1"/>
  <c r="Q46" i="1"/>
  <c r="F46" i="1"/>
  <c r="W45" i="1"/>
  <c r="X45" i="1" s="1"/>
  <c r="Y45" i="1" s="1"/>
  <c r="T45" i="1"/>
  <c r="S45" i="1"/>
  <c r="Q45" i="1"/>
  <c r="F45" i="1"/>
  <c r="W44" i="1"/>
  <c r="X44" i="1" s="1"/>
  <c r="Y44" i="1" s="1"/>
  <c r="T44" i="1"/>
  <c r="Q44" i="1"/>
  <c r="S44" i="1" s="1"/>
  <c r="F44" i="1"/>
  <c r="Y43" i="1"/>
  <c r="X43" i="1"/>
  <c r="W43" i="1"/>
  <c r="T43" i="1"/>
  <c r="Q43" i="1"/>
  <c r="S43" i="1" s="1"/>
  <c r="F43" i="1"/>
  <c r="X42" i="1"/>
  <c r="Y42" i="1" s="1"/>
  <c r="W42" i="1"/>
  <c r="T42" i="1"/>
  <c r="Q42" i="1"/>
  <c r="S42" i="1" s="1"/>
  <c r="F42" i="1"/>
  <c r="W41" i="1"/>
  <c r="X41" i="1" s="1"/>
  <c r="Y41" i="1" s="1"/>
  <c r="T41" i="1"/>
  <c r="S41" i="1" s="1"/>
  <c r="Q41" i="1"/>
  <c r="F41" i="1"/>
  <c r="X40" i="1"/>
  <c r="Y40" i="1" s="1"/>
  <c r="W40" i="1"/>
  <c r="T40" i="1"/>
  <c r="S40" i="1" s="1"/>
  <c r="Q40" i="1"/>
  <c r="F40" i="1"/>
  <c r="W39" i="1"/>
  <c r="X39" i="1" s="1"/>
  <c r="Y39" i="1" s="1"/>
  <c r="T39" i="1"/>
  <c r="S39" i="1"/>
  <c r="Q39" i="1"/>
  <c r="F39" i="1"/>
  <c r="W38" i="1"/>
  <c r="X38" i="1" s="1"/>
  <c r="Y38" i="1" s="1"/>
  <c r="T38" i="1"/>
  <c r="S38" i="1" s="1"/>
  <c r="Q38" i="1"/>
  <c r="F38" i="1"/>
  <c r="W37" i="1"/>
  <c r="X37" i="1" s="1"/>
  <c r="Y37" i="1" s="1"/>
  <c r="T37" i="1"/>
  <c r="S37" i="1"/>
  <c r="Q37" i="1"/>
  <c r="F37" i="1"/>
  <c r="W36" i="1"/>
  <c r="X36" i="1" s="1"/>
  <c r="Y36" i="1" s="1"/>
  <c r="T36" i="1"/>
  <c r="Q36" i="1"/>
  <c r="S36" i="1" s="1"/>
  <c r="F36" i="1"/>
  <c r="Y35" i="1"/>
  <c r="X35" i="1"/>
  <c r="W35" i="1"/>
  <c r="T35" i="1"/>
  <c r="Q35" i="1"/>
  <c r="S35" i="1" s="1"/>
  <c r="F35" i="1"/>
  <c r="X34" i="1"/>
  <c r="Y34" i="1" s="1"/>
  <c r="W34" i="1"/>
  <c r="T34" i="1"/>
  <c r="Q34" i="1"/>
  <c r="S34" i="1" s="1"/>
  <c r="F34" i="1"/>
  <c r="W33" i="1"/>
  <c r="X33" i="1" s="1"/>
  <c r="Y33" i="1" s="1"/>
  <c r="T33" i="1"/>
  <c r="S33" i="1" s="1"/>
  <c r="Q33" i="1"/>
  <c r="F33" i="1"/>
  <c r="X32" i="1"/>
  <c r="Y32" i="1" s="1"/>
  <c r="W32" i="1"/>
  <c r="T32" i="1"/>
  <c r="S32" i="1" s="1"/>
  <c r="Q32" i="1"/>
  <c r="F32" i="1"/>
  <c r="W31" i="1"/>
  <c r="X31" i="1" s="1"/>
  <c r="Y31" i="1" s="1"/>
  <c r="T31" i="1"/>
  <c r="S31" i="1"/>
  <c r="Q31" i="1"/>
  <c r="F31" i="1"/>
  <c r="W30" i="1"/>
  <c r="X30" i="1" s="1"/>
  <c r="Y30" i="1" s="1"/>
  <c r="T30" i="1"/>
  <c r="S30" i="1" s="1"/>
  <c r="Q30" i="1"/>
  <c r="F30" i="1"/>
  <c r="W29" i="1"/>
  <c r="X29" i="1" s="1"/>
  <c r="Y29" i="1" s="1"/>
  <c r="T29" i="1"/>
  <c r="S29" i="1"/>
  <c r="Q29" i="1"/>
  <c r="F29" i="1"/>
  <c r="W28" i="1"/>
  <c r="X28" i="1" s="1"/>
  <c r="Y28" i="1" s="1"/>
  <c r="T28" i="1"/>
  <c r="Q28" i="1"/>
  <c r="S28" i="1" s="1"/>
  <c r="F28" i="1"/>
  <c r="Y27" i="1"/>
  <c r="X27" i="1"/>
  <c r="W27" i="1"/>
  <c r="T27" i="1"/>
  <c r="Q27" i="1"/>
  <c r="S27" i="1" s="1"/>
  <c r="F27" i="1"/>
  <c r="X26" i="1"/>
  <c r="Y26" i="1" s="1"/>
  <c r="W26" i="1"/>
  <c r="T26" i="1"/>
  <c r="Q26" i="1"/>
  <c r="S26" i="1" s="1"/>
  <c r="F26" i="1"/>
  <c r="W25" i="1"/>
  <c r="X25" i="1" s="1"/>
  <c r="Y25" i="1" s="1"/>
  <c r="T25" i="1"/>
  <c r="S25" i="1" s="1"/>
  <c r="Q25" i="1"/>
  <c r="F25" i="1"/>
  <c r="X24" i="1"/>
  <c r="Y24" i="1" s="1"/>
  <c r="W24" i="1"/>
  <c r="T24" i="1"/>
  <c r="S24" i="1" s="1"/>
  <c r="Q24" i="1"/>
  <c r="F24" i="1"/>
  <c r="W23" i="1"/>
  <c r="X23" i="1" s="1"/>
  <c r="Y23" i="1" s="1"/>
  <c r="T23" i="1"/>
  <c r="S23" i="1"/>
  <c r="Q23" i="1"/>
  <c r="F23" i="1"/>
  <c r="W22" i="1"/>
  <c r="X22" i="1" s="1"/>
  <c r="Y22" i="1" s="1"/>
  <c r="T22" i="1"/>
  <c r="S22" i="1" s="1"/>
  <c r="Q22" i="1"/>
  <c r="F22" i="1"/>
  <c r="W21" i="1"/>
  <c r="X21" i="1" s="1"/>
  <c r="Y21" i="1" s="1"/>
  <c r="T21" i="1"/>
  <c r="S21" i="1"/>
  <c r="Q21" i="1"/>
  <c r="F21" i="1"/>
  <c r="W20" i="1"/>
  <c r="X20" i="1" s="1"/>
  <c r="Y20" i="1" s="1"/>
  <c r="T20" i="1"/>
  <c r="Q20" i="1"/>
  <c r="S20" i="1" s="1"/>
  <c r="F20" i="1"/>
  <c r="Y19" i="1"/>
  <c r="X19" i="1"/>
  <c r="W19" i="1"/>
  <c r="T19" i="1"/>
  <c r="Q19" i="1"/>
  <c r="S19" i="1" s="1"/>
  <c r="F19" i="1"/>
  <c r="X18" i="1"/>
  <c r="Y18" i="1" s="1"/>
  <c r="W18" i="1"/>
  <c r="T18" i="1"/>
  <c r="Q18" i="1"/>
  <c r="S18" i="1" s="1"/>
  <c r="F18" i="1"/>
  <c r="W17" i="1"/>
  <c r="X17" i="1" s="1"/>
  <c r="Y17" i="1" s="1"/>
  <c r="T17" i="1"/>
  <c r="S17" i="1" s="1"/>
  <c r="Q17" i="1"/>
  <c r="F17" i="1"/>
  <c r="X16" i="1"/>
  <c r="Y16" i="1" s="1"/>
  <c r="W16" i="1"/>
  <c r="T16" i="1"/>
  <c r="S16" i="1" s="1"/>
  <c r="Q16" i="1"/>
  <c r="F16" i="1"/>
  <c r="W15" i="1"/>
  <c r="X15" i="1" s="1"/>
  <c r="Y15" i="1" s="1"/>
  <c r="T15" i="1"/>
  <c r="S15" i="1"/>
  <c r="Q15" i="1"/>
  <c r="F15" i="1"/>
  <c r="W14" i="1"/>
  <c r="X14" i="1" s="1"/>
  <c r="Y14" i="1" s="1"/>
  <c r="T14" i="1"/>
  <c r="S14" i="1" s="1"/>
  <c r="Q14" i="1"/>
  <c r="F14" i="1"/>
  <c r="W13" i="1"/>
  <c r="X13" i="1" s="1"/>
  <c r="Y13" i="1" s="1"/>
  <c r="T13" i="1"/>
  <c r="S13" i="1"/>
  <c r="Q13" i="1"/>
  <c r="F13" i="1"/>
  <c r="W12" i="1"/>
  <c r="X12" i="1" s="1"/>
  <c r="Y12" i="1" s="1"/>
  <c r="T12" i="1"/>
  <c r="Q12" i="1"/>
  <c r="S12" i="1" s="1"/>
  <c r="F12" i="1"/>
  <c r="Y11" i="1"/>
  <c r="X11" i="1"/>
  <c r="W11" i="1"/>
  <c r="T11" i="1"/>
  <c r="Q11" i="1"/>
  <c r="S11" i="1" s="1"/>
  <c r="F11" i="1"/>
  <c r="X10" i="1"/>
  <c r="Y10" i="1" s="1"/>
  <c r="W10" i="1"/>
  <c r="T10" i="1"/>
  <c r="Q10" i="1"/>
  <c r="S10" i="1" s="1"/>
  <c r="F10" i="1"/>
  <c r="W9" i="1"/>
  <c r="X9" i="1" s="1"/>
  <c r="Y9" i="1" s="1"/>
  <c r="T9" i="1"/>
  <c r="S9" i="1" s="1"/>
  <c r="Q9" i="1"/>
  <c r="F9" i="1"/>
  <c r="X8" i="1"/>
  <c r="Y8" i="1" s="1"/>
  <c r="W8" i="1"/>
  <c r="T8" i="1"/>
  <c r="S8" i="1" s="1"/>
  <c r="Q8" i="1"/>
  <c r="F8" i="1"/>
  <c r="W7" i="1"/>
  <c r="X7" i="1" s="1"/>
  <c r="Y7" i="1" s="1"/>
  <c r="T7" i="1"/>
  <c r="S7" i="1"/>
  <c r="Q7" i="1"/>
  <c r="F7" i="1"/>
  <c r="W6" i="1"/>
  <c r="X6" i="1" s="1"/>
  <c r="Y6" i="1" s="1"/>
  <c r="T6" i="1"/>
  <c r="S6" i="1" s="1"/>
  <c r="Q6" i="1"/>
  <c r="F6" i="1"/>
  <c r="W5" i="1"/>
  <c r="X5" i="1" s="1"/>
  <c r="Y5" i="1" s="1"/>
  <c r="T5" i="1"/>
  <c r="S5" i="1"/>
  <c r="Q5" i="1"/>
  <c r="F5" i="1"/>
  <c r="R2" i="1"/>
  <c r="P2" i="1"/>
  <c r="O2" i="1"/>
  <c r="N2" i="1"/>
  <c r="M2" i="1"/>
  <c r="L2" i="1"/>
  <c r="K2" i="1"/>
  <c r="J2" i="1"/>
  <c r="I2" i="1"/>
  <c r="S132" i="1" l="1"/>
  <c r="S124" i="1"/>
  <c r="S116" i="1"/>
</calcChain>
</file>

<file path=xl/sharedStrings.xml><?xml version="1.0" encoding="utf-8"?>
<sst xmlns="http://schemas.openxmlformats.org/spreadsheetml/2006/main" count="979" uniqueCount="362">
  <si>
    <t>Sales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</si>
  <si>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</si>
  <si>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</si>
  <si>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</si>
  <si>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</si>
  <si>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</si>
  <si>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</si>
  <si>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</si>
  <si>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</si>
  <si>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</si>
  <si>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</si>
  <si>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</si>
  <si>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</si>
  <si>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</si>
  <si>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</si>
  <si>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</si>
  <si>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</si>
  <si>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</si>
  <si>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</si>
  <si>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</si>
  <si>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Goodwood</t>
  </si>
  <si>
    <t>R</t>
  </si>
  <si>
    <t>GW3187</t>
  </si>
  <si>
    <t>950000</t>
  </si>
  <si>
    <t>GW3197</t>
  </si>
  <si>
    <t>850000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</si>
  <si>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</si>
  <si>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</si>
  <si>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</si>
  <si>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</si>
  <si>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</si>
  <si>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</si>
  <si>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</si>
  <si>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</si>
  <si>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</si>
  <si>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</si>
  <si>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</si>
  <si>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</si>
  <si>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</si>
  <si>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</si>
  <si>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</si>
  <si>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</si>
  <si>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</si>
  <si>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</si>
  <si>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</si>
  <si>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</si>
  <si>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</si>
  <si>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</si>
  <si>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</si>
  <si>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</si>
  <si>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</si>
  <si>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</si>
  <si>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</si>
  <si>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</si>
  <si>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</si>
  <si>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</si>
  <si>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</si>
  <si>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</si>
  <si>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</si>
  <si>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</si>
  <si>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</si>
  <si>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</si>
  <si>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</si>
  <si>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</si>
  <si>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</si>
  <si>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</si>
  <si>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</si>
  <si>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</si>
  <si>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</si>
  <si>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</si>
  <si>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</si>
  <si>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750000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</si>
  <si>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</si>
  <si>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</si>
  <si>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</si>
  <si>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</si>
  <si>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</si>
  <si>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</si>
  <si>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</si>
  <si>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</si>
  <si>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</si>
  <si>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</si>
  <si>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</si>
  <si>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</si>
  <si>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</si>
  <si>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</si>
  <si>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</si>
  <si>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</si>
  <si>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</si>
  <si>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</si>
  <si>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</si>
  <si>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</si>
  <si>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</si>
  <si>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</si>
  <si>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</si>
  <si>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</si>
  <si>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</si>
  <si>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</si>
  <si>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</si>
  <si>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</si>
  <si>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</si>
  <si>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</si>
  <si>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</si>
  <si>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</si>
  <si>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</si>
  <si>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</si>
  <si>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</si>
  <si>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</si>
  <si>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</si>
  <si>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</si>
  <si>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</si>
  <si>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</si>
  <si>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</si>
  <si>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</si>
  <si>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</si>
  <si>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</si>
  <si>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</si>
  <si>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</si>
  <si>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</si>
  <si>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</si>
  <si>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</si>
  <si>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</si>
  <si>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</si>
  <si>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</si>
  <si>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</si>
  <si>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</si>
  <si>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</si>
  <si>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</si>
  <si>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</si>
  <si>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</si>
  <si>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</si>
  <si>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</si>
  <si>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</si>
  <si>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</si>
  <si>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</si>
  <si>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</si>
  <si>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</si>
  <si>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</si>
  <si>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</si>
  <si>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</si>
  <si>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</si>
  <si>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</si>
  <si>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</si>
  <si>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</si>
  <si>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</si>
  <si>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</si>
  <si>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</si>
  <si>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</si>
  <si>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</si>
  <si>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</si>
  <si>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</si>
  <si>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</si>
  <si>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</si>
  <si>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</si>
  <si>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</si>
  <si>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</si>
  <si>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</si>
  <si>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</si>
  <si>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</si>
  <si>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</si>
  <si>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</si>
  <si>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</si>
  <si>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</si>
  <si>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</si>
  <si>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</si>
  <si>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</si>
  <si>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</si>
  <si>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</si>
  <si>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</si>
  <si>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</si>
  <si>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</si>
  <si>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</si>
  <si>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</si>
  <si>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</si>
  <si>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</si>
  <si>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</si>
  <si>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</si>
  <si>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</si>
  <si>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</si>
  <si>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</si>
  <si>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</si>
  <si>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</si>
  <si>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</si>
  <si>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</si>
  <si>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</si>
  <si>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</si>
  <si>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</si>
  <si>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</si>
  <si>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</si>
  <si>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</si>
  <si>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</si>
  <si>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</si>
  <si>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</si>
  <si>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</si>
  <si>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</si>
  <si>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</si>
  <si>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</si>
  <si>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</si>
  <si>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</si>
  <si>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</si>
  <si>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</si>
  <si>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</si>
  <si>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</si>
  <si>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</si>
  <si>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</si>
  <si>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</si>
  <si>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</si>
  <si>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</si>
  <si>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</si>
  <si>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</si>
  <si>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</si>
  <si>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</si>
  <si>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</si>
  <si>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</si>
  <si>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</si>
  <si>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</si>
  <si>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</si>
  <si>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</si>
  <si>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</si>
  <si>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</si>
  <si>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</si>
  <si>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</si>
  <si>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</si>
  <si>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</si>
  <si>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</si>
  <si>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</si>
  <si>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</si>
  <si>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</si>
  <si>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</si>
  <si>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</si>
  <si>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</si>
  <si>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</si>
  <si>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</si>
  <si>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</si>
  <si>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</si>
  <si>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</si>
  <si>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</si>
  <si>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</si>
  <si>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</si>
  <si>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</si>
  <si>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</si>
  <si>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</si>
  <si>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</si>
  <si>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</si>
  <si>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</si>
  <si>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</si>
  <si>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</si>
  <si>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</si>
  <si>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</si>
  <si>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</si>
  <si>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</si>
  <si>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</si>
  <si>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</si>
  <si>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</si>
  <si>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</si>
  <si>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</si>
  <si>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</si>
  <si>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</si>
  <si>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</si>
  <si>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</si>
  <si>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</si>
  <si>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</si>
  <si>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</si>
  <si>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</si>
  <si>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</si>
  <si>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</si>
  <si>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</si>
  <si>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</si>
  <si>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</si>
  <si>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</si>
  <si>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</si>
  <si>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</si>
  <si>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</si>
  <si>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</si>
  <si>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</si>
  <si>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</si>
  <si>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</si>
  <si>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</si>
  <si>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</si>
  <si>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</si>
  <si>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</si>
  <si>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</si>
  <si>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</si>
  <si>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</si>
  <si>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</si>
  <si>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</si>
  <si>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</si>
  <si>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</si>
  <si>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</si>
  <si>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</si>
  <si>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</si>
  <si>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</si>
  <si>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</si>
  <si>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</si>
  <si>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</si>
  <si>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</si>
  <si>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</si>
  <si>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</si>
  <si>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</si>
  <si>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</si>
  <si>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</si>
  <si>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</si>
  <si>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</si>
  <si>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</si>
  <si>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</si>
  <si>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</si>
  <si>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</si>
  <si>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</si>
  <si>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</si>
  <si>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</si>
  <si>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</si>
  <si>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</si>
  <si>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</si>
  <si>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</si>
  <si>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</si>
  <si>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</si>
  <si>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</si>
  <si>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</si>
  <si>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</si>
  <si>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</si>
  <si>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</si>
  <si>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</si>
  <si>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</si>
  <si>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</si>
  <si>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</si>
  <si>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</si>
  <si>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</si>
  <si>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</si>
  <si>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</si>
  <si>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</si>
  <si>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</si>
  <si>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</si>
  <si>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</si>
  <si>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</si>
  <si>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</si>
  <si>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</si>
  <si>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</si>
  <si>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</si>
  <si>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</si>
  <si>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</si>
  <si>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</si>
  <si>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</si>
  <si>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</si>
  <si>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</si>
  <si>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</si>
  <si>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</si>
  <si>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</si>
  <si>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</si>
  <si>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</si>
  <si>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</si>
  <si>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</si>
  <si>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</si>
  <si>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</si>
  <si>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</si>
  <si>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</si>
  <si>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TEST</t>
  </si>
  <si>
    <t>TA101</t>
  </si>
  <si>
    <t>1500000</t>
  </si>
  <si>
    <t>TA102</t>
  </si>
  <si>
    <t>TA301</t>
  </si>
  <si>
    <t>TB101</t>
  </si>
  <si>
    <t>TB201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</si>
</sst>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dd\-mm\-yyyy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ynebruton/PycharmProjects/loanAgreementTest/cashflow_p&amp;l_files/cashflow_projection.xlsx" TargetMode="External"/><Relationship Id="rId1" Type="http://schemas.openxmlformats.org/officeDocument/2006/relationships/externalLinkPath" Target="cashflow_proj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tors"/>
      <sheetName val="Opportunities"/>
      <sheetName val="Construction"/>
      <sheetName val="Updated Construction"/>
      <sheetName val="Sales (2)"/>
      <sheetName val="Sales"/>
      <sheetName val="Operational Costs"/>
      <sheetName val="Xero"/>
      <sheetName val="Other Costs"/>
      <sheetName val="Heron"/>
      <sheetName val="Cashflow Projection"/>
      <sheetName val="Cashflow"/>
      <sheetName val="NSST Print"/>
      <sheetName val="Investor Exit List"/>
      <sheetName val="Cashflow Projection - Goodwood"/>
      <sheetName val="Cashflow - Goodwood"/>
      <sheetName val="NSST Print - Goodwood"/>
      <sheetName val="Investor Exit List - Goodwood"/>
      <sheetName val="Cashflow Projection - Heron"/>
      <sheetName val="Cashflow - Heron"/>
      <sheetName val="NSST Print - Heron"/>
      <sheetName val="Investor Exit List - Heron"/>
      <sheetName val="Cashflow Projection - TEST"/>
      <sheetName val="Cashflow - TEST"/>
      <sheetName val="NSST Print - TEST"/>
      <sheetName val="Investor Exit List - TEST"/>
      <sheetName val="Momentum"/>
      <sheetName val="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A7" t="str">
            <v>Goodwood</v>
          </cell>
          <cell r="B7" t="str">
            <v>R</v>
          </cell>
          <cell r="C7">
            <v>0</v>
          </cell>
        </row>
        <row r="8">
          <cell r="A8" t="str">
            <v>Heron Fields</v>
          </cell>
          <cell r="B8" t="str">
            <v>A</v>
          </cell>
          <cell r="C8">
            <v>0</v>
          </cell>
        </row>
        <row r="9">
          <cell r="A9" t="str">
            <v>Heron View</v>
          </cell>
          <cell r="B9" t="str">
            <v>C</v>
          </cell>
          <cell r="C9">
            <v>0</v>
          </cell>
        </row>
        <row r="10">
          <cell r="A10" t="str">
            <v>Heron View</v>
          </cell>
          <cell r="B10" t="str">
            <v>D</v>
          </cell>
          <cell r="C10">
            <v>1</v>
          </cell>
        </row>
        <row r="11">
          <cell r="A11" t="str">
            <v>Heron View</v>
          </cell>
          <cell r="B11" t="str">
            <v>E</v>
          </cell>
          <cell r="C11">
            <v>0</v>
          </cell>
        </row>
        <row r="12">
          <cell r="A12" t="str">
            <v>Heron View</v>
          </cell>
          <cell r="B12" t="str">
            <v>F</v>
          </cell>
          <cell r="C12">
            <v>0</v>
          </cell>
        </row>
        <row r="13">
          <cell r="A13" t="str">
            <v>Heron View</v>
          </cell>
          <cell r="B13" t="str">
            <v>G</v>
          </cell>
          <cell r="C13">
            <v>0</v>
          </cell>
        </row>
        <row r="14">
          <cell r="A14" t="str">
            <v>Heron View</v>
          </cell>
          <cell r="B14" t="str">
            <v>I</v>
          </cell>
          <cell r="C14">
            <v>0</v>
          </cell>
        </row>
        <row r="15">
          <cell r="A15" t="str">
            <v>Heron View</v>
          </cell>
          <cell r="B15" t="str">
            <v>J</v>
          </cell>
          <cell r="C15">
            <v>0</v>
          </cell>
        </row>
        <row r="16">
          <cell r="A16" t="str">
            <v>Heron View</v>
          </cell>
          <cell r="B16" t="str">
            <v>K</v>
          </cell>
          <cell r="C16">
            <v>0</v>
          </cell>
        </row>
        <row r="17">
          <cell r="A17" t="str">
            <v>Heron View</v>
          </cell>
          <cell r="B17" t="str">
            <v>L</v>
          </cell>
          <cell r="C17">
            <v>0</v>
          </cell>
        </row>
        <row r="18">
          <cell r="A18" t="str">
            <v>Heron View</v>
          </cell>
          <cell r="B18" t="str">
            <v>M</v>
          </cell>
          <cell r="C18">
            <v>0</v>
          </cell>
        </row>
        <row r="19">
          <cell r="A19" t="str">
            <v>Heron View</v>
          </cell>
          <cell r="B19" t="str">
            <v>N</v>
          </cell>
          <cell r="C19">
            <v>1</v>
          </cell>
        </row>
        <row r="20">
          <cell r="A20" t="str">
            <v>Heron View</v>
          </cell>
          <cell r="B20" t="str">
            <v>O</v>
          </cell>
          <cell r="C20">
            <v>0</v>
          </cell>
        </row>
        <row r="21">
          <cell r="A21" t="str">
            <v>Heron View</v>
          </cell>
          <cell r="B21" t="str">
            <v>P</v>
          </cell>
          <cell r="C21">
            <v>0</v>
          </cell>
        </row>
        <row r="22">
          <cell r="A22" t="str">
            <v>TEST</v>
          </cell>
          <cell r="B22" t="str">
            <v>A</v>
          </cell>
          <cell r="C22">
            <v>0</v>
          </cell>
        </row>
        <row r="23">
          <cell r="A23" t="str">
            <v>TEST</v>
          </cell>
          <cell r="B23" t="str">
            <v>B</v>
          </cell>
          <cell r="C23">
            <v>0</v>
          </cell>
        </row>
        <row r="125">
          <cell r="C125" t="str">
            <v/>
          </cell>
          <cell r="D125" t="str">
            <v>GW3187</v>
          </cell>
          <cell r="E125">
            <v>0</v>
          </cell>
        </row>
        <row r="126">
          <cell r="C126" t="str">
            <v/>
          </cell>
          <cell r="D126" t="str">
            <v>GW3197</v>
          </cell>
          <cell r="E126">
            <v>0</v>
          </cell>
        </row>
        <row r="127">
          <cell r="C127" t="str">
            <v/>
          </cell>
          <cell r="D127" t="str">
            <v>GW3243</v>
          </cell>
          <cell r="E127">
            <v>0</v>
          </cell>
        </row>
        <row r="128">
          <cell r="C128" t="str">
            <v/>
          </cell>
          <cell r="D128" t="str">
            <v>GW3363</v>
          </cell>
          <cell r="E128">
            <v>0</v>
          </cell>
        </row>
        <row r="129">
          <cell r="C129" t="str">
            <v/>
          </cell>
          <cell r="D129" t="str">
            <v>GW3402</v>
          </cell>
          <cell r="E12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F0D1-E69A-144A-87D6-EE7F7AB4DCD9}">
  <sheetPr filterMode="1">
    <tabColor rgb="FF1072BA"/>
  </sheetPr>
  <dimension ref="A1:Z321"/>
  <sheetViews>
    <sheetView tabSelected="1" workbookViewId="0">
      <pane ySplit="4" topLeftCell="A158" activePane="bottomLeft" state="frozen"/>
      <selection pane="bottomLeft" activeCell="D239" sqref="D239"/>
    </sheetView>
  </sheetViews>
  <sheetFormatPr baseColWidth="10" defaultColWidth="8.83203125" defaultRowHeight="15" x14ac:dyDescent="0.2"/>
  <cols>
    <col min="1" max="1" width="13" bestFit="1" customWidth="1"/>
    <col min="2" max="2" width="10.33203125" bestFit="1" customWidth="1"/>
    <col min="3" max="3" width="20" bestFit="1" customWidth="1"/>
    <col min="4" max="4" width="9.5" bestFit="1" customWidth="1"/>
    <col min="5" max="5" width="15" bestFit="1" customWidth="1"/>
    <col min="6" max="6" width="18.1640625" bestFit="1" customWidth="1"/>
    <col min="7" max="7" width="29.6640625" bestFit="1" customWidth="1"/>
    <col min="8" max="8" width="23.33203125" bestFit="1" customWidth="1"/>
    <col min="9" max="9" width="13.6640625" bestFit="1" customWidth="1"/>
    <col min="10" max="10" width="12.6640625" bestFit="1" customWidth="1"/>
    <col min="11" max="11" width="13.6640625" bestFit="1" customWidth="1"/>
    <col min="12" max="12" width="26.1640625" bestFit="1" customWidth="1"/>
    <col min="13" max="13" width="29.6640625" bestFit="1" customWidth="1"/>
    <col min="14" max="14" width="24.1640625" bestFit="1" customWidth="1"/>
    <col min="15" max="15" width="25.5" bestFit="1" customWidth="1"/>
    <col min="16" max="16" width="30" bestFit="1" customWidth="1"/>
    <col min="17" max="17" width="18.5" bestFit="1" customWidth="1"/>
    <col min="18" max="18" width="18.83203125" bestFit="1" customWidth="1"/>
    <col min="19" max="19" width="14" bestFit="1" customWidth="1"/>
    <col min="20" max="20" width="14.83203125" bestFit="1" customWidth="1"/>
    <col min="21" max="21" width="16.6640625" bestFit="1" customWidth="1"/>
    <col min="22" max="22" width="18.1640625" bestFit="1" customWidth="1"/>
    <col min="23" max="23" width="15" bestFit="1" customWidth="1"/>
    <col min="24" max="24" width="11.5" bestFit="1" customWidth="1"/>
    <col min="25" max="25" width="15" bestFit="1" customWidth="1"/>
    <col min="26" max="26" width="10" bestFit="1" customWidth="1"/>
  </cols>
  <sheetData>
    <row r="1" spans="1:26" x14ac:dyDescent="0.2">
      <c r="A1" t="s">
        <v>0</v>
      </c>
    </row>
    <row r="2" spans="1:26" x14ac:dyDescent="0.2">
      <c r="I2" s="1">
        <f t="shared" ref="I2:S2" si="0">SUBTOTAL(9,I5:I321)</f>
        <v>27938300</v>
      </c>
      <c r="J2" s="1">
        <f t="shared" si="0"/>
        <v>3632386.9565217383</v>
      </c>
      <c r="K2" s="1">
        <f t="shared" si="0"/>
        <v>24215913.043478262</v>
      </c>
      <c r="L2" s="1">
        <f t="shared" si="0"/>
        <v>314535.36000000016</v>
      </c>
      <c r="M2" s="1">
        <f t="shared" si="0"/>
        <v>30413</v>
      </c>
      <c r="N2" s="1">
        <f t="shared" si="0"/>
        <v>139241.5</v>
      </c>
      <c r="O2" s="1">
        <f t="shared" si="0"/>
        <v>1392415</v>
      </c>
      <c r="P2" s="1">
        <f t="shared" si="0"/>
        <v>326814.28999999998</v>
      </c>
      <c r="Q2" s="1">
        <f t="shared" si="0"/>
        <v>22012493.893478263</v>
      </c>
      <c r="R2" s="1">
        <f t="shared" si="0"/>
        <v>0</v>
      </c>
      <c r="S2" s="1">
        <f t="shared" si="0"/>
        <v>22012493.893478263</v>
      </c>
    </row>
    <row r="4" spans="1:26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/>
      <c r="U4" s="2"/>
      <c r="V4" s="2"/>
    </row>
    <row r="5" spans="1:26" hidden="1" x14ac:dyDescent="0.2">
      <c r="A5" s="3" t="s">
        <v>20</v>
      </c>
      <c r="B5" s="3" t="s">
        <v>21</v>
      </c>
      <c r="C5" s="3" t="s">
        <v>22</v>
      </c>
      <c r="D5" s="3" t="b">
        <v>0</v>
      </c>
      <c r="E5" s="3" t="b">
        <v>0</v>
      </c>
      <c r="F5" s="3">
        <f>IF(OR(Z5=TRUE,SUMIFS('[1]Cashflow Projection'!$E$125:$E$129,'[1]Cashflow Projection'!$D$125:$D$129,'Sales (2)'!C5)=1),0,SUMIFS('[1]Cashflow Projection'!$C$7:$C$23,'[1]Cashflow Projection'!$B$7:$B$23,'Sales (2)'!B5,'[1]Cashflow Projection'!$A$7:$A$23,'Sales (2)'!A5))</f>
        <v>0</v>
      </c>
      <c r="G5" s="4">
        <v>45568</v>
      </c>
      <c r="H5" s="4">
        <v>45568</v>
      </c>
      <c r="I5" s="3" t="s">
        <v>23</v>
      </c>
      <c r="J5" s="3">
        <v>123913.04347826089</v>
      </c>
      <c r="K5" s="3">
        <v>826086.95652173925</v>
      </c>
      <c r="L5" s="3">
        <v>0</v>
      </c>
      <c r="M5" s="3">
        <v>1789</v>
      </c>
      <c r="N5" s="3">
        <v>4750</v>
      </c>
      <c r="O5" s="3">
        <v>47500</v>
      </c>
      <c r="P5" s="3">
        <v>3500</v>
      </c>
      <c r="Q5" s="5">
        <f t="shared" ref="Q5:Q68" si="1">K5-SUM(L5:P5)</f>
        <v>768547.95652173925</v>
      </c>
      <c r="R5" s="6">
        <v>0</v>
      </c>
      <c r="S5" s="6">
        <f t="shared" ref="S5:S68" si="2">IF(T5=FALSE,Q5-R5,+V5)</f>
        <v>768547.95652173925</v>
      </c>
      <c r="T5" s="3" t="b">
        <f>IF(SUMIFS('[1]Cashflow Projection'!$E$125:$E$129,'[1]Cashflow Projection'!$D$125:$D$129,'Sales (2)'!C5)&lt;&gt;0,TRUE,FALSE)</f>
        <v>0</v>
      </c>
      <c r="U5" s="4">
        <v>45626</v>
      </c>
      <c r="V5" s="6">
        <v>768547.95652173925</v>
      </c>
      <c r="W5" s="7">
        <f>IF(SUMIFS('[1]Cashflow Projection'!$E$125:$E$129,'[1]Cashflow Projection'!$D$125:$D$129,'Sales (2)'!C5)=1,SUMIFS('[1]Cashflow Projection'!$C$125:$C$129,'[1]Cashflow Projection'!$D$125:$D$129,'Sales (2)'!C5),+'Sales (2)'!H5)</f>
        <v>45568</v>
      </c>
      <c r="X5" s="7">
        <f t="shared" ref="X5:X68" si="3">IF(MOD(MONTH(W5), 2) &lt;&gt; 0, EOMONTH(W5, 2), EOMONTH(W5, 1))</f>
        <v>45626</v>
      </c>
      <c r="Y5" s="7">
        <f t="shared" ref="Y5:Y68" si="4">EOMONTH(X5,1)</f>
        <v>45657</v>
      </c>
      <c r="Z5" t="b">
        <v>0</v>
      </c>
    </row>
    <row r="6" spans="1:26" hidden="1" x14ac:dyDescent="0.2">
      <c r="A6" s="3" t="s">
        <v>20</v>
      </c>
      <c r="B6" s="3" t="s">
        <v>21</v>
      </c>
      <c r="C6" s="3" t="s">
        <v>24</v>
      </c>
      <c r="D6" s="3" t="b">
        <v>0</v>
      </c>
      <c r="E6" s="3" t="b">
        <v>0</v>
      </c>
      <c r="F6" s="3">
        <f>IF(OR(Z6=TRUE,SUMIFS('[1]Cashflow Projection'!$E$125:$E$129,'[1]Cashflow Projection'!$D$125:$D$129,'Sales (2)'!C6)=1),0,SUMIFS('[1]Cashflow Projection'!$C$7:$C$23,'[1]Cashflow Projection'!$B$7:$B$23,'Sales (2)'!B6,'[1]Cashflow Projection'!$A$7:$A$23,'Sales (2)'!A6))</f>
        <v>0</v>
      </c>
      <c r="G6" s="4">
        <v>45716</v>
      </c>
      <c r="H6" s="4">
        <v>45716</v>
      </c>
      <c r="I6" s="3" t="s">
        <v>25</v>
      </c>
      <c r="J6" s="3">
        <v>110869.5652173913</v>
      </c>
      <c r="K6" s="3">
        <v>739130.43478260876</v>
      </c>
      <c r="L6" s="3">
        <v>0</v>
      </c>
      <c r="M6" s="3">
        <v>1789</v>
      </c>
      <c r="N6" s="3">
        <v>4250</v>
      </c>
      <c r="O6" s="3">
        <v>42500</v>
      </c>
      <c r="P6" s="3">
        <v>3500</v>
      </c>
      <c r="Q6" s="5">
        <f t="shared" si="1"/>
        <v>687091.43478260876</v>
      </c>
      <c r="R6" s="6">
        <v>0</v>
      </c>
      <c r="S6" s="6">
        <f t="shared" si="2"/>
        <v>687091.43478260876</v>
      </c>
      <c r="T6" s="3" t="b">
        <f>IF(SUMIFS('[1]Cashflow Projection'!$E$125:$E$129,'[1]Cashflow Projection'!$D$125:$D$129,'Sales (2)'!C6)&lt;&gt;0,TRUE,FALSE)</f>
        <v>0</v>
      </c>
      <c r="U6" s="4">
        <v>45747</v>
      </c>
      <c r="V6" s="6">
        <v>687091.43478260876</v>
      </c>
      <c r="W6" s="7">
        <f>IF(SUMIFS('[1]Cashflow Projection'!$E$125:$E$129,'[1]Cashflow Projection'!$D$125:$D$129,'Sales (2)'!C6)=1,SUMIFS('[1]Cashflow Projection'!$C$125:$C$129,'[1]Cashflow Projection'!$D$125:$D$129,'Sales (2)'!C6),+'Sales (2)'!H6)</f>
        <v>45716</v>
      </c>
      <c r="X6" s="7">
        <f t="shared" si="3"/>
        <v>45747</v>
      </c>
      <c r="Y6" s="7">
        <f t="shared" si="4"/>
        <v>45777</v>
      </c>
      <c r="Z6" t="b">
        <v>0</v>
      </c>
    </row>
    <row r="7" spans="1:26" hidden="1" x14ac:dyDescent="0.2">
      <c r="A7" s="3" t="s">
        <v>20</v>
      </c>
      <c r="B7" s="3" t="s">
        <v>21</v>
      </c>
      <c r="C7" s="3" t="s">
        <v>26</v>
      </c>
      <c r="D7" s="3" t="b">
        <v>0</v>
      </c>
      <c r="E7" s="3" t="b">
        <v>0</v>
      </c>
      <c r="F7" s="3">
        <f>IF(OR(Z7=TRUE,SUMIFS('[1]Cashflow Projection'!$E$125:$E$129,'[1]Cashflow Projection'!$D$125:$D$129,'Sales (2)'!C7)=1),0,SUMIFS('[1]Cashflow Projection'!$C$7:$C$23,'[1]Cashflow Projection'!$B$7:$B$23,'Sales (2)'!B7,'[1]Cashflow Projection'!$A$7:$A$23,'Sales (2)'!A7))</f>
        <v>0</v>
      </c>
      <c r="G7" s="4">
        <v>45716</v>
      </c>
      <c r="H7" s="4">
        <v>45716</v>
      </c>
      <c r="I7" s="3">
        <v>850000</v>
      </c>
      <c r="J7" s="3">
        <v>110869.5652173913</v>
      </c>
      <c r="K7" s="3">
        <v>739130.43478260876</v>
      </c>
      <c r="L7" s="3">
        <v>0</v>
      </c>
      <c r="M7" s="3">
        <v>1789</v>
      </c>
      <c r="N7" s="3">
        <v>4250</v>
      </c>
      <c r="O7" s="3">
        <v>42500</v>
      </c>
      <c r="P7" s="3">
        <v>3500</v>
      </c>
      <c r="Q7" s="5">
        <f t="shared" si="1"/>
        <v>687091.43478260876</v>
      </c>
      <c r="R7" s="6">
        <v>0</v>
      </c>
      <c r="S7" s="6">
        <f t="shared" si="2"/>
        <v>687091.43478260876</v>
      </c>
      <c r="T7" s="3" t="b">
        <f>IF(SUMIFS('[1]Cashflow Projection'!$E$125:$E$129,'[1]Cashflow Projection'!$D$125:$D$129,'Sales (2)'!C7)&lt;&gt;0,TRUE,FALSE)</f>
        <v>0</v>
      </c>
      <c r="U7" s="4">
        <v>45747</v>
      </c>
      <c r="V7" s="6">
        <v>687091.43478260876</v>
      </c>
      <c r="W7" s="7">
        <f>IF(SUMIFS('[1]Cashflow Projection'!$E$125:$E$129,'[1]Cashflow Projection'!$D$125:$D$129,'Sales (2)'!C7)=1,SUMIFS('[1]Cashflow Projection'!$C$125:$C$129,'[1]Cashflow Projection'!$D$125:$D$129,'Sales (2)'!C7),+'Sales (2)'!H7)</f>
        <v>45716</v>
      </c>
      <c r="X7" s="7">
        <f t="shared" si="3"/>
        <v>45747</v>
      </c>
      <c r="Y7" s="7">
        <f t="shared" si="4"/>
        <v>45777</v>
      </c>
      <c r="Z7" t="b">
        <v>0</v>
      </c>
    </row>
    <row r="8" spans="1:26" hidden="1" x14ac:dyDescent="0.2">
      <c r="A8" s="3" t="s">
        <v>20</v>
      </c>
      <c r="B8" s="3" t="s">
        <v>21</v>
      </c>
      <c r="C8" s="3" t="s">
        <v>27</v>
      </c>
      <c r="D8" s="3" t="b">
        <v>0</v>
      </c>
      <c r="E8" s="3" t="b">
        <v>0</v>
      </c>
      <c r="F8" s="3">
        <f>IF(OR(Z8=TRUE,SUMIFS('[1]Cashflow Projection'!$E$125:$E$129,'[1]Cashflow Projection'!$D$125:$D$129,'Sales (2)'!C8)=1),0,SUMIFS('[1]Cashflow Projection'!$C$7:$C$23,'[1]Cashflow Projection'!$B$7:$B$23,'Sales (2)'!B8,'[1]Cashflow Projection'!$A$7:$A$23,'Sales (2)'!A8))</f>
        <v>0</v>
      </c>
      <c r="G8" s="4">
        <v>45716</v>
      </c>
      <c r="H8" s="4">
        <v>45716</v>
      </c>
      <c r="I8" s="3">
        <v>850000</v>
      </c>
      <c r="J8" s="3">
        <v>110869.5652173913</v>
      </c>
      <c r="K8" s="3">
        <v>739130.43478260876</v>
      </c>
      <c r="L8" s="3">
        <v>0</v>
      </c>
      <c r="M8" s="3">
        <v>1789</v>
      </c>
      <c r="N8" s="3">
        <v>4250</v>
      </c>
      <c r="O8" s="3">
        <v>42500</v>
      </c>
      <c r="P8" s="3">
        <v>3500</v>
      </c>
      <c r="Q8" s="5">
        <f t="shared" si="1"/>
        <v>687091.43478260876</v>
      </c>
      <c r="R8" s="6">
        <v>0</v>
      </c>
      <c r="S8" s="6">
        <f t="shared" si="2"/>
        <v>687091.43478260876</v>
      </c>
      <c r="T8" s="3" t="b">
        <f>IF(SUMIFS('[1]Cashflow Projection'!$E$125:$E$129,'[1]Cashflow Projection'!$D$125:$D$129,'Sales (2)'!C8)&lt;&gt;0,TRUE,FALSE)</f>
        <v>0</v>
      </c>
      <c r="U8" s="4">
        <v>45747</v>
      </c>
      <c r="V8" s="6">
        <v>687091.43478260876</v>
      </c>
      <c r="W8" s="7">
        <f>IF(SUMIFS('[1]Cashflow Projection'!$E$125:$E$129,'[1]Cashflow Projection'!$D$125:$D$129,'Sales (2)'!C8)=1,SUMIFS('[1]Cashflow Projection'!$C$125:$C$129,'[1]Cashflow Projection'!$D$125:$D$129,'Sales (2)'!C8),+'Sales (2)'!H8)</f>
        <v>45716</v>
      </c>
      <c r="X8" s="7">
        <f t="shared" si="3"/>
        <v>45747</v>
      </c>
      <c r="Y8" s="7">
        <f t="shared" si="4"/>
        <v>45777</v>
      </c>
      <c r="Z8" t="b">
        <v>0</v>
      </c>
    </row>
    <row r="9" spans="1:26" hidden="1" x14ac:dyDescent="0.2">
      <c r="A9" s="3" t="s">
        <v>20</v>
      </c>
      <c r="B9" s="3" t="s">
        <v>21</v>
      </c>
      <c r="C9" s="3" t="s">
        <v>28</v>
      </c>
      <c r="D9" s="3" t="b">
        <v>0</v>
      </c>
      <c r="E9" s="3" t="b">
        <v>0</v>
      </c>
      <c r="F9" s="3">
        <f>IF(OR(Z9=TRUE,SUMIFS('[1]Cashflow Projection'!$E$125:$E$129,'[1]Cashflow Projection'!$D$125:$D$129,'Sales (2)'!C9)=1),0,SUMIFS('[1]Cashflow Projection'!$C$7:$C$23,'[1]Cashflow Projection'!$B$7:$B$23,'Sales (2)'!B9,'[1]Cashflow Projection'!$A$7:$A$23,'Sales (2)'!A9))</f>
        <v>0</v>
      </c>
      <c r="G9" s="4">
        <v>45606</v>
      </c>
      <c r="H9" s="4">
        <v>45606</v>
      </c>
      <c r="I9" s="3">
        <v>850000</v>
      </c>
      <c r="J9" s="3">
        <v>110869.5652173913</v>
      </c>
      <c r="K9" s="3">
        <v>739130.43478260876</v>
      </c>
      <c r="L9" s="3">
        <v>0</v>
      </c>
      <c r="M9" s="3">
        <v>1789</v>
      </c>
      <c r="N9" s="3">
        <v>4250</v>
      </c>
      <c r="O9" s="3">
        <v>42500</v>
      </c>
      <c r="P9" s="3">
        <v>3500</v>
      </c>
      <c r="Q9" s="5">
        <f t="shared" si="1"/>
        <v>687091.43478260876</v>
      </c>
      <c r="R9" s="6">
        <v>0</v>
      </c>
      <c r="S9" s="6">
        <f t="shared" si="2"/>
        <v>687091.43478260876</v>
      </c>
      <c r="T9" s="3" t="b">
        <f>IF(SUMIFS('[1]Cashflow Projection'!$E$125:$E$129,'[1]Cashflow Projection'!$D$125:$D$129,'Sales (2)'!C9)&lt;&gt;0,TRUE,FALSE)</f>
        <v>0</v>
      </c>
      <c r="U9" s="4">
        <v>45688</v>
      </c>
      <c r="V9" s="6">
        <v>687091.43478260876</v>
      </c>
      <c r="W9" s="7">
        <f>IF(SUMIFS('[1]Cashflow Projection'!$E$125:$E$129,'[1]Cashflow Projection'!$D$125:$D$129,'Sales (2)'!C9)=1,SUMIFS('[1]Cashflow Projection'!$C$125:$C$129,'[1]Cashflow Projection'!$D$125:$D$129,'Sales (2)'!C9),+'Sales (2)'!H9)</f>
        <v>45606</v>
      </c>
      <c r="X9" s="7">
        <f t="shared" si="3"/>
        <v>45688</v>
      </c>
      <c r="Y9" s="7">
        <f t="shared" si="4"/>
        <v>45716</v>
      </c>
      <c r="Z9" t="b">
        <v>0</v>
      </c>
    </row>
    <row r="10" spans="1:26" hidden="1" x14ac:dyDescent="0.2">
      <c r="A10" s="3" t="s">
        <v>20</v>
      </c>
      <c r="B10" s="3" t="s">
        <v>21</v>
      </c>
      <c r="C10" s="3" t="s">
        <v>29</v>
      </c>
      <c r="D10" s="3" t="b">
        <v>0</v>
      </c>
      <c r="E10" s="3" t="b">
        <v>0</v>
      </c>
      <c r="F10" s="3">
        <f>IF(OR(Z10=TRUE,SUMIFS('[1]Cashflow Projection'!$E$125:$E$129,'[1]Cashflow Projection'!$D$125:$D$129,'Sales (2)'!C10)=1),0,SUMIFS('[1]Cashflow Projection'!$C$7:$C$23,'[1]Cashflow Projection'!$B$7:$B$23,'Sales (2)'!B10,'[1]Cashflow Projection'!$A$7:$A$23,'Sales (2)'!A10))</f>
        <v>0</v>
      </c>
      <c r="G10" s="4">
        <v>45551</v>
      </c>
      <c r="H10" s="4">
        <v>45551</v>
      </c>
      <c r="I10" s="3">
        <v>850000</v>
      </c>
      <c r="J10" s="3">
        <v>110869.5652173913</v>
      </c>
      <c r="K10" s="3">
        <v>739130.43478260876</v>
      </c>
      <c r="L10" s="3">
        <v>0</v>
      </c>
      <c r="M10" s="3">
        <v>1789</v>
      </c>
      <c r="N10" s="3">
        <v>4250</v>
      </c>
      <c r="O10" s="3">
        <v>42500</v>
      </c>
      <c r="P10" s="3">
        <v>3500</v>
      </c>
      <c r="Q10" s="5">
        <f t="shared" si="1"/>
        <v>687091.43478260876</v>
      </c>
      <c r="R10" s="6">
        <v>0</v>
      </c>
      <c r="S10" s="6">
        <f t="shared" si="2"/>
        <v>687091.43478260876</v>
      </c>
      <c r="T10" s="3" t="b">
        <f>IF(SUMIFS('[1]Cashflow Projection'!$E$125:$E$129,'[1]Cashflow Projection'!$D$125:$D$129,'Sales (2)'!C10)&lt;&gt;0,TRUE,FALSE)</f>
        <v>0</v>
      </c>
      <c r="U10" s="4">
        <v>45626</v>
      </c>
      <c r="V10" s="6">
        <v>687091.43478260876</v>
      </c>
      <c r="W10" s="7">
        <f>IF(SUMIFS('[1]Cashflow Projection'!$E$125:$E$129,'[1]Cashflow Projection'!$D$125:$D$129,'Sales (2)'!C10)=1,SUMIFS('[1]Cashflow Projection'!$C$125:$C$129,'[1]Cashflow Projection'!$D$125:$D$129,'Sales (2)'!C10),+'Sales (2)'!H10)</f>
        <v>45551</v>
      </c>
      <c r="X10" s="7">
        <f t="shared" si="3"/>
        <v>45626</v>
      </c>
      <c r="Y10" s="7">
        <f t="shared" si="4"/>
        <v>45657</v>
      </c>
      <c r="Z10" t="b">
        <v>0</v>
      </c>
    </row>
    <row r="11" spans="1:26" hidden="1" x14ac:dyDescent="0.2">
      <c r="A11" s="3" t="s">
        <v>20</v>
      </c>
      <c r="B11" s="3" t="s">
        <v>21</v>
      </c>
      <c r="C11" s="3" t="s">
        <v>30</v>
      </c>
      <c r="D11" s="3" t="b">
        <v>0</v>
      </c>
      <c r="E11" s="3" t="b">
        <v>0</v>
      </c>
      <c r="F11" s="3">
        <f>IF(OR(Z11=TRUE,SUMIFS('[1]Cashflow Projection'!$E$125:$E$129,'[1]Cashflow Projection'!$D$125:$D$129,'Sales (2)'!C11)=1),0,SUMIFS('[1]Cashflow Projection'!$C$7:$C$23,'[1]Cashflow Projection'!$B$7:$B$23,'Sales (2)'!B11,'[1]Cashflow Projection'!$A$7:$A$23,'Sales (2)'!A11))</f>
        <v>0</v>
      </c>
      <c r="G11" s="4">
        <v>45606</v>
      </c>
      <c r="H11" s="4">
        <v>45606</v>
      </c>
      <c r="I11" s="3">
        <v>850000</v>
      </c>
      <c r="J11" s="3">
        <v>110869.5652173913</v>
      </c>
      <c r="K11" s="3">
        <v>739130.43478260876</v>
      </c>
      <c r="L11" s="3">
        <v>0</v>
      </c>
      <c r="M11" s="3">
        <v>1789</v>
      </c>
      <c r="N11" s="3">
        <v>4250</v>
      </c>
      <c r="O11" s="3">
        <v>42500</v>
      </c>
      <c r="P11" s="3">
        <v>3500</v>
      </c>
      <c r="Q11" s="5">
        <f t="shared" si="1"/>
        <v>687091.43478260876</v>
      </c>
      <c r="R11" s="6">
        <v>0</v>
      </c>
      <c r="S11" s="6">
        <f t="shared" si="2"/>
        <v>687091.43478260876</v>
      </c>
      <c r="T11" s="3" t="b">
        <f>IF(SUMIFS('[1]Cashflow Projection'!$E$125:$E$129,'[1]Cashflow Projection'!$D$125:$D$129,'Sales (2)'!C11)&lt;&gt;0,TRUE,FALSE)</f>
        <v>0</v>
      </c>
      <c r="U11" s="4">
        <v>45688</v>
      </c>
      <c r="V11" s="6">
        <v>687091.43478260876</v>
      </c>
      <c r="W11" s="7">
        <f>IF(SUMIFS('[1]Cashflow Projection'!$E$125:$E$129,'[1]Cashflow Projection'!$D$125:$D$129,'Sales (2)'!C11)=1,SUMIFS('[1]Cashflow Projection'!$C$125:$C$129,'[1]Cashflow Projection'!$D$125:$D$129,'Sales (2)'!C11),+'Sales (2)'!H11)</f>
        <v>45606</v>
      </c>
      <c r="X11" s="7">
        <f t="shared" si="3"/>
        <v>45688</v>
      </c>
      <c r="Y11" s="7">
        <f t="shared" si="4"/>
        <v>45716</v>
      </c>
      <c r="Z11" t="b">
        <v>0</v>
      </c>
    </row>
    <row r="12" spans="1:26" hidden="1" x14ac:dyDescent="0.2">
      <c r="A12" s="3" t="s">
        <v>20</v>
      </c>
      <c r="B12" s="3" t="s">
        <v>21</v>
      </c>
      <c r="C12" s="3" t="s">
        <v>31</v>
      </c>
      <c r="D12" s="3" t="b">
        <v>0</v>
      </c>
      <c r="E12" s="3" t="b">
        <v>0</v>
      </c>
      <c r="F12" s="3">
        <f>IF(OR(Z12=TRUE,SUMIFS('[1]Cashflow Projection'!$E$125:$E$129,'[1]Cashflow Projection'!$D$125:$D$129,'Sales (2)'!C12)=1),0,SUMIFS('[1]Cashflow Projection'!$C$7:$C$23,'[1]Cashflow Projection'!$B$7:$B$23,'Sales (2)'!B12,'[1]Cashflow Projection'!$A$7:$A$23,'Sales (2)'!A12))</f>
        <v>0</v>
      </c>
      <c r="G12" s="4">
        <v>45606</v>
      </c>
      <c r="H12" s="4">
        <v>45606</v>
      </c>
      <c r="I12" s="3">
        <v>850000</v>
      </c>
      <c r="J12" s="3">
        <v>110869.5652173913</v>
      </c>
      <c r="K12" s="3">
        <v>739130.43478260876</v>
      </c>
      <c r="L12" s="3">
        <v>0</v>
      </c>
      <c r="M12" s="3">
        <v>1789</v>
      </c>
      <c r="N12" s="3">
        <v>4250</v>
      </c>
      <c r="O12" s="3">
        <v>42500</v>
      </c>
      <c r="P12" s="3">
        <v>3500</v>
      </c>
      <c r="Q12" s="5">
        <f t="shared" si="1"/>
        <v>687091.43478260876</v>
      </c>
      <c r="R12" s="6">
        <v>0</v>
      </c>
      <c r="S12" s="6">
        <f t="shared" si="2"/>
        <v>687091.43478260876</v>
      </c>
      <c r="T12" s="3" t="b">
        <f>IF(SUMIFS('[1]Cashflow Projection'!$E$125:$E$129,'[1]Cashflow Projection'!$D$125:$D$129,'Sales (2)'!C12)&lt;&gt;0,TRUE,FALSE)</f>
        <v>0</v>
      </c>
      <c r="U12" s="4">
        <v>45688</v>
      </c>
      <c r="V12" s="6">
        <v>687091.43478260876</v>
      </c>
      <c r="W12" s="7">
        <f>IF(SUMIFS('[1]Cashflow Projection'!$E$125:$E$129,'[1]Cashflow Projection'!$D$125:$D$129,'Sales (2)'!C12)=1,SUMIFS('[1]Cashflow Projection'!$C$125:$C$129,'[1]Cashflow Projection'!$D$125:$D$129,'Sales (2)'!C12),+'Sales (2)'!H12)</f>
        <v>45606</v>
      </c>
      <c r="X12" s="7">
        <f t="shared" si="3"/>
        <v>45688</v>
      </c>
      <c r="Y12" s="7">
        <f t="shared" si="4"/>
        <v>45716</v>
      </c>
      <c r="Z12" t="b">
        <v>0</v>
      </c>
    </row>
    <row r="13" spans="1:26" hidden="1" x14ac:dyDescent="0.2">
      <c r="A13" s="3" t="s">
        <v>20</v>
      </c>
      <c r="B13" s="3" t="s">
        <v>21</v>
      </c>
      <c r="C13" s="3" t="s">
        <v>32</v>
      </c>
      <c r="D13" s="3" t="b">
        <v>0</v>
      </c>
      <c r="E13" s="3" t="b">
        <v>0</v>
      </c>
      <c r="F13" s="3">
        <f>IF(OR(Z13=TRUE,SUMIFS('[1]Cashflow Projection'!$E$125:$E$129,'[1]Cashflow Projection'!$D$125:$D$129,'Sales (2)'!C13)=1),0,SUMIFS('[1]Cashflow Projection'!$C$7:$C$23,'[1]Cashflow Projection'!$B$7:$B$23,'Sales (2)'!B13,'[1]Cashflow Projection'!$A$7:$A$23,'Sales (2)'!A13))</f>
        <v>0</v>
      </c>
      <c r="G13" s="4">
        <v>45568</v>
      </c>
      <c r="H13" s="4">
        <v>45568</v>
      </c>
      <c r="I13" s="3">
        <v>850000</v>
      </c>
      <c r="J13" s="3">
        <v>110869.5652173913</v>
      </c>
      <c r="K13" s="3">
        <v>739130.43478260876</v>
      </c>
      <c r="L13" s="3">
        <v>0</v>
      </c>
      <c r="M13" s="3">
        <v>1789</v>
      </c>
      <c r="N13" s="3">
        <v>4250</v>
      </c>
      <c r="O13" s="3">
        <v>42500</v>
      </c>
      <c r="P13" s="3">
        <v>3500</v>
      </c>
      <c r="Q13" s="5">
        <f t="shared" si="1"/>
        <v>687091.43478260876</v>
      </c>
      <c r="R13" s="6">
        <v>0</v>
      </c>
      <c r="S13" s="6">
        <f t="shared" si="2"/>
        <v>687091.43478260876</v>
      </c>
      <c r="T13" s="3" t="b">
        <f>IF(SUMIFS('[1]Cashflow Projection'!$E$125:$E$129,'[1]Cashflow Projection'!$D$125:$D$129,'Sales (2)'!C13)&lt;&gt;0,TRUE,FALSE)</f>
        <v>0</v>
      </c>
      <c r="U13" s="4">
        <v>45626</v>
      </c>
      <c r="V13" s="6">
        <v>687091.43478260876</v>
      </c>
      <c r="W13" s="7">
        <f>IF(SUMIFS('[1]Cashflow Projection'!$E$125:$E$129,'[1]Cashflow Projection'!$D$125:$D$129,'Sales (2)'!C13)=1,SUMIFS('[1]Cashflow Projection'!$C$125:$C$129,'[1]Cashflow Projection'!$D$125:$D$129,'Sales (2)'!C13),+'Sales (2)'!H13)</f>
        <v>45568</v>
      </c>
      <c r="X13" s="7">
        <f t="shared" si="3"/>
        <v>45626</v>
      </c>
      <c r="Y13" s="7">
        <f t="shared" si="4"/>
        <v>45657</v>
      </c>
      <c r="Z13" t="b">
        <v>0</v>
      </c>
    </row>
    <row r="14" spans="1:26" hidden="1" x14ac:dyDescent="0.2">
      <c r="A14" s="3" t="s">
        <v>20</v>
      </c>
      <c r="B14" s="3" t="s">
        <v>21</v>
      </c>
      <c r="C14" s="3" t="s">
        <v>33</v>
      </c>
      <c r="D14" s="3" t="b">
        <v>0</v>
      </c>
      <c r="E14" s="3" t="b">
        <v>0</v>
      </c>
      <c r="F14" s="3">
        <f>IF(OR(Z14=TRUE,SUMIFS('[1]Cashflow Projection'!$E$125:$E$129,'[1]Cashflow Projection'!$D$125:$D$129,'Sales (2)'!C14)=1),0,SUMIFS('[1]Cashflow Projection'!$C$7:$C$23,'[1]Cashflow Projection'!$B$7:$B$23,'Sales (2)'!B14,'[1]Cashflow Projection'!$A$7:$A$23,'Sales (2)'!A14))</f>
        <v>0</v>
      </c>
      <c r="G14" s="4">
        <v>45688</v>
      </c>
      <c r="H14" s="4">
        <v>45688</v>
      </c>
      <c r="I14" s="3">
        <v>850000</v>
      </c>
      <c r="J14" s="3">
        <v>110869.5652173913</v>
      </c>
      <c r="K14" s="3">
        <v>739130.43478260876</v>
      </c>
      <c r="L14" s="3">
        <v>0</v>
      </c>
      <c r="M14" s="3">
        <v>1789</v>
      </c>
      <c r="N14" s="3">
        <v>4250</v>
      </c>
      <c r="O14" s="3">
        <v>42500</v>
      </c>
      <c r="P14" s="3">
        <v>3500</v>
      </c>
      <c r="Q14" s="5">
        <f t="shared" si="1"/>
        <v>687091.43478260876</v>
      </c>
      <c r="R14" s="6">
        <v>0</v>
      </c>
      <c r="S14" s="6">
        <f t="shared" si="2"/>
        <v>687091.43478260876</v>
      </c>
      <c r="T14" s="3" t="b">
        <f>IF(SUMIFS('[1]Cashflow Projection'!$E$125:$E$129,'[1]Cashflow Projection'!$D$125:$D$129,'Sales (2)'!C14)&lt;&gt;0,TRUE,FALSE)</f>
        <v>0</v>
      </c>
      <c r="U14" s="4">
        <v>45747</v>
      </c>
      <c r="V14" s="6">
        <v>687091.43478260876</v>
      </c>
      <c r="W14" s="7">
        <f>IF(SUMIFS('[1]Cashflow Projection'!$E$125:$E$129,'[1]Cashflow Projection'!$D$125:$D$129,'Sales (2)'!C14)=1,SUMIFS('[1]Cashflow Projection'!$C$125:$C$129,'[1]Cashflow Projection'!$D$125:$D$129,'Sales (2)'!C14),+'Sales (2)'!H14)</f>
        <v>45688</v>
      </c>
      <c r="X14" s="7">
        <f t="shared" si="3"/>
        <v>45747</v>
      </c>
      <c r="Y14" s="7">
        <f t="shared" si="4"/>
        <v>45777</v>
      </c>
      <c r="Z14" t="b">
        <v>0</v>
      </c>
    </row>
    <row r="15" spans="1:26" hidden="1" x14ac:dyDescent="0.2">
      <c r="A15" s="3" t="s">
        <v>20</v>
      </c>
      <c r="B15" s="3" t="s">
        <v>21</v>
      </c>
      <c r="C15" s="3" t="s">
        <v>34</v>
      </c>
      <c r="D15" s="3" t="b">
        <v>0</v>
      </c>
      <c r="E15" s="3" t="b">
        <v>0</v>
      </c>
      <c r="F15" s="3">
        <f>IF(OR(Z15=TRUE,SUMIFS('[1]Cashflow Projection'!$E$125:$E$129,'[1]Cashflow Projection'!$D$125:$D$129,'Sales (2)'!C15)=1),0,SUMIFS('[1]Cashflow Projection'!$C$7:$C$23,'[1]Cashflow Projection'!$B$7:$B$23,'Sales (2)'!B15,'[1]Cashflow Projection'!$A$7:$A$23,'Sales (2)'!A15))</f>
        <v>0</v>
      </c>
      <c r="G15" s="4">
        <v>45606</v>
      </c>
      <c r="H15" s="4">
        <v>45606</v>
      </c>
      <c r="I15" s="3">
        <v>850000</v>
      </c>
      <c r="J15" s="3">
        <v>110869.5652173913</v>
      </c>
      <c r="K15" s="3">
        <v>739130.43478260876</v>
      </c>
      <c r="L15" s="3">
        <v>0</v>
      </c>
      <c r="M15" s="3">
        <v>1789</v>
      </c>
      <c r="N15" s="3">
        <v>4250</v>
      </c>
      <c r="O15" s="3">
        <v>42500</v>
      </c>
      <c r="P15" s="3">
        <v>3500</v>
      </c>
      <c r="Q15" s="5">
        <f t="shared" si="1"/>
        <v>687091.43478260876</v>
      </c>
      <c r="R15" s="6">
        <v>0</v>
      </c>
      <c r="S15" s="6">
        <f t="shared" si="2"/>
        <v>687091.43478260876</v>
      </c>
      <c r="T15" s="3" t="b">
        <f>IF(SUMIFS('[1]Cashflow Projection'!$E$125:$E$129,'[1]Cashflow Projection'!$D$125:$D$129,'Sales (2)'!C15)&lt;&gt;0,TRUE,FALSE)</f>
        <v>0</v>
      </c>
      <c r="U15" s="4">
        <v>45688</v>
      </c>
      <c r="V15" s="6">
        <v>687091.43478260876</v>
      </c>
      <c r="W15" s="7">
        <f>IF(SUMIFS('[1]Cashflow Projection'!$E$125:$E$129,'[1]Cashflow Projection'!$D$125:$D$129,'Sales (2)'!C15)=1,SUMIFS('[1]Cashflow Projection'!$C$125:$C$129,'[1]Cashflow Projection'!$D$125:$D$129,'Sales (2)'!C15),+'Sales (2)'!H15)</f>
        <v>45606</v>
      </c>
      <c r="X15" s="7">
        <f t="shared" si="3"/>
        <v>45688</v>
      </c>
      <c r="Y15" s="7">
        <f t="shared" si="4"/>
        <v>45716</v>
      </c>
      <c r="Z15" t="b">
        <v>0</v>
      </c>
    </row>
    <row r="16" spans="1:26" hidden="1" x14ac:dyDescent="0.2">
      <c r="A16" s="3" t="s">
        <v>20</v>
      </c>
      <c r="B16" s="3" t="s">
        <v>21</v>
      </c>
      <c r="C16" s="3" t="s">
        <v>35</v>
      </c>
      <c r="D16" s="3" t="b">
        <v>0</v>
      </c>
      <c r="E16" s="3" t="b">
        <v>0</v>
      </c>
      <c r="F16" s="3">
        <f>IF(OR(Z16=TRUE,SUMIFS('[1]Cashflow Projection'!$E$125:$E$129,'[1]Cashflow Projection'!$D$125:$D$129,'Sales (2)'!C16)=1),0,SUMIFS('[1]Cashflow Projection'!$C$7:$C$23,'[1]Cashflow Projection'!$B$7:$B$23,'Sales (2)'!B16,'[1]Cashflow Projection'!$A$7:$A$23,'Sales (2)'!A16))</f>
        <v>0</v>
      </c>
      <c r="G16" s="4">
        <v>45611</v>
      </c>
      <c r="H16" s="4">
        <v>45611</v>
      </c>
      <c r="I16" s="3">
        <v>850000</v>
      </c>
      <c r="J16" s="3">
        <v>110869.5652173913</v>
      </c>
      <c r="K16" s="3">
        <v>739130.43478260876</v>
      </c>
      <c r="L16" s="3">
        <v>0</v>
      </c>
      <c r="M16" s="3">
        <v>1789</v>
      </c>
      <c r="N16" s="3">
        <v>4250</v>
      </c>
      <c r="O16" s="3">
        <v>42500</v>
      </c>
      <c r="P16" s="3">
        <v>3500</v>
      </c>
      <c r="Q16" s="5">
        <f t="shared" si="1"/>
        <v>687091.43478260876</v>
      </c>
      <c r="R16" s="6">
        <v>0</v>
      </c>
      <c r="S16" s="6">
        <f t="shared" si="2"/>
        <v>687091.43478260876</v>
      </c>
      <c r="T16" s="3" t="b">
        <f>IF(SUMIFS('[1]Cashflow Projection'!$E$125:$E$129,'[1]Cashflow Projection'!$D$125:$D$129,'Sales (2)'!C16)&lt;&gt;0,TRUE,FALSE)</f>
        <v>0</v>
      </c>
      <c r="U16" s="4">
        <v>45688</v>
      </c>
      <c r="V16" s="6">
        <v>687091.43478260876</v>
      </c>
      <c r="W16" s="7">
        <f>IF(SUMIFS('[1]Cashflow Projection'!$E$125:$E$129,'[1]Cashflow Projection'!$D$125:$D$129,'Sales (2)'!C16)=1,SUMIFS('[1]Cashflow Projection'!$C$125:$C$129,'[1]Cashflow Projection'!$D$125:$D$129,'Sales (2)'!C16),+'Sales (2)'!H16)</f>
        <v>45611</v>
      </c>
      <c r="X16" s="7">
        <f t="shared" si="3"/>
        <v>45688</v>
      </c>
      <c r="Y16" s="7">
        <f t="shared" si="4"/>
        <v>45716</v>
      </c>
      <c r="Z16" t="b">
        <v>0</v>
      </c>
    </row>
    <row r="17" spans="1:26" hidden="1" x14ac:dyDescent="0.2">
      <c r="A17" s="3" t="s">
        <v>20</v>
      </c>
      <c r="B17" s="3" t="s">
        <v>21</v>
      </c>
      <c r="C17" s="3" t="s">
        <v>36</v>
      </c>
      <c r="D17" s="3" t="b">
        <v>0</v>
      </c>
      <c r="E17" s="3" t="b">
        <v>0</v>
      </c>
      <c r="F17" s="3">
        <f>IF(OR(Z17=TRUE,SUMIFS('[1]Cashflow Projection'!$E$125:$E$129,'[1]Cashflow Projection'!$D$125:$D$129,'Sales (2)'!C17)=1),0,SUMIFS('[1]Cashflow Projection'!$C$7:$C$23,'[1]Cashflow Projection'!$B$7:$B$23,'Sales (2)'!B17,'[1]Cashflow Projection'!$A$7:$A$23,'Sales (2)'!A17))</f>
        <v>0</v>
      </c>
      <c r="G17" s="4">
        <v>45611</v>
      </c>
      <c r="H17" s="4">
        <v>45611</v>
      </c>
      <c r="I17" s="3">
        <v>850000</v>
      </c>
      <c r="J17" s="3">
        <v>110869.5652173913</v>
      </c>
      <c r="K17" s="3">
        <v>739130.43478260876</v>
      </c>
      <c r="L17" s="3">
        <v>0</v>
      </c>
      <c r="M17" s="3">
        <v>1789</v>
      </c>
      <c r="N17" s="3">
        <v>4250</v>
      </c>
      <c r="O17" s="3">
        <v>42500</v>
      </c>
      <c r="P17" s="3">
        <v>3500</v>
      </c>
      <c r="Q17" s="5">
        <f t="shared" si="1"/>
        <v>687091.43478260876</v>
      </c>
      <c r="R17" s="6">
        <v>0</v>
      </c>
      <c r="S17" s="6">
        <f t="shared" si="2"/>
        <v>687091.43478260876</v>
      </c>
      <c r="T17" s="3" t="b">
        <f>IF(SUMIFS('[1]Cashflow Projection'!$E$125:$E$129,'[1]Cashflow Projection'!$D$125:$D$129,'Sales (2)'!C17)&lt;&gt;0,TRUE,FALSE)</f>
        <v>0</v>
      </c>
      <c r="U17" s="4">
        <v>45688</v>
      </c>
      <c r="V17" s="6">
        <v>687091.43478260876</v>
      </c>
      <c r="W17" s="7">
        <f>IF(SUMIFS('[1]Cashflow Projection'!$E$125:$E$129,'[1]Cashflow Projection'!$D$125:$D$129,'Sales (2)'!C17)=1,SUMIFS('[1]Cashflow Projection'!$C$125:$C$129,'[1]Cashflow Projection'!$D$125:$D$129,'Sales (2)'!C17),+'Sales (2)'!H17)</f>
        <v>45611</v>
      </c>
      <c r="X17" s="7">
        <f t="shared" si="3"/>
        <v>45688</v>
      </c>
      <c r="Y17" s="7">
        <f t="shared" si="4"/>
        <v>45716</v>
      </c>
      <c r="Z17" t="b">
        <v>0</v>
      </c>
    </row>
    <row r="18" spans="1:26" hidden="1" x14ac:dyDescent="0.2">
      <c r="A18" s="3" t="s">
        <v>20</v>
      </c>
      <c r="B18" s="3" t="s">
        <v>21</v>
      </c>
      <c r="C18" s="3" t="s">
        <v>37</v>
      </c>
      <c r="D18" s="3" t="b">
        <v>0</v>
      </c>
      <c r="E18" s="3" t="b">
        <v>0</v>
      </c>
      <c r="F18" s="3">
        <f>IF(OR(Z18=TRUE,SUMIFS('[1]Cashflow Projection'!$E$125:$E$129,'[1]Cashflow Projection'!$D$125:$D$129,'Sales (2)'!C18)=1),0,SUMIFS('[1]Cashflow Projection'!$C$7:$C$23,'[1]Cashflow Projection'!$B$7:$B$23,'Sales (2)'!B18,'[1]Cashflow Projection'!$A$7:$A$23,'Sales (2)'!A18))</f>
        <v>0</v>
      </c>
      <c r="G18" s="4">
        <v>45716</v>
      </c>
      <c r="H18" s="4">
        <v>45716</v>
      </c>
      <c r="I18" s="3">
        <v>850000</v>
      </c>
      <c r="J18" s="3">
        <v>110869.5652173913</v>
      </c>
      <c r="K18" s="3">
        <v>739130.43478260876</v>
      </c>
      <c r="L18" s="3">
        <v>0</v>
      </c>
      <c r="M18" s="3">
        <v>1789</v>
      </c>
      <c r="N18" s="3">
        <v>4250</v>
      </c>
      <c r="O18" s="3">
        <v>42500</v>
      </c>
      <c r="P18" s="3">
        <v>3500</v>
      </c>
      <c r="Q18" s="5">
        <f t="shared" si="1"/>
        <v>687091.43478260876</v>
      </c>
      <c r="R18" s="6">
        <v>0</v>
      </c>
      <c r="S18" s="6">
        <f t="shared" si="2"/>
        <v>687091.43478260876</v>
      </c>
      <c r="T18" s="3" t="b">
        <f>IF(SUMIFS('[1]Cashflow Projection'!$E$125:$E$129,'[1]Cashflow Projection'!$D$125:$D$129,'Sales (2)'!C18)&lt;&gt;0,TRUE,FALSE)</f>
        <v>0</v>
      </c>
      <c r="U18" s="4">
        <v>45747</v>
      </c>
      <c r="V18" s="6">
        <v>687091.43478260876</v>
      </c>
      <c r="W18" s="7">
        <f>IF(SUMIFS('[1]Cashflow Projection'!$E$125:$E$129,'[1]Cashflow Projection'!$D$125:$D$129,'Sales (2)'!C18)=1,SUMIFS('[1]Cashflow Projection'!$C$125:$C$129,'[1]Cashflow Projection'!$D$125:$D$129,'Sales (2)'!C18),+'Sales (2)'!H18)</f>
        <v>45716</v>
      </c>
      <c r="X18" s="7">
        <f t="shared" si="3"/>
        <v>45747</v>
      </c>
      <c r="Y18" s="7">
        <f t="shared" si="4"/>
        <v>45777</v>
      </c>
      <c r="Z18" t="b">
        <v>0</v>
      </c>
    </row>
    <row r="19" spans="1:26" hidden="1" x14ac:dyDescent="0.2">
      <c r="A19" s="3" t="s">
        <v>20</v>
      </c>
      <c r="B19" s="3" t="s">
        <v>21</v>
      </c>
      <c r="C19" s="3" t="s">
        <v>38</v>
      </c>
      <c r="D19" s="3" t="b">
        <v>0</v>
      </c>
      <c r="E19" s="3" t="b">
        <v>0</v>
      </c>
      <c r="F19" s="3">
        <f>IF(OR(Z19=TRUE,SUMIFS('[1]Cashflow Projection'!$E$125:$E$129,'[1]Cashflow Projection'!$D$125:$D$129,'Sales (2)'!C19)=1),0,SUMIFS('[1]Cashflow Projection'!$C$7:$C$23,'[1]Cashflow Projection'!$B$7:$B$23,'Sales (2)'!B19,'[1]Cashflow Projection'!$A$7:$A$23,'Sales (2)'!A19))</f>
        <v>0</v>
      </c>
      <c r="G19" s="4">
        <v>45716</v>
      </c>
      <c r="H19" s="4">
        <v>45716</v>
      </c>
      <c r="I19" s="3">
        <v>850000</v>
      </c>
      <c r="J19" s="3">
        <v>110869.5652173913</v>
      </c>
      <c r="K19" s="3">
        <v>739130.43478260876</v>
      </c>
      <c r="L19" s="3">
        <v>0</v>
      </c>
      <c r="M19" s="3">
        <v>1789</v>
      </c>
      <c r="N19" s="3">
        <v>4250</v>
      </c>
      <c r="O19" s="3">
        <v>42500</v>
      </c>
      <c r="P19" s="3">
        <v>3500</v>
      </c>
      <c r="Q19" s="5">
        <f t="shared" si="1"/>
        <v>687091.43478260876</v>
      </c>
      <c r="R19" s="6">
        <v>0</v>
      </c>
      <c r="S19" s="6">
        <f t="shared" si="2"/>
        <v>687091.43478260876</v>
      </c>
      <c r="T19" s="3" t="b">
        <f>IF(SUMIFS('[1]Cashflow Projection'!$E$125:$E$129,'[1]Cashflow Projection'!$D$125:$D$129,'Sales (2)'!C19)&lt;&gt;0,TRUE,FALSE)</f>
        <v>0</v>
      </c>
      <c r="U19" s="4">
        <v>45747</v>
      </c>
      <c r="V19" s="6">
        <v>687091.43478260876</v>
      </c>
      <c r="W19" s="7">
        <f>IF(SUMIFS('[1]Cashflow Projection'!$E$125:$E$129,'[1]Cashflow Projection'!$D$125:$D$129,'Sales (2)'!C19)=1,SUMIFS('[1]Cashflow Projection'!$C$125:$C$129,'[1]Cashflow Projection'!$D$125:$D$129,'Sales (2)'!C19),+'Sales (2)'!H19)</f>
        <v>45716</v>
      </c>
      <c r="X19" s="7">
        <f t="shared" si="3"/>
        <v>45747</v>
      </c>
      <c r="Y19" s="7">
        <f t="shared" si="4"/>
        <v>45777</v>
      </c>
      <c r="Z19" t="b">
        <v>0</v>
      </c>
    </row>
    <row r="20" spans="1:26" hidden="1" x14ac:dyDescent="0.2">
      <c r="A20" s="3" t="s">
        <v>20</v>
      </c>
      <c r="B20" s="3" t="s">
        <v>21</v>
      </c>
      <c r="C20" s="3" t="s">
        <v>39</v>
      </c>
      <c r="D20" s="3" t="b">
        <v>0</v>
      </c>
      <c r="E20" s="3" t="b">
        <v>0</v>
      </c>
      <c r="F20" s="3">
        <f>IF(OR(Z20=TRUE,SUMIFS('[1]Cashflow Projection'!$E$125:$E$129,'[1]Cashflow Projection'!$D$125:$D$129,'Sales (2)'!C20)=1),0,SUMIFS('[1]Cashflow Projection'!$C$7:$C$23,'[1]Cashflow Projection'!$B$7:$B$23,'Sales (2)'!B20,'[1]Cashflow Projection'!$A$7:$A$23,'Sales (2)'!A20))</f>
        <v>0</v>
      </c>
      <c r="G20" s="4">
        <v>45606</v>
      </c>
      <c r="H20" s="4">
        <v>45606</v>
      </c>
      <c r="I20" s="3">
        <v>850000</v>
      </c>
      <c r="J20" s="3">
        <v>110869.5652173913</v>
      </c>
      <c r="K20" s="3">
        <v>739130.43478260876</v>
      </c>
      <c r="L20" s="3">
        <v>0</v>
      </c>
      <c r="M20" s="3">
        <v>1789</v>
      </c>
      <c r="N20" s="3">
        <v>4250</v>
      </c>
      <c r="O20" s="3">
        <v>42500</v>
      </c>
      <c r="P20" s="3">
        <v>3500</v>
      </c>
      <c r="Q20" s="5">
        <f t="shared" si="1"/>
        <v>687091.43478260876</v>
      </c>
      <c r="R20" s="6">
        <v>0</v>
      </c>
      <c r="S20" s="6">
        <f t="shared" si="2"/>
        <v>687091.43478260876</v>
      </c>
      <c r="T20" s="3" t="b">
        <f>IF(SUMIFS('[1]Cashflow Projection'!$E$125:$E$129,'[1]Cashflow Projection'!$D$125:$D$129,'Sales (2)'!C20)&lt;&gt;0,TRUE,FALSE)</f>
        <v>0</v>
      </c>
      <c r="U20" s="4">
        <v>45688</v>
      </c>
      <c r="V20" s="6">
        <v>687091.43478260876</v>
      </c>
      <c r="W20" s="7">
        <f>IF(SUMIFS('[1]Cashflow Projection'!$E$125:$E$129,'[1]Cashflow Projection'!$D$125:$D$129,'Sales (2)'!C20)=1,SUMIFS('[1]Cashflow Projection'!$C$125:$C$129,'[1]Cashflow Projection'!$D$125:$D$129,'Sales (2)'!C20),+'Sales (2)'!H20)</f>
        <v>45606</v>
      </c>
      <c r="X20" s="7">
        <f t="shared" si="3"/>
        <v>45688</v>
      </c>
      <c r="Y20" s="7">
        <f t="shared" si="4"/>
        <v>45716</v>
      </c>
      <c r="Z20" t="b">
        <v>0</v>
      </c>
    </row>
    <row r="21" spans="1:26" hidden="1" x14ac:dyDescent="0.2">
      <c r="A21" s="3" t="s">
        <v>20</v>
      </c>
      <c r="B21" s="3" t="s">
        <v>21</v>
      </c>
      <c r="C21" s="3" t="s">
        <v>40</v>
      </c>
      <c r="D21" s="3" t="b">
        <v>0</v>
      </c>
      <c r="E21" s="3" t="b">
        <v>0</v>
      </c>
      <c r="F21" s="3">
        <f>IF(OR(Z21=TRUE,SUMIFS('[1]Cashflow Projection'!$E$125:$E$129,'[1]Cashflow Projection'!$D$125:$D$129,'Sales (2)'!C21)=1),0,SUMIFS('[1]Cashflow Projection'!$C$7:$C$23,'[1]Cashflow Projection'!$B$7:$B$23,'Sales (2)'!B21,'[1]Cashflow Projection'!$A$7:$A$23,'Sales (2)'!A21))</f>
        <v>0</v>
      </c>
      <c r="G21" s="4">
        <v>45688</v>
      </c>
      <c r="H21" s="4">
        <v>45688</v>
      </c>
      <c r="I21" s="3">
        <v>850000</v>
      </c>
      <c r="J21" s="3">
        <v>110869.5652173913</v>
      </c>
      <c r="K21" s="3">
        <v>739130.43478260876</v>
      </c>
      <c r="L21" s="3">
        <v>0</v>
      </c>
      <c r="M21" s="3">
        <v>1789</v>
      </c>
      <c r="N21" s="3">
        <v>4250</v>
      </c>
      <c r="O21" s="3">
        <v>42500</v>
      </c>
      <c r="P21" s="3">
        <v>3500</v>
      </c>
      <c r="Q21" s="5">
        <f t="shared" si="1"/>
        <v>687091.43478260876</v>
      </c>
      <c r="R21" s="6">
        <v>0</v>
      </c>
      <c r="S21" s="6">
        <f t="shared" si="2"/>
        <v>687091.43478260876</v>
      </c>
      <c r="T21" s="3" t="b">
        <f>IF(SUMIFS('[1]Cashflow Projection'!$E$125:$E$129,'[1]Cashflow Projection'!$D$125:$D$129,'Sales (2)'!C21)&lt;&gt;0,TRUE,FALSE)</f>
        <v>0</v>
      </c>
      <c r="U21" s="4">
        <v>45747</v>
      </c>
      <c r="V21" s="6">
        <v>687091.43478260876</v>
      </c>
      <c r="W21" s="7">
        <f>IF(SUMIFS('[1]Cashflow Projection'!$E$125:$E$129,'[1]Cashflow Projection'!$D$125:$D$129,'Sales (2)'!C21)=1,SUMIFS('[1]Cashflow Projection'!$C$125:$C$129,'[1]Cashflow Projection'!$D$125:$D$129,'Sales (2)'!C21),+'Sales (2)'!H21)</f>
        <v>45688</v>
      </c>
      <c r="X21" s="7">
        <f t="shared" si="3"/>
        <v>45747</v>
      </c>
      <c r="Y21" s="7">
        <f t="shared" si="4"/>
        <v>45777</v>
      </c>
      <c r="Z21" t="b">
        <v>0</v>
      </c>
    </row>
    <row r="22" spans="1:26" hidden="1" x14ac:dyDescent="0.2">
      <c r="A22" s="3" t="s">
        <v>20</v>
      </c>
      <c r="B22" s="3" t="s">
        <v>21</v>
      </c>
      <c r="C22" s="3" t="s">
        <v>41</v>
      </c>
      <c r="D22" s="3" t="b">
        <v>0</v>
      </c>
      <c r="E22" s="3" t="b">
        <v>0</v>
      </c>
      <c r="F22" s="3">
        <f>IF(OR(Z22=TRUE,SUMIFS('[1]Cashflow Projection'!$E$125:$E$129,'[1]Cashflow Projection'!$D$125:$D$129,'Sales (2)'!C22)=1),0,SUMIFS('[1]Cashflow Projection'!$C$7:$C$23,'[1]Cashflow Projection'!$B$7:$B$23,'Sales (2)'!B22,'[1]Cashflow Projection'!$A$7:$A$23,'Sales (2)'!A22))</f>
        <v>0</v>
      </c>
      <c r="G22" s="4">
        <v>45716</v>
      </c>
      <c r="H22" s="4">
        <v>45716</v>
      </c>
      <c r="I22" s="3">
        <v>850000</v>
      </c>
      <c r="J22" s="3">
        <v>110869.5652173913</v>
      </c>
      <c r="K22" s="3">
        <v>739130.43478260876</v>
      </c>
      <c r="L22" s="3">
        <v>0</v>
      </c>
      <c r="M22" s="3">
        <v>1789</v>
      </c>
      <c r="N22" s="3">
        <v>4250</v>
      </c>
      <c r="O22" s="3">
        <v>42500</v>
      </c>
      <c r="P22" s="3">
        <v>3500</v>
      </c>
      <c r="Q22" s="5">
        <f t="shared" si="1"/>
        <v>687091.43478260876</v>
      </c>
      <c r="R22" s="6">
        <v>0</v>
      </c>
      <c r="S22" s="6">
        <f t="shared" si="2"/>
        <v>687091.43478260876</v>
      </c>
      <c r="T22" s="3" t="b">
        <f>IF(SUMIFS('[1]Cashflow Projection'!$E$125:$E$129,'[1]Cashflow Projection'!$D$125:$D$129,'Sales (2)'!C22)&lt;&gt;0,TRUE,FALSE)</f>
        <v>0</v>
      </c>
      <c r="U22" s="4">
        <v>45747</v>
      </c>
      <c r="V22" s="6">
        <v>687091.43478260876</v>
      </c>
      <c r="W22" s="7">
        <f>IF(SUMIFS('[1]Cashflow Projection'!$E$125:$E$129,'[1]Cashflow Projection'!$D$125:$D$129,'Sales (2)'!C22)=1,SUMIFS('[1]Cashflow Projection'!$C$125:$C$129,'[1]Cashflow Projection'!$D$125:$D$129,'Sales (2)'!C22),+'Sales (2)'!H22)</f>
        <v>45716</v>
      </c>
      <c r="X22" s="7">
        <f t="shared" si="3"/>
        <v>45747</v>
      </c>
      <c r="Y22" s="7">
        <f t="shared" si="4"/>
        <v>45777</v>
      </c>
      <c r="Z22" t="b">
        <v>0</v>
      </c>
    </row>
    <row r="23" spans="1:26" hidden="1" x14ac:dyDescent="0.2">
      <c r="A23" s="3" t="s">
        <v>20</v>
      </c>
      <c r="B23" s="3" t="s">
        <v>21</v>
      </c>
      <c r="C23" s="3" t="s">
        <v>42</v>
      </c>
      <c r="D23" s="3" t="b">
        <v>0</v>
      </c>
      <c r="E23" s="3" t="b">
        <v>0</v>
      </c>
      <c r="F23" s="3">
        <f>IF(OR(Z23=TRUE,SUMIFS('[1]Cashflow Projection'!$E$125:$E$129,'[1]Cashflow Projection'!$D$125:$D$129,'Sales (2)'!C23)=1),0,SUMIFS('[1]Cashflow Projection'!$C$7:$C$23,'[1]Cashflow Projection'!$B$7:$B$23,'Sales (2)'!B23,'[1]Cashflow Projection'!$A$7:$A$23,'Sales (2)'!A23))</f>
        <v>0</v>
      </c>
      <c r="G23" s="4">
        <v>45716</v>
      </c>
      <c r="H23" s="4">
        <v>45716</v>
      </c>
      <c r="I23" s="3">
        <v>850000</v>
      </c>
      <c r="J23" s="3">
        <v>110869.5652173913</v>
      </c>
      <c r="K23" s="3">
        <v>739130.43478260876</v>
      </c>
      <c r="L23" s="3">
        <v>0</v>
      </c>
      <c r="M23" s="3">
        <v>1789</v>
      </c>
      <c r="N23" s="3">
        <v>4250</v>
      </c>
      <c r="O23" s="3">
        <v>42500</v>
      </c>
      <c r="P23" s="3">
        <v>3500</v>
      </c>
      <c r="Q23" s="5">
        <f t="shared" si="1"/>
        <v>687091.43478260876</v>
      </c>
      <c r="R23" s="6">
        <v>0</v>
      </c>
      <c r="S23" s="6">
        <f t="shared" si="2"/>
        <v>687091.43478260876</v>
      </c>
      <c r="T23" s="3" t="b">
        <f>IF(SUMIFS('[1]Cashflow Projection'!$E$125:$E$129,'[1]Cashflow Projection'!$D$125:$D$129,'Sales (2)'!C23)&lt;&gt;0,TRUE,FALSE)</f>
        <v>0</v>
      </c>
      <c r="U23" s="4">
        <v>45747</v>
      </c>
      <c r="V23" s="6">
        <v>687091.43478260876</v>
      </c>
      <c r="W23" s="7">
        <f>IF(SUMIFS('[1]Cashflow Projection'!$E$125:$E$129,'[1]Cashflow Projection'!$D$125:$D$129,'Sales (2)'!C23)=1,SUMIFS('[1]Cashflow Projection'!$C$125:$C$129,'[1]Cashflow Projection'!$D$125:$D$129,'Sales (2)'!C23),+'Sales (2)'!H23)</f>
        <v>45716</v>
      </c>
      <c r="X23" s="7">
        <f t="shared" si="3"/>
        <v>45747</v>
      </c>
      <c r="Y23" s="7">
        <f t="shared" si="4"/>
        <v>45777</v>
      </c>
      <c r="Z23" t="b">
        <v>0</v>
      </c>
    </row>
    <row r="24" spans="1:26" hidden="1" x14ac:dyDescent="0.2">
      <c r="A24" s="3" t="s">
        <v>20</v>
      </c>
      <c r="B24" s="3" t="s">
        <v>21</v>
      </c>
      <c r="C24" s="3" t="s">
        <v>43</v>
      </c>
      <c r="D24" s="3" t="b">
        <v>0</v>
      </c>
      <c r="E24" s="3" t="b">
        <v>0</v>
      </c>
      <c r="F24" s="3">
        <f>IF(OR(Z24=TRUE,SUMIFS('[1]Cashflow Projection'!$E$125:$E$129,'[1]Cashflow Projection'!$D$125:$D$129,'Sales (2)'!C24)=1),0,SUMIFS('[1]Cashflow Projection'!$C$7:$C$23,'[1]Cashflow Projection'!$B$7:$B$23,'Sales (2)'!B24,'[1]Cashflow Projection'!$A$7:$A$23,'Sales (2)'!A24))</f>
        <v>0</v>
      </c>
      <c r="G24" s="4">
        <v>45611</v>
      </c>
      <c r="H24" s="4">
        <v>45611</v>
      </c>
      <c r="I24" s="3">
        <v>850000</v>
      </c>
      <c r="J24" s="3">
        <v>110869.5652173913</v>
      </c>
      <c r="K24" s="3">
        <v>739130.43478260876</v>
      </c>
      <c r="L24" s="3">
        <v>0</v>
      </c>
      <c r="M24" s="3">
        <v>1789</v>
      </c>
      <c r="N24" s="3">
        <v>4250</v>
      </c>
      <c r="O24" s="3">
        <v>42500</v>
      </c>
      <c r="P24" s="3">
        <v>3500</v>
      </c>
      <c r="Q24" s="5">
        <f t="shared" si="1"/>
        <v>687091.43478260876</v>
      </c>
      <c r="R24" s="6">
        <v>0</v>
      </c>
      <c r="S24" s="6">
        <f t="shared" si="2"/>
        <v>687091.43478260876</v>
      </c>
      <c r="T24" s="3" t="b">
        <f>IF(SUMIFS('[1]Cashflow Projection'!$E$125:$E$129,'[1]Cashflow Projection'!$D$125:$D$129,'Sales (2)'!C24)&lt;&gt;0,TRUE,FALSE)</f>
        <v>0</v>
      </c>
      <c r="U24" s="4">
        <v>45688</v>
      </c>
      <c r="V24" s="6">
        <v>687091.43478260876</v>
      </c>
      <c r="W24" s="7">
        <f>IF(SUMIFS('[1]Cashflow Projection'!$E$125:$E$129,'[1]Cashflow Projection'!$D$125:$D$129,'Sales (2)'!C24)=1,SUMIFS('[1]Cashflow Projection'!$C$125:$C$129,'[1]Cashflow Projection'!$D$125:$D$129,'Sales (2)'!C24),+'Sales (2)'!H24)</f>
        <v>45611</v>
      </c>
      <c r="X24" s="7">
        <f t="shared" si="3"/>
        <v>45688</v>
      </c>
      <c r="Y24" s="7">
        <f t="shared" si="4"/>
        <v>45716</v>
      </c>
      <c r="Z24" t="b">
        <v>0</v>
      </c>
    </row>
    <row r="25" spans="1:26" hidden="1" x14ac:dyDescent="0.2">
      <c r="A25" s="3" t="s">
        <v>20</v>
      </c>
      <c r="B25" s="3" t="s">
        <v>21</v>
      </c>
      <c r="C25" s="3" t="s">
        <v>44</v>
      </c>
      <c r="D25" s="3" t="b">
        <v>0</v>
      </c>
      <c r="E25" s="3" t="b">
        <v>0</v>
      </c>
      <c r="F25" s="3">
        <f>IF(OR(Z25=TRUE,SUMIFS('[1]Cashflow Projection'!$E$125:$E$129,'[1]Cashflow Projection'!$D$125:$D$129,'Sales (2)'!C25)=1),0,SUMIFS('[1]Cashflow Projection'!$C$7:$C$23,'[1]Cashflow Projection'!$B$7:$B$23,'Sales (2)'!B25,'[1]Cashflow Projection'!$A$7:$A$23,'Sales (2)'!A25))</f>
        <v>0</v>
      </c>
      <c r="G25" s="4">
        <v>45688</v>
      </c>
      <c r="H25" s="4">
        <v>45688</v>
      </c>
      <c r="I25" s="3">
        <v>850000</v>
      </c>
      <c r="J25" s="3">
        <v>110869.5652173913</v>
      </c>
      <c r="K25" s="3">
        <v>739130.43478260876</v>
      </c>
      <c r="L25" s="3">
        <v>0</v>
      </c>
      <c r="M25" s="3">
        <v>1789</v>
      </c>
      <c r="N25" s="3">
        <v>4250</v>
      </c>
      <c r="O25" s="3">
        <v>42500</v>
      </c>
      <c r="P25" s="3">
        <v>3500</v>
      </c>
      <c r="Q25" s="5">
        <f t="shared" si="1"/>
        <v>687091.43478260876</v>
      </c>
      <c r="R25" s="6">
        <v>0</v>
      </c>
      <c r="S25" s="6">
        <f t="shared" si="2"/>
        <v>687091.43478260876</v>
      </c>
      <c r="T25" s="3" t="b">
        <f>IF(SUMIFS('[1]Cashflow Projection'!$E$125:$E$129,'[1]Cashflow Projection'!$D$125:$D$129,'Sales (2)'!C25)&lt;&gt;0,TRUE,FALSE)</f>
        <v>0</v>
      </c>
      <c r="U25" s="4">
        <v>45747</v>
      </c>
      <c r="V25" s="6">
        <v>687091.43478260876</v>
      </c>
      <c r="W25" s="7">
        <f>IF(SUMIFS('[1]Cashflow Projection'!$E$125:$E$129,'[1]Cashflow Projection'!$D$125:$D$129,'Sales (2)'!C25)=1,SUMIFS('[1]Cashflow Projection'!$C$125:$C$129,'[1]Cashflow Projection'!$D$125:$D$129,'Sales (2)'!C25),+'Sales (2)'!H25)</f>
        <v>45688</v>
      </c>
      <c r="X25" s="7">
        <f t="shared" si="3"/>
        <v>45747</v>
      </c>
      <c r="Y25" s="7">
        <f t="shared" si="4"/>
        <v>45777</v>
      </c>
      <c r="Z25" t="b">
        <v>0</v>
      </c>
    </row>
    <row r="26" spans="1:26" hidden="1" x14ac:dyDescent="0.2">
      <c r="A26" s="3" t="s">
        <v>20</v>
      </c>
      <c r="B26" s="3" t="s">
        <v>21</v>
      </c>
      <c r="C26" s="3" t="s">
        <v>45</v>
      </c>
      <c r="D26" s="3" t="b">
        <v>0</v>
      </c>
      <c r="E26" s="3" t="b">
        <v>0</v>
      </c>
      <c r="F26" s="3">
        <f>IF(OR(Z26=TRUE,SUMIFS('[1]Cashflow Projection'!$E$125:$E$129,'[1]Cashflow Projection'!$D$125:$D$129,'Sales (2)'!C26)=1),0,SUMIFS('[1]Cashflow Projection'!$C$7:$C$23,'[1]Cashflow Projection'!$B$7:$B$23,'Sales (2)'!B26,'[1]Cashflow Projection'!$A$7:$A$23,'Sales (2)'!A26))</f>
        <v>0</v>
      </c>
      <c r="G26" s="4">
        <v>45606</v>
      </c>
      <c r="H26" s="4">
        <v>45606</v>
      </c>
      <c r="I26" s="3">
        <v>850000</v>
      </c>
      <c r="J26" s="3">
        <v>110869.5652173913</v>
      </c>
      <c r="K26" s="3">
        <v>739130.43478260876</v>
      </c>
      <c r="L26" s="3">
        <v>0</v>
      </c>
      <c r="M26" s="3">
        <v>1789</v>
      </c>
      <c r="N26" s="3">
        <v>4250</v>
      </c>
      <c r="O26" s="3">
        <v>42500</v>
      </c>
      <c r="P26" s="3">
        <v>3500</v>
      </c>
      <c r="Q26" s="5">
        <f t="shared" si="1"/>
        <v>687091.43478260876</v>
      </c>
      <c r="R26" s="6">
        <v>0</v>
      </c>
      <c r="S26" s="6">
        <f t="shared" si="2"/>
        <v>687091.43478260876</v>
      </c>
      <c r="T26" s="3" t="b">
        <f>IF(SUMIFS('[1]Cashflow Projection'!$E$125:$E$129,'[1]Cashflow Projection'!$D$125:$D$129,'Sales (2)'!C26)&lt;&gt;0,TRUE,FALSE)</f>
        <v>0</v>
      </c>
      <c r="U26" s="4">
        <v>45688</v>
      </c>
      <c r="V26" s="6">
        <v>687091.43478260876</v>
      </c>
      <c r="W26" s="7">
        <f>IF(SUMIFS('[1]Cashflow Projection'!$E$125:$E$129,'[1]Cashflow Projection'!$D$125:$D$129,'Sales (2)'!C26)=1,SUMIFS('[1]Cashflow Projection'!$C$125:$C$129,'[1]Cashflow Projection'!$D$125:$D$129,'Sales (2)'!C26),+'Sales (2)'!H26)</f>
        <v>45606</v>
      </c>
      <c r="X26" s="7">
        <f t="shared" si="3"/>
        <v>45688</v>
      </c>
      <c r="Y26" s="7">
        <f t="shared" si="4"/>
        <v>45716</v>
      </c>
      <c r="Z26" t="b">
        <v>0</v>
      </c>
    </row>
    <row r="27" spans="1:26" hidden="1" x14ac:dyDescent="0.2">
      <c r="A27" s="3" t="s">
        <v>20</v>
      </c>
      <c r="B27" s="3" t="s">
        <v>21</v>
      </c>
      <c r="C27" s="3" t="s">
        <v>46</v>
      </c>
      <c r="D27" s="3" t="b">
        <v>0</v>
      </c>
      <c r="E27" s="3" t="b">
        <v>0</v>
      </c>
      <c r="F27" s="3">
        <f>IF(OR(Z27=TRUE,SUMIFS('[1]Cashflow Projection'!$E$125:$E$129,'[1]Cashflow Projection'!$D$125:$D$129,'Sales (2)'!C27)=1),0,SUMIFS('[1]Cashflow Projection'!$C$7:$C$23,'[1]Cashflow Projection'!$B$7:$B$23,'Sales (2)'!B27,'[1]Cashflow Projection'!$A$7:$A$23,'Sales (2)'!A27))</f>
        <v>0</v>
      </c>
      <c r="G27" s="4">
        <v>45606</v>
      </c>
      <c r="H27" s="4">
        <v>45606</v>
      </c>
      <c r="I27" s="3">
        <v>850000</v>
      </c>
      <c r="J27" s="3">
        <v>110869.5652173913</v>
      </c>
      <c r="K27" s="3">
        <v>739130.43478260876</v>
      </c>
      <c r="L27" s="3">
        <v>0</v>
      </c>
      <c r="M27" s="3">
        <v>1789</v>
      </c>
      <c r="N27" s="3">
        <v>4250</v>
      </c>
      <c r="O27" s="3">
        <v>42500</v>
      </c>
      <c r="P27" s="3">
        <v>3500</v>
      </c>
      <c r="Q27" s="5">
        <f t="shared" si="1"/>
        <v>687091.43478260876</v>
      </c>
      <c r="R27" s="6">
        <v>0</v>
      </c>
      <c r="S27" s="6">
        <f t="shared" si="2"/>
        <v>687091.43478260876</v>
      </c>
      <c r="T27" s="3" t="b">
        <f>IF(SUMIFS('[1]Cashflow Projection'!$E$125:$E$129,'[1]Cashflow Projection'!$D$125:$D$129,'Sales (2)'!C27)&lt;&gt;0,TRUE,FALSE)</f>
        <v>0</v>
      </c>
      <c r="U27" s="4">
        <v>45688</v>
      </c>
      <c r="V27" s="6">
        <v>687091.43478260876</v>
      </c>
      <c r="W27" s="7">
        <f>IF(SUMIFS('[1]Cashflow Projection'!$E$125:$E$129,'[1]Cashflow Projection'!$D$125:$D$129,'Sales (2)'!C27)=1,SUMIFS('[1]Cashflow Projection'!$C$125:$C$129,'[1]Cashflow Projection'!$D$125:$D$129,'Sales (2)'!C27),+'Sales (2)'!H27)</f>
        <v>45606</v>
      </c>
      <c r="X27" s="7">
        <f t="shared" si="3"/>
        <v>45688</v>
      </c>
      <c r="Y27" s="7">
        <f t="shared" si="4"/>
        <v>45716</v>
      </c>
      <c r="Z27" t="b">
        <v>0</v>
      </c>
    </row>
    <row r="28" spans="1:26" hidden="1" x14ac:dyDescent="0.2">
      <c r="A28" s="3" t="s">
        <v>20</v>
      </c>
      <c r="B28" s="3" t="s">
        <v>21</v>
      </c>
      <c r="C28" s="3" t="s">
        <v>47</v>
      </c>
      <c r="D28" s="3" t="b">
        <v>0</v>
      </c>
      <c r="E28" s="3" t="b">
        <v>0</v>
      </c>
      <c r="F28" s="3">
        <f>IF(OR(Z28=TRUE,SUMIFS('[1]Cashflow Projection'!$E$125:$E$129,'[1]Cashflow Projection'!$D$125:$D$129,'Sales (2)'!C28)=1),0,SUMIFS('[1]Cashflow Projection'!$C$7:$C$23,'[1]Cashflow Projection'!$B$7:$B$23,'Sales (2)'!B28,'[1]Cashflow Projection'!$A$7:$A$23,'Sales (2)'!A28))</f>
        <v>0</v>
      </c>
      <c r="G28" s="4">
        <v>45606</v>
      </c>
      <c r="H28" s="4">
        <v>45606</v>
      </c>
      <c r="I28" s="3">
        <v>850000</v>
      </c>
      <c r="J28" s="3">
        <v>110869.5652173913</v>
      </c>
      <c r="K28" s="3">
        <v>739130.43478260876</v>
      </c>
      <c r="L28" s="3">
        <v>0</v>
      </c>
      <c r="M28" s="3">
        <v>1789</v>
      </c>
      <c r="N28" s="3">
        <v>4250</v>
      </c>
      <c r="O28" s="3">
        <v>42500</v>
      </c>
      <c r="P28" s="3">
        <v>3500</v>
      </c>
      <c r="Q28" s="5">
        <f t="shared" si="1"/>
        <v>687091.43478260876</v>
      </c>
      <c r="R28" s="6">
        <v>0</v>
      </c>
      <c r="S28" s="6">
        <f t="shared" si="2"/>
        <v>687091.43478260876</v>
      </c>
      <c r="T28" s="3" t="b">
        <f>IF(SUMIFS('[1]Cashflow Projection'!$E$125:$E$129,'[1]Cashflow Projection'!$D$125:$D$129,'Sales (2)'!C28)&lt;&gt;0,TRUE,FALSE)</f>
        <v>0</v>
      </c>
      <c r="U28" s="4">
        <v>45688</v>
      </c>
      <c r="V28" s="6">
        <v>687091.43478260876</v>
      </c>
      <c r="W28" s="7">
        <f>IF(SUMIFS('[1]Cashflow Projection'!$E$125:$E$129,'[1]Cashflow Projection'!$D$125:$D$129,'Sales (2)'!C28)=1,SUMIFS('[1]Cashflow Projection'!$C$125:$C$129,'[1]Cashflow Projection'!$D$125:$D$129,'Sales (2)'!C28),+'Sales (2)'!H28)</f>
        <v>45606</v>
      </c>
      <c r="X28" s="7">
        <f t="shared" si="3"/>
        <v>45688</v>
      </c>
      <c r="Y28" s="7">
        <f t="shared" si="4"/>
        <v>45716</v>
      </c>
      <c r="Z28" t="b">
        <v>0</v>
      </c>
    </row>
    <row r="29" spans="1:26" hidden="1" x14ac:dyDescent="0.2">
      <c r="A29" s="3" t="s">
        <v>20</v>
      </c>
      <c r="B29" s="3" t="s">
        <v>21</v>
      </c>
      <c r="C29" s="3" t="s">
        <v>48</v>
      </c>
      <c r="D29" s="3" t="b">
        <v>0</v>
      </c>
      <c r="E29" s="3" t="b">
        <v>0</v>
      </c>
      <c r="F29" s="3">
        <f>IF(OR(Z29=TRUE,SUMIFS('[1]Cashflow Projection'!$E$125:$E$129,'[1]Cashflow Projection'!$D$125:$D$129,'Sales (2)'!C29)=1),0,SUMIFS('[1]Cashflow Projection'!$C$7:$C$23,'[1]Cashflow Projection'!$B$7:$B$23,'Sales (2)'!B29,'[1]Cashflow Projection'!$A$7:$A$23,'Sales (2)'!A29))</f>
        <v>0</v>
      </c>
      <c r="G29" s="4">
        <v>45565</v>
      </c>
      <c r="H29" s="4">
        <v>45565</v>
      </c>
      <c r="I29" s="3">
        <v>850000</v>
      </c>
      <c r="J29" s="3">
        <v>110869.5652173913</v>
      </c>
      <c r="K29" s="3">
        <v>739130.43478260876</v>
      </c>
      <c r="L29" s="3">
        <v>0</v>
      </c>
      <c r="M29" s="3">
        <v>1789</v>
      </c>
      <c r="N29" s="3">
        <v>4250</v>
      </c>
      <c r="O29" s="3">
        <v>42500</v>
      </c>
      <c r="P29" s="3">
        <v>3500</v>
      </c>
      <c r="Q29" s="5">
        <f t="shared" si="1"/>
        <v>687091.43478260876</v>
      </c>
      <c r="R29" s="6">
        <v>0</v>
      </c>
      <c r="S29" s="6">
        <f t="shared" si="2"/>
        <v>687091.43478260876</v>
      </c>
      <c r="T29" s="3" t="b">
        <f>IF(SUMIFS('[1]Cashflow Projection'!$E$125:$E$129,'[1]Cashflow Projection'!$D$125:$D$129,'Sales (2)'!C29)&lt;&gt;0,TRUE,FALSE)</f>
        <v>0</v>
      </c>
      <c r="U29" s="4">
        <v>45626</v>
      </c>
      <c r="V29" s="6">
        <v>687091.43478260876</v>
      </c>
      <c r="W29" s="7">
        <f>IF(SUMIFS('[1]Cashflow Projection'!$E$125:$E$129,'[1]Cashflow Projection'!$D$125:$D$129,'Sales (2)'!C29)=1,SUMIFS('[1]Cashflow Projection'!$C$125:$C$129,'[1]Cashflow Projection'!$D$125:$D$129,'Sales (2)'!C29),+'Sales (2)'!H29)</f>
        <v>45565</v>
      </c>
      <c r="X29" s="7">
        <f t="shared" si="3"/>
        <v>45626</v>
      </c>
      <c r="Y29" s="7">
        <f t="shared" si="4"/>
        <v>45657</v>
      </c>
      <c r="Z29" t="b">
        <v>0</v>
      </c>
    </row>
    <row r="30" spans="1:26" hidden="1" x14ac:dyDescent="0.2">
      <c r="A30" s="3" t="s">
        <v>20</v>
      </c>
      <c r="B30" s="3" t="s">
        <v>21</v>
      </c>
      <c r="C30" s="3" t="s">
        <v>49</v>
      </c>
      <c r="D30" s="3" t="b">
        <v>0</v>
      </c>
      <c r="E30" s="3" t="b">
        <v>0</v>
      </c>
      <c r="F30" s="3">
        <f>IF(OR(Z30=TRUE,SUMIFS('[1]Cashflow Projection'!$E$125:$E$129,'[1]Cashflow Projection'!$D$125:$D$129,'Sales (2)'!C30)=1),0,SUMIFS('[1]Cashflow Projection'!$C$7:$C$23,'[1]Cashflow Projection'!$B$7:$B$23,'Sales (2)'!B30,'[1]Cashflow Projection'!$A$7:$A$23,'Sales (2)'!A30))</f>
        <v>0</v>
      </c>
      <c r="G30" s="4">
        <v>45568</v>
      </c>
      <c r="H30" s="4">
        <v>45568</v>
      </c>
      <c r="I30" s="3">
        <v>850000</v>
      </c>
      <c r="J30" s="3">
        <v>110869.5652173913</v>
      </c>
      <c r="K30" s="3">
        <v>739130.43478260876</v>
      </c>
      <c r="L30" s="3">
        <v>0</v>
      </c>
      <c r="M30" s="3">
        <v>1789</v>
      </c>
      <c r="N30" s="3">
        <v>4250</v>
      </c>
      <c r="O30" s="3">
        <v>42500</v>
      </c>
      <c r="P30" s="3">
        <v>3500</v>
      </c>
      <c r="Q30" s="5">
        <f t="shared" si="1"/>
        <v>687091.43478260876</v>
      </c>
      <c r="R30" s="6">
        <v>0</v>
      </c>
      <c r="S30" s="6">
        <f t="shared" si="2"/>
        <v>687091.43478260876</v>
      </c>
      <c r="T30" s="3" t="b">
        <f>IF(SUMIFS('[1]Cashflow Projection'!$E$125:$E$129,'[1]Cashflow Projection'!$D$125:$D$129,'Sales (2)'!C30)&lt;&gt;0,TRUE,FALSE)</f>
        <v>0</v>
      </c>
      <c r="U30" s="4">
        <v>45626</v>
      </c>
      <c r="V30" s="6">
        <v>687091.43478260876</v>
      </c>
      <c r="W30" s="7">
        <f>IF(SUMIFS('[1]Cashflow Projection'!$E$125:$E$129,'[1]Cashflow Projection'!$D$125:$D$129,'Sales (2)'!C30)=1,SUMIFS('[1]Cashflow Projection'!$C$125:$C$129,'[1]Cashflow Projection'!$D$125:$D$129,'Sales (2)'!C30),+'Sales (2)'!H30)</f>
        <v>45568</v>
      </c>
      <c r="X30" s="7">
        <f t="shared" si="3"/>
        <v>45626</v>
      </c>
      <c r="Y30" s="7">
        <f t="shared" si="4"/>
        <v>45657</v>
      </c>
      <c r="Z30" t="b">
        <v>0</v>
      </c>
    </row>
    <row r="31" spans="1:26" hidden="1" x14ac:dyDescent="0.2">
      <c r="A31" s="3" t="s">
        <v>20</v>
      </c>
      <c r="B31" s="3" t="s">
        <v>21</v>
      </c>
      <c r="C31" s="3" t="s">
        <v>50</v>
      </c>
      <c r="D31" s="3" t="b">
        <v>0</v>
      </c>
      <c r="E31" s="3" t="b">
        <v>0</v>
      </c>
      <c r="F31" s="3">
        <f>IF(OR(Z31=TRUE,SUMIFS('[1]Cashflow Projection'!$E$125:$E$129,'[1]Cashflow Projection'!$D$125:$D$129,'Sales (2)'!C31)=1),0,SUMIFS('[1]Cashflow Projection'!$C$7:$C$23,'[1]Cashflow Projection'!$B$7:$B$23,'Sales (2)'!B31,'[1]Cashflow Projection'!$A$7:$A$23,'Sales (2)'!A31))</f>
        <v>0</v>
      </c>
      <c r="G31" s="4">
        <v>45688</v>
      </c>
      <c r="H31" s="4">
        <v>45688</v>
      </c>
      <c r="I31" s="3">
        <v>850000</v>
      </c>
      <c r="J31" s="3">
        <v>110869.5652173913</v>
      </c>
      <c r="K31" s="3">
        <v>739130.43478260876</v>
      </c>
      <c r="L31" s="3">
        <v>0</v>
      </c>
      <c r="M31" s="3">
        <v>1789</v>
      </c>
      <c r="N31" s="3">
        <v>4250</v>
      </c>
      <c r="O31" s="3">
        <v>42500</v>
      </c>
      <c r="P31" s="3">
        <v>3500</v>
      </c>
      <c r="Q31" s="5">
        <f t="shared" si="1"/>
        <v>687091.43478260876</v>
      </c>
      <c r="R31" s="6">
        <v>0</v>
      </c>
      <c r="S31" s="6">
        <f t="shared" si="2"/>
        <v>687091.43478260876</v>
      </c>
      <c r="T31" s="3" t="b">
        <f>IF(SUMIFS('[1]Cashflow Projection'!$E$125:$E$129,'[1]Cashflow Projection'!$D$125:$D$129,'Sales (2)'!C31)&lt;&gt;0,TRUE,FALSE)</f>
        <v>0</v>
      </c>
      <c r="U31" s="4">
        <v>45747</v>
      </c>
      <c r="V31" s="6">
        <v>687091.43478260876</v>
      </c>
      <c r="W31" s="7">
        <f>IF(SUMIFS('[1]Cashflow Projection'!$E$125:$E$129,'[1]Cashflow Projection'!$D$125:$D$129,'Sales (2)'!C31)=1,SUMIFS('[1]Cashflow Projection'!$C$125:$C$129,'[1]Cashflow Projection'!$D$125:$D$129,'Sales (2)'!C31),+'Sales (2)'!H31)</f>
        <v>45688</v>
      </c>
      <c r="X31" s="7">
        <f t="shared" si="3"/>
        <v>45747</v>
      </c>
      <c r="Y31" s="7">
        <f t="shared" si="4"/>
        <v>45777</v>
      </c>
      <c r="Z31" t="b">
        <v>0</v>
      </c>
    </row>
    <row r="32" spans="1:26" hidden="1" x14ac:dyDescent="0.2">
      <c r="A32" s="3" t="s">
        <v>20</v>
      </c>
      <c r="B32" s="3" t="s">
        <v>21</v>
      </c>
      <c r="C32" s="3" t="s">
        <v>51</v>
      </c>
      <c r="D32" s="3" t="b">
        <v>0</v>
      </c>
      <c r="E32" s="3" t="b">
        <v>0</v>
      </c>
      <c r="F32" s="3">
        <f>IF(OR(Z32=TRUE,SUMIFS('[1]Cashflow Projection'!$E$125:$E$129,'[1]Cashflow Projection'!$D$125:$D$129,'Sales (2)'!C32)=1),0,SUMIFS('[1]Cashflow Projection'!$C$7:$C$23,'[1]Cashflow Projection'!$B$7:$B$23,'Sales (2)'!B32,'[1]Cashflow Projection'!$A$7:$A$23,'Sales (2)'!A32))</f>
        <v>0</v>
      </c>
      <c r="G32" s="4">
        <v>45547</v>
      </c>
      <c r="H32" s="4">
        <v>45547</v>
      </c>
      <c r="I32" s="3">
        <v>850000</v>
      </c>
      <c r="J32" s="3">
        <v>110869.5652173913</v>
      </c>
      <c r="K32" s="3">
        <v>739130.43478260876</v>
      </c>
      <c r="L32" s="3">
        <v>0</v>
      </c>
      <c r="M32" s="3">
        <v>1789</v>
      </c>
      <c r="N32" s="3">
        <v>4250</v>
      </c>
      <c r="O32" s="3">
        <v>42500</v>
      </c>
      <c r="P32" s="3">
        <v>3500</v>
      </c>
      <c r="Q32" s="5">
        <f t="shared" si="1"/>
        <v>687091.43478260876</v>
      </c>
      <c r="R32" s="6">
        <v>0</v>
      </c>
      <c r="S32" s="6">
        <f t="shared" si="2"/>
        <v>687091.43478260876</v>
      </c>
      <c r="T32" s="3" t="b">
        <f>IF(SUMIFS('[1]Cashflow Projection'!$E$125:$E$129,'[1]Cashflow Projection'!$D$125:$D$129,'Sales (2)'!C32)&lt;&gt;0,TRUE,FALSE)</f>
        <v>0</v>
      </c>
      <c r="U32" s="4">
        <v>45626</v>
      </c>
      <c r="V32" s="6">
        <v>687091.43478260876</v>
      </c>
      <c r="W32" s="7">
        <f>IF(SUMIFS('[1]Cashflow Projection'!$E$125:$E$129,'[1]Cashflow Projection'!$D$125:$D$129,'Sales (2)'!C32)=1,SUMIFS('[1]Cashflow Projection'!$C$125:$C$129,'[1]Cashflow Projection'!$D$125:$D$129,'Sales (2)'!C32),+'Sales (2)'!H32)</f>
        <v>45547</v>
      </c>
      <c r="X32" s="7">
        <f t="shared" si="3"/>
        <v>45626</v>
      </c>
      <c r="Y32" s="7">
        <f t="shared" si="4"/>
        <v>45657</v>
      </c>
      <c r="Z32" t="b">
        <v>0</v>
      </c>
    </row>
    <row r="33" spans="1:26" hidden="1" x14ac:dyDescent="0.2">
      <c r="A33" s="3" t="s">
        <v>20</v>
      </c>
      <c r="B33" s="3" t="s">
        <v>21</v>
      </c>
      <c r="C33" s="3" t="s">
        <v>52</v>
      </c>
      <c r="D33" s="3" t="b">
        <v>0</v>
      </c>
      <c r="E33" s="3" t="b">
        <v>0</v>
      </c>
      <c r="F33" s="3">
        <f>IF(OR(Z33=TRUE,SUMIFS('[1]Cashflow Projection'!$E$125:$E$129,'[1]Cashflow Projection'!$D$125:$D$129,'Sales (2)'!C33)=1),0,SUMIFS('[1]Cashflow Projection'!$C$7:$C$23,'[1]Cashflow Projection'!$B$7:$B$23,'Sales (2)'!B33,'[1]Cashflow Projection'!$A$7:$A$23,'Sales (2)'!A33))</f>
        <v>0</v>
      </c>
      <c r="G33" s="4">
        <v>45688</v>
      </c>
      <c r="H33" s="4">
        <v>45688</v>
      </c>
      <c r="I33" s="3">
        <v>850000</v>
      </c>
      <c r="J33" s="3">
        <v>110869.5652173913</v>
      </c>
      <c r="K33" s="3">
        <v>739130.43478260876</v>
      </c>
      <c r="L33" s="3">
        <v>0</v>
      </c>
      <c r="M33" s="3">
        <v>1789</v>
      </c>
      <c r="N33" s="3">
        <v>4250</v>
      </c>
      <c r="O33" s="3">
        <v>42500</v>
      </c>
      <c r="P33" s="3">
        <v>3500</v>
      </c>
      <c r="Q33" s="5">
        <f t="shared" si="1"/>
        <v>687091.43478260876</v>
      </c>
      <c r="R33" s="6">
        <v>0</v>
      </c>
      <c r="S33" s="6">
        <f t="shared" si="2"/>
        <v>687091.43478260876</v>
      </c>
      <c r="T33" s="3" t="b">
        <f>IF(SUMIFS('[1]Cashflow Projection'!$E$125:$E$129,'[1]Cashflow Projection'!$D$125:$D$129,'Sales (2)'!C33)&lt;&gt;0,TRUE,FALSE)</f>
        <v>0</v>
      </c>
      <c r="U33" s="4">
        <v>45747</v>
      </c>
      <c r="V33" s="6">
        <v>687091.43478260876</v>
      </c>
      <c r="W33" s="7">
        <f>IF(SUMIFS('[1]Cashflow Projection'!$E$125:$E$129,'[1]Cashflow Projection'!$D$125:$D$129,'Sales (2)'!C33)=1,SUMIFS('[1]Cashflow Projection'!$C$125:$C$129,'[1]Cashflow Projection'!$D$125:$D$129,'Sales (2)'!C33),+'Sales (2)'!H33)</f>
        <v>45688</v>
      </c>
      <c r="X33" s="7">
        <f t="shared" si="3"/>
        <v>45747</v>
      </c>
      <c r="Y33" s="7">
        <f t="shared" si="4"/>
        <v>45777</v>
      </c>
      <c r="Z33" t="b">
        <v>0</v>
      </c>
    </row>
    <row r="34" spans="1:26" hidden="1" x14ac:dyDescent="0.2">
      <c r="A34" s="3" t="s">
        <v>20</v>
      </c>
      <c r="B34" s="3" t="s">
        <v>21</v>
      </c>
      <c r="C34" s="3" t="s">
        <v>53</v>
      </c>
      <c r="D34" s="3" t="b">
        <v>0</v>
      </c>
      <c r="E34" s="3" t="b">
        <v>0</v>
      </c>
      <c r="F34" s="3">
        <f>IF(OR(Z34=TRUE,SUMIFS('[1]Cashflow Projection'!$E$125:$E$129,'[1]Cashflow Projection'!$D$125:$D$129,'Sales (2)'!C34)=1),0,SUMIFS('[1]Cashflow Projection'!$C$7:$C$23,'[1]Cashflow Projection'!$B$7:$B$23,'Sales (2)'!B34,'[1]Cashflow Projection'!$A$7:$A$23,'Sales (2)'!A34))</f>
        <v>0</v>
      </c>
      <c r="G34" s="4">
        <v>45606</v>
      </c>
      <c r="H34" s="4">
        <v>45606</v>
      </c>
      <c r="I34" s="3">
        <v>850000</v>
      </c>
      <c r="J34" s="3">
        <v>110869.5652173913</v>
      </c>
      <c r="K34" s="3">
        <v>739130.43478260876</v>
      </c>
      <c r="L34" s="3">
        <v>0</v>
      </c>
      <c r="M34" s="3">
        <v>1789</v>
      </c>
      <c r="N34" s="3">
        <v>4250</v>
      </c>
      <c r="O34" s="3">
        <v>42500</v>
      </c>
      <c r="P34" s="3">
        <v>3500</v>
      </c>
      <c r="Q34" s="5">
        <f t="shared" si="1"/>
        <v>687091.43478260876</v>
      </c>
      <c r="R34" s="6">
        <v>0</v>
      </c>
      <c r="S34" s="6">
        <f t="shared" si="2"/>
        <v>687091.43478260876</v>
      </c>
      <c r="T34" s="3" t="b">
        <f>IF(SUMIFS('[1]Cashflow Projection'!$E$125:$E$129,'[1]Cashflow Projection'!$D$125:$D$129,'Sales (2)'!C34)&lt;&gt;0,TRUE,FALSE)</f>
        <v>0</v>
      </c>
      <c r="U34" s="4">
        <v>45688</v>
      </c>
      <c r="V34" s="6">
        <v>687091.43478260876</v>
      </c>
      <c r="W34" s="7">
        <f>IF(SUMIFS('[1]Cashflow Projection'!$E$125:$E$129,'[1]Cashflow Projection'!$D$125:$D$129,'Sales (2)'!C34)=1,SUMIFS('[1]Cashflow Projection'!$C$125:$C$129,'[1]Cashflow Projection'!$D$125:$D$129,'Sales (2)'!C34),+'Sales (2)'!H34)</f>
        <v>45606</v>
      </c>
      <c r="X34" s="7">
        <f t="shared" si="3"/>
        <v>45688</v>
      </c>
      <c r="Y34" s="7">
        <f t="shared" si="4"/>
        <v>45716</v>
      </c>
      <c r="Z34" t="b">
        <v>0</v>
      </c>
    </row>
    <row r="35" spans="1:26" hidden="1" x14ac:dyDescent="0.2">
      <c r="A35" s="3" t="s">
        <v>20</v>
      </c>
      <c r="B35" s="3" t="s">
        <v>21</v>
      </c>
      <c r="C35" s="3" t="s">
        <v>54</v>
      </c>
      <c r="D35" s="3" t="b">
        <v>0</v>
      </c>
      <c r="E35" s="3" t="b">
        <v>0</v>
      </c>
      <c r="F35" s="3">
        <f>IF(OR(Z35=TRUE,SUMIFS('[1]Cashflow Projection'!$E$125:$E$129,'[1]Cashflow Projection'!$D$125:$D$129,'Sales (2)'!C35)=1),0,SUMIFS('[1]Cashflow Projection'!$C$7:$C$23,'[1]Cashflow Projection'!$B$7:$B$23,'Sales (2)'!B35,'[1]Cashflow Projection'!$A$7:$A$23,'Sales (2)'!A35))</f>
        <v>0</v>
      </c>
      <c r="G35" s="4">
        <v>45581</v>
      </c>
      <c r="H35" s="4">
        <v>45581</v>
      </c>
      <c r="I35" s="3">
        <v>850000</v>
      </c>
      <c r="J35" s="3">
        <v>110869.5652173913</v>
      </c>
      <c r="K35" s="3">
        <v>739130.43478260876</v>
      </c>
      <c r="L35" s="3">
        <v>0</v>
      </c>
      <c r="M35" s="3">
        <v>1789</v>
      </c>
      <c r="N35" s="3">
        <v>4250</v>
      </c>
      <c r="O35" s="3">
        <v>42500</v>
      </c>
      <c r="P35" s="3">
        <v>3500</v>
      </c>
      <c r="Q35" s="5">
        <f t="shared" si="1"/>
        <v>687091.43478260876</v>
      </c>
      <c r="R35" s="6">
        <v>0</v>
      </c>
      <c r="S35" s="6">
        <f t="shared" si="2"/>
        <v>687091.43478260876</v>
      </c>
      <c r="T35" s="3" t="b">
        <f>IF(SUMIFS('[1]Cashflow Projection'!$E$125:$E$129,'[1]Cashflow Projection'!$D$125:$D$129,'Sales (2)'!C35)&lt;&gt;0,TRUE,FALSE)</f>
        <v>0</v>
      </c>
      <c r="U35" s="4">
        <v>45626</v>
      </c>
      <c r="V35" s="6">
        <v>687091.43478260876</v>
      </c>
      <c r="W35" s="7">
        <f>IF(SUMIFS('[1]Cashflow Projection'!$E$125:$E$129,'[1]Cashflow Projection'!$D$125:$D$129,'Sales (2)'!C35)=1,SUMIFS('[1]Cashflow Projection'!$C$125:$C$129,'[1]Cashflow Projection'!$D$125:$D$129,'Sales (2)'!C35),+'Sales (2)'!H35)</f>
        <v>45581</v>
      </c>
      <c r="X35" s="7">
        <f t="shared" si="3"/>
        <v>45626</v>
      </c>
      <c r="Y35" s="7">
        <f t="shared" si="4"/>
        <v>45657</v>
      </c>
      <c r="Z35" t="b">
        <v>0</v>
      </c>
    </row>
    <row r="36" spans="1:26" hidden="1" x14ac:dyDescent="0.2">
      <c r="A36" s="3" t="s">
        <v>20</v>
      </c>
      <c r="B36" s="3" t="s">
        <v>21</v>
      </c>
      <c r="C36" s="3" t="s">
        <v>55</v>
      </c>
      <c r="D36" s="3" t="b">
        <v>0</v>
      </c>
      <c r="E36" s="3" t="b">
        <v>0</v>
      </c>
      <c r="F36" s="3">
        <f>IF(OR(Z36=TRUE,SUMIFS('[1]Cashflow Projection'!$E$125:$E$129,'[1]Cashflow Projection'!$D$125:$D$129,'Sales (2)'!C36)=1),0,SUMIFS('[1]Cashflow Projection'!$C$7:$C$23,'[1]Cashflow Projection'!$B$7:$B$23,'Sales (2)'!B36,'[1]Cashflow Projection'!$A$7:$A$23,'Sales (2)'!A36))</f>
        <v>0</v>
      </c>
      <c r="G36" s="4">
        <v>45606</v>
      </c>
      <c r="H36" s="4">
        <v>45606</v>
      </c>
      <c r="I36" s="3">
        <v>850000</v>
      </c>
      <c r="J36" s="3">
        <v>110869.5652173913</v>
      </c>
      <c r="K36" s="3">
        <v>739130.43478260876</v>
      </c>
      <c r="L36" s="3">
        <v>0</v>
      </c>
      <c r="M36" s="3">
        <v>1789</v>
      </c>
      <c r="N36" s="3">
        <v>4250</v>
      </c>
      <c r="O36" s="3">
        <v>42500</v>
      </c>
      <c r="P36" s="3">
        <v>3500</v>
      </c>
      <c r="Q36" s="5">
        <f t="shared" si="1"/>
        <v>687091.43478260876</v>
      </c>
      <c r="R36" s="6">
        <v>0</v>
      </c>
      <c r="S36" s="6">
        <f t="shared" si="2"/>
        <v>687091.43478260876</v>
      </c>
      <c r="T36" s="3" t="b">
        <f>IF(SUMIFS('[1]Cashflow Projection'!$E$125:$E$129,'[1]Cashflow Projection'!$D$125:$D$129,'Sales (2)'!C36)&lt;&gt;0,TRUE,FALSE)</f>
        <v>0</v>
      </c>
      <c r="U36" s="4">
        <v>45688</v>
      </c>
      <c r="V36" s="6">
        <v>687091.43478260876</v>
      </c>
      <c r="W36" s="7">
        <f>IF(SUMIFS('[1]Cashflow Projection'!$E$125:$E$129,'[1]Cashflow Projection'!$D$125:$D$129,'Sales (2)'!C36)=1,SUMIFS('[1]Cashflow Projection'!$C$125:$C$129,'[1]Cashflow Projection'!$D$125:$D$129,'Sales (2)'!C36),+'Sales (2)'!H36)</f>
        <v>45606</v>
      </c>
      <c r="X36" s="7">
        <f t="shared" si="3"/>
        <v>45688</v>
      </c>
      <c r="Y36" s="7">
        <f t="shared" si="4"/>
        <v>45716</v>
      </c>
      <c r="Z36" t="b">
        <v>0</v>
      </c>
    </row>
    <row r="37" spans="1:26" hidden="1" x14ac:dyDescent="0.2">
      <c r="A37" s="3" t="s">
        <v>20</v>
      </c>
      <c r="B37" s="3" t="s">
        <v>21</v>
      </c>
      <c r="C37" s="3" t="s">
        <v>56</v>
      </c>
      <c r="D37" s="3" t="b">
        <v>0</v>
      </c>
      <c r="E37" s="3" t="b">
        <v>0</v>
      </c>
      <c r="F37" s="3">
        <f>IF(OR(Z37=TRUE,SUMIFS('[1]Cashflow Projection'!$E$125:$E$129,'[1]Cashflow Projection'!$D$125:$D$129,'Sales (2)'!C37)=1),0,SUMIFS('[1]Cashflow Projection'!$C$7:$C$23,'[1]Cashflow Projection'!$B$7:$B$23,'Sales (2)'!B37,'[1]Cashflow Projection'!$A$7:$A$23,'Sales (2)'!A37))</f>
        <v>0</v>
      </c>
      <c r="G37" s="4">
        <v>45688</v>
      </c>
      <c r="H37" s="4">
        <v>45688</v>
      </c>
      <c r="I37" s="3">
        <v>850000</v>
      </c>
      <c r="J37" s="3">
        <v>110869.5652173913</v>
      </c>
      <c r="K37" s="3">
        <v>739130.43478260876</v>
      </c>
      <c r="L37" s="3">
        <v>0</v>
      </c>
      <c r="M37" s="3">
        <v>1789</v>
      </c>
      <c r="N37" s="3">
        <v>4250</v>
      </c>
      <c r="O37" s="3">
        <v>42500</v>
      </c>
      <c r="P37" s="3">
        <v>3500</v>
      </c>
      <c r="Q37" s="5">
        <f t="shared" si="1"/>
        <v>687091.43478260876</v>
      </c>
      <c r="R37" s="6">
        <v>0</v>
      </c>
      <c r="S37" s="6">
        <f t="shared" si="2"/>
        <v>687091.43478260876</v>
      </c>
      <c r="T37" s="3" t="b">
        <f>IF(SUMIFS('[1]Cashflow Projection'!$E$125:$E$129,'[1]Cashflow Projection'!$D$125:$D$129,'Sales (2)'!C37)&lt;&gt;0,TRUE,FALSE)</f>
        <v>0</v>
      </c>
      <c r="U37" s="4">
        <v>45747</v>
      </c>
      <c r="V37" s="6">
        <v>687091.43478260876</v>
      </c>
      <c r="W37" s="7">
        <f>IF(SUMIFS('[1]Cashflow Projection'!$E$125:$E$129,'[1]Cashflow Projection'!$D$125:$D$129,'Sales (2)'!C37)=1,SUMIFS('[1]Cashflow Projection'!$C$125:$C$129,'[1]Cashflow Projection'!$D$125:$D$129,'Sales (2)'!C37),+'Sales (2)'!H37)</f>
        <v>45688</v>
      </c>
      <c r="X37" s="7">
        <f t="shared" si="3"/>
        <v>45747</v>
      </c>
      <c r="Y37" s="7">
        <f t="shared" si="4"/>
        <v>45777</v>
      </c>
      <c r="Z37" t="b">
        <v>0</v>
      </c>
    </row>
    <row r="38" spans="1:26" hidden="1" x14ac:dyDescent="0.2">
      <c r="A38" s="3" t="s">
        <v>20</v>
      </c>
      <c r="B38" s="3" t="s">
        <v>21</v>
      </c>
      <c r="C38" s="3" t="s">
        <v>57</v>
      </c>
      <c r="D38" s="3" t="b">
        <v>1</v>
      </c>
      <c r="E38" s="3" t="b">
        <v>0</v>
      </c>
      <c r="F38" s="3">
        <f>IF(OR(Z38=TRUE,SUMIFS('[1]Cashflow Projection'!$E$125:$E$129,'[1]Cashflow Projection'!$D$125:$D$129,'Sales (2)'!C38)=1),0,SUMIFS('[1]Cashflow Projection'!$C$7:$C$23,'[1]Cashflow Projection'!$B$7:$B$23,'Sales (2)'!B38,'[1]Cashflow Projection'!$A$7:$A$23,'Sales (2)'!A38))</f>
        <v>0</v>
      </c>
      <c r="G38" s="4">
        <v>45551</v>
      </c>
      <c r="H38" s="4">
        <v>45548</v>
      </c>
      <c r="I38" s="3">
        <v>785000</v>
      </c>
      <c r="J38" s="3">
        <v>110869.5652173913</v>
      </c>
      <c r="K38" s="3">
        <v>739130.43478260876</v>
      </c>
      <c r="L38" s="3">
        <v>0</v>
      </c>
      <c r="M38" s="3">
        <v>1789</v>
      </c>
      <c r="N38" s="3">
        <v>4250</v>
      </c>
      <c r="O38" s="3">
        <v>42500</v>
      </c>
      <c r="P38" s="3">
        <v>3500</v>
      </c>
      <c r="Q38" s="5">
        <f t="shared" si="1"/>
        <v>687091.43478260876</v>
      </c>
      <c r="R38" s="6">
        <v>0</v>
      </c>
      <c r="S38" s="6">
        <f t="shared" si="2"/>
        <v>687091.43478260876</v>
      </c>
      <c r="T38" s="3" t="b">
        <f>IF(SUMIFS('[1]Cashflow Projection'!$E$125:$E$129,'[1]Cashflow Projection'!$D$125:$D$129,'Sales (2)'!C38)&lt;&gt;0,TRUE,FALSE)</f>
        <v>0</v>
      </c>
      <c r="U38" s="4">
        <v>45626</v>
      </c>
      <c r="V38" s="6">
        <v>687091.43478260876</v>
      </c>
      <c r="W38" s="7">
        <f>IF(SUMIFS('[1]Cashflow Projection'!$E$125:$E$129,'[1]Cashflow Projection'!$D$125:$D$129,'Sales (2)'!C38)=1,SUMIFS('[1]Cashflow Projection'!$C$125:$C$129,'[1]Cashflow Projection'!$D$125:$D$129,'Sales (2)'!C38),+'Sales (2)'!H38)</f>
        <v>45548</v>
      </c>
      <c r="X38" s="7">
        <f t="shared" si="3"/>
        <v>45626</v>
      </c>
      <c r="Y38" s="7">
        <f t="shared" si="4"/>
        <v>45657</v>
      </c>
      <c r="Z38" t="b">
        <v>0</v>
      </c>
    </row>
    <row r="39" spans="1:26" hidden="1" x14ac:dyDescent="0.2">
      <c r="A39" s="3" t="s">
        <v>20</v>
      </c>
      <c r="B39" s="3" t="s">
        <v>21</v>
      </c>
      <c r="C39" s="3" t="s">
        <v>58</v>
      </c>
      <c r="D39" s="3" t="b">
        <v>0</v>
      </c>
      <c r="E39" s="3" t="b">
        <v>0</v>
      </c>
      <c r="F39" s="3">
        <f>IF(OR(Z39=TRUE,SUMIFS('[1]Cashflow Projection'!$E$125:$E$129,'[1]Cashflow Projection'!$D$125:$D$129,'Sales (2)'!C39)=1),0,SUMIFS('[1]Cashflow Projection'!$C$7:$C$23,'[1]Cashflow Projection'!$B$7:$B$23,'Sales (2)'!B39,'[1]Cashflow Projection'!$A$7:$A$23,'Sales (2)'!A39))</f>
        <v>0</v>
      </c>
      <c r="G39" s="4">
        <v>45551</v>
      </c>
      <c r="H39" s="4">
        <v>45551</v>
      </c>
      <c r="I39" s="3">
        <v>850000</v>
      </c>
      <c r="J39" s="3">
        <v>110869.5652173913</v>
      </c>
      <c r="K39" s="3">
        <v>739130.43478260876</v>
      </c>
      <c r="L39" s="3">
        <v>0</v>
      </c>
      <c r="M39" s="3">
        <v>1789</v>
      </c>
      <c r="N39" s="3">
        <v>4250</v>
      </c>
      <c r="O39" s="3">
        <v>42500</v>
      </c>
      <c r="P39" s="3">
        <v>3500</v>
      </c>
      <c r="Q39" s="5">
        <f t="shared" si="1"/>
        <v>687091.43478260876</v>
      </c>
      <c r="R39" s="6">
        <v>0</v>
      </c>
      <c r="S39" s="6">
        <f t="shared" si="2"/>
        <v>687091.43478260876</v>
      </c>
      <c r="T39" s="3" t="b">
        <f>IF(SUMIFS('[1]Cashflow Projection'!$E$125:$E$129,'[1]Cashflow Projection'!$D$125:$D$129,'Sales (2)'!C39)&lt;&gt;0,TRUE,FALSE)</f>
        <v>0</v>
      </c>
      <c r="U39" s="4">
        <v>45626</v>
      </c>
      <c r="V39" s="6">
        <v>687091.43478260876</v>
      </c>
      <c r="W39" s="7">
        <f>IF(SUMIFS('[1]Cashflow Projection'!$E$125:$E$129,'[1]Cashflow Projection'!$D$125:$D$129,'Sales (2)'!C39)=1,SUMIFS('[1]Cashflow Projection'!$C$125:$C$129,'[1]Cashflow Projection'!$D$125:$D$129,'Sales (2)'!C39),+'Sales (2)'!H39)</f>
        <v>45551</v>
      </c>
      <c r="X39" s="7">
        <f t="shared" si="3"/>
        <v>45626</v>
      </c>
      <c r="Y39" s="7">
        <f t="shared" si="4"/>
        <v>45657</v>
      </c>
      <c r="Z39" t="b">
        <v>0</v>
      </c>
    </row>
    <row r="40" spans="1:26" hidden="1" x14ac:dyDescent="0.2">
      <c r="A40" s="3" t="s">
        <v>20</v>
      </c>
      <c r="B40" s="3" t="s">
        <v>21</v>
      </c>
      <c r="C40" s="3" t="s">
        <v>59</v>
      </c>
      <c r="D40" s="3" t="b">
        <v>0</v>
      </c>
      <c r="E40" s="3" t="b">
        <v>0</v>
      </c>
      <c r="F40" s="3">
        <f>IF(OR(Z40=TRUE,SUMIFS('[1]Cashflow Projection'!$E$125:$E$129,'[1]Cashflow Projection'!$D$125:$D$129,'Sales (2)'!C40)=1),0,SUMIFS('[1]Cashflow Projection'!$C$7:$C$23,'[1]Cashflow Projection'!$B$7:$B$23,'Sales (2)'!B40,'[1]Cashflow Projection'!$A$7:$A$23,'Sales (2)'!A40))</f>
        <v>0</v>
      </c>
      <c r="G40" s="4">
        <v>45551</v>
      </c>
      <c r="H40" s="4">
        <v>45551</v>
      </c>
      <c r="I40" s="3">
        <v>850000</v>
      </c>
      <c r="J40" s="3">
        <v>110869.5652173913</v>
      </c>
      <c r="K40" s="3">
        <v>739130.43478260876</v>
      </c>
      <c r="L40" s="3">
        <v>0</v>
      </c>
      <c r="M40" s="3">
        <v>1789</v>
      </c>
      <c r="N40" s="3">
        <v>4250</v>
      </c>
      <c r="O40" s="3">
        <v>42500</v>
      </c>
      <c r="P40" s="3">
        <v>3500</v>
      </c>
      <c r="Q40" s="5">
        <f t="shared" si="1"/>
        <v>687091.43478260876</v>
      </c>
      <c r="R40" s="6">
        <v>0</v>
      </c>
      <c r="S40" s="6">
        <f t="shared" si="2"/>
        <v>687091.43478260876</v>
      </c>
      <c r="T40" s="3" t="b">
        <f>IF(SUMIFS('[1]Cashflow Projection'!$E$125:$E$129,'[1]Cashflow Projection'!$D$125:$D$129,'Sales (2)'!C40)&lt;&gt;0,TRUE,FALSE)</f>
        <v>0</v>
      </c>
      <c r="U40" s="4">
        <v>45626</v>
      </c>
      <c r="V40" s="6">
        <v>687091.43478260876</v>
      </c>
      <c r="W40" s="7">
        <f>IF(SUMIFS('[1]Cashflow Projection'!$E$125:$E$129,'[1]Cashflow Projection'!$D$125:$D$129,'Sales (2)'!C40)=1,SUMIFS('[1]Cashflow Projection'!$C$125:$C$129,'[1]Cashflow Projection'!$D$125:$D$129,'Sales (2)'!C40),+'Sales (2)'!H40)</f>
        <v>45551</v>
      </c>
      <c r="X40" s="7">
        <f t="shared" si="3"/>
        <v>45626</v>
      </c>
      <c r="Y40" s="7">
        <f t="shared" si="4"/>
        <v>45657</v>
      </c>
      <c r="Z40" t="b">
        <v>0</v>
      </c>
    </row>
    <row r="41" spans="1:26" hidden="1" x14ac:dyDescent="0.2">
      <c r="A41" s="3" t="s">
        <v>20</v>
      </c>
      <c r="B41" s="3" t="s">
        <v>21</v>
      </c>
      <c r="C41" s="3" t="s">
        <v>60</v>
      </c>
      <c r="D41" s="3" t="b">
        <v>0</v>
      </c>
      <c r="E41" s="3" t="b">
        <v>0</v>
      </c>
      <c r="F41" s="3">
        <f>IF(OR(Z41=TRUE,SUMIFS('[1]Cashflow Projection'!$E$125:$E$129,'[1]Cashflow Projection'!$D$125:$D$129,'Sales (2)'!C41)=1),0,SUMIFS('[1]Cashflow Projection'!$C$7:$C$23,'[1]Cashflow Projection'!$B$7:$B$23,'Sales (2)'!B41,'[1]Cashflow Projection'!$A$7:$A$23,'Sales (2)'!A41))</f>
        <v>0</v>
      </c>
      <c r="G41" s="4">
        <v>45606</v>
      </c>
      <c r="H41" s="4">
        <v>45606</v>
      </c>
      <c r="I41" s="3">
        <v>850000</v>
      </c>
      <c r="J41" s="3">
        <v>110869.5652173913</v>
      </c>
      <c r="K41" s="3">
        <v>739130.43478260876</v>
      </c>
      <c r="L41" s="3">
        <v>0</v>
      </c>
      <c r="M41" s="3">
        <v>1789</v>
      </c>
      <c r="N41" s="3">
        <v>4250</v>
      </c>
      <c r="O41" s="3">
        <v>42500</v>
      </c>
      <c r="P41" s="3">
        <v>3500</v>
      </c>
      <c r="Q41" s="5">
        <f t="shared" si="1"/>
        <v>687091.43478260876</v>
      </c>
      <c r="R41" s="6">
        <v>0</v>
      </c>
      <c r="S41" s="6">
        <f t="shared" si="2"/>
        <v>687091.43478260876</v>
      </c>
      <c r="T41" s="3" t="b">
        <f>IF(SUMIFS('[1]Cashflow Projection'!$E$125:$E$129,'[1]Cashflow Projection'!$D$125:$D$129,'Sales (2)'!C41)&lt;&gt;0,TRUE,FALSE)</f>
        <v>0</v>
      </c>
      <c r="U41" s="4">
        <v>45688</v>
      </c>
      <c r="V41" s="6">
        <v>687091.43478260876</v>
      </c>
      <c r="W41" s="7">
        <f>IF(SUMIFS('[1]Cashflow Projection'!$E$125:$E$129,'[1]Cashflow Projection'!$D$125:$D$129,'Sales (2)'!C41)=1,SUMIFS('[1]Cashflow Projection'!$C$125:$C$129,'[1]Cashflow Projection'!$D$125:$D$129,'Sales (2)'!C41),+'Sales (2)'!H41)</f>
        <v>45606</v>
      </c>
      <c r="X41" s="7">
        <f t="shared" si="3"/>
        <v>45688</v>
      </c>
      <c r="Y41" s="7">
        <f t="shared" si="4"/>
        <v>45716</v>
      </c>
      <c r="Z41" t="b">
        <v>0</v>
      </c>
    </row>
    <row r="42" spans="1:26" hidden="1" x14ac:dyDescent="0.2">
      <c r="A42" s="3" t="s">
        <v>20</v>
      </c>
      <c r="B42" s="3" t="s">
        <v>21</v>
      </c>
      <c r="C42" s="3" t="s">
        <v>61</v>
      </c>
      <c r="D42" s="3" t="b">
        <v>0</v>
      </c>
      <c r="E42" s="3" t="b">
        <v>0</v>
      </c>
      <c r="F42" s="3">
        <f>IF(OR(Z42=TRUE,SUMIFS('[1]Cashflow Projection'!$E$125:$E$129,'[1]Cashflow Projection'!$D$125:$D$129,'Sales (2)'!C42)=1),0,SUMIFS('[1]Cashflow Projection'!$C$7:$C$23,'[1]Cashflow Projection'!$B$7:$B$23,'Sales (2)'!B42,'[1]Cashflow Projection'!$A$7:$A$23,'Sales (2)'!A42))</f>
        <v>0</v>
      </c>
      <c r="G42" s="4">
        <v>45716</v>
      </c>
      <c r="H42" s="4">
        <v>45716</v>
      </c>
      <c r="I42" s="3">
        <v>850000</v>
      </c>
      <c r="J42" s="3">
        <v>110869.5652173913</v>
      </c>
      <c r="K42" s="3">
        <v>739130.43478260876</v>
      </c>
      <c r="L42" s="3">
        <v>0</v>
      </c>
      <c r="M42" s="3">
        <v>1789</v>
      </c>
      <c r="N42" s="3">
        <v>4250</v>
      </c>
      <c r="O42" s="3">
        <v>42500</v>
      </c>
      <c r="P42" s="3">
        <v>3500</v>
      </c>
      <c r="Q42" s="5">
        <f t="shared" si="1"/>
        <v>687091.43478260876</v>
      </c>
      <c r="R42" s="6">
        <v>0</v>
      </c>
      <c r="S42" s="6">
        <f t="shared" si="2"/>
        <v>687091.43478260876</v>
      </c>
      <c r="T42" s="3" t="b">
        <f>IF(SUMIFS('[1]Cashflow Projection'!$E$125:$E$129,'[1]Cashflow Projection'!$D$125:$D$129,'Sales (2)'!C42)&lt;&gt;0,TRUE,FALSE)</f>
        <v>0</v>
      </c>
      <c r="U42" s="4">
        <v>45747</v>
      </c>
      <c r="V42" s="6">
        <v>687091.43478260876</v>
      </c>
      <c r="W42" s="7">
        <f>IF(SUMIFS('[1]Cashflow Projection'!$E$125:$E$129,'[1]Cashflow Projection'!$D$125:$D$129,'Sales (2)'!C42)=1,SUMIFS('[1]Cashflow Projection'!$C$125:$C$129,'[1]Cashflow Projection'!$D$125:$D$129,'Sales (2)'!C42),+'Sales (2)'!H42)</f>
        <v>45716</v>
      </c>
      <c r="X42" s="7">
        <f t="shared" si="3"/>
        <v>45747</v>
      </c>
      <c r="Y42" s="7">
        <f t="shared" si="4"/>
        <v>45777</v>
      </c>
      <c r="Z42" t="b">
        <v>0</v>
      </c>
    </row>
    <row r="43" spans="1:26" hidden="1" x14ac:dyDescent="0.2">
      <c r="A43" s="3" t="s">
        <v>20</v>
      </c>
      <c r="B43" s="3" t="s">
        <v>21</v>
      </c>
      <c r="C43" s="3" t="s">
        <v>62</v>
      </c>
      <c r="D43" s="3" t="b">
        <v>1</v>
      </c>
      <c r="E43" s="3" t="b">
        <v>0</v>
      </c>
      <c r="F43" s="3">
        <f>IF(OR(Z43=TRUE,SUMIFS('[1]Cashflow Projection'!$E$125:$E$129,'[1]Cashflow Projection'!$D$125:$D$129,'Sales (2)'!C43)=1),0,SUMIFS('[1]Cashflow Projection'!$C$7:$C$23,'[1]Cashflow Projection'!$B$7:$B$23,'Sales (2)'!B43,'[1]Cashflow Projection'!$A$7:$A$23,'Sales (2)'!A43))</f>
        <v>0</v>
      </c>
      <c r="G43" s="4">
        <v>45505</v>
      </c>
      <c r="H43" s="4">
        <v>45505</v>
      </c>
      <c r="I43" s="3">
        <v>750000</v>
      </c>
      <c r="J43" s="3">
        <v>110869.5652173913</v>
      </c>
      <c r="K43" s="3">
        <v>739130.43478260876</v>
      </c>
      <c r="L43" s="3">
        <v>0</v>
      </c>
      <c r="M43" s="3">
        <v>1789</v>
      </c>
      <c r="N43" s="3">
        <v>4250</v>
      </c>
      <c r="O43" s="3">
        <v>42500</v>
      </c>
      <c r="P43" s="3">
        <v>3500</v>
      </c>
      <c r="Q43" s="5">
        <f t="shared" si="1"/>
        <v>687091.43478260876</v>
      </c>
      <c r="R43" s="6">
        <v>0</v>
      </c>
      <c r="S43" s="6">
        <f t="shared" si="2"/>
        <v>687091.43478260876</v>
      </c>
      <c r="T43" s="3" t="b">
        <f>IF(SUMIFS('[1]Cashflow Projection'!$E$125:$E$129,'[1]Cashflow Projection'!$D$125:$D$129,'Sales (2)'!C43)&lt;&gt;0,TRUE,FALSE)</f>
        <v>0</v>
      </c>
      <c r="U43" s="4">
        <v>45565</v>
      </c>
      <c r="V43" s="6">
        <v>687091.43478260876</v>
      </c>
      <c r="W43" s="7">
        <f>IF(SUMIFS('[1]Cashflow Projection'!$E$125:$E$129,'[1]Cashflow Projection'!$D$125:$D$129,'Sales (2)'!C43)=1,SUMIFS('[1]Cashflow Projection'!$C$125:$C$129,'[1]Cashflow Projection'!$D$125:$D$129,'Sales (2)'!C43),+'Sales (2)'!H43)</f>
        <v>45505</v>
      </c>
      <c r="X43" s="7">
        <f t="shared" si="3"/>
        <v>45565</v>
      </c>
      <c r="Y43" s="7">
        <f t="shared" si="4"/>
        <v>45596</v>
      </c>
      <c r="Z43" t="b">
        <v>0</v>
      </c>
    </row>
    <row r="44" spans="1:26" hidden="1" x14ac:dyDescent="0.2">
      <c r="A44" s="3" t="s">
        <v>20</v>
      </c>
      <c r="B44" s="3" t="s">
        <v>21</v>
      </c>
      <c r="C44" s="3" t="s">
        <v>63</v>
      </c>
      <c r="D44" s="3" t="b">
        <v>0</v>
      </c>
      <c r="E44" s="3" t="b">
        <v>0</v>
      </c>
      <c r="F44" s="3">
        <f>IF(OR(Z44=TRUE,SUMIFS('[1]Cashflow Projection'!$E$125:$E$129,'[1]Cashflow Projection'!$D$125:$D$129,'Sales (2)'!C44)=1),0,SUMIFS('[1]Cashflow Projection'!$C$7:$C$23,'[1]Cashflow Projection'!$B$7:$B$23,'Sales (2)'!B44,'[1]Cashflow Projection'!$A$7:$A$23,'Sales (2)'!A44))</f>
        <v>0</v>
      </c>
      <c r="G44" s="4">
        <v>45566</v>
      </c>
      <c r="H44" s="4">
        <v>45566</v>
      </c>
      <c r="I44" s="3">
        <v>850000</v>
      </c>
      <c r="J44" s="3">
        <v>110869.5652173913</v>
      </c>
      <c r="K44" s="3">
        <v>739130.43478260876</v>
      </c>
      <c r="L44" s="3">
        <v>0</v>
      </c>
      <c r="M44" s="3">
        <v>1789</v>
      </c>
      <c r="N44" s="3">
        <v>4250</v>
      </c>
      <c r="O44" s="3">
        <v>42500</v>
      </c>
      <c r="P44" s="3">
        <v>3500</v>
      </c>
      <c r="Q44" s="5">
        <f t="shared" si="1"/>
        <v>687091.43478260876</v>
      </c>
      <c r="R44" s="6">
        <v>0</v>
      </c>
      <c r="S44" s="6">
        <f t="shared" si="2"/>
        <v>687091.43478260876</v>
      </c>
      <c r="T44" s="3" t="b">
        <f>IF(SUMIFS('[1]Cashflow Projection'!$E$125:$E$129,'[1]Cashflow Projection'!$D$125:$D$129,'Sales (2)'!C44)&lt;&gt;0,TRUE,FALSE)</f>
        <v>0</v>
      </c>
      <c r="U44" s="4">
        <v>45626</v>
      </c>
      <c r="V44" s="6">
        <v>687091.43478260876</v>
      </c>
      <c r="W44" s="7">
        <f>IF(SUMIFS('[1]Cashflow Projection'!$E$125:$E$129,'[1]Cashflow Projection'!$D$125:$D$129,'Sales (2)'!C44)=1,SUMIFS('[1]Cashflow Projection'!$C$125:$C$129,'[1]Cashflow Projection'!$D$125:$D$129,'Sales (2)'!C44),+'Sales (2)'!H44)</f>
        <v>45566</v>
      </c>
      <c r="X44" s="7">
        <f t="shared" si="3"/>
        <v>45626</v>
      </c>
      <c r="Y44" s="7">
        <f t="shared" si="4"/>
        <v>45657</v>
      </c>
      <c r="Z44" t="b">
        <v>0</v>
      </c>
    </row>
    <row r="45" spans="1:26" hidden="1" x14ac:dyDescent="0.2">
      <c r="A45" s="3" t="s">
        <v>20</v>
      </c>
      <c r="B45" s="3" t="s">
        <v>21</v>
      </c>
      <c r="C45" s="3" t="s">
        <v>64</v>
      </c>
      <c r="D45" s="3" t="b">
        <v>0</v>
      </c>
      <c r="E45" s="3" t="b">
        <v>0</v>
      </c>
      <c r="F45" s="3">
        <f>IF(OR(Z45=TRUE,SUMIFS('[1]Cashflow Projection'!$E$125:$E$129,'[1]Cashflow Projection'!$D$125:$D$129,'Sales (2)'!C45)=1),0,SUMIFS('[1]Cashflow Projection'!$C$7:$C$23,'[1]Cashflow Projection'!$B$7:$B$23,'Sales (2)'!B45,'[1]Cashflow Projection'!$A$7:$A$23,'Sales (2)'!A45))</f>
        <v>0</v>
      </c>
      <c r="G45" s="4">
        <v>45611</v>
      </c>
      <c r="H45" s="4">
        <v>45611</v>
      </c>
      <c r="I45" s="3">
        <v>850000</v>
      </c>
      <c r="J45" s="3">
        <v>110869.5652173913</v>
      </c>
      <c r="K45" s="3">
        <v>739130.43478260876</v>
      </c>
      <c r="L45" s="3">
        <v>0</v>
      </c>
      <c r="M45" s="3">
        <v>1789</v>
      </c>
      <c r="N45" s="3">
        <v>4250</v>
      </c>
      <c r="O45" s="3">
        <v>42500</v>
      </c>
      <c r="P45" s="3">
        <v>3500</v>
      </c>
      <c r="Q45" s="5">
        <f t="shared" si="1"/>
        <v>687091.43478260876</v>
      </c>
      <c r="R45" s="6">
        <v>0</v>
      </c>
      <c r="S45" s="6">
        <f t="shared" si="2"/>
        <v>687091.43478260876</v>
      </c>
      <c r="T45" s="3" t="b">
        <f>IF(SUMIFS('[1]Cashflow Projection'!$E$125:$E$129,'[1]Cashflow Projection'!$D$125:$D$129,'Sales (2)'!C45)&lt;&gt;0,TRUE,FALSE)</f>
        <v>0</v>
      </c>
      <c r="U45" s="4">
        <v>45688</v>
      </c>
      <c r="V45" s="6">
        <v>687091.43478260876</v>
      </c>
      <c r="W45" s="7">
        <f>IF(SUMIFS('[1]Cashflow Projection'!$E$125:$E$129,'[1]Cashflow Projection'!$D$125:$D$129,'Sales (2)'!C45)=1,SUMIFS('[1]Cashflow Projection'!$C$125:$C$129,'[1]Cashflow Projection'!$D$125:$D$129,'Sales (2)'!C45),+'Sales (2)'!H45)</f>
        <v>45611</v>
      </c>
      <c r="X45" s="7">
        <f t="shared" si="3"/>
        <v>45688</v>
      </c>
      <c r="Y45" s="7">
        <f t="shared" si="4"/>
        <v>45716</v>
      </c>
      <c r="Z45" t="b">
        <v>0</v>
      </c>
    </row>
    <row r="46" spans="1:26" hidden="1" x14ac:dyDescent="0.2">
      <c r="A46" s="3" t="s">
        <v>20</v>
      </c>
      <c r="B46" s="3" t="s">
        <v>21</v>
      </c>
      <c r="C46" s="3" t="s">
        <v>65</v>
      </c>
      <c r="D46" s="3" t="b">
        <v>0</v>
      </c>
      <c r="E46" s="3" t="b">
        <v>0</v>
      </c>
      <c r="F46" s="3">
        <f>IF(OR(Z46=TRUE,SUMIFS('[1]Cashflow Projection'!$E$125:$E$129,'[1]Cashflow Projection'!$D$125:$D$129,'Sales (2)'!C46)=1),0,SUMIFS('[1]Cashflow Projection'!$C$7:$C$23,'[1]Cashflow Projection'!$B$7:$B$23,'Sales (2)'!B46,'[1]Cashflow Projection'!$A$7:$A$23,'Sales (2)'!A46))</f>
        <v>0</v>
      </c>
      <c r="G46" s="4">
        <v>45611</v>
      </c>
      <c r="H46" s="4">
        <v>45611</v>
      </c>
      <c r="I46" s="3">
        <v>850000</v>
      </c>
      <c r="J46" s="3">
        <v>110869.5652173913</v>
      </c>
      <c r="K46" s="3">
        <v>739130.43478260876</v>
      </c>
      <c r="L46" s="3">
        <v>0</v>
      </c>
      <c r="M46" s="3">
        <v>1789</v>
      </c>
      <c r="N46" s="3">
        <v>4250</v>
      </c>
      <c r="O46" s="3">
        <v>42500</v>
      </c>
      <c r="P46" s="3">
        <v>3500</v>
      </c>
      <c r="Q46" s="5">
        <f t="shared" si="1"/>
        <v>687091.43478260876</v>
      </c>
      <c r="R46" s="6">
        <v>0</v>
      </c>
      <c r="S46" s="6">
        <f t="shared" si="2"/>
        <v>687091.43478260876</v>
      </c>
      <c r="T46" s="3" t="b">
        <f>IF(SUMIFS('[1]Cashflow Projection'!$E$125:$E$129,'[1]Cashflow Projection'!$D$125:$D$129,'Sales (2)'!C46)&lt;&gt;0,TRUE,FALSE)</f>
        <v>0</v>
      </c>
      <c r="U46" s="4">
        <v>45688</v>
      </c>
      <c r="V46" s="6">
        <v>687091.43478260876</v>
      </c>
      <c r="W46" s="7">
        <f>IF(SUMIFS('[1]Cashflow Projection'!$E$125:$E$129,'[1]Cashflow Projection'!$D$125:$D$129,'Sales (2)'!C46)=1,SUMIFS('[1]Cashflow Projection'!$C$125:$C$129,'[1]Cashflow Projection'!$D$125:$D$129,'Sales (2)'!C46),+'Sales (2)'!H46)</f>
        <v>45611</v>
      </c>
      <c r="X46" s="7">
        <f t="shared" si="3"/>
        <v>45688</v>
      </c>
      <c r="Y46" s="7">
        <f t="shared" si="4"/>
        <v>45716</v>
      </c>
      <c r="Z46" t="b">
        <v>0</v>
      </c>
    </row>
    <row r="47" spans="1:26" hidden="1" x14ac:dyDescent="0.2">
      <c r="A47" s="3" t="s">
        <v>20</v>
      </c>
      <c r="B47" s="3" t="s">
        <v>21</v>
      </c>
      <c r="C47" s="3" t="s">
        <v>66</v>
      </c>
      <c r="D47" s="3" t="b">
        <v>0</v>
      </c>
      <c r="E47" s="3" t="b">
        <v>0</v>
      </c>
      <c r="F47" s="3">
        <f>IF(OR(Z47=TRUE,SUMIFS('[1]Cashflow Projection'!$E$125:$E$129,'[1]Cashflow Projection'!$D$125:$D$129,'Sales (2)'!C47)=1),0,SUMIFS('[1]Cashflow Projection'!$C$7:$C$23,'[1]Cashflow Projection'!$B$7:$B$23,'Sales (2)'!B47,'[1]Cashflow Projection'!$A$7:$A$23,'Sales (2)'!A47))</f>
        <v>0</v>
      </c>
      <c r="G47" s="4">
        <v>45644</v>
      </c>
      <c r="H47" s="4">
        <v>45644</v>
      </c>
      <c r="I47" s="3">
        <v>850000</v>
      </c>
      <c r="J47" s="3">
        <v>110869.5652173913</v>
      </c>
      <c r="K47" s="3">
        <v>739130.43478260876</v>
      </c>
      <c r="L47" s="3">
        <v>0</v>
      </c>
      <c r="M47" s="3">
        <v>1789</v>
      </c>
      <c r="N47" s="3">
        <v>4250</v>
      </c>
      <c r="O47" s="3">
        <v>42500</v>
      </c>
      <c r="P47" s="3">
        <v>3500</v>
      </c>
      <c r="Q47" s="5">
        <f t="shared" si="1"/>
        <v>687091.43478260876</v>
      </c>
      <c r="R47" s="6">
        <v>0</v>
      </c>
      <c r="S47" s="6">
        <f t="shared" si="2"/>
        <v>687091.43478260876</v>
      </c>
      <c r="T47" s="3" t="b">
        <f>IF(SUMIFS('[1]Cashflow Projection'!$E$125:$E$129,'[1]Cashflow Projection'!$D$125:$D$129,'Sales (2)'!C47)&lt;&gt;0,TRUE,FALSE)</f>
        <v>0</v>
      </c>
      <c r="U47" s="4">
        <v>45688</v>
      </c>
      <c r="V47" s="6">
        <v>687091.43478260876</v>
      </c>
      <c r="W47" s="7">
        <f>IF(SUMIFS('[1]Cashflow Projection'!$E$125:$E$129,'[1]Cashflow Projection'!$D$125:$D$129,'Sales (2)'!C47)=1,SUMIFS('[1]Cashflow Projection'!$C$125:$C$129,'[1]Cashflow Projection'!$D$125:$D$129,'Sales (2)'!C47),+'Sales (2)'!H47)</f>
        <v>45644</v>
      </c>
      <c r="X47" s="7">
        <f t="shared" si="3"/>
        <v>45688</v>
      </c>
      <c r="Y47" s="7">
        <f t="shared" si="4"/>
        <v>45716</v>
      </c>
      <c r="Z47" t="b">
        <v>0</v>
      </c>
    </row>
    <row r="48" spans="1:26" hidden="1" x14ac:dyDescent="0.2">
      <c r="A48" s="3" t="s">
        <v>20</v>
      </c>
      <c r="B48" s="3" t="s">
        <v>21</v>
      </c>
      <c r="C48" s="3" t="s">
        <v>67</v>
      </c>
      <c r="D48" s="3" t="b">
        <v>0</v>
      </c>
      <c r="E48" s="3" t="b">
        <v>0</v>
      </c>
      <c r="F48" s="3">
        <f>IF(OR(Z48=TRUE,SUMIFS('[1]Cashflow Projection'!$E$125:$E$129,'[1]Cashflow Projection'!$D$125:$D$129,'Sales (2)'!C48)=1),0,SUMIFS('[1]Cashflow Projection'!$C$7:$C$23,'[1]Cashflow Projection'!$B$7:$B$23,'Sales (2)'!B48,'[1]Cashflow Projection'!$A$7:$A$23,'Sales (2)'!A48))</f>
        <v>0</v>
      </c>
      <c r="G48" s="4">
        <v>45611</v>
      </c>
      <c r="H48" s="4">
        <v>45611</v>
      </c>
      <c r="I48" s="3">
        <v>850000</v>
      </c>
      <c r="J48" s="3">
        <v>110869.5652173913</v>
      </c>
      <c r="K48" s="3">
        <v>739130.43478260876</v>
      </c>
      <c r="L48" s="3">
        <v>0</v>
      </c>
      <c r="M48" s="3">
        <v>1789</v>
      </c>
      <c r="N48" s="3">
        <v>4250</v>
      </c>
      <c r="O48" s="3">
        <v>42500</v>
      </c>
      <c r="P48" s="3">
        <v>3500</v>
      </c>
      <c r="Q48" s="5">
        <f t="shared" si="1"/>
        <v>687091.43478260876</v>
      </c>
      <c r="R48" s="6">
        <v>0</v>
      </c>
      <c r="S48" s="6">
        <f t="shared" si="2"/>
        <v>687091.43478260876</v>
      </c>
      <c r="T48" s="3" t="b">
        <f>IF(SUMIFS('[1]Cashflow Projection'!$E$125:$E$129,'[1]Cashflow Projection'!$D$125:$D$129,'Sales (2)'!C48)&lt;&gt;0,TRUE,FALSE)</f>
        <v>0</v>
      </c>
      <c r="U48" s="4">
        <v>45688</v>
      </c>
      <c r="V48" s="6">
        <v>687091.43478260876</v>
      </c>
      <c r="W48" s="7">
        <f>IF(SUMIFS('[1]Cashflow Projection'!$E$125:$E$129,'[1]Cashflow Projection'!$D$125:$D$129,'Sales (2)'!C48)=1,SUMIFS('[1]Cashflow Projection'!$C$125:$C$129,'[1]Cashflow Projection'!$D$125:$D$129,'Sales (2)'!C48),+'Sales (2)'!H48)</f>
        <v>45611</v>
      </c>
      <c r="X48" s="7">
        <f t="shared" si="3"/>
        <v>45688</v>
      </c>
      <c r="Y48" s="7">
        <f t="shared" si="4"/>
        <v>45716</v>
      </c>
      <c r="Z48" t="b">
        <v>0</v>
      </c>
    </row>
    <row r="49" spans="1:26" hidden="1" x14ac:dyDescent="0.2">
      <c r="A49" s="3" t="s">
        <v>20</v>
      </c>
      <c r="B49" s="3" t="s">
        <v>21</v>
      </c>
      <c r="C49" s="3" t="s">
        <v>68</v>
      </c>
      <c r="D49" s="3" t="b">
        <v>0</v>
      </c>
      <c r="E49" s="3" t="b">
        <v>0</v>
      </c>
      <c r="F49" s="3">
        <f>IF(OR(Z49=TRUE,SUMIFS('[1]Cashflow Projection'!$E$125:$E$129,'[1]Cashflow Projection'!$D$125:$D$129,'Sales (2)'!C49)=1),0,SUMIFS('[1]Cashflow Projection'!$C$7:$C$23,'[1]Cashflow Projection'!$B$7:$B$23,'Sales (2)'!B49,'[1]Cashflow Projection'!$A$7:$A$23,'Sales (2)'!A49))</f>
        <v>0</v>
      </c>
      <c r="G49" s="4">
        <v>45716</v>
      </c>
      <c r="H49" s="4">
        <v>45716</v>
      </c>
      <c r="I49" s="3">
        <v>850000</v>
      </c>
      <c r="J49" s="3">
        <v>110869.5652173913</v>
      </c>
      <c r="K49" s="3">
        <v>739130.43478260876</v>
      </c>
      <c r="L49" s="3">
        <v>0</v>
      </c>
      <c r="M49" s="3">
        <v>1789</v>
      </c>
      <c r="N49" s="3">
        <v>4250</v>
      </c>
      <c r="O49" s="3">
        <v>42500</v>
      </c>
      <c r="P49" s="3">
        <v>3500</v>
      </c>
      <c r="Q49" s="5">
        <f t="shared" si="1"/>
        <v>687091.43478260876</v>
      </c>
      <c r="R49" s="6">
        <v>0</v>
      </c>
      <c r="S49" s="6">
        <f t="shared" si="2"/>
        <v>687091.43478260876</v>
      </c>
      <c r="T49" s="3" t="b">
        <f>IF(SUMIFS('[1]Cashflow Projection'!$E$125:$E$129,'[1]Cashflow Projection'!$D$125:$D$129,'Sales (2)'!C49)&lt;&gt;0,TRUE,FALSE)</f>
        <v>0</v>
      </c>
      <c r="U49" s="4">
        <v>45747</v>
      </c>
      <c r="V49" s="6">
        <v>687091.43478260876</v>
      </c>
      <c r="W49" s="7">
        <f>IF(SUMIFS('[1]Cashflow Projection'!$E$125:$E$129,'[1]Cashflow Projection'!$D$125:$D$129,'Sales (2)'!C49)=1,SUMIFS('[1]Cashflow Projection'!$C$125:$C$129,'[1]Cashflow Projection'!$D$125:$D$129,'Sales (2)'!C49),+'Sales (2)'!H49)</f>
        <v>45716</v>
      </c>
      <c r="X49" s="7">
        <f t="shared" si="3"/>
        <v>45747</v>
      </c>
      <c r="Y49" s="7">
        <f t="shared" si="4"/>
        <v>45777</v>
      </c>
      <c r="Z49" t="b">
        <v>0</v>
      </c>
    </row>
    <row r="50" spans="1:26" hidden="1" x14ac:dyDescent="0.2">
      <c r="A50" s="3" t="s">
        <v>20</v>
      </c>
      <c r="B50" s="3" t="s">
        <v>21</v>
      </c>
      <c r="C50" s="3" t="s">
        <v>69</v>
      </c>
      <c r="D50" s="3" t="b">
        <v>0</v>
      </c>
      <c r="E50" s="3" t="b">
        <v>0</v>
      </c>
      <c r="F50" s="3">
        <f>IF(OR(Z50=TRUE,SUMIFS('[1]Cashflow Projection'!$E$125:$E$129,'[1]Cashflow Projection'!$D$125:$D$129,'Sales (2)'!C50)=1),0,SUMIFS('[1]Cashflow Projection'!$C$7:$C$23,'[1]Cashflow Projection'!$B$7:$B$23,'Sales (2)'!B50,'[1]Cashflow Projection'!$A$7:$A$23,'Sales (2)'!A50))</f>
        <v>0</v>
      </c>
      <c r="G50" s="4">
        <v>45551</v>
      </c>
      <c r="H50" s="4">
        <v>45551</v>
      </c>
      <c r="I50" s="3">
        <v>850000</v>
      </c>
      <c r="J50" s="3">
        <v>110869.5652173913</v>
      </c>
      <c r="K50" s="3">
        <v>739130.43478260876</v>
      </c>
      <c r="L50" s="3">
        <v>0</v>
      </c>
      <c r="M50" s="3">
        <v>1789</v>
      </c>
      <c r="N50" s="3">
        <v>4250</v>
      </c>
      <c r="O50" s="3">
        <v>42500</v>
      </c>
      <c r="P50" s="3">
        <v>3500</v>
      </c>
      <c r="Q50" s="5">
        <f t="shared" si="1"/>
        <v>687091.43478260876</v>
      </c>
      <c r="R50" s="6">
        <v>0</v>
      </c>
      <c r="S50" s="6">
        <f t="shared" si="2"/>
        <v>687091.43478260876</v>
      </c>
      <c r="T50" s="3" t="b">
        <f>IF(SUMIFS('[1]Cashflow Projection'!$E$125:$E$129,'[1]Cashflow Projection'!$D$125:$D$129,'Sales (2)'!C50)&lt;&gt;0,TRUE,FALSE)</f>
        <v>0</v>
      </c>
      <c r="U50" s="4">
        <v>45626</v>
      </c>
      <c r="V50" s="6">
        <v>687091.43478260876</v>
      </c>
      <c r="W50" s="7">
        <f>IF(SUMIFS('[1]Cashflow Projection'!$E$125:$E$129,'[1]Cashflow Projection'!$D$125:$D$129,'Sales (2)'!C50)=1,SUMIFS('[1]Cashflow Projection'!$C$125:$C$129,'[1]Cashflow Projection'!$D$125:$D$129,'Sales (2)'!C50),+'Sales (2)'!H50)</f>
        <v>45551</v>
      </c>
      <c r="X50" s="7">
        <f t="shared" si="3"/>
        <v>45626</v>
      </c>
      <c r="Y50" s="7">
        <f t="shared" si="4"/>
        <v>45657</v>
      </c>
      <c r="Z50" t="b">
        <v>0</v>
      </c>
    </row>
    <row r="51" spans="1:26" hidden="1" x14ac:dyDescent="0.2">
      <c r="A51" s="3" t="s">
        <v>20</v>
      </c>
      <c r="B51" s="3" t="s">
        <v>21</v>
      </c>
      <c r="C51" s="3" t="s">
        <v>70</v>
      </c>
      <c r="D51" s="3" t="b">
        <v>0</v>
      </c>
      <c r="E51" s="3" t="b">
        <v>0</v>
      </c>
      <c r="F51" s="3">
        <f>IF(OR(Z51=TRUE,SUMIFS('[1]Cashflow Projection'!$E$125:$E$129,'[1]Cashflow Projection'!$D$125:$D$129,'Sales (2)'!C51)=1),0,SUMIFS('[1]Cashflow Projection'!$C$7:$C$23,'[1]Cashflow Projection'!$B$7:$B$23,'Sales (2)'!B51,'[1]Cashflow Projection'!$A$7:$A$23,'Sales (2)'!A51))</f>
        <v>0</v>
      </c>
      <c r="G51" s="4">
        <v>45565</v>
      </c>
      <c r="H51" s="4">
        <v>45565</v>
      </c>
      <c r="I51" s="3" t="s">
        <v>71</v>
      </c>
      <c r="J51" s="3">
        <v>97826.086956521744</v>
      </c>
      <c r="K51" s="3">
        <v>652173.91304347827</v>
      </c>
      <c r="L51" s="3">
        <v>0</v>
      </c>
      <c r="M51" s="3">
        <v>1789</v>
      </c>
      <c r="N51" s="3">
        <v>3750</v>
      </c>
      <c r="O51" s="3">
        <v>37500</v>
      </c>
      <c r="P51" s="3">
        <v>3500</v>
      </c>
      <c r="Q51" s="5">
        <f t="shared" si="1"/>
        <v>605634.91304347827</v>
      </c>
      <c r="R51" s="6">
        <v>0</v>
      </c>
      <c r="S51" s="6">
        <f t="shared" si="2"/>
        <v>605634.91304347827</v>
      </c>
      <c r="T51" s="3" t="b">
        <f>IF(SUMIFS('[1]Cashflow Projection'!$E$125:$E$129,'[1]Cashflow Projection'!$D$125:$D$129,'Sales (2)'!C51)&lt;&gt;0,TRUE,FALSE)</f>
        <v>0</v>
      </c>
      <c r="U51" s="4">
        <v>45626</v>
      </c>
      <c r="V51" s="6">
        <v>605634.91304347827</v>
      </c>
      <c r="W51" s="7">
        <f>IF(SUMIFS('[1]Cashflow Projection'!$E$125:$E$129,'[1]Cashflow Projection'!$D$125:$D$129,'Sales (2)'!C51)=1,SUMIFS('[1]Cashflow Projection'!$C$125:$C$129,'[1]Cashflow Projection'!$D$125:$D$129,'Sales (2)'!C51),+'Sales (2)'!H51)</f>
        <v>45565</v>
      </c>
      <c r="X51" s="7">
        <f t="shared" si="3"/>
        <v>45626</v>
      </c>
      <c r="Y51" s="7">
        <f t="shared" si="4"/>
        <v>45657</v>
      </c>
      <c r="Z51" t="b">
        <v>0</v>
      </c>
    </row>
    <row r="52" spans="1:26" hidden="1" x14ac:dyDescent="0.2">
      <c r="A52" s="3" t="s">
        <v>20</v>
      </c>
      <c r="B52" s="3" t="s">
        <v>21</v>
      </c>
      <c r="C52" s="3" t="s">
        <v>72</v>
      </c>
      <c r="D52" s="3" t="b">
        <v>0</v>
      </c>
      <c r="E52" s="3" t="b">
        <v>0</v>
      </c>
      <c r="F52" s="3">
        <f>IF(OR(Z52=TRUE,SUMIFS('[1]Cashflow Projection'!$E$125:$E$129,'[1]Cashflow Projection'!$D$125:$D$129,'Sales (2)'!C52)=1),0,SUMIFS('[1]Cashflow Projection'!$C$7:$C$23,'[1]Cashflow Projection'!$B$7:$B$23,'Sales (2)'!B52,'[1]Cashflow Projection'!$A$7:$A$23,'Sales (2)'!A52))</f>
        <v>0</v>
      </c>
      <c r="G52" s="4">
        <v>45568</v>
      </c>
      <c r="H52" s="4">
        <v>45568</v>
      </c>
      <c r="I52" s="3">
        <v>850000</v>
      </c>
      <c r="J52" s="3">
        <v>110869.5652173913</v>
      </c>
      <c r="K52" s="3">
        <v>739130.43478260876</v>
      </c>
      <c r="L52" s="3">
        <v>0</v>
      </c>
      <c r="M52" s="3">
        <v>1789</v>
      </c>
      <c r="N52" s="3">
        <v>4250</v>
      </c>
      <c r="O52" s="3">
        <v>42500</v>
      </c>
      <c r="P52" s="3">
        <v>3500</v>
      </c>
      <c r="Q52" s="5">
        <f t="shared" si="1"/>
        <v>687091.43478260876</v>
      </c>
      <c r="R52" s="6">
        <v>0</v>
      </c>
      <c r="S52" s="6">
        <f t="shared" si="2"/>
        <v>687091.43478260876</v>
      </c>
      <c r="T52" s="3" t="b">
        <f>IF(SUMIFS('[1]Cashflow Projection'!$E$125:$E$129,'[1]Cashflow Projection'!$D$125:$D$129,'Sales (2)'!C52)&lt;&gt;0,TRUE,FALSE)</f>
        <v>0</v>
      </c>
      <c r="U52" s="4">
        <v>45626</v>
      </c>
      <c r="V52" s="6">
        <v>687091.43478260876</v>
      </c>
      <c r="W52" s="7">
        <f>IF(SUMIFS('[1]Cashflow Projection'!$E$125:$E$129,'[1]Cashflow Projection'!$D$125:$D$129,'Sales (2)'!C52)=1,SUMIFS('[1]Cashflow Projection'!$C$125:$C$129,'[1]Cashflow Projection'!$D$125:$D$129,'Sales (2)'!C52),+'Sales (2)'!H52)</f>
        <v>45568</v>
      </c>
      <c r="X52" s="7">
        <f t="shared" si="3"/>
        <v>45626</v>
      </c>
      <c r="Y52" s="7">
        <f t="shared" si="4"/>
        <v>45657</v>
      </c>
      <c r="Z52" t="b">
        <v>0</v>
      </c>
    </row>
    <row r="53" spans="1:26" hidden="1" x14ac:dyDescent="0.2">
      <c r="A53" s="3" t="s">
        <v>20</v>
      </c>
      <c r="B53" s="3" t="s">
        <v>21</v>
      </c>
      <c r="C53" s="3" t="s">
        <v>73</v>
      </c>
      <c r="D53" s="3" t="b">
        <v>0</v>
      </c>
      <c r="E53" s="3" t="b">
        <v>0</v>
      </c>
      <c r="F53" s="3">
        <f>IF(OR(Z53=TRUE,SUMIFS('[1]Cashflow Projection'!$E$125:$E$129,'[1]Cashflow Projection'!$D$125:$D$129,'Sales (2)'!C53)=1),0,SUMIFS('[1]Cashflow Projection'!$C$7:$C$23,'[1]Cashflow Projection'!$B$7:$B$23,'Sales (2)'!B53,'[1]Cashflow Projection'!$A$7:$A$23,'Sales (2)'!A53))</f>
        <v>0</v>
      </c>
      <c r="G53" s="4">
        <v>45568</v>
      </c>
      <c r="H53" s="4">
        <v>45568</v>
      </c>
      <c r="I53" s="3">
        <v>850000</v>
      </c>
      <c r="J53" s="3">
        <v>110869.5652173913</v>
      </c>
      <c r="K53" s="3">
        <v>739130.43478260876</v>
      </c>
      <c r="L53" s="3">
        <v>0</v>
      </c>
      <c r="M53" s="3">
        <v>1789</v>
      </c>
      <c r="N53" s="3">
        <v>4250</v>
      </c>
      <c r="O53" s="3">
        <v>42500</v>
      </c>
      <c r="P53" s="3">
        <v>3500</v>
      </c>
      <c r="Q53" s="5">
        <f t="shared" si="1"/>
        <v>687091.43478260876</v>
      </c>
      <c r="R53" s="6">
        <v>0</v>
      </c>
      <c r="S53" s="6">
        <f t="shared" si="2"/>
        <v>687091.43478260876</v>
      </c>
      <c r="T53" s="3" t="b">
        <f>IF(SUMIFS('[1]Cashflow Projection'!$E$125:$E$129,'[1]Cashflow Projection'!$D$125:$D$129,'Sales (2)'!C53)&lt;&gt;0,TRUE,FALSE)</f>
        <v>0</v>
      </c>
      <c r="U53" s="4">
        <v>45626</v>
      </c>
      <c r="V53" s="6">
        <v>687091.43478260876</v>
      </c>
      <c r="W53" s="7">
        <f>IF(SUMIFS('[1]Cashflow Projection'!$E$125:$E$129,'[1]Cashflow Projection'!$D$125:$D$129,'Sales (2)'!C53)=1,SUMIFS('[1]Cashflow Projection'!$C$125:$C$129,'[1]Cashflow Projection'!$D$125:$D$129,'Sales (2)'!C53),+'Sales (2)'!H53)</f>
        <v>45568</v>
      </c>
      <c r="X53" s="7">
        <f t="shared" si="3"/>
        <v>45626</v>
      </c>
      <c r="Y53" s="7">
        <f t="shared" si="4"/>
        <v>45657</v>
      </c>
      <c r="Z53" t="b">
        <v>0</v>
      </c>
    </row>
    <row r="54" spans="1:26" hidden="1" x14ac:dyDescent="0.2">
      <c r="A54" s="3" t="s">
        <v>20</v>
      </c>
      <c r="B54" s="3" t="s">
        <v>21</v>
      </c>
      <c r="C54" s="3" t="s">
        <v>74</v>
      </c>
      <c r="D54" s="3" t="b">
        <v>0</v>
      </c>
      <c r="E54" s="3" t="b">
        <v>0</v>
      </c>
      <c r="F54" s="3">
        <f>IF(OR(Z54=TRUE,SUMIFS('[1]Cashflow Projection'!$E$125:$E$129,'[1]Cashflow Projection'!$D$125:$D$129,'Sales (2)'!C54)=1),0,SUMIFS('[1]Cashflow Projection'!$C$7:$C$23,'[1]Cashflow Projection'!$B$7:$B$23,'Sales (2)'!B54,'[1]Cashflow Projection'!$A$7:$A$23,'Sales (2)'!A54))</f>
        <v>0</v>
      </c>
      <c r="G54" s="4">
        <v>45568</v>
      </c>
      <c r="H54" s="4">
        <v>45568</v>
      </c>
      <c r="I54" s="3">
        <v>850000</v>
      </c>
      <c r="J54" s="3">
        <v>110869.5652173913</v>
      </c>
      <c r="K54" s="3">
        <v>739130.43478260876</v>
      </c>
      <c r="L54" s="3">
        <v>0</v>
      </c>
      <c r="M54" s="3">
        <v>1789</v>
      </c>
      <c r="N54" s="3">
        <v>4250</v>
      </c>
      <c r="O54" s="3">
        <v>42500</v>
      </c>
      <c r="P54" s="3">
        <v>3500</v>
      </c>
      <c r="Q54" s="5">
        <f t="shared" si="1"/>
        <v>687091.43478260876</v>
      </c>
      <c r="R54" s="6">
        <v>0</v>
      </c>
      <c r="S54" s="6">
        <f t="shared" si="2"/>
        <v>687091.43478260876</v>
      </c>
      <c r="T54" s="3" t="b">
        <f>IF(SUMIFS('[1]Cashflow Projection'!$E$125:$E$129,'[1]Cashflow Projection'!$D$125:$D$129,'Sales (2)'!C54)&lt;&gt;0,TRUE,FALSE)</f>
        <v>0</v>
      </c>
      <c r="U54" s="4">
        <v>45626</v>
      </c>
      <c r="V54" s="6">
        <v>687091.43478260876</v>
      </c>
      <c r="W54" s="7">
        <f>IF(SUMIFS('[1]Cashflow Projection'!$E$125:$E$129,'[1]Cashflow Projection'!$D$125:$D$129,'Sales (2)'!C54)=1,SUMIFS('[1]Cashflow Projection'!$C$125:$C$129,'[1]Cashflow Projection'!$D$125:$D$129,'Sales (2)'!C54),+'Sales (2)'!H54)</f>
        <v>45568</v>
      </c>
      <c r="X54" s="7">
        <f t="shared" si="3"/>
        <v>45626</v>
      </c>
      <c r="Y54" s="7">
        <f t="shared" si="4"/>
        <v>45657</v>
      </c>
      <c r="Z54" t="b">
        <v>0</v>
      </c>
    </row>
    <row r="55" spans="1:26" hidden="1" x14ac:dyDescent="0.2">
      <c r="A55" s="3" t="s">
        <v>20</v>
      </c>
      <c r="B55" s="3" t="s">
        <v>21</v>
      </c>
      <c r="C55" s="3" t="s">
        <v>75</v>
      </c>
      <c r="D55" s="3" t="b">
        <v>0</v>
      </c>
      <c r="E55" s="3" t="b">
        <v>0</v>
      </c>
      <c r="F55" s="3">
        <f>IF(OR(Z55=TRUE,SUMIFS('[1]Cashflow Projection'!$E$125:$E$129,'[1]Cashflow Projection'!$D$125:$D$129,'Sales (2)'!C55)=1),0,SUMIFS('[1]Cashflow Projection'!$C$7:$C$23,'[1]Cashflow Projection'!$B$7:$B$23,'Sales (2)'!B55,'[1]Cashflow Projection'!$A$7:$A$23,'Sales (2)'!A55))</f>
        <v>0</v>
      </c>
      <c r="G55" s="4">
        <v>45579</v>
      </c>
      <c r="H55" s="4">
        <v>45579</v>
      </c>
      <c r="I55" s="3">
        <v>850000</v>
      </c>
      <c r="J55" s="3">
        <v>110869.5652173913</v>
      </c>
      <c r="K55" s="3">
        <v>739130.43478260876</v>
      </c>
      <c r="L55" s="3">
        <v>0</v>
      </c>
      <c r="M55" s="3">
        <v>1789</v>
      </c>
      <c r="N55" s="3">
        <v>4250</v>
      </c>
      <c r="O55" s="3">
        <v>42500</v>
      </c>
      <c r="P55" s="3">
        <v>3500</v>
      </c>
      <c r="Q55" s="5">
        <f t="shared" si="1"/>
        <v>687091.43478260876</v>
      </c>
      <c r="R55" s="6">
        <v>0</v>
      </c>
      <c r="S55" s="6">
        <f t="shared" si="2"/>
        <v>687091.43478260876</v>
      </c>
      <c r="T55" s="3" t="b">
        <f>IF(SUMIFS('[1]Cashflow Projection'!$E$125:$E$129,'[1]Cashflow Projection'!$D$125:$D$129,'Sales (2)'!C55)&lt;&gt;0,TRUE,FALSE)</f>
        <v>0</v>
      </c>
      <c r="U55" s="4">
        <v>45626</v>
      </c>
      <c r="V55" s="6">
        <v>687091.43478260876</v>
      </c>
      <c r="W55" s="7">
        <f>IF(SUMIFS('[1]Cashflow Projection'!$E$125:$E$129,'[1]Cashflow Projection'!$D$125:$D$129,'Sales (2)'!C55)=1,SUMIFS('[1]Cashflow Projection'!$C$125:$C$129,'[1]Cashflow Projection'!$D$125:$D$129,'Sales (2)'!C55),+'Sales (2)'!H55)</f>
        <v>45579</v>
      </c>
      <c r="X55" s="7">
        <f t="shared" si="3"/>
        <v>45626</v>
      </c>
      <c r="Y55" s="7">
        <f t="shared" si="4"/>
        <v>45657</v>
      </c>
      <c r="Z55" t="b">
        <v>0</v>
      </c>
    </row>
    <row r="56" spans="1:26" hidden="1" x14ac:dyDescent="0.2">
      <c r="A56" s="3" t="s">
        <v>20</v>
      </c>
      <c r="B56" s="3" t="s">
        <v>21</v>
      </c>
      <c r="C56" s="3" t="s">
        <v>76</v>
      </c>
      <c r="D56" s="3" t="b">
        <v>0</v>
      </c>
      <c r="E56" s="3" t="b">
        <v>0</v>
      </c>
      <c r="F56" s="3">
        <f>IF(OR(Z56=TRUE,SUMIFS('[1]Cashflow Projection'!$E$125:$E$129,'[1]Cashflow Projection'!$D$125:$D$129,'Sales (2)'!C56)=1),0,SUMIFS('[1]Cashflow Projection'!$C$7:$C$23,'[1]Cashflow Projection'!$B$7:$B$23,'Sales (2)'!B56,'[1]Cashflow Projection'!$A$7:$A$23,'Sales (2)'!A56))</f>
        <v>0</v>
      </c>
      <c r="G56" s="4">
        <v>45566</v>
      </c>
      <c r="H56" s="4">
        <v>45566</v>
      </c>
      <c r="I56" s="3">
        <v>850000</v>
      </c>
      <c r="J56" s="3">
        <v>110869.5652173913</v>
      </c>
      <c r="K56" s="3">
        <v>739130.43478260876</v>
      </c>
      <c r="L56" s="3">
        <v>0</v>
      </c>
      <c r="M56" s="3">
        <v>1789</v>
      </c>
      <c r="N56" s="3">
        <v>4250</v>
      </c>
      <c r="O56" s="3">
        <v>42500</v>
      </c>
      <c r="P56" s="3">
        <v>3500</v>
      </c>
      <c r="Q56" s="5">
        <f t="shared" si="1"/>
        <v>687091.43478260876</v>
      </c>
      <c r="R56" s="6">
        <v>0</v>
      </c>
      <c r="S56" s="6">
        <f t="shared" si="2"/>
        <v>687091.43478260876</v>
      </c>
      <c r="T56" s="3" t="b">
        <f>IF(SUMIFS('[1]Cashflow Projection'!$E$125:$E$129,'[1]Cashflow Projection'!$D$125:$D$129,'Sales (2)'!C56)&lt;&gt;0,TRUE,FALSE)</f>
        <v>0</v>
      </c>
      <c r="U56" s="4">
        <v>45626</v>
      </c>
      <c r="V56" s="6">
        <v>687091.43478260876</v>
      </c>
      <c r="W56" s="7">
        <f>IF(SUMIFS('[1]Cashflow Projection'!$E$125:$E$129,'[1]Cashflow Projection'!$D$125:$D$129,'Sales (2)'!C56)=1,SUMIFS('[1]Cashflow Projection'!$C$125:$C$129,'[1]Cashflow Projection'!$D$125:$D$129,'Sales (2)'!C56),+'Sales (2)'!H56)</f>
        <v>45566</v>
      </c>
      <c r="X56" s="7">
        <f t="shared" si="3"/>
        <v>45626</v>
      </c>
      <c r="Y56" s="7">
        <f t="shared" si="4"/>
        <v>45657</v>
      </c>
      <c r="Z56" t="b">
        <v>0</v>
      </c>
    </row>
    <row r="57" spans="1:26" hidden="1" x14ac:dyDescent="0.2">
      <c r="A57" s="3" t="s">
        <v>20</v>
      </c>
      <c r="B57" s="3" t="s">
        <v>21</v>
      </c>
      <c r="C57" s="3" t="s">
        <v>77</v>
      </c>
      <c r="D57" s="3" t="b">
        <v>0</v>
      </c>
      <c r="E57" s="3" t="b">
        <v>0</v>
      </c>
      <c r="F57" s="3">
        <f>IF(OR(Z57=TRUE,SUMIFS('[1]Cashflow Projection'!$E$125:$E$129,'[1]Cashflow Projection'!$D$125:$D$129,'Sales (2)'!C57)=1),0,SUMIFS('[1]Cashflow Projection'!$C$7:$C$23,'[1]Cashflow Projection'!$B$7:$B$23,'Sales (2)'!B57,'[1]Cashflow Projection'!$A$7:$A$23,'Sales (2)'!A57))</f>
        <v>0</v>
      </c>
      <c r="G57" s="4">
        <v>45606</v>
      </c>
      <c r="H57" s="4">
        <v>45606</v>
      </c>
      <c r="I57" s="3">
        <v>850000</v>
      </c>
      <c r="J57" s="3">
        <v>110869.5652173913</v>
      </c>
      <c r="K57" s="3">
        <v>739130.43478260876</v>
      </c>
      <c r="L57" s="3">
        <v>0</v>
      </c>
      <c r="M57" s="3">
        <v>1789</v>
      </c>
      <c r="N57" s="3">
        <v>4250</v>
      </c>
      <c r="O57" s="3">
        <v>42500</v>
      </c>
      <c r="P57" s="3">
        <v>3500</v>
      </c>
      <c r="Q57" s="5">
        <f t="shared" si="1"/>
        <v>687091.43478260876</v>
      </c>
      <c r="R57" s="6">
        <v>0</v>
      </c>
      <c r="S57" s="6">
        <f t="shared" si="2"/>
        <v>687091.43478260876</v>
      </c>
      <c r="T57" s="3" t="b">
        <f>IF(SUMIFS('[1]Cashflow Projection'!$E$125:$E$129,'[1]Cashflow Projection'!$D$125:$D$129,'Sales (2)'!C57)&lt;&gt;0,TRUE,FALSE)</f>
        <v>0</v>
      </c>
      <c r="U57" s="4">
        <v>45688</v>
      </c>
      <c r="V57" s="6">
        <v>687091.43478260876</v>
      </c>
      <c r="W57" s="7">
        <f>IF(SUMIFS('[1]Cashflow Projection'!$E$125:$E$129,'[1]Cashflow Projection'!$D$125:$D$129,'Sales (2)'!C57)=1,SUMIFS('[1]Cashflow Projection'!$C$125:$C$129,'[1]Cashflow Projection'!$D$125:$D$129,'Sales (2)'!C57),+'Sales (2)'!H57)</f>
        <v>45606</v>
      </c>
      <c r="X57" s="7">
        <f t="shared" si="3"/>
        <v>45688</v>
      </c>
      <c r="Y57" s="7">
        <f t="shared" si="4"/>
        <v>45716</v>
      </c>
      <c r="Z57" t="b">
        <v>0</v>
      </c>
    </row>
    <row r="58" spans="1:26" hidden="1" x14ac:dyDescent="0.2">
      <c r="A58" s="3" t="s">
        <v>20</v>
      </c>
      <c r="B58" s="3" t="s">
        <v>21</v>
      </c>
      <c r="C58" s="3" t="s">
        <v>78</v>
      </c>
      <c r="D58" s="3" t="b">
        <v>0</v>
      </c>
      <c r="E58" s="3" t="b">
        <v>0</v>
      </c>
      <c r="F58" s="3">
        <f>IF(OR(Z58=TRUE,SUMIFS('[1]Cashflow Projection'!$E$125:$E$129,'[1]Cashflow Projection'!$D$125:$D$129,'Sales (2)'!C58)=1),0,SUMIFS('[1]Cashflow Projection'!$C$7:$C$23,'[1]Cashflow Projection'!$B$7:$B$23,'Sales (2)'!B58,'[1]Cashflow Projection'!$A$7:$A$23,'Sales (2)'!A58))</f>
        <v>0</v>
      </c>
      <c r="G58" s="4">
        <v>45716</v>
      </c>
      <c r="H58" s="4">
        <v>45716</v>
      </c>
      <c r="I58" s="3">
        <v>850000</v>
      </c>
      <c r="J58" s="3">
        <v>110869.5652173913</v>
      </c>
      <c r="K58" s="3">
        <v>739130.43478260876</v>
      </c>
      <c r="L58" s="3">
        <v>0</v>
      </c>
      <c r="M58" s="3">
        <v>1789</v>
      </c>
      <c r="N58" s="3">
        <v>4250</v>
      </c>
      <c r="O58" s="3">
        <v>42500</v>
      </c>
      <c r="P58" s="3">
        <v>3500</v>
      </c>
      <c r="Q58" s="5">
        <f t="shared" si="1"/>
        <v>687091.43478260876</v>
      </c>
      <c r="R58" s="6">
        <v>0</v>
      </c>
      <c r="S58" s="6">
        <f t="shared" si="2"/>
        <v>687091.43478260876</v>
      </c>
      <c r="T58" s="3" t="b">
        <f>IF(SUMIFS('[1]Cashflow Projection'!$E$125:$E$129,'[1]Cashflow Projection'!$D$125:$D$129,'Sales (2)'!C58)&lt;&gt;0,TRUE,FALSE)</f>
        <v>0</v>
      </c>
      <c r="U58" s="4">
        <v>45747</v>
      </c>
      <c r="V58" s="6">
        <v>687091.43478260876</v>
      </c>
      <c r="W58" s="7">
        <f>IF(SUMIFS('[1]Cashflow Projection'!$E$125:$E$129,'[1]Cashflow Projection'!$D$125:$D$129,'Sales (2)'!C58)=1,SUMIFS('[1]Cashflow Projection'!$C$125:$C$129,'[1]Cashflow Projection'!$D$125:$D$129,'Sales (2)'!C58),+'Sales (2)'!H58)</f>
        <v>45716</v>
      </c>
      <c r="X58" s="7">
        <f t="shared" si="3"/>
        <v>45747</v>
      </c>
      <c r="Y58" s="7">
        <f t="shared" si="4"/>
        <v>45777</v>
      </c>
      <c r="Z58" t="b">
        <v>0</v>
      </c>
    </row>
    <row r="59" spans="1:26" hidden="1" x14ac:dyDescent="0.2">
      <c r="A59" s="3" t="s">
        <v>20</v>
      </c>
      <c r="B59" s="3" t="s">
        <v>21</v>
      </c>
      <c r="C59" s="3" t="s">
        <v>79</v>
      </c>
      <c r="D59" s="3" t="b">
        <v>0</v>
      </c>
      <c r="E59" s="3" t="b">
        <v>0</v>
      </c>
      <c r="F59" s="3">
        <f>IF(OR(Z59=TRUE,SUMIFS('[1]Cashflow Projection'!$E$125:$E$129,'[1]Cashflow Projection'!$D$125:$D$129,'Sales (2)'!C59)=1),0,SUMIFS('[1]Cashflow Projection'!$C$7:$C$23,'[1]Cashflow Projection'!$B$7:$B$23,'Sales (2)'!B59,'[1]Cashflow Projection'!$A$7:$A$23,'Sales (2)'!A59))</f>
        <v>0</v>
      </c>
      <c r="G59" s="4">
        <v>45688</v>
      </c>
      <c r="H59" s="4">
        <v>45688</v>
      </c>
      <c r="I59" s="3">
        <v>850000</v>
      </c>
      <c r="J59" s="3">
        <v>110869.5652173913</v>
      </c>
      <c r="K59" s="3">
        <v>739130.43478260876</v>
      </c>
      <c r="L59" s="3">
        <v>0</v>
      </c>
      <c r="M59" s="3">
        <v>1789</v>
      </c>
      <c r="N59" s="3">
        <v>4250</v>
      </c>
      <c r="O59" s="3">
        <v>42500</v>
      </c>
      <c r="P59" s="3">
        <v>3500</v>
      </c>
      <c r="Q59" s="5">
        <f t="shared" si="1"/>
        <v>687091.43478260876</v>
      </c>
      <c r="R59" s="6">
        <v>0</v>
      </c>
      <c r="S59" s="6">
        <f t="shared" si="2"/>
        <v>687091.43478260876</v>
      </c>
      <c r="T59" s="3" t="b">
        <f>IF(SUMIFS('[1]Cashflow Projection'!$E$125:$E$129,'[1]Cashflow Projection'!$D$125:$D$129,'Sales (2)'!C59)&lt;&gt;0,TRUE,FALSE)</f>
        <v>0</v>
      </c>
      <c r="U59" s="4">
        <v>45747</v>
      </c>
      <c r="V59" s="6">
        <v>687091.43478260876</v>
      </c>
      <c r="W59" s="7">
        <f>IF(SUMIFS('[1]Cashflow Projection'!$E$125:$E$129,'[1]Cashflow Projection'!$D$125:$D$129,'Sales (2)'!C59)=1,SUMIFS('[1]Cashflow Projection'!$C$125:$C$129,'[1]Cashflow Projection'!$D$125:$D$129,'Sales (2)'!C59),+'Sales (2)'!H59)</f>
        <v>45688</v>
      </c>
      <c r="X59" s="7">
        <f t="shared" si="3"/>
        <v>45747</v>
      </c>
      <c r="Y59" s="7">
        <f t="shared" si="4"/>
        <v>45777</v>
      </c>
      <c r="Z59" t="b">
        <v>0</v>
      </c>
    </row>
    <row r="60" spans="1:26" hidden="1" x14ac:dyDescent="0.2">
      <c r="A60" s="3" t="s">
        <v>20</v>
      </c>
      <c r="B60" s="3" t="s">
        <v>21</v>
      </c>
      <c r="C60" s="3" t="s">
        <v>80</v>
      </c>
      <c r="D60" s="3" t="b">
        <v>0</v>
      </c>
      <c r="E60" s="3" t="b">
        <v>0</v>
      </c>
      <c r="F60" s="3">
        <f>IF(OR(Z60=TRUE,SUMIFS('[1]Cashflow Projection'!$E$125:$E$129,'[1]Cashflow Projection'!$D$125:$D$129,'Sales (2)'!C60)=1),0,SUMIFS('[1]Cashflow Projection'!$C$7:$C$23,'[1]Cashflow Projection'!$B$7:$B$23,'Sales (2)'!B60,'[1]Cashflow Projection'!$A$7:$A$23,'Sales (2)'!A60))</f>
        <v>0</v>
      </c>
      <c r="G60" s="4">
        <v>45566</v>
      </c>
      <c r="H60" s="4">
        <v>45566</v>
      </c>
      <c r="I60" s="3">
        <v>850000</v>
      </c>
      <c r="J60" s="3">
        <v>110869.5652173913</v>
      </c>
      <c r="K60" s="3">
        <v>739130.43478260876</v>
      </c>
      <c r="L60" s="3">
        <v>0</v>
      </c>
      <c r="M60" s="3">
        <v>1789</v>
      </c>
      <c r="N60" s="3">
        <v>4250</v>
      </c>
      <c r="O60" s="3">
        <v>42500</v>
      </c>
      <c r="P60" s="3">
        <v>3500</v>
      </c>
      <c r="Q60" s="5">
        <f t="shared" si="1"/>
        <v>687091.43478260876</v>
      </c>
      <c r="R60" s="6">
        <v>0</v>
      </c>
      <c r="S60" s="6">
        <f t="shared" si="2"/>
        <v>687091.43478260876</v>
      </c>
      <c r="T60" s="3" t="b">
        <f>IF(SUMIFS('[1]Cashflow Projection'!$E$125:$E$129,'[1]Cashflow Projection'!$D$125:$D$129,'Sales (2)'!C60)&lt;&gt;0,TRUE,FALSE)</f>
        <v>0</v>
      </c>
      <c r="U60" s="4">
        <v>45626</v>
      </c>
      <c r="V60" s="6">
        <v>687091.43478260876</v>
      </c>
      <c r="W60" s="7">
        <f>IF(SUMIFS('[1]Cashflow Projection'!$E$125:$E$129,'[1]Cashflow Projection'!$D$125:$D$129,'Sales (2)'!C60)=1,SUMIFS('[1]Cashflow Projection'!$C$125:$C$129,'[1]Cashflow Projection'!$D$125:$D$129,'Sales (2)'!C60),+'Sales (2)'!H60)</f>
        <v>45566</v>
      </c>
      <c r="X60" s="7">
        <f t="shared" si="3"/>
        <v>45626</v>
      </c>
      <c r="Y60" s="7">
        <f t="shared" si="4"/>
        <v>45657</v>
      </c>
      <c r="Z60" t="b">
        <v>0</v>
      </c>
    </row>
    <row r="61" spans="1:26" hidden="1" x14ac:dyDescent="0.2">
      <c r="A61" s="3" t="s">
        <v>20</v>
      </c>
      <c r="B61" s="3" t="s">
        <v>21</v>
      </c>
      <c r="C61" s="3" t="s">
        <v>81</v>
      </c>
      <c r="D61" s="3" t="b">
        <v>0</v>
      </c>
      <c r="E61" s="3" t="b">
        <v>0</v>
      </c>
      <c r="F61" s="3">
        <f>IF(OR(Z61=TRUE,SUMIFS('[1]Cashflow Projection'!$E$125:$E$129,'[1]Cashflow Projection'!$D$125:$D$129,'Sales (2)'!C61)=1),0,SUMIFS('[1]Cashflow Projection'!$C$7:$C$23,'[1]Cashflow Projection'!$B$7:$B$23,'Sales (2)'!B61,'[1]Cashflow Projection'!$A$7:$A$23,'Sales (2)'!A61))</f>
        <v>0</v>
      </c>
      <c r="G61" s="4">
        <v>45551</v>
      </c>
      <c r="H61" s="4">
        <v>45551</v>
      </c>
      <c r="I61" s="3">
        <v>850000</v>
      </c>
      <c r="J61" s="3">
        <v>110869.5652173913</v>
      </c>
      <c r="K61" s="3">
        <v>739130.43478260876</v>
      </c>
      <c r="L61" s="3">
        <v>0</v>
      </c>
      <c r="M61" s="3">
        <v>1789</v>
      </c>
      <c r="N61" s="3">
        <v>4250</v>
      </c>
      <c r="O61" s="3">
        <v>42500</v>
      </c>
      <c r="P61" s="3">
        <v>3500</v>
      </c>
      <c r="Q61" s="5">
        <f t="shared" si="1"/>
        <v>687091.43478260876</v>
      </c>
      <c r="R61" s="6">
        <v>0</v>
      </c>
      <c r="S61" s="6">
        <f t="shared" si="2"/>
        <v>687091.43478260876</v>
      </c>
      <c r="T61" s="3" t="b">
        <f>IF(SUMIFS('[1]Cashflow Projection'!$E$125:$E$129,'[1]Cashflow Projection'!$D$125:$D$129,'Sales (2)'!C61)&lt;&gt;0,TRUE,FALSE)</f>
        <v>0</v>
      </c>
      <c r="U61" s="4">
        <v>45626</v>
      </c>
      <c r="V61" s="6">
        <v>687091.43478260876</v>
      </c>
      <c r="W61" s="7">
        <f>IF(SUMIFS('[1]Cashflow Projection'!$E$125:$E$129,'[1]Cashflow Projection'!$D$125:$D$129,'Sales (2)'!C61)=1,SUMIFS('[1]Cashflow Projection'!$C$125:$C$129,'[1]Cashflow Projection'!$D$125:$D$129,'Sales (2)'!C61),+'Sales (2)'!H61)</f>
        <v>45551</v>
      </c>
      <c r="X61" s="7">
        <f t="shared" si="3"/>
        <v>45626</v>
      </c>
      <c r="Y61" s="7">
        <f t="shared" si="4"/>
        <v>45657</v>
      </c>
      <c r="Z61" t="b">
        <v>0</v>
      </c>
    </row>
    <row r="62" spans="1:26" hidden="1" x14ac:dyDescent="0.2">
      <c r="A62" s="3" t="s">
        <v>20</v>
      </c>
      <c r="B62" s="3" t="s">
        <v>21</v>
      </c>
      <c r="C62" s="3" t="s">
        <v>82</v>
      </c>
      <c r="D62" s="3" t="b">
        <v>1</v>
      </c>
      <c r="E62" s="3" t="b">
        <v>1</v>
      </c>
      <c r="F62" s="3">
        <f>IF(OR(Z62=TRUE,SUMIFS('[1]Cashflow Projection'!$E$125:$E$129,'[1]Cashflow Projection'!$D$125:$D$129,'Sales (2)'!C62)=1),0,SUMIFS('[1]Cashflow Projection'!$C$7:$C$23,'[1]Cashflow Projection'!$B$7:$B$23,'Sales (2)'!B62,'[1]Cashflow Projection'!$A$7:$A$23,'Sales (2)'!A62))</f>
        <v>0</v>
      </c>
      <c r="G62" s="4">
        <v>45485</v>
      </c>
      <c r="H62" s="4">
        <v>45485</v>
      </c>
      <c r="I62" s="3">
        <v>750000</v>
      </c>
      <c r="J62" s="3">
        <v>97826.086956521744</v>
      </c>
      <c r="K62" s="3">
        <v>652173.91304347827</v>
      </c>
      <c r="L62" s="3">
        <v>0</v>
      </c>
      <c r="M62" s="3">
        <v>1789</v>
      </c>
      <c r="N62" s="3">
        <v>3750</v>
      </c>
      <c r="O62" s="3">
        <v>37500</v>
      </c>
      <c r="P62" s="3">
        <v>3500</v>
      </c>
      <c r="Q62" s="5">
        <f t="shared" si="1"/>
        <v>605634.91304347827</v>
      </c>
      <c r="R62" s="6">
        <v>0</v>
      </c>
      <c r="S62" s="6">
        <f t="shared" si="2"/>
        <v>605634.91304347827</v>
      </c>
      <c r="T62" s="3" t="b">
        <f>IF(SUMIFS('[1]Cashflow Projection'!$E$125:$E$129,'[1]Cashflow Projection'!$D$125:$D$129,'Sales (2)'!C62)&lt;&gt;0,TRUE,FALSE)</f>
        <v>0</v>
      </c>
      <c r="U62" s="4">
        <v>45565</v>
      </c>
      <c r="V62" s="6">
        <v>605634.91304347827</v>
      </c>
      <c r="W62" s="7">
        <f>IF(SUMIFS('[1]Cashflow Projection'!$E$125:$E$129,'[1]Cashflow Projection'!$D$125:$D$129,'Sales (2)'!C62)=1,SUMIFS('[1]Cashflow Projection'!$C$125:$C$129,'[1]Cashflow Projection'!$D$125:$D$129,'Sales (2)'!C62),+'Sales (2)'!H62)</f>
        <v>45485</v>
      </c>
      <c r="X62" s="7">
        <f t="shared" si="3"/>
        <v>45565</v>
      </c>
      <c r="Y62" s="7">
        <f t="shared" si="4"/>
        <v>45596</v>
      </c>
      <c r="Z62" t="b">
        <v>0</v>
      </c>
    </row>
    <row r="63" spans="1:26" hidden="1" x14ac:dyDescent="0.2">
      <c r="A63" s="3" t="s">
        <v>20</v>
      </c>
      <c r="B63" s="3" t="s">
        <v>21</v>
      </c>
      <c r="C63" s="3" t="s">
        <v>83</v>
      </c>
      <c r="D63" s="3" t="b">
        <v>0</v>
      </c>
      <c r="E63" s="3" t="b">
        <v>0</v>
      </c>
      <c r="F63" s="3">
        <f>IF(OR(Z63=TRUE,SUMIFS('[1]Cashflow Projection'!$E$125:$E$129,'[1]Cashflow Projection'!$D$125:$D$129,'Sales (2)'!C63)=1),0,SUMIFS('[1]Cashflow Projection'!$C$7:$C$23,'[1]Cashflow Projection'!$B$7:$B$23,'Sales (2)'!B63,'[1]Cashflow Projection'!$A$7:$A$23,'Sales (2)'!A63))</f>
        <v>0</v>
      </c>
      <c r="G63" s="4">
        <v>45606</v>
      </c>
      <c r="H63" s="4">
        <v>45606</v>
      </c>
      <c r="I63" s="3">
        <v>850000</v>
      </c>
      <c r="J63" s="3">
        <v>110869.5652173913</v>
      </c>
      <c r="K63" s="3">
        <v>739130.43478260876</v>
      </c>
      <c r="L63" s="3">
        <v>0</v>
      </c>
      <c r="M63" s="3">
        <v>1789</v>
      </c>
      <c r="N63" s="3">
        <v>4250</v>
      </c>
      <c r="O63" s="3">
        <v>42500</v>
      </c>
      <c r="P63" s="3">
        <v>3500</v>
      </c>
      <c r="Q63" s="5">
        <f t="shared" si="1"/>
        <v>687091.43478260876</v>
      </c>
      <c r="R63" s="6">
        <v>0</v>
      </c>
      <c r="S63" s="6">
        <f t="shared" si="2"/>
        <v>687091.43478260876</v>
      </c>
      <c r="T63" s="3" t="b">
        <f>IF(SUMIFS('[1]Cashflow Projection'!$E$125:$E$129,'[1]Cashflow Projection'!$D$125:$D$129,'Sales (2)'!C63)&lt;&gt;0,TRUE,FALSE)</f>
        <v>0</v>
      </c>
      <c r="U63" s="4">
        <v>45688</v>
      </c>
      <c r="V63" s="6">
        <v>687091.43478260876</v>
      </c>
      <c r="W63" s="7">
        <f>IF(SUMIFS('[1]Cashflow Projection'!$E$125:$E$129,'[1]Cashflow Projection'!$D$125:$D$129,'Sales (2)'!C63)=1,SUMIFS('[1]Cashflow Projection'!$C$125:$C$129,'[1]Cashflow Projection'!$D$125:$D$129,'Sales (2)'!C63),+'Sales (2)'!H63)</f>
        <v>45606</v>
      </c>
      <c r="X63" s="7">
        <f t="shared" si="3"/>
        <v>45688</v>
      </c>
      <c r="Y63" s="7">
        <f t="shared" si="4"/>
        <v>45716</v>
      </c>
      <c r="Z63" t="b">
        <v>0</v>
      </c>
    </row>
    <row r="64" spans="1:26" hidden="1" x14ac:dyDescent="0.2">
      <c r="A64" s="3" t="s">
        <v>20</v>
      </c>
      <c r="B64" s="3" t="s">
        <v>21</v>
      </c>
      <c r="C64" s="3" t="s">
        <v>84</v>
      </c>
      <c r="D64" s="3" t="b">
        <v>0</v>
      </c>
      <c r="E64" s="3" t="b">
        <v>0</v>
      </c>
      <c r="F64" s="3">
        <f>IF(OR(Z64=TRUE,SUMIFS('[1]Cashflow Projection'!$E$125:$E$129,'[1]Cashflow Projection'!$D$125:$D$129,'Sales (2)'!C64)=1),0,SUMIFS('[1]Cashflow Projection'!$C$7:$C$23,'[1]Cashflow Projection'!$B$7:$B$23,'Sales (2)'!B64,'[1]Cashflow Projection'!$A$7:$A$23,'Sales (2)'!A64))</f>
        <v>0</v>
      </c>
      <c r="G64" s="4">
        <v>45551</v>
      </c>
      <c r="H64" s="4">
        <v>45551</v>
      </c>
      <c r="I64" s="3">
        <v>850000</v>
      </c>
      <c r="J64" s="3">
        <v>110869.5652173913</v>
      </c>
      <c r="K64" s="3">
        <v>739130.43478260876</v>
      </c>
      <c r="L64" s="3">
        <v>0</v>
      </c>
      <c r="M64" s="3">
        <v>1789</v>
      </c>
      <c r="N64" s="3">
        <v>4250</v>
      </c>
      <c r="O64" s="3">
        <v>42500</v>
      </c>
      <c r="P64" s="3">
        <v>3500</v>
      </c>
      <c r="Q64" s="5">
        <f t="shared" si="1"/>
        <v>687091.43478260876</v>
      </c>
      <c r="R64" s="6">
        <v>0</v>
      </c>
      <c r="S64" s="6">
        <f t="shared" si="2"/>
        <v>687091.43478260876</v>
      </c>
      <c r="T64" s="3" t="b">
        <f>IF(SUMIFS('[1]Cashflow Projection'!$E$125:$E$129,'[1]Cashflow Projection'!$D$125:$D$129,'Sales (2)'!C64)&lt;&gt;0,TRUE,FALSE)</f>
        <v>0</v>
      </c>
      <c r="U64" s="4">
        <v>45626</v>
      </c>
      <c r="V64" s="6">
        <v>687091.43478260876</v>
      </c>
      <c r="W64" s="7">
        <f>IF(SUMIFS('[1]Cashflow Projection'!$E$125:$E$129,'[1]Cashflow Projection'!$D$125:$D$129,'Sales (2)'!C64)=1,SUMIFS('[1]Cashflow Projection'!$C$125:$C$129,'[1]Cashflow Projection'!$D$125:$D$129,'Sales (2)'!C64),+'Sales (2)'!H64)</f>
        <v>45551</v>
      </c>
      <c r="X64" s="7">
        <f t="shared" si="3"/>
        <v>45626</v>
      </c>
      <c r="Y64" s="7">
        <f t="shared" si="4"/>
        <v>45657</v>
      </c>
      <c r="Z64" t="b">
        <v>0</v>
      </c>
    </row>
    <row r="65" spans="1:26" hidden="1" x14ac:dyDescent="0.2">
      <c r="A65" s="3" t="s">
        <v>20</v>
      </c>
      <c r="B65" s="3" t="s">
        <v>21</v>
      </c>
      <c r="C65" s="3" t="s">
        <v>85</v>
      </c>
      <c r="D65" s="3" t="b">
        <v>0</v>
      </c>
      <c r="E65" s="3" t="b">
        <v>0</v>
      </c>
      <c r="F65" s="3">
        <f>IF(OR(Z65=TRUE,SUMIFS('[1]Cashflow Projection'!$E$125:$E$129,'[1]Cashflow Projection'!$D$125:$D$129,'Sales (2)'!C65)=1),0,SUMIFS('[1]Cashflow Projection'!$C$7:$C$23,'[1]Cashflow Projection'!$B$7:$B$23,'Sales (2)'!B65,'[1]Cashflow Projection'!$A$7:$A$23,'Sales (2)'!A65))</f>
        <v>0</v>
      </c>
      <c r="G65" s="4">
        <v>45568</v>
      </c>
      <c r="H65" s="4">
        <v>45568</v>
      </c>
      <c r="I65" s="3">
        <v>850000</v>
      </c>
      <c r="J65" s="3">
        <v>110869.5652173913</v>
      </c>
      <c r="K65" s="3">
        <v>739130.43478260876</v>
      </c>
      <c r="L65" s="3">
        <v>0</v>
      </c>
      <c r="M65" s="3">
        <v>1789</v>
      </c>
      <c r="N65" s="3">
        <v>4250</v>
      </c>
      <c r="O65" s="3">
        <v>42500</v>
      </c>
      <c r="P65" s="3">
        <v>3500</v>
      </c>
      <c r="Q65" s="5">
        <f t="shared" si="1"/>
        <v>687091.43478260876</v>
      </c>
      <c r="R65" s="6">
        <v>0</v>
      </c>
      <c r="S65" s="6">
        <f t="shared" si="2"/>
        <v>687091.43478260876</v>
      </c>
      <c r="T65" s="3" t="b">
        <f>IF(SUMIFS('[1]Cashflow Projection'!$E$125:$E$129,'[1]Cashflow Projection'!$D$125:$D$129,'Sales (2)'!C65)&lt;&gt;0,TRUE,FALSE)</f>
        <v>0</v>
      </c>
      <c r="U65" s="4">
        <v>45626</v>
      </c>
      <c r="V65" s="6">
        <v>687091.43478260876</v>
      </c>
      <c r="W65" s="7">
        <f>IF(SUMIFS('[1]Cashflow Projection'!$E$125:$E$129,'[1]Cashflow Projection'!$D$125:$D$129,'Sales (2)'!C65)=1,SUMIFS('[1]Cashflow Projection'!$C$125:$C$129,'[1]Cashflow Projection'!$D$125:$D$129,'Sales (2)'!C65),+'Sales (2)'!H65)</f>
        <v>45568</v>
      </c>
      <c r="X65" s="7">
        <f t="shared" si="3"/>
        <v>45626</v>
      </c>
      <c r="Y65" s="7">
        <f t="shared" si="4"/>
        <v>45657</v>
      </c>
      <c r="Z65" t="b">
        <v>0</v>
      </c>
    </row>
    <row r="66" spans="1:26" hidden="1" x14ac:dyDescent="0.2">
      <c r="A66" s="3" t="s">
        <v>20</v>
      </c>
      <c r="B66" s="3" t="s">
        <v>21</v>
      </c>
      <c r="C66" s="3" t="s">
        <v>86</v>
      </c>
      <c r="D66" s="3" t="b">
        <v>0</v>
      </c>
      <c r="E66" s="3" t="b">
        <v>0</v>
      </c>
      <c r="F66" s="3">
        <f>IF(OR(Z66=TRUE,SUMIFS('[1]Cashflow Projection'!$E$125:$E$129,'[1]Cashflow Projection'!$D$125:$D$129,'Sales (2)'!C66)=1),0,SUMIFS('[1]Cashflow Projection'!$C$7:$C$23,'[1]Cashflow Projection'!$B$7:$B$23,'Sales (2)'!B66,'[1]Cashflow Projection'!$A$7:$A$23,'Sales (2)'!A66))</f>
        <v>0</v>
      </c>
      <c r="G66" s="4">
        <v>45606</v>
      </c>
      <c r="H66" s="4">
        <v>45606</v>
      </c>
      <c r="I66" s="3">
        <v>850000</v>
      </c>
      <c r="J66" s="3">
        <v>110869.5652173913</v>
      </c>
      <c r="K66" s="3">
        <v>739130.43478260876</v>
      </c>
      <c r="L66" s="3">
        <v>0</v>
      </c>
      <c r="M66" s="3">
        <v>1789</v>
      </c>
      <c r="N66" s="3">
        <v>4250</v>
      </c>
      <c r="O66" s="3">
        <v>42500</v>
      </c>
      <c r="P66" s="3">
        <v>3500</v>
      </c>
      <c r="Q66" s="5">
        <f t="shared" si="1"/>
        <v>687091.43478260876</v>
      </c>
      <c r="R66" s="6">
        <v>0</v>
      </c>
      <c r="S66" s="6">
        <f t="shared" si="2"/>
        <v>687091.43478260876</v>
      </c>
      <c r="T66" s="3" t="b">
        <f>IF(SUMIFS('[1]Cashflow Projection'!$E$125:$E$129,'[1]Cashflow Projection'!$D$125:$D$129,'Sales (2)'!C66)&lt;&gt;0,TRUE,FALSE)</f>
        <v>0</v>
      </c>
      <c r="U66" s="4">
        <v>45688</v>
      </c>
      <c r="V66" s="6">
        <v>687091.43478260876</v>
      </c>
      <c r="W66" s="7">
        <f>IF(SUMIFS('[1]Cashflow Projection'!$E$125:$E$129,'[1]Cashflow Projection'!$D$125:$D$129,'Sales (2)'!C66)=1,SUMIFS('[1]Cashflow Projection'!$C$125:$C$129,'[1]Cashflow Projection'!$D$125:$D$129,'Sales (2)'!C66),+'Sales (2)'!H66)</f>
        <v>45606</v>
      </c>
      <c r="X66" s="7">
        <f t="shared" si="3"/>
        <v>45688</v>
      </c>
      <c r="Y66" s="7">
        <f t="shared" si="4"/>
        <v>45716</v>
      </c>
      <c r="Z66" t="b">
        <v>0</v>
      </c>
    </row>
    <row r="67" spans="1:26" hidden="1" x14ac:dyDescent="0.2">
      <c r="A67" s="3" t="s">
        <v>20</v>
      </c>
      <c r="B67" s="3" t="s">
        <v>21</v>
      </c>
      <c r="C67" s="3" t="s">
        <v>87</v>
      </c>
      <c r="D67" s="3" t="b">
        <v>0</v>
      </c>
      <c r="E67" s="3" t="b">
        <v>0</v>
      </c>
      <c r="F67" s="3">
        <f>IF(OR(Z67=TRUE,SUMIFS('[1]Cashflow Projection'!$E$125:$E$129,'[1]Cashflow Projection'!$D$125:$D$129,'Sales (2)'!C67)=1),0,SUMIFS('[1]Cashflow Projection'!$C$7:$C$23,'[1]Cashflow Projection'!$B$7:$B$23,'Sales (2)'!B67,'[1]Cashflow Projection'!$A$7:$A$23,'Sales (2)'!A67))</f>
        <v>0</v>
      </c>
      <c r="G67" s="4">
        <v>45551</v>
      </c>
      <c r="H67" s="4">
        <v>45551</v>
      </c>
      <c r="I67" s="3">
        <v>850000</v>
      </c>
      <c r="J67" s="3">
        <v>110869.5652173913</v>
      </c>
      <c r="K67" s="3">
        <v>739130.43478260876</v>
      </c>
      <c r="L67" s="3">
        <v>0</v>
      </c>
      <c r="M67" s="3">
        <v>1789</v>
      </c>
      <c r="N67" s="3">
        <v>4250</v>
      </c>
      <c r="O67" s="3">
        <v>42500</v>
      </c>
      <c r="P67" s="3">
        <v>3500</v>
      </c>
      <c r="Q67" s="5">
        <f t="shared" si="1"/>
        <v>687091.43478260876</v>
      </c>
      <c r="R67" s="6">
        <v>0</v>
      </c>
      <c r="S67" s="6">
        <f t="shared" si="2"/>
        <v>687091.43478260876</v>
      </c>
      <c r="T67" s="3" t="b">
        <f>IF(SUMIFS('[1]Cashflow Projection'!$E$125:$E$129,'[1]Cashflow Projection'!$D$125:$D$129,'Sales (2)'!C67)&lt;&gt;0,TRUE,FALSE)</f>
        <v>0</v>
      </c>
      <c r="U67" s="4">
        <v>45626</v>
      </c>
      <c r="V67" s="6">
        <v>687091.43478260876</v>
      </c>
      <c r="W67" s="7">
        <f>IF(SUMIFS('[1]Cashflow Projection'!$E$125:$E$129,'[1]Cashflow Projection'!$D$125:$D$129,'Sales (2)'!C67)=1,SUMIFS('[1]Cashflow Projection'!$C$125:$C$129,'[1]Cashflow Projection'!$D$125:$D$129,'Sales (2)'!C67),+'Sales (2)'!H67)</f>
        <v>45551</v>
      </c>
      <c r="X67" s="7">
        <f t="shared" si="3"/>
        <v>45626</v>
      </c>
      <c r="Y67" s="7">
        <f t="shared" si="4"/>
        <v>45657</v>
      </c>
      <c r="Z67" t="b">
        <v>0</v>
      </c>
    </row>
    <row r="68" spans="1:26" hidden="1" x14ac:dyDescent="0.2">
      <c r="A68" s="3" t="s">
        <v>20</v>
      </c>
      <c r="B68" s="3" t="s">
        <v>21</v>
      </c>
      <c r="C68" s="3" t="s">
        <v>88</v>
      </c>
      <c r="D68" s="3" t="b">
        <v>0</v>
      </c>
      <c r="E68" s="3" t="b">
        <v>0</v>
      </c>
      <c r="F68" s="3">
        <f>IF(OR(Z68=TRUE,SUMIFS('[1]Cashflow Projection'!$E$125:$E$129,'[1]Cashflow Projection'!$D$125:$D$129,'Sales (2)'!C68)=1),0,SUMIFS('[1]Cashflow Projection'!$C$7:$C$23,'[1]Cashflow Projection'!$B$7:$B$23,'Sales (2)'!B68,'[1]Cashflow Projection'!$A$7:$A$23,'Sales (2)'!A68))</f>
        <v>0</v>
      </c>
      <c r="G68" s="4">
        <v>45560</v>
      </c>
      <c r="H68" s="4">
        <v>45560</v>
      </c>
      <c r="I68" s="3">
        <v>850000</v>
      </c>
      <c r="J68" s="3">
        <v>110869.5652173913</v>
      </c>
      <c r="K68" s="3">
        <v>739130.43478260876</v>
      </c>
      <c r="L68" s="3">
        <v>0</v>
      </c>
      <c r="M68" s="3">
        <v>1789</v>
      </c>
      <c r="N68" s="3">
        <v>4250</v>
      </c>
      <c r="O68" s="3">
        <v>42500</v>
      </c>
      <c r="P68" s="3">
        <v>3500</v>
      </c>
      <c r="Q68" s="5">
        <f t="shared" si="1"/>
        <v>687091.43478260876</v>
      </c>
      <c r="R68" s="6">
        <v>0</v>
      </c>
      <c r="S68" s="6">
        <f t="shared" si="2"/>
        <v>687091.43478260876</v>
      </c>
      <c r="T68" s="3" t="b">
        <f>IF(SUMIFS('[1]Cashflow Projection'!$E$125:$E$129,'[1]Cashflow Projection'!$D$125:$D$129,'Sales (2)'!C68)&lt;&gt;0,TRUE,FALSE)</f>
        <v>0</v>
      </c>
      <c r="U68" s="4">
        <v>45626</v>
      </c>
      <c r="V68" s="6">
        <v>687091.43478260876</v>
      </c>
      <c r="W68" s="7">
        <f>IF(SUMIFS('[1]Cashflow Projection'!$E$125:$E$129,'[1]Cashflow Projection'!$D$125:$D$129,'Sales (2)'!C68)=1,SUMIFS('[1]Cashflow Projection'!$C$125:$C$129,'[1]Cashflow Projection'!$D$125:$D$129,'Sales (2)'!C68),+'Sales (2)'!H68)</f>
        <v>45560</v>
      </c>
      <c r="X68" s="7">
        <f t="shared" si="3"/>
        <v>45626</v>
      </c>
      <c r="Y68" s="7">
        <f t="shared" si="4"/>
        <v>45657</v>
      </c>
      <c r="Z68" t="b">
        <v>0</v>
      </c>
    </row>
    <row r="69" spans="1:26" hidden="1" x14ac:dyDescent="0.2">
      <c r="A69" s="3" t="s">
        <v>20</v>
      </c>
      <c r="B69" s="3" t="s">
        <v>21</v>
      </c>
      <c r="C69" s="3" t="s">
        <v>89</v>
      </c>
      <c r="D69" s="3" t="b">
        <v>0</v>
      </c>
      <c r="E69" s="3" t="b">
        <v>0</v>
      </c>
      <c r="F69" s="3">
        <f>IF(OR(Z69=TRUE,SUMIFS('[1]Cashflow Projection'!$E$125:$E$129,'[1]Cashflow Projection'!$D$125:$D$129,'Sales (2)'!C69)=1),0,SUMIFS('[1]Cashflow Projection'!$C$7:$C$23,'[1]Cashflow Projection'!$B$7:$B$23,'Sales (2)'!B69,'[1]Cashflow Projection'!$A$7:$A$23,'Sales (2)'!A69))</f>
        <v>0</v>
      </c>
      <c r="G69" s="4">
        <v>45566</v>
      </c>
      <c r="H69" s="4">
        <v>45566</v>
      </c>
      <c r="I69" s="3">
        <v>850000</v>
      </c>
      <c r="J69" s="3">
        <v>110869.5652173913</v>
      </c>
      <c r="K69" s="3">
        <v>739130.43478260876</v>
      </c>
      <c r="L69" s="3">
        <v>0</v>
      </c>
      <c r="M69" s="3">
        <v>1789</v>
      </c>
      <c r="N69" s="3">
        <v>4250</v>
      </c>
      <c r="O69" s="3">
        <v>42500</v>
      </c>
      <c r="P69" s="3">
        <v>3500</v>
      </c>
      <c r="Q69" s="5">
        <f t="shared" ref="Q69:Q132" si="5">K69-SUM(L69:P69)</f>
        <v>687091.43478260876</v>
      </c>
      <c r="R69" s="6">
        <v>0</v>
      </c>
      <c r="S69" s="6">
        <f t="shared" ref="S69:S132" si="6">IF(T69=FALSE,Q69-R69,+V69)</f>
        <v>687091.43478260876</v>
      </c>
      <c r="T69" s="3" t="b">
        <f>IF(SUMIFS('[1]Cashflow Projection'!$E$125:$E$129,'[1]Cashflow Projection'!$D$125:$D$129,'Sales (2)'!C69)&lt;&gt;0,TRUE,FALSE)</f>
        <v>0</v>
      </c>
      <c r="U69" s="4">
        <v>45626</v>
      </c>
      <c r="V69" s="6">
        <v>687091.43478260876</v>
      </c>
      <c r="W69" s="7">
        <f>IF(SUMIFS('[1]Cashflow Projection'!$E$125:$E$129,'[1]Cashflow Projection'!$D$125:$D$129,'Sales (2)'!C69)=1,SUMIFS('[1]Cashflow Projection'!$C$125:$C$129,'[1]Cashflow Projection'!$D$125:$D$129,'Sales (2)'!C69),+'Sales (2)'!H69)</f>
        <v>45566</v>
      </c>
      <c r="X69" s="7">
        <f t="shared" ref="X69:X132" si="7">IF(MOD(MONTH(W69), 2) &lt;&gt; 0, EOMONTH(W69, 2), EOMONTH(W69, 1))</f>
        <v>45626</v>
      </c>
      <c r="Y69" s="7">
        <f t="shared" ref="Y69:Y132" si="8">EOMONTH(X69,1)</f>
        <v>45657</v>
      </c>
      <c r="Z69" t="b">
        <v>0</v>
      </c>
    </row>
    <row r="70" spans="1:26" hidden="1" x14ac:dyDescent="0.2">
      <c r="A70" s="3" t="s">
        <v>20</v>
      </c>
      <c r="B70" s="3" t="s">
        <v>21</v>
      </c>
      <c r="C70" s="3" t="s">
        <v>90</v>
      </c>
      <c r="D70" s="3" t="b">
        <v>0</v>
      </c>
      <c r="E70" s="3" t="b">
        <v>0</v>
      </c>
      <c r="F70" s="3">
        <f>IF(OR(Z70=TRUE,SUMIFS('[1]Cashflow Projection'!$E$125:$E$129,'[1]Cashflow Projection'!$D$125:$D$129,'Sales (2)'!C70)=1),0,SUMIFS('[1]Cashflow Projection'!$C$7:$C$23,'[1]Cashflow Projection'!$B$7:$B$23,'Sales (2)'!B70,'[1]Cashflow Projection'!$A$7:$A$23,'Sales (2)'!A70))</f>
        <v>0</v>
      </c>
      <c r="G70" s="4">
        <v>45606</v>
      </c>
      <c r="H70" s="4">
        <v>45606</v>
      </c>
      <c r="I70" s="3">
        <v>850000</v>
      </c>
      <c r="J70" s="3">
        <v>110869.5652173913</v>
      </c>
      <c r="K70" s="3">
        <v>739130.43478260876</v>
      </c>
      <c r="L70" s="3">
        <v>0</v>
      </c>
      <c r="M70" s="3">
        <v>1789</v>
      </c>
      <c r="N70" s="3">
        <v>4250</v>
      </c>
      <c r="O70" s="3">
        <v>42500</v>
      </c>
      <c r="P70" s="3">
        <v>3500</v>
      </c>
      <c r="Q70" s="5">
        <f t="shared" si="5"/>
        <v>687091.43478260876</v>
      </c>
      <c r="R70" s="6">
        <v>0</v>
      </c>
      <c r="S70" s="6">
        <f t="shared" si="6"/>
        <v>687091.43478260876</v>
      </c>
      <c r="T70" s="3" t="b">
        <f>IF(SUMIFS('[1]Cashflow Projection'!$E$125:$E$129,'[1]Cashflow Projection'!$D$125:$D$129,'Sales (2)'!C70)&lt;&gt;0,TRUE,FALSE)</f>
        <v>0</v>
      </c>
      <c r="U70" s="4">
        <v>45688</v>
      </c>
      <c r="V70" s="6">
        <v>687091.43478260876</v>
      </c>
      <c r="W70" s="7">
        <f>IF(SUMIFS('[1]Cashflow Projection'!$E$125:$E$129,'[1]Cashflow Projection'!$D$125:$D$129,'Sales (2)'!C70)=1,SUMIFS('[1]Cashflow Projection'!$C$125:$C$129,'[1]Cashflow Projection'!$D$125:$D$129,'Sales (2)'!C70),+'Sales (2)'!H70)</f>
        <v>45606</v>
      </c>
      <c r="X70" s="7">
        <f t="shared" si="7"/>
        <v>45688</v>
      </c>
      <c r="Y70" s="7">
        <f t="shared" si="8"/>
        <v>45716</v>
      </c>
      <c r="Z70" t="b">
        <v>0</v>
      </c>
    </row>
    <row r="71" spans="1:26" hidden="1" x14ac:dyDescent="0.2">
      <c r="A71" s="3" t="s">
        <v>20</v>
      </c>
      <c r="B71" s="3" t="s">
        <v>21</v>
      </c>
      <c r="C71" s="3" t="s">
        <v>91</v>
      </c>
      <c r="D71" s="3" t="b">
        <v>0</v>
      </c>
      <c r="E71" s="3" t="b">
        <v>0</v>
      </c>
      <c r="F71" s="3">
        <f>IF(OR(Z71=TRUE,SUMIFS('[1]Cashflow Projection'!$E$125:$E$129,'[1]Cashflow Projection'!$D$125:$D$129,'Sales (2)'!C71)=1),0,SUMIFS('[1]Cashflow Projection'!$C$7:$C$23,'[1]Cashflow Projection'!$B$7:$B$23,'Sales (2)'!B71,'[1]Cashflow Projection'!$A$7:$A$23,'Sales (2)'!A71))</f>
        <v>0</v>
      </c>
      <c r="G71" s="4">
        <v>45568</v>
      </c>
      <c r="H71" s="4">
        <v>45568</v>
      </c>
      <c r="I71" s="3">
        <v>850000</v>
      </c>
      <c r="J71" s="3">
        <v>110869.5652173913</v>
      </c>
      <c r="K71" s="3">
        <v>739130.43478260876</v>
      </c>
      <c r="L71" s="3">
        <v>0</v>
      </c>
      <c r="M71" s="3">
        <v>1789</v>
      </c>
      <c r="N71" s="3">
        <v>4250</v>
      </c>
      <c r="O71" s="3">
        <v>42500</v>
      </c>
      <c r="P71" s="3">
        <v>3500</v>
      </c>
      <c r="Q71" s="5">
        <f t="shared" si="5"/>
        <v>687091.43478260876</v>
      </c>
      <c r="R71" s="6">
        <v>0</v>
      </c>
      <c r="S71" s="6">
        <f t="shared" si="6"/>
        <v>687091.43478260876</v>
      </c>
      <c r="T71" s="3" t="b">
        <f>IF(SUMIFS('[1]Cashflow Projection'!$E$125:$E$129,'[1]Cashflow Projection'!$D$125:$D$129,'Sales (2)'!C71)&lt;&gt;0,TRUE,FALSE)</f>
        <v>0</v>
      </c>
      <c r="U71" s="4">
        <v>45626</v>
      </c>
      <c r="V71" s="6">
        <v>687091.43478260876</v>
      </c>
      <c r="W71" s="7">
        <f>IF(SUMIFS('[1]Cashflow Projection'!$E$125:$E$129,'[1]Cashflow Projection'!$D$125:$D$129,'Sales (2)'!C71)=1,SUMIFS('[1]Cashflow Projection'!$C$125:$C$129,'[1]Cashflow Projection'!$D$125:$D$129,'Sales (2)'!C71),+'Sales (2)'!H71)</f>
        <v>45568</v>
      </c>
      <c r="X71" s="7">
        <f t="shared" si="7"/>
        <v>45626</v>
      </c>
      <c r="Y71" s="7">
        <f t="shared" si="8"/>
        <v>45657</v>
      </c>
      <c r="Z71" t="b">
        <v>0</v>
      </c>
    </row>
    <row r="72" spans="1:26" hidden="1" x14ac:dyDescent="0.2">
      <c r="A72" s="3" t="s">
        <v>20</v>
      </c>
      <c r="B72" s="3" t="s">
        <v>21</v>
      </c>
      <c r="C72" s="3" t="s">
        <v>92</v>
      </c>
      <c r="D72" s="3" t="b">
        <v>0</v>
      </c>
      <c r="E72" s="3" t="b">
        <v>0</v>
      </c>
      <c r="F72" s="3">
        <f>IF(OR(Z72=TRUE,SUMIFS('[1]Cashflow Projection'!$E$125:$E$129,'[1]Cashflow Projection'!$D$125:$D$129,'Sales (2)'!C72)=1),0,SUMIFS('[1]Cashflow Projection'!$C$7:$C$23,'[1]Cashflow Projection'!$B$7:$B$23,'Sales (2)'!B72,'[1]Cashflow Projection'!$A$7:$A$23,'Sales (2)'!A72))</f>
        <v>0</v>
      </c>
      <c r="G72" s="4">
        <v>45716</v>
      </c>
      <c r="H72" s="4">
        <v>45716</v>
      </c>
      <c r="I72" s="3">
        <v>850000</v>
      </c>
      <c r="J72" s="3">
        <v>110869.5652173913</v>
      </c>
      <c r="K72" s="3">
        <v>739130.43478260876</v>
      </c>
      <c r="L72" s="3">
        <v>0</v>
      </c>
      <c r="M72" s="3">
        <v>1789</v>
      </c>
      <c r="N72" s="3">
        <v>4250</v>
      </c>
      <c r="O72" s="3">
        <v>42500</v>
      </c>
      <c r="P72" s="3">
        <v>3500</v>
      </c>
      <c r="Q72" s="5">
        <f t="shared" si="5"/>
        <v>687091.43478260876</v>
      </c>
      <c r="R72" s="6">
        <v>0</v>
      </c>
      <c r="S72" s="6">
        <f t="shared" si="6"/>
        <v>687091.43478260876</v>
      </c>
      <c r="T72" s="3" t="b">
        <f>IF(SUMIFS('[1]Cashflow Projection'!$E$125:$E$129,'[1]Cashflow Projection'!$D$125:$D$129,'Sales (2)'!C72)&lt;&gt;0,TRUE,FALSE)</f>
        <v>0</v>
      </c>
      <c r="U72" s="4">
        <v>45747</v>
      </c>
      <c r="V72" s="6">
        <v>687091.43478260876</v>
      </c>
      <c r="W72" s="7">
        <f>IF(SUMIFS('[1]Cashflow Projection'!$E$125:$E$129,'[1]Cashflow Projection'!$D$125:$D$129,'Sales (2)'!C72)=1,SUMIFS('[1]Cashflow Projection'!$C$125:$C$129,'[1]Cashflow Projection'!$D$125:$D$129,'Sales (2)'!C72),+'Sales (2)'!H72)</f>
        <v>45716</v>
      </c>
      <c r="X72" s="7">
        <f t="shared" si="7"/>
        <v>45747</v>
      </c>
      <c r="Y72" s="7">
        <f t="shared" si="8"/>
        <v>45777</v>
      </c>
      <c r="Z72" t="b">
        <v>0</v>
      </c>
    </row>
    <row r="73" spans="1:26" hidden="1" x14ac:dyDescent="0.2">
      <c r="A73" s="3" t="s">
        <v>20</v>
      </c>
      <c r="B73" s="3" t="s">
        <v>21</v>
      </c>
      <c r="C73" s="3" t="s">
        <v>93</v>
      </c>
      <c r="D73" s="3" t="b">
        <v>0</v>
      </c>
      <c r="E73" s="3" t="b">
        <v>0</v>
      </c>
      <c r="F73" s="3">
        <f>IF(OR(Z73=TRUE,SUMIFS('[1]Cashflow Projection'!$E$125:$E$129,'[1]Cashflow Projection'!$D$125:$D$129,'Sales (2)'!C73)=1),0,SUMIFS('[1]Cashflow Projection'!$C$7:$C$23,'[1]Cashflow Projection'!$B$7:$B$23,'Sales (2)'!B73,'[1]Cashflow Projection'!$A$7:$A$23,'Sales (2)'!A73))</f>
        <v>0</v>
      </c>
      <c r="G73" s="4">
        <v>45716</v>
      </c>
      <c r="H73" s="4">
        <v>45716</v>
      </c>
      <c r="I73" s="3">
        <v>850000</v>
      </c>
      <c r="J73" s="3">
        <v>110869.5652173913</v>
      </c>
      <c r="K73" s="3">
        <v>739130.43478260876</v>
      </c>
      <c r="L73" s="3">
        <v>0</v>
      </c>
      <c r="M73" s="3">
        <v>1789</v>
      </c>
      <c r="N73" s="3">
        <v>4250</v>
      </c>
      <c r="O73" s="3">
        <v>42500</v>
      </c>
      <c r="P73" s="3">
        <v>3500</v>
      </c>
      <c r="Q73" s="5">
        <f t="shared" si="5"/>
        <v>687091.43478260876</v>
      </c>
      <c r="R73" s="6">
        <v>0</v>
      </c>
      <c r="S73" s="6">
        <f t="shared" si="6"/>
        <v>687091.43478260876</v>
      </c>
      <c r="T73" s="3" t="b">
        <f>IF(SUMIFS('[1]Cashflow Projection'!$E$125:$E$129,'[1]Cashflow Projection'!$D$125:$D$129,'Sales (2)'!C73)&lt;&gt;0,TRUE,FALSE)</f>
        <v>0</v>
      </c>
      <c r="U73" s="4">
        <v>45747</v>
      </c>
      <c r="V73" s="6">
        <v>687091.43478260876</v>
      </c>
      <c r="W73" s="7">
        <f>IF(SUMIFS('[1]Cashflow Projection'!$E$125:$E$129,'[1]Cashflow Projection'!$D$125:$D$129,'Sales (2)'!C73)=1,SUMIFS('[1]Cashflow Projection'!$C$125:$C$129,'[1]Cashflow Projection'!$D$125:$D$129,'Sales (2)'!C73),+'Sales (2)'!H73)</f>
        <v>45716</v>
      </c>
      <c r="X73" s="7">
        <f t="shared" si="7"/>
        <v>45747</v>
      </c>
      <c r="Y73" s="7">
        <f t="shared" si="8"/>
        <v>45777</v>
      </c>
      <c r="Z73" t="b">
        <v>0</v>
      </c>
    </row>
    <row r="74" spans="1:26" hidden="1" x14ac:dyDescent="0.2">
      <c r="A74" s="3" t="s">
        <v>20</v>
      </c>
      <c r="B74" s="3" t="s">
        <v>21</v>
      </c>
      <c r="C74" s="3" t="s">
        <v>94</v>
      </c>
      <c r="D74" s="3" t="b">
        <v>0</v>
      </c>
      <c r="E74" s="3" t="b">
        <v>0</v>
      </c>
      <c r="F74" s="3">
        <f>IF(OR(Z74=TRUE,SUMIFS('[1]Cashflow Projection'!$E$125:$E$129,'[1]Cashflow Projection'!$D$125:$D$129,'Sales (2)'!C74)=1),0,SUMIFS('[1]Cashflow Projection'!$C$7:$C$23,'[1]Cashflow Projection'!$B$7:$B$23,'Sales (2)'!B74,'[1]Cashflow Projection'!$A$7:$A$23,'Sales (2)'!A74))</f>
        <v>0</v>
      </c>
      <c r="G74" s="4">
        <v>45716</v>
      </c>
      <c r="H74" s="4">
        <v>45716</v>
      </c>
      <c r="I74" s="3">
        <v>850000</v>
      </c>
      <c r="J74" s="3">
        <v>110869.5652173913</v>
      </c>
      <c r="K74" s="3">
        <v>739130.43478260876</v>
      </c>
      <c r="L74" s="3">
        <v>0</v>
      </c>
      <c r="M74" s="3">
        <v>1789</v>
      </c>
      <c r="N74" s="3">
        <v>4250</v>
      </c>
      <c r="O74" s="3">
        <v>42500</v>
      </c>
      <c r="P74" s="3">
        <v>3500</v>
      </c>
      <c r="Q74" s="5">
        <f t="shared" si="5"/>
        <v>687091.43478260876</v>
      </c>
      <c r="R74" s="6">
        <v>0</v>
      </c>
      <c r="S74" s="6">
        <f t="shared" si="6"/>
        <v>687091.43478260876</v>
      </c>
      <c r="T74" s="3" t="b">
        <f>IF(SUMIFS('[1]Cashflow Projection'!$E$125:$E$129,'[1]Cashflow Projection'!$D$125:$D$129,'Sales (2)'!C74)&lt;&gt;0,TRUE,FALSE)</f>
        <v>0</v>
      </c>
      <c r="U74" s="4">
        <v>45747</v>
      </c>
      <c r="V74" s="6">
        <v>687091.43478260876</v>
      </c>
      <c r="W74" s="7">
        <f>IF(SUMIFS('[1]Cashflow Projection'!$E$125:$E$129,'[1]Cashflow Projection'!$D$125:$D$129,'Sales (2)'!C74)=1,SUMIFS('[1]Cashflow Projection'!$C$125:$C$129,'[1]Cashflow Projection'!$D$125:$D$129,'Sales (2)'!C74),+'Sales (2)'!H74)</f>
        <v>45716</v>
      </c>
      <c r="X74" s="7">
        <f t="shared" si="7"/>
        <v>45747</v>
      </c>
      <c r="Y74" s="7">
        <f t="shared" si="8"/>
        <v>45777</v>
      </c>
      <c r="Z74" t="b">
        <v>0</v>
      </c>
    </row>
    <row r="75" spans="1:26" hidden="1" x14ac:dyDescent="0.2">
      <c r="A75" s="3" t="s">
        <v>20</v>
      </c>
      <c r="B75" s="3" t="s">
        <v>21</v>
      </c>
      <c r="C75" s="3" t="s">
        <v>95</v>
      </c>
      <c r="D75" s="3" t="b">
        <v>0</v>
      </c>
      <c r="E75" s="3" t="b">
        <v>0</v>
      </c>
      <c r="F75" s="3">
        <f>IF(OR(Z75=TRUE,SUMIFS('[1]Cashflow Projection'!$E$125:$E$129,'[1]Cashflow Projection'!$D$125:$D$129,'Sales (2)'!C75)=1),0,SUMIFS('[1]Cashflow Projection'!$C$7:$C$23,'[1]Cashflow Projection'!$B$7:$B$23,'Sales (2)'!B75,'[1]Cashflow Projection'!$A$7:$A$23,'Sales (2)'!A75))</f>
        <v>0</v>
      </c>
      <c r="G75" s="4">
        <v>45716</v>
      </c>
      <c r="H75" s="4">
        <v>45716</v>
      </c>
      <c r="I75" s="3">
        <v>850000</v>
      </c>
      <c r="J75" s="3">
        <v>110869.5652173913</v>
      </c>
      <c r="K75" s="3">
        <v>739130.43478260876</v>
      </c>
      <c r="L75" s="3">
        <v>0</v>
      </c>
      <c r="M75" s="3">
        <v>1789</v>
      </c>
      <c r="N75" s="3">
        <v>4250</v>
      </c>
      <c r="O75" s="3">
        <v>42500</v>
      </c>
      <c r="P75" s="3">
        <v>3500</v>
      </c>
      <c r="Q75" s="5">
        <f t="shared" si="5"/>
        <v>687091.43478260876</v>
      </c>
      <c r="R75" s="6">
        <v>0</v>
      </c>
      <c r="S75" s="6">
        <f t="shared" si="6"/>
        <v>687091.43478260876</v>
      </c>
      <c r="T75" s="3" t="b">
        <f>IF(SUMIFS('[1]Cashflow Projection'!$E$125:$E$129,'[1]Cashflow Projection'!$D$125:$D$129,'Sales (2)'!C75)&lt;&gt;0,TRUE,FALSE)</f>
        <v>0</v>
      </c>
      <c r="U75" s="4">
        <v>45747</v>
      </c>
      <c r="V75" s="6">
        <v>687091.43478260876</v>
      </c>
      <c r="W75" s="7">
        <f>IF(SUMIFS('[1]Cashflow Projection'!$E$125:$E$129,'[1]Cashflow Projection'!$D$125:$D$129,'Sales (2)'!C75)=1,SUMIFS('[1]Cashflow Projection'!$C$125:$C$129,'[1]Cashflow Projection'!$D$125:$D$129,'Sales (2)'!C75),+'Sales (2)'!H75)</f>
        <v>45716</v>
      </c>
      <c r="X75" s="7">
        <f t="shared" si="7"/>
        <v>45747</v>
      </c>
      <c r="Y75" s="7">
        <f t="shared" si="8"/>
        <v>45777</v>
      </c>
      <c r="Z75" t="b">
        <v>0</v>
      </c>
    </row>
    <row r="76" spans="1:26" hidden="1" x14ac:dyDescent="0.2">
      <c r="A76" s="3" t="s">
        <v>20</v>
      </c>
      <c r="B76" s="3" t="s">
        <v>21</v>
      </c>
      <c r="C76" s="3" t="s">
        <v>96</v>
      </c>
      <c r="D76" s="3" t="b">
        <v>0</v>
      </c>
      <c r="E76" s="3" t="b">
        <v>0</v>
      </c>
      <c r="F76" s="3">
        <f>IF(OR(Z76=TRUE,SUMIFS('[1]Cashflow Projection'!$E$125:$E$129,'[1]Cashflow Projection'!$D$125:$D$129,'Sales (2)'!C76)=1),0,SUMIFS('[1]Cashflow Projection'!$C$7:$C$23,'[1]Cashflow Projection'!$B$7:$B$23,'Sales (2)'!B76,'[1]Cashflow Projection'!$A$7:$A$23,'Sales (2)'!A76))</f>
        <v>0</v>
      </c>
      <c r="G76" s="4">
        <v>45716</v>
      </c>
      <c r="H76" s="4">
        <v>45716</v>
      </c>
      <c r="I76" s="3">
        <v>850000</v>
      </c>
      <c r="J76" s="3">
        <v>110869.5652173913</v>
      </c>
      <c r="K76" s="3">
        <v>739130.43478260876</v>
      </c>
      <c r="L76" s="3">
        <v>0</v>
      </c>
      <c r="M76" s="3">
        <v>1789</v>
      </c>
      <c r="N76" s="3">
        <v>4250</v>
      </c>
      <c r="O76" s="3">
        <v>42500</v>
      </c>
      <c r="P76" s="3">
        <v>3500</v>
      </c>
      <c r="Q76" s="5">
        <f t="shared" si="5"/>
        <v>687091.43478260876</v>
      </c>
      <c r="R76" s="6">
        <v>0</v>
      </c>
      <c r="S76" s="6">
        <f t="shared" si="6"/>
        <v>687091.43478260876</v>
      </c>
      <c r="T76" s="3" t="b">
        <f>IF(SUMIFS('[1]Cashflow Projection'!$E$125:$E$129,'[1]Cashflow Projection'!$D$125:$D$129,'Sales (2)'!C76)&lt;&gt;0,TRUE,FALSE)</f>
        <v>0</v>
      </c>
      <c r="U76" s="4">
        <v>45747</v>
      </c>
      <c r="V76" s="6">
        <v>687091.43478260876</v>
      </c>
      <c r="W76" s="7">
        <f>IF(SUMIFS('[1]Cashflow Projection'!$E$125:$E$129,'[1]Cashflow Projection'!$D$125:$D$129,'Sales (2)'!C76)=1,SUMIFS('[1]Cashflow Projection'!$C$125:$C$129,'[1]Cashflow Projection'!$D$125:$D$129,'Sales (2)'!C76),+'Sales (2)'!H76)</f>
        <v>45716</v>
      </c>
      <c r="X76" s="7">
        <f t="shared" si="7"/>
        <v>45747</v>
      </c>
      <c r="Y76" s="7">
        <f t="shared" si="8"/>
        <v>45777</v>
      </c>
      <c r="Z76" t="b">
        <v>0</v>
      </c>
    </row>
    <row r="77" spans="1:26" hidden="1" x14ac:dyDescent="0.2">
      <c r="A77" s="3" t="s">
        <v>20</v>
      </c>
      <c r="B77" s="3" t="s">
        <v>21</v>
      </c>
      <c r="C77" s="3" t="s">
        <v>97</v>
      </c>
      <c r="D77" s="3" t="b">
        <v>0</v>
      </c>
      <c r="E77" s="3" t="b">
        <v>0</v>
      </c>
      <c r="F77" s="3">
        <f>IF(OR(Z77=TRUE,SUMIFS('[1]Cashflow Projection'!$E$125:$E$129,'[1]Cashflow Projection'!$D$125:$D$129,'Sales (2)'!C77)=1),0,SUMIFS('[1]Cashflow Projection'!$C$7:$C$23,'[1]Cashflow Projection'!$B$7:$B$23,'Sales (2)'!B77,'[1]Cashflow Projection'!$A$7:$A$23,'Sales (2)'!A77))</f>
        <v>0</v>
      </c>
      <c r="G77" s="4">
        <v>45606</v>
      </c>
      <c r="H77" s="4">
        <v>45606</v>
      </c>
      <c r="I77" s="3">
        <v>850000</v>
      </c>
      <c r="J77" s="3">
        <v>110869.5652173913</v>
      </c>
      <c r="K77" s="3">
        <v>739130.43478260876</v>
      </c>
      <c r="L77" s="3">
        <v>0</v>
      </c>
      <c r="M77" s="3">
        <v>1789</v>
      </c>
      <c r="N77" s="3">
        <v>4250</v>
      </c>
      <c r="O77" s="3">
        <v>42500</v>
      </c>
      <c r="P77" s="3">
        <v>3500</v>
      </c>
      <c r="Q77" s="5">
        <f t="shared" si="5"/>
        <v>687091.43478260876</v>
      </c>
      <c r="R77" s="6">
        <v>0</v>
      </c>
      <c r="S77" s="6">
        <f t="shared" si="6"/>
        <v>687091.43478260876</v>
      </c>
      <c r="T77" s="3" t="b">
        <f>IF(SUMIFS('[1]Cashflow Projection'!$E$125:$E$129,'[1]Cashflow Projection'!$D$125:$D$129,'Sales (2)'!C77)&lt;&gt;0,TRUE,FALSE)</f>
        <v>0</v>
      </c>
      <c r="U77" s="4">
        <v>45688</v>
      </c>
      <c r="V77" s="6">
        <v>687091.43478260876</v>
      </c>
      <c r="W77" s="7">
        <f>IF(SUMIFS('[1]Cashflow Projection'!$E$125:$E$129,'[1]Cashflow Projection'!$D$125:$D$129,'Sales (2)'!C77)=1,SUMIFS('[1]Cashflow Projection'!$C$125:$C$129,'[1]Cashflow Projection'!$D$125:$D$129,'Sales (2)'!C77),+'Sales (2)'!H77)</f>
        <v>45606</v>
      </c>
      <c r="X77" s="7">
        <f t="shared" si="7"/>
        <v>45688</v>
      </c>
      <c r="Y77" s="7">
        <f t="shared" si="8"/>
        <v>45716</v>
      </c>
      <c r="Z77" t="b">
        <v>0</v>
      </c>
    </row>
    <row r="78" spans="1:26" hidden="1" x14ac:dyDescent="0.2">
      <c r="A78" s="3" t="s">
        <v>20</v>
      </c>
      <c r="B78" s="3" t="s">
        <v>21</v>
      </c>
      <c r="C78" s="3" t="s">
        <v>98</v>
      </c>
      <c r="D78" s="3" t="b">
        <v>0</v>
      </c>
      <c r="E78" s="3" t="b">
        <v>0</v>
      </c>
      <c r="F78" s="3">
        <f>IF(OR(Z78=TRUE,SUMIFS('[1]Cashflow Projection'!$E$125:$E$129,'[1]Cashflow Projection'!$D$125:$D$129,'Sales (2)'!C78)=1),0,SUMIFS('[1]Cashflow Projection'!$C$7:$C$23,'[1]Cashflow Projection'!$B$7:$B$23,'Sales (2)'!B78,'[1]Cashflow Projection'!$A$7:$A$23,'Sales (2)'!A78))</f>
        <v>0</v>
      </c>
      <c r="G78" s="4">
        <v>45568</v>
      </c>
      <c r="H78" s="4">
        <v>45568</v>
      </c>
      <c r="I78" s="3">
        <v>850000</v>
      </c>
      <c r="J78" s="3">
        <v>110869.5652173913</v>
      </c>
      <c r="K78" s="3">
        <v>739130.43478260876</v>
      </c>
      <c r="L78" s="3">
        <v>0</v>
      </c>
      <c r="M78" s="3">
        <v>1789</v>
      </c>
      <c r="N78" s="3">
        <v>4250</v>
      </c>
      <c r="O78" s="3">
        <v>42500</v>
      </c>
      <c r="P78" s="3">
        <v>3500</v>
      </c>
      <c r="Q78" s="5">
        <f t="shared" si="5"/>
        <v>687091.43478260876</v>
      </c>
      <c r="R78" s="6">
        <v>0</v>
      </c>
      <c r="S78" s="6">
        <f t="shared" si="6"/>
        <v>687091.43478260876</v>
      </c>
      <c r="T78" s="3" t="b">
        <f>IF(SUMIFS('[1]Cashflow Projection'!$E$125:$E$129,'[1]Cashflow Projection'!$D$125:$D$129,'Sales (2)'!C78)&lt;&gt;0,TRUE,FALSE)</f>
        <v>0</v>
      </c>
      <c r="U78" s="4">
        <v>45626</v>
      </c>
      <c r="V78" s="6">
        <v>687091.43478260876</v>
      </c>
      <c r="W78" s="7">
        <f>IF(SUMIFS('[1]Cashflow Projection'!$E$125:$E$129,'[1]Cashflow Projection'!$D$125:$D$129,'Sales (2)'!C78)=1,SUMIFS('[1]Cashflow Projection'!$C$125:$C$129,'[1]Cashflow Projection'!$D$125:$D$129,'Sales (2)'!C78),+'Sales (2)'!H78)</f>
        <v>45568</v>
      </c>
      <c r="X78" s="7">
        <f t="shared" si="7"/>
        <v>45626</v>
      </c>
      <c r="Y78" s="7">
        <f t="shared" si="8"/>
        <v>45657</v>
      </c>
      <c r="Z78" t="b">
        <v>0</v>
      </c>
    </row>
    <row r="79" spans="1:26" hidden="1" x14ac:dyDescent="0.2">
      <c r="A79" s="3" t="s">
        <v>20</v>
      </c>
      <c r="B79" s="3" t="s">
        <v>21</v>
      </c>
      <c r="C79" s="3" t="s">
        <v>99</v>
      </c>
      <c r="D79" s="3" t="b">
        <v>1</v>
      </c>
      <c r="E79" s="3" t="b">
        <v>0</v>
      </c>
      <c r="F79" s="3">
        <f>IF(OR(Z79=TRUE,SUMIFS('[1]Cashflow Projection'!$E$125:$E$129,'[1]Cashflow Projection'!$D$125:$D$129,'Sales (2)'!C79)=1),0,SUMIFS('[1]Cashflow Projection'!$C$7:$C$23,'[1]Cashflow Projection'!$B$7:$B$23,'Sales (2)'!B79,'[1]Cashflow Projection'!$A$7:$A$23,'Sales (2)'!A79))</f>
        <v>0</v>
      </c>
      <c r="G79" s="4">
        <v>45512</v>
      </c>
      <c r="H79" s="4">
        <v>45511</v>
      </c>
      <c r="I79" s="3">
        <v>750000</v>
      </c>
      <c r="J79" s="3">
        <v>110869.5652173913</v>
      </c>
      <c r="K79" s="3">
        <v>739130.43478260876</v>
      </c>
      <c r="L79" s="3">
        <v>0</v>
      </c>
      <c r="M79" s="3">
        <v>1789</v>
      </c>
      <c r="N79" s="3">
        <v>4250</v>
      </c>
      <c r="O79" s="3">
        <v>42500</v>
      </c>
      <c r="P79" s="3">
        <v>3500</v>
      </c>
      <c r="Q79" s="5">
        <f t="shared" si="5"/>
        <v>687091.43478260876</v>
      </c>
      <c r="R79" s="6">
        <v>0</v>
      </c>
      <c r="S79" s="6">
        <f t="shared" si="6"/>
        <v>687091.43478260876</v>
      </c>
      <c r="T79" s="3" t="b">
        <f>IF(SUMIFS('[1]Cashflow Projection'!$E$125:$E$129,'[1]Cashflow Projection'!$D$125:$D$129,'Sales (2)'!C79)&lt;&gt;0,TRUE,FALSE)</f>
        <v>0</v>
      </c>
      <c r="U79" s="4">
        <v>45565</v>
      </c>
      <c r="V79" s="6">
        <v>687091.43478260876</v>
      </c>
      <c r="W79" s="7">
        <f>IF(SUMIFS('[1]Cashflow Projection'!$E$125:$E$129,'[1]Cashflow Projection'!$D$125:$D$129,'Sales (2)'!C79)=1,SUMIFS('[1]Cashflow Projection'!$C$125:$C$129,'[1]Cashflow Projection'!$D$125:$D$129,'Sales (2)'!C79),+'Sales (2)'!H79)</f>
        <v>45511</v>
      </c>
      <c r="X79" s="7">
        <f t="shared" si="7"/>
        <v>45565</v>
      </c>
      <c r="Y79" s="7">
        <f t="shared" si="8"/>
        <v>45596</v>
      </c>
      <c r="Z79" t="b">
        <v>0</v>
      </c>
    </row>
    <row r="80" spans="1:26" hidden="1" x14ac:dyDescent="0.2">
      <c r="A80" s="3" t="s">
        <v>20</v>
      </c>
      <c r="B80" s="3" t="s">
        <v>21</v>
      </c>
      <c r="C80" s="3" t="s">
        <v>100</v>
      </c>
      <c r="D80" s="3" t="b">
        <v>0</v>
      </c>
      <c r="E80" s="3" t="b">
        <v>0</v>
      </c>
      <c r="F80" s="3">
        <f>IF(OR(Z80=TRUE,SUMIFS('[1]Cashflow Projection'!$E$125:$E$129,'[1]Cashflow Projection'!$D$125:$D$129,'Sales (2)'!C80)=1),0,SUMIFS('[1]Cashflow Projection'!$C$7:$C$23,'[1]Cashflow Projection'!$B$7:$B$23,'Sales (2)'!B80,'[1]Cashflow Projection'!$A$7:$A$23,'Sales (2)'!A80))</f>
        <v>0</v>
      </c>
      <c r="G80" s="4">
        <v>45716</v>
      </c>
      <c r="H80" s="4">
        <v>45716</v>
      </c>
      <c r="I80" s="3">
        <v>850000</v>
      </c>
      <c r="J80" s="3">
        <v>110869.5652173913</v>
      </c>
      <c r="K80" s="3">
        <v>739130.43478260876</v>
      </c>
      <c r="L80" s="3">
        <v>0</v>
      </c>
      <c r="M80" s="3">
        <v>1789</v>
      </c>
      <c r="N80" s="3">
        <v>4250</v>
      </c>
      <c r="O80" s="3">
        <v>42500</v>
      </c>
      <c r="P80" s="3">
        <v>3500</v>
      </c>
      <c r="Q80" s="5">
        <f t="shared" si="5"/>
        <v>687091.43478260876</v>
      </c>
      <c r="R80" s="6">
        <v>0</v>
      </c>
      <c r="S80" s="6">
        <f t="shared" si="6"/>
        <v>687091.43478260876</v>
      </c>
      <c r="T80" s="3" t="b">
        <f>IF(SUMIFS('[1]Cashflow Projection'!$E$125:$E$129,'[1]Cashflow Projection'!$D$125:$D$129,'Sales (2)'!C80)&lt;&gt;0,TRUE,FALSE)</f>
        <v>0</v>
      </c>
      <c r="U80" s="4">
        <v>45747</v>
      </c>
      <c r="V80" s="6">
        <v>687091.43478260876</v>
      </c>
      <c r="W80" s="7">
        <f>IF(SUMIFS('[1]Cashflow Projection'!$E$125:$E$129,'[1]Cashflow Projection'!$D$125:$D$129,'Sales (2)'!C80)=1,SUMIFS('[1]Cashflow Projection'!$C$125:$C$129,'[1]Cashflow Projection'!$D$125:$D$129,'Sales (2)'!C80),+'Sales (2)'!H80)</f>
        <v>45716</v>
      </c>
      <c r="X80" s="7">
        <f t="shared" si="7"/>
        <v>45747</v>
      </c>
      <c r="Y80" s="7">
        <f t="shared" si="8"/>
        <v>45777</v>
      </c>
      <c r="Z80" t="b">
        <v>0</v>
      </c>
    </row>
    <row r="81" spans="1:26" hidden="1" x14ac:dyDescent="0.2">
      <c r="A81" s="3" t="s">
        <v>20</v>
      </c>
      <c r="B81" s="3" t="s">
        <v>21</v>
      </c>
      <c r="C81" s="3" t="s">
        <v>101</v>
      </c>
      <c r="D81" s="3" t="b">
        <v>0</v>
      </c>
      <c r="E81" s="3" t="b">
        <v>0</v>
      </c>
      <c r="F81" s="3">
        <f>IF(OR(Z81=TRUE,SUMIFS('[1]Cashflow Projection'!$E$125:$E$129,'[1]Cashflow Projection'!$D$125:$D$129,'Sales (2)'!C81)=1),0,SUMIFS('[1]Cashflow Projection'!$C$7:$C$23,'[1]Cashflow Projection'!$B$7:$B$23,'Sales (2)'!B81,'[1]Cashflow Projection'!$A$7:$A$23,'Sales (2)'!A81))</f>
        <v>0</v>
      </c>
      <c r="G81" s="4">
        <v>45716</v>
      </c>
      <c r="H81" s="4">
        <v>45716</v>
      </c>
      <c r="I81" s="3">
        <v>850000</v>
      </c>
      <c r="J81" s="3">
        <v>110869.5652173913</v>
      </c>
      <c r="K81" s="3">
        <v>739130.43478260876</v>
      </c>
      <c r="L81" s="3">
        <v>0</v>
      </c>
      <c r="M81" s="3">
        <v>1789</v>
      </c>
      <c r="N81" s="3">
        <v>4250</v>
      </c>
      <c r="O81" s="3">
        <v>42500</v>
      </c>
      <c r="P81" s="3">
        <v>3500</v>
      </c>
      <c r="Q81" s="5">
        <f t="shared" si="5"/>
        <v>687091.43478260876</v>
      </c>
      <c r="R81" s="6">
        <v>0</v>
      </c>
      <c r="S81" s="6">
        <f t="shared" si="6"/>
        <v>687091.43478260876</v>
      </c>
      <c r="T81" s="3" t="b">
        <f>IF(SUMIFS('[1]Cashflow Projection'!$E$125:$E$129,'[1]Cashflow Projection'!$D$125:$D$129,'Sales (2)'!C81)&lt;&gt;0,TRUE,FALSE)</f>
        <v>0</v>
      </c>
      <c r="U81" s="4">
        <v>45747</v>
      </c>
      <c r="V81" s="6">
        <v>687091.43478260876</v>
      </c>
      <c r="W81" s="7">
        <f>IF(SUMIFS('[1]Cashflow Projection'!$E$125:$E$129,'[1]Cashflow Projection'!$D$125:$D$129,'Sales (2)'!C81)=1,SUMIFS('[1]Cashflow Projection'!$C$125:$C$129,'[1]Cashflow Projection'!$D$125:$D$129,'Sales (2)'!C81),+'Sales (2)'!H81)</f>
        <v>45716</v>
      </c>
      <c r="X81" s="7">
        <f t="shared" si="7"/>
        <v>45747</v>
      </c>
      <c r="Y81" s="7">
        <f t="shared" si="8"/>
        <v>45777</v>
      </c>
      <c r="Z81" t="b">
        <v>0</v>
      </c>
    </row>
    <row r="82" spans="1:26" hidden="1" x14ac:dyDescent="0.2">
      <c r="A82" s="3" t="s">
        <v>20</v>
      </c>
      <c r="B82" s="3" t="s">
        <v>21</v>
      </c>
      <c r="C82" s="3" t="s">
        <v>102</v>
      </c>
      <c r="D82" s="3" t="b">
        <v>0</v>
      </c>
      <c r="E82" s="3" t="b">
        <v>0</v>
      </c>
      <c r="F82" s="3">
        <f>IF(OR(Z82=TRUE,SUMIFS('[1]Cashflow Projection'!$E$125:$E$129,'[1]Cashflow Projection'!$D$125:$D$129,'Sales (2)'!C82)=1),0,SUMIFS('[1]Cashflow Projection'!$C$7:$C$23,'[1]Cashflow Projection'!$B$7:$B$23,'Sales (2)'!B82,'[1]Cashflow Projection'!$A$7:$A$23,'Sales (2)'!A82))</f>
        <v>0</v>
      </c>
      <c r="G82" s="4">
        <v>45568</v>
      </c>
      <c r="H82" s="4">
        <v>45568</v>
      </c>
      <c r="I82" s="3">
        <v>850000</v>
      </c>
      <c r="J82" s="3">
        <v>110869.5652173913</v>
      </c>
      <c r="K82" s="3">
        <v>739130.43478260876</v>
      </c>
      <c r="L82" s="3">
        <v>0</v>
      </c>
      <c r="M82" s="3">
        <v>1789</v>
      </c>
      <c r="N82" s="3">
        <v>4250</v>
      </c>
      <c r="O82" s="3">
        <v>42500</v>
      </c>
      <c r="P82" s="3">
        <v>3500</v>
      </c>
      <c r="Q82" s="5">
        <f t="shared" si="5"/>
        <v>687091.43478260876</v>
      </c>
      <c r="R82" s="6">
        <v>0</v>
      </c>
      <c r="S82" s="6">
        <f t="shared" si="6"/>
        <v>687091.43478260876</v>
      </c>
      <c r="T82" s="3" t="b">
        <f>IF(SUMIFS('[1]Cashflow Projection'!$E$125:$E$129,'[1]Cashflow Projection'!$D$125:$D$129,'Sales (2)'!C82)&lt;&gt;0,TRUE,FALSE)</f>
        <v>0</v>
      </c>
      <c r="U82" s="4">
        <v>45626</v>
      </c>
      <c r="V82" s="6">
        <v>687091.43478260876</v>
      </c>
      <c r="W82" s="7">
        <f>IF(SUMIFS('[1]Cashflow Projection'!$E$125:$E$129,'[1]Cashflow Projection'!$D$125:$D$129,'Sales (2)'!C82)=1,SUMIFS('[1]Cashflow Projection'!$C$125:$C$129,'[1]Cashflow Projection'!$D$125:$D$129,'Sales (2)'!C82),+'Sales (2)'!H82)</f>
        <v>45568</v>
      </c>
      <c r="X82" s="7">
        <f t="shared" si="7"/>
        <v>45626</v>
      </c>
      <c r="Y82" s="7">
        <f t="shared" si="8"/>
        <v>45657</v>
      </c>
      <c r="Z82" t="b">
        <v>0</v>
      </c>
    </row>
    <row r="83" spans="1:26" hidden="1" x14ac:dyDescent="0.2">
      <c r="A83" s="3" t="s">
        <v>20</v>
      </c>
      <c r="B83" s="3" t="s">
        <v>21</v>
      </c>
      <c r="C83" s="3" t="s">
        <v>103</v>
      </c>
      <c r="D83" s="3" t="b">
        <v>0</v>
      </c>
      <c r="E83" s="3" t="b">
        <v>0</v>
      </c>
      <c r="F83" s="3">
        <f>IF(OR(Z83=TRUE,SUMIFS('[1]Cashflow Projection'!$E$125:$E$129,'[1]Cashflow Projection'!$D$125:$D$129,'Sales (2)'!C83)=1),0,SUMIFS('[1]Cashflow Projection'!$C$7:$C$23,'[1]Cashflow Projection'!$B$7:$B$23,'Sales (2)'!B83,'[1]Cashflow Projection'!$A$7:$A$23,'Sales (2)'!A83))</f>
        <v>0</v>
      </c>
      <c r="G83" s="4">
        <v>45606</v>
      </c>
      <c r="H83" s="4">
        <v>45606</v>
      </c>
      <c r="I83" s="3">
        <v>850000</v>
      </c>
      <c r="J83" s="3">
        <v>110869.5652173913</v>
      </c>
      <c r="K83" s="3">
        <v>739130.43478260876</v>
      </c>
      <c r="L83" s="3">
        <v>0</v>
      </c>
      <c r="M83" s="3">
        <v>1789</v>
      </c>
      <c r="N83" s="3">
        <v>4250</v>
      </c>
      <c r="O83" s="3">
        <v>42500</v>
      </c>
      <c r="P83" s="3">
        <v>3500</v>
      </c>
      <c r="Q83" s="5">
        <f t="shared" si="5"/>
        <v>687091.43478260876</v>
      </c>
      <c r="R83" s="6">
        <v>0</v>
      </c>
      <c r="S83" s="6">
        <f t="shared" si="6"/>
        <v>687091.43478260876</v>
      </c>
      <c r="T83" s="3" t="b">
        <f>IF(SUMIFS('[1]Cashflow Projection'!$E$125:$E$129,'[1]Cashflow Projection'!$D$125:$D$129,'Sales (2)'!C83)&lt;&gt;0,TRUE,FALSE)</f>
        <v>0</v>
      </c>
      <c r="U83" s="4">
        <v>45688</v>
      </c>
      <c r="V83" s="6">
        <v>687091.43478260876</v>
      </c>
      <c r="W83" s="7">
        <f>IF(SUMIFS('[1]Cashflow Projection'!$E$125:$E$129,'[1]Cashflow Projection'!$D$125:$D$129,'Sales (2)'!C83)=1,SUMIFS('[1]Cashflow Projection'!$C$125:$C$129,'[1]Cashflow Projection'!$D$125:$D$129,'Sales (2)'!C83),+'Sales (2)'!H83)</f>
        <v>45606</v>
      </c>
      <c r="X83" s="7">
        <f t="shared" si="7"/>
        <v>45688</v>
      </c>
      <c r="Y83" s="7">
        <f t="shared" si="8"/>
        <v>45716</v>
      </c>
      <c r="Z83" t="b">
        <v>0</v>
      </c>
    </row>
    <row r="84" spans="1:26" hidden="1" x14ac:dyDescent="0.2">
      <c r="A84" s="3" t="s">
        <v>20</v>
      </c>
      <c r="B84" s="3" t="s">
        <v>21</v>
      </c>
      <c r="C84" s="3" t="s">
        <v>104</v>
      </c>
      <c r="D84" s="3" t="b">
        <v>0</v>
      </c>
      <c r="E84" s="3" t="b">
        <v>0</v>
      </c>
      <c r="F84" s="3">
        <f>IF(OR(Z84=TRUE,SUMIFS('[1]Cashflow Projection'!$E$125:$E$129,'[1]Cashflow Projection'!$D$125:$D$129,'Sales (2)'!C84)=1),0,SUMIFS('[1]Cashflow Projection'!$C$7:$C$23,'[1]Cashflow Projection'!$B$7:$B$23,'Sales (2)'!B84,'[1]Cashflow Projection'!$A$7:$A$23,'Sales (2)'!A84))</f>
        <v>0</v>
      </c>
      <c r="G84" s="4">
        <v>45644</v>
      </c>
      <c r="H84" s="4">
        <v>45644</v>
      </c>
      <c r="I84" s="3">
        <v>850000</v>
      </c>
      <c r="J84" s="3">
        <v>110869.5652173913</v>
      </c>
      <c r="K84" s="3">
        <v>739130.43478260876</v>
      </c>
      <c r="L84" s="3">
        <v>0</v>
      </c>
      <c r="M84" s="3">
        <v>1789</v>
      </c>
      <c r="N84" s="3">
        <v>4250</v>
      </c>
      <c r="O84" s="3">
        <v>42500</v>
      </c>
      <c r="P84" s="3">
        <v>3500</v>
      </c>
      <c r="Q84" s="5">
        <f t="shared" si="5"/>
        <v>687091.43478260876</v>
      </c>
      <c r="R84" s="6">
        <v>0</v>
      </c>
      <c r="S84" s="6">
        <f t="shared" si="6"/>
        <v>687091.43478260876</v>
      </c>
      <c r="T84" s="3" t="b">
        <f>IF(SUMIFS('[1]Cashflow Projection'!$E$125:$E$129,'[1]Cashflow Projection'!$D$125:$D$129,'Sales (2)'!C84)&lt;&gt;0,TRUE,FALSE)</f>
        <v>0</v>
      </c>
      <c r="U84" s="4">
        <v>45688</v>
      </c>
      <c r="V84" s="6">
        <v>687091.43478260876</v>
      </c>
      <c r="W84" s="7">
        <f>IF(SUMIFS('[1]Cashflow Projection'!$E$125:$E$129,'[1]Cashflow Projection'!$D$125:$D$129,'Sales (2)'!C84)=1,SUMIFS('[1]Cashflow Projection'!$C$125:$C$129,'[1]Cashflow Projection'!$D$125:$D$129,'Sales (2)'!C84),+'Sales (2)'!H84)</f>
        <v>45644</v>
      </c>
      <c r="X84" s="7">
        <f t="shared" si="7"/>
        <v>45688</v>
      </c>
      <c r="Y84" s="7">
        <f t="shared" si="8"/>
        <v>45716</v>
      </c>
      <c r="Z84" t="b">
        <v>0</v>
      </c>
    </row>
    <row r="85" spans="1:26" hidden="1" x14ac:dyDescent="0.2">
      <c r="A85" s="3" t="s">
        <v>20</v>
      </c>
      <c r="B85" s="3" t="s">
        <v>21</v>
      </c>
      <c r="C85" s="3" t="s">
        <v>105</v>
      </c>
      <c r="D85" s="3" t="b">
        <v>0</v>
      </c>
      <c r="E85" s="3" t="b">
        <v>0</v>
      </c>
      <c r="F85" s="3">
        <f>IF(OR(Z85=TRUE,SUMIFS('[1]Cashflow Projection'!$E$125:$E$129,'[1]Cashflow Projection'!$D$125:$D$129,'Sales (2)'!C85)=1),0,SUMIFS('[1]Cashflow Projection'!$C$7:$C$23,'[1]Cashflow Projection'!$B$7:$B$23,'Sales (2)'!B85,'[1]Cashflow Projection'!$A$7:$A$23,'Sales (2)'!A85))</f>
        <v>0</v>
      </c>
      <c r="G85" s="4">
        <v>45730</v>
      </c>
      <c r="H85" s="4">
        <v>45730</v>
      </c>
      <c r="I85" s="3">
        <v>850000</v>
      </c>
      <c r="J85" s="3">
        <v>110869.5652173913</v>
      </c>
      <c r="K85" s="3">
        <v>739130.43478260876</v>
      </c>
      <c r="L85" s="3">
        <v>0</v>
      </c>
      <c r="M85" s="3">
        <v>1789</v>
      </c>
      <c r="N85" s="3">
        <v>4250</v>
      </c>
      <c r="O85" s="3">
        <v>42500</v>
      </c>
      <c r="P85" s="3">
        <v>3500</v>
      </c>
      <c r="Q85" s="5">
        <f t="shared" si="5"/>
        <v>687091.43478260876</v>
      </c>
      <c r="R85" s="6">
        <v>0</v>
      </c>
      <c r="S85" s="6">
        <f t="shared" si="6"/>
        <v>687091.43478260876</v>
      </c>
      <c r="T85" s="3" t="b">
        <f>IF(SUMIFS('[1]Cashflow Projection'!$E$125:$E$129,'[1]Cashflow Projection'!$D$125:$D$129,'Sales (2)'!C85)&lt;&gt;0,TRUE,FALSE)</f>
        <v>0</v>
      </c>
      <c r="U85" s="4">
        <v>45808</v>
      </c>
      <c r="V85" s="6">
        <v>687091.43478260876</v>
      </c>
      <c r="W85" s="7">
        <f>IF(SUMIFS('[1]Cashflow Projection'!$E$125:$E$129,'[1]Cashflow Projection'!$D$125:$D$129,'Sales (2)'!C85)=1,SUMIFS('[1]Cashflow Projection'!$C$125:$C$129,'[1]Cashflow Projection'!$D$125:$D$129,'Sales (2)'!C85),+'Sales (2)'!H85)</f>
        <v>45730</v>
      </c>
      <c r="X85" s="7">
        <f t="shared" si="7"/>
        <v>45808</v>
      </c>
      <c r="Y85" s="7">
        <f t="shared" si="8"/>
        <v>45838</v>
      </c>
      <c r="Z85" t="b">
        <v>0</v>
      </c>
    </row>
    <row r="86" spans="1:26" hidden="1" x14ac:dyDescent="0.2">
      <c r="A86" s="3" t="s">
        <v>20</v>
      </c>
      <c r="B86" s="3" t="s">
        <v>21</v>
      </c>
      <c r="C86" s="3" t="s">
        <v>106</v>
      </c>
      <c r="D86" s="3" t="b">
        <v>0</v>
      </c>
      <c r="E86" s="3" t="b">
        <v>0</v>
      </c>
      <c r="F86" s="3">
        <f>IF(OR(Z86=TRUE,SUMIFS('[1]Cashflow Projection'!$E$125:$E$129,'[1]Cashflow Projection'!$D$125:$D$129,'Sales (2)'!C86)=1),0,SUMIFS('[1]Cashflow Projection'!$C$7:$C$23,'[1]Cashflow Projection'!$B$7:$B$23,'Sales (2)'!B86,'[1]Cashflow Projection'!$A$7:$A$23,'Sales (2)'!A86))</f>
        <v>0</v>
      </c>
      <c r="G86" s="4">
        <v>45730</v>
      </c>
      <c r="H86" s="4">
        <v>45730</v>
      </c>
      <c r="I86" s="3">
        <v>850000</v>
      </c>
      <c r="J86" s="3">
        <v>110869.5652173913</v>
      </c>
      <c r="K86" s="3">
        <v>739130.43478260876</v>
      </c>
      <c r="L86" s="3">
        <v>0</v>
      </c>
      <c r="M86" s="3">
        <v>1789</v>
      </c>
      <c r="N86" s="3">
        <v>4250</v>
      </c>
      <c r="O86" s="3">
        <v>42500</v>
      </c>
      <c r="P86" s="3">
        <v>3500</v>
      </c>
      <c r="Q86" s="5">
        <f t="shared" si="5"/>
        <v>687091.43478260876</v>
      </c>
      <c r="R86" s="6">
        <v>0</v>
      </c>
      <c r="S86" s="6">
        <f t="shared" si="6"/>
        <v>687091.43478260876</v>
      </c>
      <c r="T86" s="3" t="b">
        <f>IF(SUMIFS('[1]Cashflow Projection'!$E$125:$E$129,'[1]Cashflow Projection'!$D$125:$D$129,'Sales (2)'!C86)&lt;&gt;0,TRUE,FALSE)</f>
        <v>0</v>
      </c>
      <c r="U86" s="4">
        <v>45808</v>
      </c>
      <c r="V86" s="6">
        <v>687091.43478260876</v>
      </c>
      <c r="W86" s="7">
        <f>IF(SUMIFS('[1]Cashflow Projection'!$E$125:$E$129,'[1]Cashflow Projection'!$D$125:$D$129,'Sales (2)'!C86)=1,SUMIFS('[1]Cashflow Projection'!$C$125:$C$129,'[1]Cashflow Projection'!$D$125:$D$129,'Sales (2)'!C86),+'Sales (2)'!H86)</f>
        <v>45730</v>
      </c>
      <c r="X86" s="7">
        <f t="shared" si="7"/>
        <v>45808</v>
      </c>
      <c r="Y86" s="7">
        <f t="shared" si="8"/>
        <v>45838</v>
      </c>
      <c r="Z86" t="b">
        <v>0</v>
      </c>
    </row>
    <row r="87" spans="1:26" hidden="1" x14ac:dyDescent="0.2">
      <c r="A87" s="3" t="s">
        <v>20</v>
      </c>
      <c r="B87" s="3" t="s">
        <v>21</v>
      </c>
      <c r="C87" s="3" t="s">
        <v>107</v>
      </c>
      <c r="D87" s="3" t="b">
        <v>0</v>
      </c>
      <c r="E87" s="3" t="b">
        <v>0</v>
      </c>
      <c r="F87" s="3">
        <f>IF(OR(Z87=TRUE,SUMIFS('[1]Cashflow Projection'!$E$125:$E$129,'[1]Cashflow Projection'!$D$125:$D$129,'Sales (2)'!C87)=1),0,SUMIFS('[1]Cashflow Projection'!$C$7:$C$23,'[1]Cashflow Projection'!$B$7:$B$23,'Sales (2)'!B87,'[1]Cashflow Projection'!$A$7:$A$23,'Sales (2)'!A87))</f>
        <v>0</v>
      </c>
      <c r="G87" s="4">
        <v>45730</v>
      </c>
      <c r="H87" s="4">
        <v>45730</v>
      </c>
      <c r="I87" s="3">
        <v>850000</v>
      </c>
      <c r="J87" s="3">
        <v>110869.5652173913</v>
      </c>
      <c r="K87" s="3">
        <v>739130.43478260876</v>
      </c>
      <c r="L87" s="3">
        <v>0</v>
      </c>
      <c r="M87" s="3">
        <v>1789</v>
      </c>
      <c r="N87" s="3">
        <v>4250</v>
      </c>
      <c r="O87" s="3">
        <v>42500</v>
      </c>
      <c r="P87" s="3">
        <v>3500</v>
      </c>
      <c r="Q87" s="5">
        <f t="shared" si="5"/>
        <v>687091.43478260876</v>
      </c>
      <c r="R87" s="6">
        <v>0</v>
      </c>
      <c r="S87" s="6">
        <f t="shared" si="6"/>
        <v>687091.43478260876</v>
      </c>
      <c r="T87" s="3" t="b">
        <f>IF(SUMIFS('[1]Cashflow Projection'!$E$125:$E$129,'[1]Cashflow Projection'!$D$125:$D$129,'Sales (2)'!C87)&lt;&gt;0,TRUE,FALSE)</f>
        <v>0</v>
      </c>
      <c r="U87" s="4">
        <v>45808</v>
      </c>
      <c r="V87" s="6">
        <v>687091.43478260876</v>
      </c>
      <c r="W87" s="7">
        <f>IF(SUMIFS('[1]Cashflow Projection'!$E$125:$E$129,'[1]Cashflow Projection'!$D$125:$D$129,'Sales (2)'!C87)=1,SUMIFS('[1]Cashflow Projection'!$C$125:$C$129,'[1]Cashflow Projection'!$D$125:$D$129,'Sales (2)'!C87),+'Sales (2)'!H87)</f>
        <v>45730</v>
      </c>
      <c r="X87" s="7">
        <f t="shared" si="7"/>
        <v>45808</v>
      </c>
      <c r="Y87" s="7">
        <f t="shared" si="8"/>
        <v>45838</v>
      </c>
      <c r="Z87" t="b">
        <v>0</v>
      </c>
    </row>
    <row r="88" spans="1:26" hidden="1" x14ac:dyDescent="0.2">
      <c r="A88" s="3" t="s">
        <v>20</v>
      </c>
      <c r="B88" s="3" t="s">
        <v>21</v>
      </c>
      <c r="C88" s="3" t="s">
        <v>108</v>
      </c>
      <c r="D88" s="3" t="b">
        <v>0</v>
      </c>
      <c r="E88" s="3" t="b">
        <v>0</v>
      </c>
      <c r="F88" s="3">
        <f>IF(OR(Z88=TRUE,SUMIFS('[1]Cashflow Projection'!$E$125:$E$129,'[1]Cashflow Projection'!$D$125:$D$129,'Sales (2)'!C88)=1),0,SUMIFS('[1]Cashflow Projection'!$C$7:$C$23,'[1]Cashflow Projection'!$B$7:$B$23,'Sales (2)'!B88,'[1]Cashflow Projection'!$A$7:$A$23,'Sales (2)'!A88))</f>
        <v>0</v>
      </c>
      <c r="G88" s="4">
        <v>45730</v>
      </c>
      <c r="H88" s="4">
        <v>45730</v>
      </c>
      <c r="I88" s="3">
        <v>850000</v>
      </c>
      <c r="J88" s="3">
        <v>110869.5652173913</v>
      </c>
      <c r="K88" s="3">
        <v>739130.43478260876</v>
      </c>
      <c r="L88" s="3">
        <v>0</v>
      </c>
      <c r="M88" s="3">
        <v>1789</v>
      </c>
      <c r="N88" s="3">
        <v>4250</v>
      </c>
      <c r="O88" s="3">
        <v>42500</v>
      </c>
      <c r="P88" s="3">
        <v>3500</v>
      </c>
      <c r="Q88" s="5">
        <f t="shared" si="5"/>
        <v>687091.43478260876</v>
      </c>
      <c r="R88" s="6">
        <v>0</v>
      </c>
      <c r="S88" s="6">
        <f t="shared" si="6"/>
        <v>687091.43478260876</v>
      </c>
      <c r="T88" s="3" t="b">
        <f>IF(SUMIFS('[1]Cashflow Projection'!$E$125:$E$129,'[1]Cashflow Projection'!$D$125:$D$129,'Sales (2)'!C88)&lt;&gt;0,TRUE,FALSE)</f>
        <v>0</v>
      </c>
      <c r="U88" s="4">
        <v>45808</v>
      </c>
      <c r="V88" s="6">
        <v>687091.43478260876</v>
      </c>
      <c r="W88" s="7">
        <f>IF(SUMIFS('[1]Cashflow Projection'!$E$125:$E$129,'[1]Cashflow Projection'!$D$125:$D$129,'Sales (2)'!C88)=1,SUMIFS('[1]Cashflow Projection'!$C$125:$C$129,'[1]Cashflow Projection'!$D$125:$D$129,'Sales (2)'!C88),+'Sales (2)'!H88)</f>
        <v>45730</v>
      </c>
      <c r="X88" s="7">
        <f t="shared" si="7"/>
        <v>45808</v>
      </c>
      <c r="Y88" s="7">
        <f t="shared" si="8"/>
        <v>45838</v>
      </c>
      <c r="Z88" t="b">
        <v>0</v>
      </c>
    </row>
    <row r="89" spans="1:26" hidden="1" x14ac:dyDescent="0.2">
      <c r="A89" s="3" t="s">
        <v>20</v>
      </c>
      <c r="B89" s="3" t="s">
        <v>21</v>
      </c>
      <c r="C89" s="3" t="s">
        <v>109</v>
      </c>
      <c r="D89" s="3" t="b">
        <v>0</v>
      </c>
      <c r="E89" s="3" t="b">
        <v>0</v>
      </c>
      <c r="F89" s="3">
        <f>IF(OR(Z89=TRUE,SUMIFS('[1]Cashflow Projection'!$E$125:$E$129,'[1]Cashflow Projection'!$D$125:$D$129,'Sales (2)'!C89)=1),0,SUMIFS('[1]Cashflow Projection'!$C$7:$C$23,'[1]Cashflow Projection'!$B$7:$B$23,'Sales (2)'!B89,'[1]Cashflow Projection'!$A$7:$A$23,'Sales (2)'!A89))</f>
        <v>0</v>
      </c>
      <c r="G89" s="4">
        <v>45730</v>
      </c>
      <c r="H89" s="4">
        <v>45730</v>
      </c>
      <c r="I89" s="3">
        <v>850000</v>
      </c>
      <c r="J89" s="3">
        <v>110869.5652173913</v>
      </c>
      <c r="K89" s="3">
        <v>739130.43478260876</v>
      </c>
      <c r="L89" s="3">
        <v>0</v>
      </c>
      <c r="M89" s="3">
        <v>1789</v>
      </c>
      <c r="N89" s="3">
        <v>4250</v>
      </c>
      <c r="O89" s="3">
        <v>42500</v>
      </c>
      <c r="P89" s="3">
        <v>3500</v>
      </c>
      <c r="Q89" s="5">
        <f t="shared" si="5"/>
        <v>687091.43478260876</v>
      </c>
      <c r="R89" s="6">
        <v>0</v>
      </c>
      <c r="S89" s="6">
        <f t="shared" si="6"/>
        <v>687091.43478260876</v>
      </c>
      <c r="T89" s="3" t="b">
        <f>IF(SUMIFS('[1]Cashflow Projection'!$E$125:$E$129,'[1]Cashflow Projection'!$D$125:$D$129,'Sales (2)'!C89)&lt;&gt;0,TRUE,FALSE)</f>
        <v>0</v>
      </c>
      <c r="U89" s="4">
        <v>45808</v>
      </c>
      <c r="V89" s="6">
        <v>687091.43478260876</v>
      </c>
      <c r="W89" s="7">
        <f>IF(SUMIFS('[1]Cashflow Projection'!$E$125:$E$129,'[1]Cashflow Projection'!$D$125:$D$129,'Sales (2)'!C89)=1,SUMIFS('[1]Cashflow Projection'!$C$125:$C$129,'[1]Cashflow Projection'!$D$125:$D$129,'Sales (2)'!C89),+'Sales (2)'!H89)</f>
        <v>45730</v>
      </c>
      <c r="X89" s="7">
        <f t="shared" si="7"/>
        <v>45808</v>
      </c>
      <c r="Y89" s="7">
        <f t="shared" si="8"/>
        <v>45838</v>
      </c>
      <c r="Z89" t="b">
        <v>0</v>
      </c>
    </row>
    <row r="90" spans="1:26" hidden="1" x14ac:dyDescent="0.2">
      <c r="A90" s="3" t="s">
        <v>20</v>
      </c>
      <c r="B90" s="3" t="s">
        <v>21</v>
      </c>
      <c r="C90" s="3" t="s">
        <v>110</v>
      </c>
      <c r="D90" s="3" t="b">
        <v>0</v>
      </c>
      <c r="E90" s="3" t="b">
        <v>0</v>
      </c>
      <c r="F90" s="3">
        <f>IF(OR(Z90=TRUE,SUMIFS('[1]Cashflow Projection'!$E$125:$E$129,'[1]Cashflow Projection'!$D$125:$D$129,'Sales (2)'!C90)=1),0,SUMIFS('[1]Cashflow Projection'!$C$7:$C$23,'[1]Cashflow Projection'!$B$7:$B$23,'Sales (2)'!B90,'[1]Cashflow Projection'!$A$7:$A$23,'Sales (2)'!A90))</f>
        <v>0</v>
      </c>
      <c r="G90" s="4">
        <v>45730</v>
      </c>
      <c r="H90" s="4">
        <v>45730</v>
      </c>
      <c r="I90" s="3">
        <v>850000</v>
      </c>
      <c r="J90" s="3">
        <v>110869.5652173913</v>
      </c>
      <c r="K90" s="3">
        <v>739130.43478260876</v>
      </c>
      <c r="L90" s="3">
        <v>0</v>
      </c>
      <c r="M90" s="3">
        <v>1789</v>
      </c>
      <c r="N90" s="3">
        <v>4250</v>
      </c>
      <c r="O90" s="3">
        <v>42500</v>
      </c>
      <c r="P90" s="3">
        <v>3500</v>
      </c>
      <c r="Q90" s="5">
        <f t="shared" si="5"/>
        <v>687091.43478260876</v>
      </c>
      <c r="R90" s="6">
        <v>0</v>
      </c>
      <c r="S90" s="6">
        <f t="shared" si="6"/>
        <v>687091.43478260876</v>
      </c>
      <c r="T90" s="3" t="b">
        <f>IF(SUMIFS('[1]Cashflow Projection'!$E$125:$E$129,'[1]Cashflow Projection'!$D$125:$D$129,'Sales (2)'!C90)&lt;&gt;0,TRUE,FALSE)</f>
        <v>0</v>
      </c>
      <c r="U90" s="4">
        <v>45808</v>
      </c>
      <c r="V90" s="6">
        <v>687091.43478260876</v>
      </c>
      <c r="W90" s="7">
        <f>IF(SUMIFS('[1]Cashflow Projection'!$E$125:$E$129,'[1]Cashflow Projection'!$D$125:$D$129,'Sales (2)'!C90)=1,SUMIFS('[1]Cashflow Projection'!$C$125:$C$129,'[1]Cashflow Projection'!$D$125:$D$129,'Sales (2)'!C90),+'Sales (2)'!H90)</f>
        <v>45730</v>
      </c>
      <c r="X90" s="7">
        <f t="shared" si="7"/>
        <v>45808</v>
      </c>
      <c r="Y90" s="7">
        <f t="shared" si="8"/>
        <v>45838</v>
      </c>
      <c r="Z90" t="b">
        <v>0</v>
      </c>
    </row>
    <row r="91" spans="1:26" hidden="1" x14ac:dyDescent="0.2">
      <c r="A91" s="3" t="s">
        <v>20</v>
      </c>
      <c r="B91" s="3" t="s">
        <v>21</v>
      </c>
      <c r="C91" s="3" t="s">
        <v>111</v>
      </c>
      <c r="D91" s="3" t="b">
        <v>0</v>
      </c>
      <c r="E91" s="3" t="b">
        <v>0</v>
      </c>
      <c r="F91" s="3">
        <f>IF(OR(Z91=TRUE,SUMIFS('[1]Cashflow Projection'!$E$125:$E$129,'[1]Cashflow Projection'!$D$125:$D$129,'Sales (2)'!C91)=1),0,SUMIFS('[1]Cashflow Projection'!$C$7:$C$23,'[1]Cashflow Projection'!$B$7:$B$23,'Sales (2)'!B91,'[1]Cashflow Projection'!$A$7:$A$23,'Sales (2)'!A91))</f>
        <v>0</v>
      </c>
      <c r="G91" s="4">
        <v>45730</v>
      </c>
      <c r="H91" s="4">
        <v>45730</v>
      </c>
      <c r="I91" s="3">
        <v>850000</v>
      </c>
      <c r="J91" s="3">
        <v>110869.5652173913</v>
      </c>
      <c r="K91" s="3">
        <v>739130.43478260876</v>
      </c>
      <c r="L91" s="3">
        <v>0</v>
      </c>
      <c r="M91" s="3">
        <v>1789</v>
      </c>
      <c r="N91" s="3">
        <v>4250</v>
      </c>
      <c r="O91" s="3">
        <v>42500</v>
      </c>
      <c r="P91" s="3">
        <v>3500</v>
      </c>
      <c r="Q91" s="5">
        <f t="shared" si="5"/>
        <v>687091.43478260876</v>
      </c>
      <c r="R91" s="6">
        <v>0</v>
      </c>
      <c r="S91" s="6">
        <f t="shared" si="6"/>
        <v>687091.43478260876</v>
      </c>
      <c r="T91" s="3" t="b">
        <f>IF(SUMIFS('[1]Cashflow Projection'!$E$125:$E$129,'[1]Cashflow Projection'!$D$125:$D$129,'Sales (2)'!C91)&lt;&gt;0,TRUE,FALSE)</f>
        <v>0</v>
      </c>
      <c r="U91" s="4">
        <v>45808</v>
      </c>
      <c r="V91" s="6">
        <v>687091.43478260876</v>
      </c>
      <c r="W91" s="7">
        <f>IF(SUMIFS('[1]Cashflow Projection'!$E$125:$E$129,'[1]Cashflow Projection'!$D$125:$D$129,'Sales (2)'!C91)=1,SUMIFS('[1]Cashflow Projection'!$C$125:$C$129,'[1]Cashflow Projection'!$D$125:$D$129,'Sales (2)'!C91),+'Sales (2)'!H91)</f>
        <v>45730</v>
      </c>
      <c r="X91" s="7">
        <f t="shared" si="7"/>
        <v>45808</v>
      </c>
      <c r="Y91" s="7">
        <f t="shared" si="8"/>
        <v>45838</v>
      </c>
      <c r="Z91" t="b">
        <v>0</v>
      </c>
    </row>
    <row r="92" spans="1:26" hidden="1" x14ac:dyDescent="0.2">
      <c r="A92" s="3" t="s">
        <v>112</v>
      </c>
      <c r="B92" s="3" t="s">
        <v>113</v>
      </c>
      <c r="C92" s="3" t="s">
        <v>114</v>
      </c>
      <c r="D92" s="3" t="b">
        <v>0</v>
      </c>
      <c r="E92" s="3" t="b">
        <v>0</v>
      </c>
      <c r="F92" s="3">
        <f>IF(OR(Z92=TRUE,SUMIFS('[1]Cashflow Projection'!$E$125:$E$129,'[1]Cashflow Projection'!$D$125:$D$129,'Sales (2)'!C92)=1),0,SUMIFS('[1]Cashflow Projection'!$C$7:$C$23,'[1]Cashflow Projection'!$B$7:$B$23,'Sales (2)'!B92,'[1]Cashflow Projection'!$A$7:$A$23,'Sales (2)'!A92))</f>
        <v>0</v>
      </c>
      <c r="G92" s="4">
        <v>44887</v>
      </c>
      <c r="H92" s="4">
        <v>44887</v>
      </c>
      <c r="I92" s="3">
        <v>1479900</v>
      </c>
      <c r="J92" s="3">
        <v>193030.4347826087</v>
      </c>
      <c r="K92" s="3">
        <v>1286869.5652173909</v>
      </c>
      <c r="L92" s="3">
        <v>18502.080000000002</v>
      </c>
      <c r="M92" s="3">
        <v>1789</v>
      </c>
      <c r="N92" s="3">
        <v>7399.5</v>
      </c>
      <c r="O92" s="3">
        <v>73995</v>
      </c>
      <c r="P92" s="3">
        <v>19224.37</v>
      </c>
      <c r="Q92" s="5">
        <f t="shared" si="5"/>
        <v>1165959.6152173909</v>
      </c>
      <c r="R92" s="6">
        <v>0</v>
      </c>
      <c r="S92" s="6">
        <f t="shared" si="6"/>
        <v>1165959.6152173909</v>
      </c>
      <c r="T92" s="3" t="b">
        <f>IF(SUMIFS('[1]Cashflow Projection'!$E$125:$E$129,'[1]Cashflow Projection'!$D$125:$D$129,'Sales (2)'!C92)&lt;&gt;0,TRUE,FALSE)</f>
        <v>0</v>
      </c>
      <c r="U92" s="4">
        <v>44957</v>
      </c>
      <c r="V92" s="6">
        <v>206805.42597520541</v>
      </c>
      <c r="W92" s="7">
        <f>IF(SUMIFS('[1]Cashflow Projection'!$E$125:$E$129,'[1]Cashflow Projection'!$D$125:$D$129,'Sales (2)'!C92)=1,SUMIFS('[1]Cashflow Projection'!$C$125:$C$129,'[1]Cashflow Projection'!$D$125:$D$129,'Sales (2)'!C92),+'Sales (2)'!H92)</f>
        <v>44887</v>
      </c>
      <c r="X92" s="7">
        <f t="shared" si="7"/>
        <v>44957</v>
      </c>
      <c r="Y92" s="7">
        <f t="shared" si="8"/>
        <v>44985</v>
      </c>
      <c r="Z92" t="b">
        <v>0</v>
      </c>
    </row>
    <row r="93" spans="1:26" hidden="1" x14ac:dyDescent="0.2">
      <c r="A93" s="3" t="s">
        <v>112</v>
      </c>
      <c r="B93" s="3" t="s">
        <v>113</v>
      </c>
      <c r="C93" s="3" t="s">
        <v>115</v>
      </c>
      <c r="D93" s="3" t="b">
        <v>1</v>
      </c>
      <c r="E93" s="3" t="b">
        <v>1</v>
      </c>
      <c r="F93" s="3">
        <f>IF(OR(Z93=TRUE,SUMIFS('[1]Cashflow Projection'!$E$125:$E$129,'[1]Cashflow Projection'!$D$125:$D$129,'Sales (2)'!C93)=1),0,SUMIFS('[1]Cashflow Projection'!$C$7:$C$23,'[1]Cashflow Projection'!$B$7:$B$23,'Sales (2)'!B93,'[1]Cashflow Projection'!$A$7:$A$23,'Sales (2)'!A93))</f>
        <v>0</v>
      </c>
      <c r="G93" s="4">
        <v>44887</v>
      </c>
      <c r="H93" s="4">
        <v>44887</v>
      </c>
      <c r="I93" s="3">
        <v>1499900</v>
      </c>
      <c r="J93" s="3">
        <v>195639.13043478259</v>
      </c>
      <c r="K93" s="3">
        <v>1304260.869565218</v>
      </c>
      <c r="L93" s="3">
        <v>18502.080000000002</v>
      </c>
      <c r="M93" s="3">
        <v>1789</v>
      </c>
      <c r="N93" s="3">
        <v>7499.5</v>
      </c>
      <c r="O93" s="3">
        <v>74995</v>
      </c>
      <c r="P93" s="3">
        <v>19224.37</v>
      </c>
      <c r="Q93" s="5">
        <f t="shared" si="5"/>
        <v>1182250.919565218</v>
      </c>
      <c r="R93" s="6">
        <v>0</v>
      </c>
      <c r="S93" s="6">
        <f t="shared" si="6"/>
        <v>1182250.919565218</v>
      </c>
      <c r="T93" s="3" t="b">
        <f>IF(SUMIFS('[1]Cashflow Projection'!$E$125:$E$129,'[1]Cashflow Projection'!$D$125:$D$129,'Sales (2)'!C93)&lt;&gt;0,TRUE,FALSE)</f>
        <v>0</v>
      </c>
      <c r="U93" s="4">
        <v>44957</v>
      </c>
      <c r="V93" s="6">
        <v>210694.84452054789</v>
      </c>
      <c r="W93" s="7">
        <f>IF(SUMIFS('[1]Cashflow Projection'!$E$125:$E$129,'[1]Cashflow Projection'!$D$125:$D$129,'Sales (2)'!C93)=1,SUMIFS('[1]Cashflow Projection'!$C$125:$C$129,'[1]Cashflow Projection'!$D$125:$D$129,'Sales (2)'!C93),+'Sales (2)'!H93)</f>
        <v>44887</v>
      </c>
      <c r="X93" s="7">
        <f t="shared" si="7"/>
        <v>44957</v>
      </c>
      <c r="Y93" s="7">
        <f t="shared" si="8"/>
        <v>44985</v>
      </c>
      <c r="Z93" t="b">
        <v>0</v>
      </c>
    </row>
    <row r="94" spans="1:26" hidden="1" x14ac:dyDescent="0.2">
      <c r="A94" s="3" t="s">
        <v>112</v>
      </c>
      <c r="B94" s="3" t="s">
        <v>113</v>
      </c>
      <c r="C94" s="3" t="s">
        <v>116</v>
      </c>
      <c r="D94" s="3" t="b">
        <v>1</v>
      </c>
      <c r="E94" s="3" t="b">
        <v>1</v>
      </c>
      <c r="F94" s="3">
        <f>IF(OR(Z94=TRUE,SUMIFS('[1]Cashflow Projection'!$E$125:$E$129,'[1]Cashflow Projection'!$D$125:$D$129,'Sales (2)'!C94)=1),0,SUMIFS('[1]Cashflow Projection'!$C$7:$C$23,'[1]Cashflow Projection'!$B$7:$B$23,'Sales (2)'!B94,'[1]Cashflow Projection'!$A$7:$A$23,'Sales (2)'!A94))</f>
        <v>0</v>
      </c>
      <c r="G94" s="4">
        <v>44887</v>
      </c>
      <c r="H94" s="4">
        <v>44887</v>
      </c>
      <c r="I94" s="3">
        <v>1549900</v>
      </c>
      <c r="J94" s="3">
        <v>202160.86956521741</v>
      </c>
      <c r="K94" s="3">
        <v>1347739.1304347829</v>
      </c>
      <c r="L94" s="3">
        <v>18502.080000000002</v>
      </c>
      <c r="M94" s="3">
        <v>1789</v>
      </c>
      <c r="N94" s="3">
        <v>7749.5</v>
      </c>
      <c r="O94" s="3">
        <v>77495</v>
      </c>
      <c r="P94" s="3">
        <v>19224.37</v>
      </c>
      <c r="Q94" s="5">
        <f t="shared" si="5"/>
        <v>1222979.180434783</v>
      </c>
      <c r="R94" s="6">
        <v>0</v>
      </c>
      <c r="S94" s="6">
        <f t="shared" si="6"/>
        <v>1222979.180434783</v>
      </c>
      <c r="T94" s="3" t="b">
        <f>IF(SUMIFS('[1]Cashflow Projection'!$E$125:$E$129,'[1]Cashflow Projection'!$D$125:$D$129,'Sales (2)'!C94)&lt;&gt;0,TRUE,FALSE)</f>
        <v>0</v>
      </c>
      <c r="U94" s="4">
        <v>44957</v>
      </c>
      <c r="V94" s="6">
        <v>275537.31027397228</v>
      </c>
      <c r="W94" s="7">
        <f>IF(SUMIFS('[1]Cashflow Projection'!$E$125:$E$129,'[1]Cashflow Projection'!$D$125:$D$129,'Sales (2)'!C94)=1,SUMIFS('[1]Cashflow Projection'!$C$125:$C$129,'[1]Cashflow Projection'!$D$125:$D$129,'Sales (2)'!C94),+'Sales (2)'!H94)</f>
        <v>44887</v>
      </c>
      <c r="X94" s="7">
        <f t="shared" si="7"/>
        <v>44957</v>
      </c>
      <c r="Y94" s="7">
        <f t="shared" si="8"/>
        <v>44985</v>
      </c>
      <c r="Z94" t="b">
        <v>0</v>
      </c>
    </row>
    <row r="95" spans="1:26" hidden="1" x14ac:dyDescent="0.2">
      <c r="A95" s="3" t="s">
        <v>112</v>
      </c>
      <c r="B95" s="3" t="s">
        <v>113</v>
      </c>
      <c r="C95" s="3" t="s">
        <v>117</v>
      </c>
      <c r="D95" s="3" t="b">
        <v>1</v>
      </c>
      <c r="E95" s="3" t="b">
        <v>1</v>
      </c>
      <c r="F95" s="3">
        <f>IF(OR(Z95=TRUE,SUMIFS('[1]Cashflow Projection'!$E$125:$E$129,'[1]Cashflow Projection'!$D$125:$D$129,'Sales (2)'!C95)=1),0,SUMIFS('[1]Cashflow Projection'!$C$7:$C$23,'[1]Cashflow Projection'!$B$7:$B$23,'Sales (2)'!B95,'[1]Cashflow Projection'!$A$7:$A$23,'Sales (2)'!A95))</f>
        <v>0</v>
      </c>
      <c r="G95" s="4">
        <v>44887</v>
      </c>
      <c r="H95" s="4">
        <v>44887</v>
      </c>
      <c r="I95" s="3">
        <v>1519900</v>
      </c>
      <c r="J95" s="3">
        <v>198247.82608695651</v>
      </c>
      <c r="K95" s="3">
        <v>1321652.1739130439</v>
      </c>
      <c r="L95" s="3">
        <v>18502.080000000002</v>
      </c>
      <c r="M95" s="3">
        <v>1789</v>
      </c>
      <c r="N95" s="3">
        <v>7599.5</v>
      </c>
      <c r="O95" s="3">
        <v>75995</v>
      </c>
      <c r="P95" s="3">
        <v>19224.37</v>
      </c>
      <c r="Q95" s="5">
        <f t="shared" si="5"/>
        <v>1198542.223913044</v>
      </c>
      <c r="R95" s="6">
        <v>0</v>
      </c>
      <c r="S95" s="6">
        <f t="shared" si="6"/>
        <v>1198542.223913044</v>
      </c>
      <c r="T95" s="3" t="b">
        <f>IF(SUMIFS('[1]Cashflow Projection'!$E$125:$E$129,'[1]Cashflow Projection'!$D$125:$D$129,'Sales (2)'!C95)&lt;&gt;0,TRUE,FALSE)</f>
        <v>0</v>
      </c>
      <c r="U95" s="4">
        <v>44957</v>
      </c>
      <c r="V95" s="6">
        <v>249320.87191780799</v>
      </c>
      <c r="W95" s="7">
        <f>IF(SUMIFS('[1]Cashflow Projection'!$E$125:$E$129,'[1]Cashflow Projection'!$D$125:$D$129,'Sales (2)'!C95)=1,SUMIFS('[1]Cashflow Projection'!$C$125:$C$129,'[1]Cashflow Projection'!$D$125:$D$129,'Sales (2)'!C95),+'Sales (2)'!H95)</f>
        <v>44887</v>
      </c>
      <c r="X95" s="7">
        <f t="shared" si="7"/>
        <v>44957</v>
      </c>
      <c r="Y95" s="7">
        <f t="shared" si="8"/>
        <v>44985</v>
      </c>
      <c r="Z95" t="b">
        <v>0</v>
      </c>
    </row>
    <row r="96" spans="1:26" hidden="1" x14ac:dyDescent="0.2">
      <c r="A96" s="3" t="s">
        <v>112</v>
      </c>
      <c r="B96" s="3" t="s">
        <v>113</v>
      </c>
      <c r="C96" s="3" t="s">
        <v>118</v>
      </c>
      <c r="D96" s="3" t="b">
        <v>1</v>
      </c>
      <c r="E96" s="3" t="b">
        <v>1</v>
      </c>
      <c r="F96" s="3">
        <f>IF(OR(Z96=TRUE,SUMIFS('[1]Cashflow Projection'!$E$125:$E$129,'[1]Cashflow Projection'!$D$125:$D$129,'Sales (2)'!C96)=1),0,SUMIFS('[1]Cashflow Projection'!$C$7:$C$23,'[1]Cashflow Projection'!$B$7:$B$23,'Sales (2)'!B96,'[1]Cashflow Projection'!$A$7:$A$23,'Sales (2)'!A96))</f>
        <v>0</v>
      </c>
      <c r="G96" s="4">
        <v>44887</v>
      </c>
      <c r="H96" s="4">
        <v>44887</v>
      </c>
      <c r="I96" s="3">
        <v>1509900</v>
      </c>
      <c r="J96" s="3">
        <v>196943.4782608696</v>
      </c>
      <c r="K96" s="3">
        <v>1312956.5217391311</v>
      </c>
      <c r="L96" s="3">
        <v>18502.080000000002</v>
      </c>
      <c r="M96" s="3">
        <v>1789</v>
      </c>
      <c r="N96" s="3">
        <v>7549.5</v>
      </c>
      <c r="O96" s="3">
        <v>75495</v>
      </c>
      <c r="P96" s="3">
        <v>19224.37</v>
      </c>
      <c r="Q96" s="5">
        <f t="shared" si="5"/>
        <v>1190396.5717391311</v>
      </c>
      <c r="R96" s="6">
        <v>0</v>
      </c>
      <c r="S96" s="6">
        <f t="shared" si="6"/>
        <v>1190396.5717391311</v>
      </c>
      <c r="T96" s="3" t="b">
        <f>IF(SUMIFS('[1]Cashflow Projection'!$E$125:$E$129,'[1]Cashflow Projection'!$D$125:$D$129,'Sales (2)'!C96)&lt;&gt;0,TRUE,FALSE)</f>
        <v>0</v>
      </c>
      <c r="U96" s="4">
        <v>44957</v>
      </c>
      <c r="V96" s="6">
        <v>447298.04584150668</v>
      </c>
      <c r="W96" s="7">
        <f>IF(SUMIFS('[1]Cashflow Projection'!$E$125:$E$129,'[1]Cashflow Projection'!$D$125:$D$129,'Sales (2)'!C96)=1,SUMIFS('[1]Cashflow Projection'!$C$125:$C$129,'[1]Cashflow Projection'!$D$125:$D$129,'Sales (2)'!C96),+'Sales (2)'!H96)</f>
        <v>44887</v>
      </c>
      <c r="X96" s="7">
        <f t="shared" si="7"/>
        <v>44957</v>
      </c>
      <c r="Y96" s="7">
        <f t="shared" si="8"/>
        <v>44985</v>
      </c>
      <c r="Z96" t="b">
        <v>0</v>
      </c>
    </row>
    <row r="97" spans="1:26" hidden="1" x14ac:dyDescent="0.2">
      <c r="A97" s="3" t="s">
        <v>112</v>
      </c>
      <c r="B97" s="3" t="s">
        <v>113</v>
      </c>
      <c r="C97" s="3" t="s">
        <v>119</v>
      </c>
      <c r="D97" s="3" t="b">
        <v>1</v>
      </c>
      <c r="E97" s="3" t="b">
        <v>1</v>
      </c>
      <c r="F97" s="3">
        <f>IF(OR(Z97=TRUE,SUMIFS('[1]Cashflow Projection'!$E$125:$E$129,'[1]Cashflow Projection'!$D$125:$D$129,'Sales (2)'!C97)=1),0,SUMIFS('[1]Cashflow Projection'!$C$7:$C$23,'[1]Cashflow Projection'!$B$7:$B$23,'Sales (2)'!B97,'[1]Cashflow Projection'!$A$7:$A$23,'Sales (2)'!A97))</f>
        <v>0</v>
      </c>
      <c r="G97" s="4">
        <v>44887</v>
      </c>
      <c r="H97" s="4">
        <v>44887</v>
      </c>
      <c r="I97" s="3">
        <v>1549900</v>
      </c>
      <c r="J97" s="3">
        <v>202160.86956521741</v>
      </c>
      <c r="K97" s="3">
        <v>1347739.1304347829</v>
      </c>
      <c r="L97" s="3">
        <v>18502.080000000002</v>
      </c>
      <c r="M97" s="3">
        <v>1789</v>
      </c>
      <c r="N97" s="3">
        <v>7749.5</v>
      </c>
      <c r="O97" s="3">
        <v>77495</v>
      </c>
      <c r="P97" s="3">
        <v>19224.37</v>
      </c>
      <c r="Q97" s="5">
        <f t="shared" si="5"/>
        <v>1222979.180434783</v>
      </c>
      <c r="R97" s="6">
        <v>0</v>
      </c>
      <c r="S97" s="6">
        <f t="shared" si="6"/>
        <v>1222979.180434783</v>
      </c>
      <c r="T97" s="3" t="b">
        <f>IF(SUMIFS('[1]Cashflow Projection'!$E$125:$E$129,'[1]Cashflow Projection'!$D$125:$D$129,'Sales (2)'!C97)&lt;&gt;0,TRUE,FALSE)</f>
        <v>0</v>
      </c>
      <c r="U97" s="4">
        <v>44957</v>
      </c>
      <c r="V97" s="6">
        <v>265790.12128767121</v>
      </c>
      <c r="W97" s="7">
        <f>IF(SUMIFS('[1]Cashflow Projection'!$E$125:$E$129,'[1]Cashflow Projection'!$D$125:$D$129,'Sales (2)'!C97)=1,SUMIFS('[1]Cashflow Projection'!$C$125:$C$129,'[1]Cashflow Projection'!$D$125:$D$129,'Sales (2)'!C97),+'Sales (2)'!H97)</f>
        <v>44887</v>
      </c>
      <c r="X97" s="7">
        <f t="shared" si="7"/>
        <v>44957</v>
      </c>
      <c r="Y97" s="7">
        <f t="shared" si="8"/>
        <v>44985</v>
      </c>
      <c r="Z97" t="b">
        <v>0</v>
      </c>
    </row>
    <row r="98" spans="1:26" hidden="1" x14ac:dyDescent="0.2">
      <c r="A98" s="3" t="s">
        <v>112</v>
      </c>
      <c r="B98" s="3" t="s">
        <v>113</v>
      </c>
      <c r="C98" s="3" t="s">
        <v>120</v>
      </c>
      <c r="D98" s="3" t="b">
        <v>1</v>
      </c>
      <c r="E98" s="3" t="b">
        <v>1</v>
      </c>
      <c r="F98" s="3">
        <f>IF(OR(Z98=TRUE,SUMIFS('[1]Cashflow Projection'!$E$125:$E$129,'[1]Cashflow Projection'!$D$125:$D$129,'Sales (2)'!C98)=1),0,SUMIFS('[1]Cashflow Projection'!$C$7:$C$23,'[1]Cashflow Projection'!$B$7:$B$23,'Sales (2)'!B98,'[1]Cashflow Projection'!$A$7:$A$23,'Sales (2)'!A98))</f>
        <v>0</v>
      </c>
      <c r="G98" s="4">
        <v>44887</v>
      </c>
      <c r="H98" s="4">
        <v>44887</v>
      </c>
      <c r="I98" s="3">
        <v>1279900</v>
      </c>
      <c r="J98" s="3">
        <v>166943.4782608696</v>
      </c>
      <c r="K98" s="3">
        <v>1112956.5217391311</v>
      </c>
      <c r="L98" s="3">
        <v>18502.080000000002</v>
      </c>
      <c r="M98" s="3">
        <v>1789</v>
      </c>
      <c r="N98" s="3">
        <v>6399.5</v>
      </c>
      <c r="O98" s="3">
        <v>63995</v>
      </c>
      <c r="P98" s="3">
        <v>19224.37</v>
      </c>
      <c r="Q98" s="5">
        <f t="shared" si="5"/>
        <v>1003046.5717391311</v>
      </c>
      <c r="R98" s="6">
        <v>0</v>
      </c>
      <c r="S98" s="6">
        <f t="shared" si="6"/>
        <v>1003046.5717391311</v>
      </c>
      <c r="T98" s="3" t="b">
        <f>IF(SUMIFS('[1]Cashflow Projection'!$E$125:$E$129,'[1]Cashflow Projection'!$D$125:$D$129,'Sales (2)'!C98)&lt;&gt;0,TRUE,FALSE)</f>
        <v>0</v>
      </c>
      <c r="U98" s="4">
        <v>44957</v>
      </c>
      <c r="V98" s="6">
        <v>-613.53495452087373</v>
      </c>
      <c r="W98" s="7">
        <f>IF(SUMIFS('[1]Cashflow Projection'!$E$125:$E$129,'[1]Cashflow Projection'!$D$125:$D$129,'Sales (2)'!C98)=1,SUMIFS('[1]Cashflow Projection'!$C$125:$C$129,'[1]Cashflow Projection'!$D$125:$D$129,'Sales (2)'!C98),+'Sales (2)'!H98)</f>
        <v>44887</v>
      </c>
      <c r="X98" s="7">
        <f t="shared" si="7"/>
        <v>44957</v>
      </c>
      <c r="Y98" s="7">
        <f t="shared" si="8"/>
        <v>44985</v>
      </c>
      <c r="Z98" t="b">
        <v>0</v>
      </c>
    </row>
    <row r="99" spans="1:26" hidden="1" x14ac:dyDescent="0.2">
      <c r="A99" s="3" t="s">
        <v>112</v>
      </c>
      <c r="B99" s="3" t="s">
        <v>113</v>
      </c>
      <c r="C99" s="3" t="s">
        <v>121</v>
      </c>
      <c r="D99" s="3" t="b">
        <v>1</v>
      </c>
      <c r="E99" s="3" t="b">
        <v>1</v>
      </c>
      <c r="F99" s="3">
        <f>IF(OR(Z99=TRUE,SUMIFS('[1]Cashflow Projection'!$E$125:$E$129,'[1]Cashflow Projection'!$D$125:$D$129,'Sales (2)'!C99)=1),0,SUMIFS('[1]Cashflow Projection'!$C$7:$C$23,'[1]Cashflow Projection'!$B$7:$B$23,'Sales (2)'!B99,'[1]Cashflow Projection'!$A$7:$A$23,'Sales (2)'!A99))</f>
        <v>0</v>
      </c>
      <c r="G99" s="4">
        <v>44943</v>
      </c>
      <c r="H99" s="4">
        <v>44943</v>
      </c>
      <c r="I99" s="3">
        <v>1279900</v>
      </c>
      <c r="J99" s="3">
        <v>166943.4782608696</v>
      </c>
      <c r="K99" s="3">
        <v>1112956.5217391311</v>
      </c>
      <c r="L99" s="3">
        <v>18502.080000000002</v>
      </c>
      <c r="M99" s="3">
        <v>1789</v>
      </c>
      <c r="N99" s="3">
        <v>6399.5</v>
      </c>
      <c r="O99" s="3">
        <v>63995</v>
      </c>
      <c r="P99" s="3">
        <v>19224.37</v>
      </c>
      <c r="Q99" s="5">
        <f t="shared" si="5"/>
        <v>1003046.5717391311</v>
      </c>
      <c r="R99" s="6">
        <v>0</v>
      </c>
      <c r="S99" s="6">
        <f t="shared" si="6"/>
        <v>1003046.5717391311</v>
      </c>
      <c r="T99" s="3" t="b">
        <f>IF(SUMIFS('[1]Cashflow Projection'!$E$125:$E$129,'[1]Cashflow Projection'!$D$125:$D$129,'Sales (2)'!C99)&lt;&gt;0,TRUE,FALSE)</f>
        <v>0</v>
      </c>
      <c r="U99" s="4">
        <v>45016</v>
      </c>
      <c r="V99" s="6">
        <v>-40329.658985342598</v>
      </c>
      <c r="W99" s="7">
        <f>IF(SUMIFS('[1]Cashflow Projection'!$E$125:$E$129,'[1]Cashflow Projection'!$D$125:$D$129,'Sales (2)'!C99)=1,SUMIFS('[1]Cashflow Projection'!$C$125:$C$129,'[1]Cashflow Projection'!$D$125:$D$129,'Sales (2)'!C99),+'Sales (2)'!H99)</f>
        <v>44943</v>
      </c>
      <c r="X99" s="7">
        <f t="shared" si="7"/>
        <v>45016</v>
      </c>
      <c r="Y99" s="7">
        <f t="shared" si="8"/>
        <v>45046</v>
      </c>
      <c r="Z99" t="b">
        <v>0</v>
      </c>
    </row>
    <row r="100" spans="1:26" hidden="1" x14ac:dyDescent="0.2">
      <c r="A100" s="3" t="s">
        <v>112</v>
      </c>
      <c r="B100" s="3" t="s">
        <v>113</v>
      </c>
      <c r="C100" s="3" t="s">
        <v>122</v>
      </c>
      <c r="D100" s="3" t="b">
        <v>1</v>
      </c>
      <c r="E100" s="3" t="b">
        <v>1</v>
      </c>
      <c r="F100" s="3">
        <f>IF(OR(Z100=TRUE,SUMIFS('[1]Cashflow Projection'!$E$125:$E$129,'[1]Cashflow Projection'!$D$125:$D$129,'Sales (2)'!C100)=1),0,SUMIFS('[1]Cashflow Projection'!$C$7:$C$23,'[1]Cashflow Projection'!$B$7:$B$23,'Sales (2)'!B100,'[1]Cashflow Projection'!$A$7:$A$23,'Sales (2)'!A100))</f>
        <v>0</v>
      </c>
      <c r="G100" s="4">
        <v>44897</v>
      </c>
      <c r="H100" s="4">
        <v>44897</v>
      </c>
      <c r="I100" s="3">
        <v>1349900</v>
      </c>
      <c r="J100" s="3">
        <v>176073.91304347821</v>
      </c>
      <c r="K100" s="3">
        <v>1173826.086956522</v>
      </c>
      <c r="L100" s="3">
        <v>18502.080000000002</v>
      </c>
      <c r="M100" s="3">
        <v>1789</v>
      </c>
      <c r="N100" s="3">
        <v>6749.5</v>
      </c>
      <c r="O100" s="3">
        <v>67495</v>
      </c>
      <c r="P100" s="3">
        <v>19224.37</v>
      </c>
      <c r="Q100" s="5">
        <f t="shared" si="5"/>
        <v>1060066.136956522</v>
      </c>
      <c r="R100" s="6">
        <v>0</v>
      </c>
      <c r="S100" s="6">
        <f t="shared" si="6"/>
        <v>1060066.136956522</v>
      </c>
      <c r="T100" s="3" t="b">
        <f>IF(SUMIFS('[1]Cashflow Projection'!$E$125:$E$129,'[1]Cashflow Projection'!$D$125:$D$129,'Sales (2)'!C100)&lt;&gt;0,TRUE,FALSE)</f>
        <v>0</v>
      </c>
      <c r="U100" s="4">
        <v>44957</v>
      </c>
      <c r="V100" s="6">
        <v>103177.5842465751</v>
      </c>
      <c r="W100" s="7">
        <f>IF(SUMIFS('[1]Cashflow Projection'!$E$125:$E$129,'[1]Cashflow Projection'!$D$125:$D$129,'Sales (2)'!C100)=1,SUMIFS('[1]Cashflow Projection'!$C$125:$C$129,'[1]Cashflow Projection'!$D$125:$D$129,'Sales (2)'!C100),+'Sales (2)'!H100)</f>
        <v>44897</v>
      </c>
      <c r="X100" s="7">
        <f t="shared" si="7"/>
        <v>44957</v>
      </c>
      <c r="Y100" s="7">
        <f t="shared" si="8"/>
        <v>44985</v>
      </c>
      <c r="Z100" t="b">
        <v>0</v>
      </c>
    </row>
    <row r="101" spans="1:26" hidden="1" x14ac:dyDescent="0.2">
      <c r="A101" s="3" t="s">
        <v>112</v>
      </c>
      <c r="B101" s="3" t="s">
        <v>113</v>
      </c>
      <c r="C101" s="3" t="s">
        <v>123</v>
      </c>
      <c r="D101" s="3" t="b">
        <v>1</v>
      </c>
      <c r="E101" s="3" t="b">
        <v>1</v>
      </c>
      <c r="F101" s="3">
        <f>IF(OR(Z101=TRUE,SUMIFS('[1]Cashflow Projection'!$E$125:$E$129,'[1]Cashflow Projection'!$D$125:$D$129,'Sales (2)'!C101)=1),0,SUMIFS('[1]Cashflow Projection'!$C$7:$C$23,'[1]Cashflow Projection'!$B$7:$B$23,'Sales (2)'!B101,'[1]Cashflow Projection'!$A$7:$A$23,'Sales (2)'!A101))</f>
        <v>0</v>
      </c>
      <c r="G101" s="4">
        <v>44887</v>
      </c>
      <c r="H101" s="4">
        <v>44887</v>
      </c>
      <c r="I101" s="3">
        <v>1299900</v>
      </c>
      <c r="J101" s="3">
        <v>169552.17391304349</v>
      </c>
      <c r="K101" s="3">
        <v>1130347.826086957</v>
      </c>
      <c r="L101" s="3">
        <v>18502.080000000002</v>
      </c>
      <c r="M101" s="3">
        <v>1789</v>
      </c>
      <c r="N101" s="3">
        <v>6499.5</v>
      </c>
      <c r="O101" s="3">
        <v>64995</v>
      </c>
      <c r="P101" s="3">
        <v>19224.37</v>
      </c>
      <c r="Q101" s="5">
        <f t="shared" si="5"/>
        <v>1019337.8760869571</v>
      </c>
      <c r="R101" s="6">
        <v>0</v>
      </c>
      <c r="S101" s="6">
        <f t="shared" si="6"/>
        <v>1019337.8760869571</v>
      </c>
      <c r="T101" s="3" t="b">
        <f>IF(SUMIFS('[1]Cashflow Projection'!$E$125:$E$129,'[1]Cashflow Projection'!$D$125:$D$129,'Sales (2)'!C101)&lt;&gt;0,TRUE,FALSE)</f>
        <v>0</v>
      </c>
      <c r="U101" s="4">
        <v>44957</v>
      </c>
      <c r="V101" s="6">
        <v>43564.70753424638</v>
      </c>
      <c r="W101" s="7">
        <f>IF(SUMIFS('[1]Cashflow Projection'!$E$125:$E$129,'[1]Cashflow Projection'!$D$125:$D$129,'Sales (2)'!C101)=1,SUMIFS('[1]Cashflow Projection'!$C$125:$C$129,'[1]Cashflow Projection'!$D$125:$D$129,'Sales (2)'!C101),+'Sales (2)'!H101)</f>
        <v>44887</v>
      </c>
      <c r="X101" s="7">
        <f t="shared" si="7"/>
        <v>44957</v>
      </c>
      <c r="Y101" s="7">
        <f t="shared" si="8"/>
        <v>44985</v>
      </c>
      <c r="Z101" t="b">
        <v>0</v>
      </c>
    </row>
    <row r="102" spans="1:26" hidden="1" x14ac:dyDescent="0.2">
      <c r="A102" s="3" t="s">
        <v>112</v>
      </c>
      <c r="B102" s="3" t="s">
        <v>113</v>
      </c>
      <c r="C102" s="3" t="s">
        <v>124</v>
      </c>
      <c r="D102" s="3" t="b">
        <v>1</v>
      </c>
      <c r="E102" s="3" t="b">
        <v>1</v>
      </c>
      <c r="F102" s="3">
        <f>IF(OR(Z102=TRUE,SUMIFS('[1]Cashflow Projection'!$E$125:$E$129,'[1]Cashflow Projection'!$D$125:$D$129,'Sales (2)'!C102)=1),0,SUMIFS('[1]Cashflow Projection'!$C$7:$C$23,'[1]Cashflow Projection'!$B$7:$B$23,'Sales (2)'!B102,'[1]Cashflow Projection'!$A$7:$A$23,'Sales (2)'!A102))</f>
        <v>0</v>
      </c>
      <c r="G102" s="4">
        <v>44943</v>
      </c>
      <c r="H102" s="4">
        <v>44943</v>
      </c>
      <c r="I102" s="3">
        <v>1279900</v>
      </c>
      <c r="J102" s="3">
        <v>166943.4782608696</v>
      </c>
      <c r="K102" s="3">
        <v>1112956.5217391311</v>
      </c>
      <c r="L102" s="3">
        <v>18502.080000000002</v>
      </c>
      <c r="M102" s="3">
        <v>1789</v>
      </c>
      <c r="N102" s="3">
        <v>6399.5</v>
      </c>
      <c r="O102" s="3">
        <v>63995</v>
      </c>
      <c r="P102" s="3">
        <v>19224.37</v>
      </c>
      <c r="Q102" s="5">
        <f t="shared" si="5"/>
        <v>1003046.5717391311</v>
      </c>
      <c r="R102" s="6">
        <v>0</v>
      </c>
      <c r="S102" s="6">
        <f t="shared" si="6"/>
        <v>1003046.5717391311</v>
      </c>
      <c r="T102" s="3" t="b">
        <f>IF(SUMIFS('[1]Cashflow Projection'!$E$125:$E$129,'[1]Cashflow Projection'!$D$125:$D$129,'Sales (2)'!C102)&lt;&gt;0,TRUE,FALSE)</f>
        <v>0</v>
      </c>
      <c r="U102" s="4">
        <v>45016</v>
      </c>
      <c r="V102" s="6">
        <v>3265.9256409585942</v>
      </c>
      <c r="W102" s="7">
        <f>IF(SUMIFS('[1]Cashflow Projection'!$E$125:$E$129,'[1]Cashflow Projection'!$D$125:$D$129,'Sales (2)'!C102)=1,SUMIFS('[1]Cashflow Projection'!$C$125:$C$129,'[1]Cashflow Projection'!$D$125:$D$129,'Sales (2)'!C102),+'Sales (2)'!H102)</f>
        <v>44943</v>
      </c>
      <c r="X102" s="7">
        <f t="shared" si="7"/>
        <v>45016</v>
      </c>
      <c r="Y102" s="7">
        <f t="shared" si="8"/>
        <v>45046</v>
      </c>
      <c r="Z102" t="b">
        <v>0</v>
      </c>
    </row>
    <row r="103" spans="1:26" hidden="1" x14ac:dyDescent="0.2">
      <c r="A103" s="3" t="s">
        <v>112</v>
      </c>
      <c r="B103" s="3" t="s">
        <v>113</v>
      </c>
      <c r="C103" s="3" t="s">
        <v>125</v>
      </c>
      <c r="D103" s="3" t="b">
        <v>1</v>
      </c>
      <c r="E103" s="3" t="b">
        <v>1</v>
      </c>
      <c r="F103" s="3">
        <f>IF(OR(Z103=TRUE,SUMIFS('[1]Cashflow Projection'!$E$125:$E$129,'[1]Cashflow Projection'!$D$125:$D$129,'Sales (2)'!C103)=1),0,SUMIFS('[1]Cashflow Projection'!$C$7:$C$23,'[1]Cashflow Projection'!$B$7:$B$23,'Sales (2)'!B103,'[1]Cashflow Projection'!$A$7:$A$23,'Sales (2)'!A103))</f>
        <v>0</v>
      </c>
      <c r="G103" s="4">
        <v>44887</v>
      </c>
      <c r="H103" s="4">
        <v>44887</v>
      </c>
      <c r="I103" s="3">
        <v>1329900</v>
      </c>
      <c r="J103" s="3">
        <v>173465.21739130441</v>
      </c>
      <c r="K103" s="3">
        <v>1156434.782608696</v>
      </c>
      <c r="L103" s="3">
        <v>18502.080000000002</v>
      </c>
      <c r="M103" s="3">
        <v>1789</v>
      </c>
      <c r="N103" s="3">
        <v>6649.5</v>
      </c>
      <c r="O103" s="3">
        <v>66495</v>
      </c>
      <c r="P103" s="3">
        <v>19224.37</v>
      </c>
      <c r="Q103" s="5">
        <f t="shared" si="5"/>
        <v>1043774.8326086961</v>
      </c>
      <c r="R103" s="6">
        <v>0</v>
      </c>
      <c r="S103" s="6">
        <f t="shared" si="6"/>
        <v>1043774.8326086961</v>
      </c>
      <c r="T103" s="3" t="b">
        <f>IF(SUMIFS('[1]Cashflow Projection'!$E$125:$E$129,'[1]Cashflow Projection'!$D$125:$D$129,'Sales (2)'!C103)&lt;&gt;0,TRUE,FALSE)</f>
        <v>0</v>
      </c>
      <c r="U103" s="4">
        <v>44957</v>
      </c>
      <c r="V103" s="6">
        <v>236666.87823424631</v>
      </c>
      <c r="W103" s="7">
        <f>IF(SUMIFS('[1]Cashflow Projection'!$E$125:$E$129,'[1]Cashflow Projection'!$D$125:$D$129,'Sales (2)'!C103)=1,SUMIFS('[1]Cashflow Projection'!$C$125:$C$129,'[1]Cashflow Projection'!$D$125:$D$129,'Sales (2)'!C103),+'Sales (2)'!H103)</f>
        <v>44887</v>
      </c>
      <c r="X103" s="7">
        <f t="shared" si="7"/>
        <v>44957</v>
      </c>
      <c r="Y103" s="7">
        <f t="shared" si="8"/>
        <v>44985</v>
      </c>
      <c r="Z103" t="b">
        <v>0</v>
      </c>
    </row>
    <row r="104" spans="1:26" hidden="1" x14ac:dyDescent="0.2">
      <c r="A104" s="3" t="s">
        <v>112</v>
      </c>
      <c r="B104" s="3" t="s">
        <v>113</v>
      </c>
      <c r="C104" s="3" t="s">
        <v>126</v>
      </c>
      <c r="D104" s="3" t="b">
        <v>1</v>
      </c>
      <c r="E104" s="3" t="b">
        <v>1</v>
      </c>
      <c r="F104" s="3">
        <f>IF(OR(Z104=TRUE,SUMIFS('[1]Cashflow Projection'!$E$125:$E$129,'[1]Cashflow Projection'!$D$125:$D$129,'Sales (2)'!C104)=1),0,SUMIFS('[1]Cashflow Projection'!$C$7:$C$23,'[1]Cashflow Projection'!$B$7:$B$23,'Sales (2)'!B104,'[1]Cashflow Projection'!$A$7:$A$23,'Sales (2)'!A104))</f>
        <v>0</v>
      </c>
      <c r="G104" s="4">
        <v>44901</v>
      </c>
      <c r="H104" s="4">
        <v>44901</v>
      </c>
      <c r="I104" s="3">
        <v>1399900</v>
      </c>
      <c r="J104" s="3">
        <v>182595.65217391311</v>
      </c>
      <c r="K104" s="3">
        <v>1217304.3478260869</v>
      </c>
      <c r="L104" s="3">
        <v>18502.080000000002</v>
      </c>
      <c r="M104" s="3">
        <v>1789</v>
      </c>
      <c r="N104" s="3">
        <v>6999.5</v>
      </c>
      <c r="O104" s="3">
        <v>69995</v>
      </c>
      <c r="P104" s="3">
        <v>19224.37</v>
      </c>
      <c r="Q104" s="5">
        <f t="shared" si="5"/>
        <v>1100794.397826087</v>
      </c>
      <c r="R104" s="6">
        <v>0</v>
      </c>
      <c r="S104" s="6">
        <f t="shared" si="6"/>
        <v>1100794.397826087</v>
      </c>
      <c r="T104" s="3" t="b">
        <f>IF(SUMIFS('[1]Cashflow Projection'!$E$125:$E$129,'[1]Cashflow Projection'!$D$125:$D$129,'Sales (2)'!C104)&lt;&gt;0,TRUE,FALSE)</f>
        <v>0</v>
      </c>
      <c r="U104" s="4">
        <v>44957</v>
      </c>
      <c r="V104" s="6">
        <v>97089.080523835495</v>
      </c>
      <c r="W104" s="7">
        <f>IF(SUMIFS('[1]Cashflow Projection'!$E$125:$E$129,'[1]Cashflow Projection'!$D$125:$D$129,'Sales (2)'!C104)=1,SUMIFS('[1]Cashflow Projection'!$C$125:$C$129,'[1]Cashflow Projection'!$D$125:$D$129,'Sales (2)'!C104),+'Sales (2)'!H104)</f>
        <v>44901</v>
      </c>
      <c r="X104" s="7">
        <f t="shared" si="7"/>
        <v>44957</v>
      </c>
      <c r="Y104" s="7">
        <f t="shared" si="8"/>
        <v>44985</v>
      </c>
      <c r="Z104" t="b">
        <v>0</v>
      </c>
    </row>
    <row r="105" spans="1:26" hidden="1" x14ac:dyDescent="0.2">
      <c r="A105" s="3" t="s">
        <v>112</v>
      </c>
      <c r="B105" s="3" t="s">
        <v>113</v>
      </c>
      <c r="C105" s="3" t="s">
        <v>127</v>
      </c>
      <c r="D105" s="3" t="b">
        <v>1</v>
      </c>
      <c r="E105" s="3" t="b">
        <v>1</v>
      </c>
      <c r="F105" s="3">
        <f>IF(OR(Z105=TRUE,SUMIFS('[1]Cashflow Projection'!$E$125:$E$129,'[1]Cashflow Projection'!$D$125:$D$129,'Sales (2)'!C105)=1),0,SUMIFS('[1]Cashflow Projection'!$C$7:$C$23,'[1]Cashflow Projection'!$B$7:$B$23,'Sales (2)'!B105,'[1]Cashflow Projection'!$A$7:$A$23,'Sales (2)'!A105))</f>
        <v>0</v>
      </c>
      <c r="G105" s="4">
        <v>44887</v>
      </c>
      <c r="H105" s="4">
        <v>44887</v>
      </c>
      <c r="I105" s="3">
        <v>1309900</v>
      </c>
      <c r="J105" s="3">
        <v>170856.5217391304</v>
      </c>
      <c r="K105" s="3">
        <v>1139043.4782608701</v>
      </c>
      <c r="L105" s="3">
        <v>18502.080000000002</v>
      </c>
      <c r="M105" s="3">
        <v>1789</v>
      </c>
      <c r="N105" s="3">
        <v>6549.5</v>
      </c>
      <c r="O105" s="3">
        <v>65495</v>
      </c>
      <c r="P105" s="3">
        <v>19224.37</v>
      </c>
      <c r="Q105" s="5">
        <f t="shared" si="5"/>
        <v>1027483.5282608701</v>
      </c>
      <c r="R105" s="6">
        <v>0</v>
      </c>
      <c r="S105" s="6">
        <f t="shared" si="6"/>
        <v>1027483.5282608701</v>
      </c>
      <c r="T105" s="3" t="b">
        <f>IF(SUMIFS('[1]Cashflow Projection'!$E$125:$E$129,'[1]Cashflow Projection'!$D$125:$D$129,'Sales (2)'!C105)&lt;&gt;0,TRUE,FALSE)</f>
        <v>0</v>
      </c>
      <c r="U105" s="4">
        <v>44957</v>
      </c>
      <c r="V105" s="6">
        <v>60455.767908219023</v>
      </c>
      <c r="W105" s="7">
        <f>IF(SUMIFS('[1]Cashflow Projection'!$E$125:$E$129,'[1]Cashflow Projection'!$D$125:$D$129,'Sales (2)'!C105)=1,SUMIFS('[1]Cashflow Projection'!$C$125:$C$129,'[1]Cashflow Projection'!$D$125:$D$129,'Sales (2)'!C105),+'Sales (2)'!H105)</f>
        <v>44887</v>
      </c>
      <c r="X105" s="7">
        <f t="shared" si="7"/>
        <v>44957</v>
      </c>
      <c r="Y105" s="7">
        <f t="shared" si="8"/>
        <v>44985</v>
      </c>
      <c r="Z105" t="b">
        <v>0</v>
      </c>
    </row>
    <row r="106" spans="1:26" hidden="1" x14ac:dyDescent="0.2">
      <c r="A106" s="3" t="s">
        <v>112</v>
      </c>
      <c r="B106" s="3" t="s">
        <v>113</v>
      </c>
      <c r="C106" s="3" t="s">
        <v>128</v>
      </c>
      <c r="D106" s="3" t="b">
        <v>1</v>
      </c>
      <c r="E106" s="3" t="b">
        <v>1</v>
      </c>
      <c r="F106" s="3">
        <f>IF(OR(Z106=TRUE,SUMIFS('[1]Cashflow Projection'!$E$125:$E$129,'[1]Cashflow Projection'!$D$125:$D$129,'Sales (2)'!C106)=1),0,SUMIFS('[1]Cashflow Projection'!$C$7:$C$23,'[1]Cashflow Projection'!$B$7:$B$23,'Sales (2)'!B106,'[1]Cashflow Projection'!$A$7:$A$23,'Sales (2)'!A106))</f>
        <v>0</v>
      </c>
      <c r="G106" s="4">
        <v>44896</v>
      </c>
      <c r="H106" s="4">
        <v>44896</v>
      </c>
      <c r="I106" s="3">
        <v>1349900</v>
      </c>
      <c r="J106" s="3">
        <v>176073.91304347821</v>
      </c>
      <c r="K106" s="3">
        <v>1173826.086956522</v>
      </c>
      <c r="L106" s="3">
        <v>18502.080000000002</v>
      </c>
      <c r="M106" s="3">
        <v>1789</v>
      </c>
      <c r="N106" s="3">
        <v>6749.5</v>
      </c>
      <c r="O106" s="3">
        <v>67495</v>
      </c>
      <c r="P106" s="3">
        <v>19224.37</v>
      </c>
      <c r="Q106" s="5">
        <f t="shared" si="5"/>
        <v>1060066.136956522</v>
      </c>
      <c r="R106" s="6">
        <v>0</v>
      </c>
      <c r="S106" s="6">
        <f t="shared" si="6"/>
        <v>1060066.136956522</v>
      </c>
      <c r="T106" s="3" t="b">
        <f>IF(SUMIFS('[1]Cashflow Projection'!$E$125:$E$129,'[1]Cashflow Projection'!$D$125:$D$129,'Sales (2)'!C106)&lt;&gt;0,TRUE,FALSE)</f>
        <v>0</v>
      </c>
      <c r="U106" s="4">
        <v>44957</v>
      </c>
      <c r="V106" s="6">
        <v>92601.460958903888</v>
      </c>
      <c r="W106" s="7">
        <f>IF(SUMIFS('[1]Cashflow Projection'!$E$125:$E$129,'[1]Cashflow Projection'!$D$125:$D$129,'Sales (2)'!C106)=1,SUMIFS('[1]Cashflow Projection'!$C$125:$C$129,'[1]Cashflow Projection'!$D$125:$D$129,'Sales (2)'!C106),+'Sales (2)'!H106)</f>
        <v>44896</v>
      </c>
      <c r="X106" s="7">
        <f t="shared" si="7"/>
        <v>44957</v>
      </c>
      <c r="Y106" s="7">
        <f t="shared" si="8"/>
        <v>44985</v>
      </c>
      <c r="Z106" t="b">
        <v>0</v>
      </c>
    </row>
    <row r="107" spans="1:26" hidden="1" x14ac:dyDescent="0.2">
      <c r="A107" s="3" t="s">
        <v>112</v>
      </c>
      <c r="B107" s="3" t="s">
        <v>113</v>
      </c>
      <c r="C107" s="3" t="s">
        <v>129</v>
      </c>
      <c r="D107" s="3" t="b">
        <v>1</v>
      </c>
      <c r="E107" s="3" t="b">
        <v>1</v>
      </c>
      <c r="F107" s="3">
        <f>IF(OR(Z107=TRUE,SUMIFS('[1]Cashflow Projection'!$E$125:$E$129,'[1]Cashflow Projection'!$D$125:$D$129,'Sales (2)'!C107)=1),0,SUMIFS('[1]Cashflow Projection'!$C$7:$C$23,'[1]Cashflow Projection'!$B$7:$B$23,'Sales (2)'!B107,'[1]Cashflow Projection'!$A$7:$A$23,'Sales (2)'!A107))</f>
        <v>0</v>
      </c>
      <c r="G107" s="4">
        <v>45056</v>
      </c>
      <c r="H107" s="4">
        <v>45056</v>
      </c>
      <c r="I107" s="3">
        <v>1379900</v>
      </c>
      <c r="J107" s="3">
        <v>179986.95652173911</v>
      </c>
      <c r="K107" s="3">
        <v>1199913.043478261</v>
      </c>
      <c r="L107" s="3">
        <v>18502.080000000002</v>
      </c>
      <c r="M107" s="3">
        <v>1789</v>
      </c>
      <c r="N107" s="3">
        <v>6899.5</v>
      </c>
      <c r="O107" s="3">
        <v>68995</v>
      </c>
      <c r="P107" s="3">
        <v>19224.37</v>
      </c>
      <c r="Q107" s="5">
        <f t="shared" si="5"/>
        <v>1084503.093478261</v>
      </c>
      <c r="R107" s="6">
        <v>0</v>
      </c>
      <c r="S107" s="6">
        <f t="shared" si="6"/>
        <v>1084503.093478261</v>
      </c>
      <c r="T107" s="3" t="b">
        <f>IF(SUMIFS('[1]Cashflow Projection'!$E$125:$E$129,'[1]Cashflow Projection'!$D$125:$D$129,'Sales (2)'!C107)&lt;&gt;0,TRUE,FALSE)</f>
        <v>0</v>
      </c>
      <c r="U107" s="4">
        <v>45138</v>
      </c>
      <c r="V107" s="6">
        <v>306409.5705479451</v>
      </c>
      <c r="W107" s="7">
        <f>IF(SUMIFS('[1]Cashflow Projection'!$E$125:$E$129,'[1]Cashflow Projection'!$D$125:$D$129,'Sales (2)'!C107)=1,SUMIFS('[1]Cashflow Projection'!$C$125:$C$129,'[1]Cashflow Projection'!$D$125:$D$129,'Sales (2)'!C107),+'Sales (2)'!H107)</f>
        <v>45056</v>
      </c>
      <c r="X107" s="7">
        <f t="shared" si="7"/>
        <v>45138</v>
      </c>
      <c r="Y107" s="7">
        <f t="shared" si="8"/>
        <v>45169</v>
      </c>
      <c r="Z107" t="b">
        <v>0</v>
      </c>
    </row>
    <row r="108" spans="1:26" hidden="1" x14ac:dyDescent="0.2">
      <c r="A108" s="3" t="s">
        <v>112</v>
      </c>
      <c r="B108" s="3" t="s">
        <v>113</v>
      </c>
      <c r="C108" s="3" t="s">
        <v>130</v>
      </c>
      <c r="D108" s="3" t="b">
        <v>1</v>
      </c>
      <c r="E108" s="3" t="b">
        <v>1</v>
      </c>
      <c r="F108" s="3">
        <f>IF(OR(Z108=TRUE,SUMIFS('[1]Cashflow Projection'!$E$125:$E$129,'[1]Cashflow Projection'!$D$125:$D$129,'Sales (2)'!C108)=1),0,SUMIFS('[1]Cashflow Projection'!$C$7:$C$23,'[1]Cashflow Projection'!$B$7:$B$23,'Sales (2)'!B108,'[1]Cashflow Projection'!$A$7:$A$23,'Sales (2)'!A108))</f>
        <v>0</v>
      </c>
      <c r="G108" s="4">
        <v>44942</v>
      </c>
      <c r="H108" s="4">
        <v>44942</v>
      </c>
      <c r="I108" s="3">
        <v>1379900</v>
      </c>
      <c r="J108" s="3">
        <v>179986.95652173911</v>
      </c>
      <c r="K108" s="3">
        <v>1199913.043478261</v>
      </c>
      <c r="L108" s="3">
        <v>18502.080000000002</v>
      </c>
      <c r="M108" s="3">
        <v>1789</v>
      </c>
      <c r="N108" s="3">
        <v>6899.5</v>
      </c>
      <c r="O108" s="3">
        <v>68995</v>
      </c>
      <c r="P108" s="3">
        <v>19224.37</v>
      </c>
      <c r="Q108" s="5">
        <f t="shared" si="5"/>
        <v>1084503.093478261</v>
      </c>
      <c r="R108" s="6">
        <v>0</v>
      </c>
      <c r="S108" s="6">
        <f t="shared" si="6"/>
        <v>1084503.093478261</v>
      </c>
      <c r="T108" s="3" t="b">
        <f>IF(SUMIFS('[1]Cashflow Projection'!$E$125:$E$129,'[1]Cashflow Projection'!$D$125:$D$129,'Sales (2)'!C108)&lt;&gt;0,TRUE,FALSE)</f>
        <v>0</v>
      </c>
      <c r="U108" s="4">
        <v>45016</v>
      </c>
      <c r="V108" s="6">
        <v>397609.31643835589</v>
      </c>
      <c r="W108" s="7">
        <f>IF(SUMIFS('[1]Cashflow Projection'!$E$125:$E$129,'[1]Cashflow Projection'!$D$125:$D$129,'Sales (2)'!C108)=1,SUMIFS('[1]Cashflow Projection'!$C$125:$C$129,'[1]Cashflow Projection'!$D$125:$D$129,'Sales (2)'!C108),+'Sales (2)'!H108)</f>
        <v>44942</v>
      </c>
      <c r="X108" s="7">
        <f t="shared" si="7"/>
        <v>45016</v>
      </c>
      <c r="Y108" s="7">
        <f t="shared" si="8"/>
        <v>45046</v>
      </c>
      <c r="Z108" t="b">
        <v>0</v>
      </c>
    </row>
    <row r="109" spans="1:26" hidden="1" x14ac:dyDescent="0.2">
      <c r="A109" s="3" t="s">
        <v>112</v>
      </c>
      <c r="B109" s="3" t="s">
        <v>113</v>
      </c>
      <c r="C109" s="3" t="s">
        <v>131</v>
      </c>
      <c r="D109" s="3" t="b">
        <v>1</v>
      </c>
      <c r="E109" s="3" t="b">
        <v>1</v>
      </c>
      <c r="F109" s="3">
        <f>IF(OR(Z109=TRUE,SUMIFS('[1]Cashflow Projection'!$E$125:$E$129,'[1]Cashflow Projection'!$D$125:$D$129,'Sales (2)'!C109)=1),0,SUMIFS('[1]Cashflow Projection'!$C$7:$C$23,'[1]Cashflow Projection'!$B$7:$B$23,'Sales (2)'!B109,'[1]Cashflow Projection'!$A$7:$A$23,'Sales (2)'!A109))</f>
        <v>0</v>
      </c>
      <c r="G109" s="4">
        <v>44901</v>
      </c>
      <c r="H109" s="4">
        <v>44901</v>
      </c>
      <c r="I109" s="3">
        <v>1389900</v>
      </c>
      <c r="J109" s="3">
        <v>181291.30434782611</v>
      </c>
      <c r="K109" s="3">
        <v>1208608.6956521741</v>
      </c>
      <c r="L109" s="3">
        <v>18502.080000000002</v>
      </c>
      <c r="M109" s="3">
        <v>1789</v>
      </c>
      <c r="N109" s="3">
        <v>6949.5</v>
      </c>
      <c r="O109" s="3">
        <v>69495</v>
      </c>
      <c r="P109" s="3">
        <v>19224.37</v>
      </c>
      <c r="Q109" s="5">
        <f t="shared" si="5"/>
        <v>1092648.7456521741</v>
      </c>
      <c r="R109" s="6">
        <v>0</v>
      </c>
      <c r="S109" s="6">
        <f t="shared" si="6"/>
        <v>1092648.7456521741</v>
      </c>
      <c r="T109" s="3" t="b">
        <f>IF(SUMIFS('[1]Cashflow Projection'!$E$125:$E$129,'[1]Cashflow Projection'!$D$125:$D$129,'Sales (2)'!C109)&lt;&gt;0,TRUE,FALSE)</f>
        <v>0</v>
      </c>
      <c r="U109" s="4">
        <v>44957</v>
      </c>
      <c r="V109" s="6">
        <v>163857.46232876691</v>
      </c>
      <c r="W109" s="7">
        <f>IF(SUMIFS('[1]Cashflow Projection'!$E$125:$E$129,'[1]Cashflow Projection'!$D$125:$D$129,'Sales (2)'!C109)=1,SUMIFS('[1]Cashflow Projection'!$C$125:$C$129,'[1]Cashflow Projection'!$D$125:$D$129,'Sales (2)'!C109),+'Sales (2)'!H109)</f>
        <v>44901</v>
      </c>
      <c r="X109" s="7">
        <f t="shared" si="7"/>
        <v>44957</v>
      </c>
      <c r="Y109" s="7">
        <f t="shared" si="8"/>
        <v>44985</v>
      </c>
      <c r="Z109" t="b">
        <v>0</v>
      </c>
    </row>
    <row r="110" spans="1:26" hidden="1" x14ac:dyDescent="0.2">
      <c r="A110" s="3" t="s">
        <v>112</v>
      </c>
      <c r="B110" s="3" t="s">
        <v>132</v>
      </c>
      <c r="C110" s="3" t="s">
        <v>133</v>
      </c>
      <c r="D110" s="3" t="b">
        <v>1</v>
      </c>
      <c r="E110" s="3" t="b">
        <v>1</v>
      </c>
      <c r="F110" s="3">
        <f>IF(OR(Z110=TRUE,SUMIFS('[1]Cashflow Projection'!$E$125:$E$129,'[1]Cashflow Projection'!$D$125:$D$129,'Sales (2)'!C110)=1),0,SUMIFS('[1]Cashflow Projection'!$C$7:$C$23,'[1]Cashflow Projection'!$B$7:$B$23,'Sales (2)'!B110,'[1]Cashflow Projection'!$A$7:$A$23,'Sales (2)'!A110))</f>
        <v>0</v>
      </c>
      <c r="G110" s="4">
        <v>44909</v>
      </c>
      <c r="H110" s="4">
        <v>44909</v>
      </c>
      <c r="I110" s="3">
        <v>1595900</v>
      </c>
      <c r="J110" s="3">
        <v>208160.86956521741</v>
      </c>
      <c r="K110" s="3">
        <v>1387739.1304347829</v>
      </c>
      <c r="L110" s="3">
        <v>18502.080000000002</v>
      </c>
      <c r="M110" s="3">
        <v>1789</v>
      </c>
      <c r="N110" s="3">
        <v>7979.5</v>
      </c>
      <c r="O110" s="3">
        <v>79795</v>
      </c>
      <c r="P110" s="3">
        <v>19224.37</v>
      </c>
      <c r="Q110" s="5">
        <f t="shared" si="5"/>
        <v>1260449.180434783</v>
      </c>
      <c r="R110" s="6">
        <v>0</v>
      </c>
      <c r="S110" s="6">
        <f t="shared" si="6"/>
        <v>1260449.180434783</v>
      </c>
      <c r="T110" s="3" t="b">
        <f>IF(SUMIFS('[1]Cashflow Projection'!$E$125:$E$129,'[1]Cashflow Projection'!$D$125:$D$129,'Sales (2)'!C110)&lt;&gt;0,TRUE,FALSE)</f>
        <v>0</v>
      </c>
      <c r="U110" s="4">
        <v>44957</v>
      </c>
      <c r="V110" s="6">
        <v>289148.95410958893</v>
      </c>
      <c r="W110" s="7">
        <f>IF(SUMIFS('[1]Cashflow Projection'!$E$125:$E$129,'[1]Cashflow Projection'!$D$125:$D$129,'Sales (2)'!C110)=1,SUMIFS('[1]Cashflow Projection'!$C$125:$C$129,'[1]Cashflow Projection'!$D$125:$D$129,'Sales (2)'!C110),+'Sales (2)'!H110)</f>
        <v>44909</v>
      </c>
      <c r="X110" s="7">
        <f t="shared" si="7"/>
        <v>44957</v>
      </c>
      <c r="Y110" s="7">
        <f t="shared" si="8"/>
        <v>44985</v>
      </c>
      <c r="Z110" t="b">
        <v>0</v>
      </c>
    </row>
    <row r="111" spans="1:26" hidden="1" x14ac:dyDescent="0.2">
      <c r="A111" s="3" t="s">
        <v>112</v>
      </c>
      <c r="B111" s="3" t="s">
        <v>132</v>
      </c>
      <c r="C111" s="3" t="s">
        <v>134</v>
      </c>
      <c r="D111" s="3" t="b">
        <v>1</v>
      </c>
      <c r="E111" s="3" t="b">
        <v>1</v>
      </c>
      <c r="F111" s="3">
        <f>IF(OR(Z111=TRUE,SUMIFS('[1]Cashflow Projection'!$E$125:$E$129,'[1]Cashflow Projection'!$D$125:$D$129,'Sales (2)'!C111)=1),0,SUMIFS('[1]Cashflow Projection'!$C$7:$C$23,'[1]Cashflow Projection'!$B$7:$B$23,'Sales (2)'!B111,'[1]Cashflow Projection'!$A$7:$A$23,'Sales (2)'!A111))</f>
        <v>0</v>
      </c>
      <c r="G111" s="4">
        <v>44896</v>
      </c>
      <c r="H111" s="4">
        <v>44896</v>
      </c>
      <c r="I111" s="3">
        <v>1559900</v>
      </c>
      <c r="J111" s="3">
        <v>203465.21739130441</v>
      </c>
      <c r="K111" s="3">
        <v>1356434.782608696</v>
      </c>
      <c r="L111" s="3">
        <v>18502.080000000002</v>
      </c>
      <c r="M111" s="3">
        <v>1789</v>
      </c>
      <c r="N111" s="3">
        <v>7799.5</v>
      </c>
      <c r="O111" s="3">
        <v>77995</v>
      </c>
      <c r="P111" s="3">
        <v>19224.37</v>
      </c>
      <c r="Q111" s="5">
        <f t="shared" si="5"/>
        <v>1231124.8326086961</v>
      </c>
      <c r="R111" s="6">
        <v>0</v>
      </c>
      <c r="S111" s="6">
        <f t="shared" si="6"/>
        <v>1231124.8326086961</v>
      </c>
      <c r="T111" s="3" t="b">
        <f>IF(SUMIFS('[1]Cashflow Projection'!$E$125:$E$129,'[1]Cashflow Projection'!$D$125:$D$129,'Sales (2)'!C111)&lt;&gt;0,TRUE,FALSE)</f>
        <v>0</v>
      </c>
      <c r="U111" s="4">
        <v>44957</v>
      </c>
      <c r="V111" s="6">
        <v>248089.159589041</v>
      </c>
      <c r="W111" s="7">
        <f>IF(SUMIFS('[1]Cashflow Projection'!$E$125:$E$129,'[1]Cashflow Projection'!$D$125:$D$129,'Sales (2)'!C111)=1,SUMIFS('[1]Cashflow Projection'!$C$125:$C$129,'[1]Cashflow Projection'!$D$125:$D$129,'Sales (2)'!C111),+'Sales (2)'!H111)</f>
        <v>44896</v>
      </c>
      <c r="X111" s="7">
        <f t="shared" si="7"/>
        <v>44957</v>
      </c>
      <c r="Y111" s="7">
        <f t="shared" si="8"/>
        <v>44985</v>
      </c>
      <c r="Z111" t="b">
        <v>0</v>
      </c>
    </row>
    <row r="112" spans="1:26" hidden="1" x14ac:dyDescent="0.2">
      <c r="A112" s="3" t="s">
        <v>112</v>
      </c>
      <c r="B112" s="3" t="s">
        <v>132</v>
      </c>
      <c r="C112" s="3" t="s">
        <v>135</v>
      </c>
      <c r="D112" s="3" t="b">
        <v>1</v>
      </c>
      <c r="E112" s="3" t="b">
        <v>1</v>
      </c>
      <c r="F112" s="3">
        <f>IF(OR(Z112=TRUE,SUMIFS('[1]Cashflow Projection'!$E$125:$E$129,'[1]Cashflow Projection'!$D$125:$D$129,'Sales (2)'!C112)=1),0,SUMIFS('[1]Cashflow Projection'!$C$7:$C$23,'[1]Cashflow Projection'!$B$7:$B$23,'Sales (2)'!B112,'[1]Cashflow Projection'!$A$7:$A$23,'Sales (2)'!A112))</f>
        <v>0</v>
      </c>
      <c r="G112" s="4">
        <v>44887</v>
      </c>
      <c r="H112" s="4">
        <v>44887</v>
      </c>
      <c r="I112" s="3">
        <v>1514900</v>
      </c>
      <c r="J112" s="3">
        <v>197595.65217391311</v>
      </c>
      <c r="K112" s="3">
        <v>1317304.3478260869</v>
      </c>
      <c r="L112" s="3">
        <v>18502.080000000002</v>
      </c>
      <c r="M112" s="3">
        <v>1789</v>
      </c>
      <c r="N112" s="3">
        <v>7574.5</v>
      </c>
      <c r="O112" s="3">
        <v>75745</v>
      </c>
      <c r="P112" s="3">
        <v>19224.37</v>
      </c>
      <c r="Q112" s="5">
        <f t="shared" si="5"/>
        <v>1194469.397826087</v>
      </c>
      <c r="R112" s="6">
        <v>0</v>
      </c>
      <c r="S112" s="6">
        <f t="shared" si="6"/>
        <v>1194469.397826087</v>
      </c>
      <c r="T112" s="3" t="b">
        <f>IF(SUMIFS('[1]Cashflow Projection'!$E$125:$E$129,'[1]Cashflow Projection'!$D$125:$D$129,'Sales (2)'!C112)&lt;&gt;0,TRUE,FALSE)</f>
        <v>0</v>
      </c>
      <c r="U112" s="4">
        <v>44957</v>
      </c>
      <c r="V112" s="6">
        <v>247128.74863013689</v>
      </c>
      <c r="W112" s="7">
        <f>IF(SUMIFS('[1]Cashflow Projection'!$E$125:$E$129,'[1]Cashflow Projection'!$D$125:$D$129,'Sales (2)'!C112)=1,SUMIFS('[1]Cashflow Projection'!$C$125:$C$129,'[1]Cashflow Projection'!$D$125:$D$129,'Sales (2)'!C112),+'Sales (2)'!H112)</f>
        <v>44887</v>
      </c>
      <c r="X112" s="7">
        <f t="shared" si="7"/>
        <v>44957</v>
      </c>
      <c r="Y112" s="7">
        <f t="shared" si="8"/>
        <v>44985</v>
      </c>
      <c r="Z112" t="b">
        <v>0</v>
      </c>
    </row>
    <row r="113" spans="1:26" hidden="1" x14ac:dyDescent="0.2">
      <c r="A113" s="3" t="s">
        <v>112</v>
      </c>
      <c r="B113" s="3" t="s">
        <v>132</v>
      </c>
      <c r="C113" s="3" t="s">
        <v>136</v>
      </c>
      <c r="D113" s="3" t="b">
        <v>1</v>
      </c>
      <c r="E113" s="3" t="b">
        <v>1</v>
      </c>
      <c r="F113" s="3">
        <f>IF(OR(Z113=TRUE,SUMIFS('[1]Cashflow Projection'!$E$125:$E$129,'[1]Cashflow Projection'!$D$125:$D$129,'Sales (2)'!C113)=1),0,SUMIFS('[1]Cashflow Projection'!$C$7:$C$23,'[1]Cashflow Projection'!$B$7:$B$23,'Sales (2)'!B113,'[1]Cashflow Projection'!$A$7:$A$23,'Sales (2)'!A113))</f>
        <v>0</v>
      </c>
      <c r="G113" s="4">
        <v>44908</v>
      </c>
      <c r="H113" s="4">
        <v>44908</v>
      </c>
      <c r="I113" s="3">
        <v>1579900</v>
      </c>
      <c r="J113" s="3">
        <v>206073.91304347821</v>
      </c>
      <c r="K113" s="3">
        <v>1373826.086956522</v>
      </c>
      <c r="L113" s="3">
        <v>18502.080000000002</v>
      </c>
      <c r="M113" s="3">
        <v>1789</v>
      </c>
      <c r="N113" s="3">
        <v>7899.5</v>
      </c>
      <c r="O113" s="3">
        <v>78995</v>
      </c>
      <c r="P113" s="3">
        <v>19224.37</v>
      </c>
      <c r="Q113" s="5">
        <f t="shared" si="5"/>
        <v>1247416.136956522</v>
      </c>
      <c r="R113" s="6">
        <v>0</v>
      </c>
      <c r="S113" s="6">
        <f t="shared" si="6"/>
        <v>1247416.136956522</v>
      </c>
      <c r="T113" s="3" t="b">
        <f>IF(SUMIFS('[1]Cashflow Projection'!$E$125:$E$129,'[1]Cashflow Projection'!$D$125:$D$129,'Sales (2)'!C113)&lt;&gt;0,TRUE,FALSE)</f>
        <v>0</v>
      </c>
      <c r="U113" s="4">
        <v>44957</v>
      </c>
      <c r="V113" s="6">
        <v>313362.84349609591</v>
      </c>
      <c r="W113" s="7">
        <f>IF(SUMIFS('[1]Cashflow Projection'!$E$125:$E$129,'[1]Cashflow Projection'!$D$125:$D$129,'Sales (2)'!C113)=1,SUMIFS('[1]Cashflow Projection'!$C$125:$C$129,'[1]Cashflow Projection'!$D$125:$D$129,'Sales (2)'!C113),+'Sales (2)'!H113)</f>
        <v>44908</v>
      </c>
      <c r="X113" s="7">
        <f t="shared" si="7"/>
        <v>44957</v>
      </c>
      <c r="Y113" s="7">
        <f t="shared" si="8"/>
        <v>44985</v>
      </c>
      <c r="Z113" t="b">
        <v>0</v>
      </c>
    </row>
    <row r="114" spans="1:26" hidden="1" x14ac:dyDescent="0.2">
      <c r="A114" s="3" t="s">
        <v>112</v>
      </c>
      <c r="B114" s="3" t="s">
        <v>132</v>
      </c>
      <c r="C114" s="3" t="s">
        <v>137</v>
      </c>
      <c r="D114" s="3" t="b">
        <v>1</v>
      </c>
      <c r="E114" s="3" t="b">
        <v>1</v>
      </c>
      <c r="F114" s="3">
        <f>IF(OR(Z114=TRUE,SUMIFS('[1]Cashflow Projection'!$E$125:$E$129,'[1]Cashflow Projection'!$D$125:$D$129,'Sales (2)'!C114)=1),0,SUMIFS('[1]Cashflow Projection'!$C$7:$C$23,'[1]Cashflow Projection'!$B$7:$B$23,'Sales (2)'!B114,'[1]Cashflow Projection'!$A$7:$A$23,'Sales (2)'!A114))</f>
        <v>0</v>
      </c>
      <c r="G114" s="4">
        <v>44992</v>
      </c>
      <c r="H114" s="4">
        <v>44992</v>
      </c>
      <c r="I114" s="3">
        <v>1649900</v>
      </c>
      <c r="J114" s="3">
        <v>215204.34782608689</v>
      </c>
      <c r="K114" s="3">
        <v>1434695.6521739131</v>
      </c>
      <c r="L114" s="3">
        <v>18502.080000000002</v>
      </c>
      <c r="M114" s="3">
        <v>1789</v>
      </c>
      <c r="N114" s="3">
        <v>8249.5</v>
      </c>
      <c r="O114" s="3">
        <v>82495</v>
      </c>
      <c r="P114" s="3">
        <v>19224.37</v>
      </c>
      <c r="Q114" s="5">
        <f t="shared" si="5"/>
        <v>1304435.7021739131</v>
      </c>
      <c r="R114" s="6">
        <v>0</v>
      </c>
      <c r="S114" s="6">
        <f t="shared" si="6"/>
        <v>1304435.7021739131</v>
      </c>
      <c r="T114" s="3" t="b">
        <f>IF(SUMIFS('[1]Cashflow Projection'!$E$125:$E$129,'[1]Cashflow Projection'!$D$125:$D$129,'Sales (2)'!C114)&lt;&gt;0,TRUE,FALSE)</f>
        <v>0</v>
      </c>
      <c r="U114" s="4">
        <v>45077</v>
      </c>
      <c r="V114" s="6">
        <v>360381.48734424642</v>
      </c>
      <c r="W114" s="7">
        <f>IF(SUMIFS('[1]Cashflow Projection'!$E$125:$E$129,'[1]Cashflow Projection'!$D$125:$D$129,'Sales (2)'!C114)=1,SUMIFS('[1]Cashflow Projection'!$C$125:$C$129,'[1]Cashflow Projection'!$D$125:$D$129,'Sales (2)'!C114),+'Sales (2)'!H114)</f>
        <v>44992</v>
      </c>
      <c r="X114" s="7">
        <f t="shared" si="7"/>
        <v>45077</v>
      </c>
      <c r="Y114" s="7">
        <f t="shared" si="8"/>
        <v>45107</v>
      </c>
      <c r="Z114" t="b">
        <v>0</v>
      </c>
    </row>
    <row r="115" spans="1:26" hidden="1" x14ac:dyDescent="0.2">
      <c r="A115" s="3" t="s">
        <v>112</v>
      </c>
      <c r="B115" s="3" t="s">
        <v>132</v>
      </c>
      <c r="C115" s="3" t="s">
        <v>138</v>
      </c>
      <c r="D115" s="3" t="b">
        <v>1</v>
      </c>
      <c r="E115" s="3" t="b">
        <v>1</v>
      </c>
      <c r="F115" s="3">
        <f>IF(OR(Z115=TRUE,SUMIFS('[1]Cashflow Projection'!$E$125:$E$129,'[1]Cashflow Projection'!$D$125:$D$129,'Sales (2)'!C115)=1),0,SUMIFS('[1]Cashflow Projection'!$C$7:$C$23,'[1]Cashflow Projection'!$B$7:$B$23,'Sales (2)'!B115,'[1]Cashflow Projection'!$A$7:$A$23,'Sales (2)'!A115))</f>
        <v>0</v>
      </c>
      <c r="G115" s="4">
        <v>44956</v>
      </c>
      <c r="H115" s="4">
        <v>44956</v>
      </c>
      <c r="I115" s="3">
        <v>1529900</v>
      </c>
      <c r="J115" s="3">
        <v>199552.17391304349</v>
      </c>
      <c r="K115" s="3">
        <v>1330347.826086957</v>
      </c>
      <c r="L115" s="3">
        <v>18502.080000000002</v>
      </c>
      <c r="M115" s="3">
        <v>1789</v>
      </c>
      <c r="N115" s="3">
        <v>7649.5</v>
      </c>
      <c r="O115" s="3">
        <v>76495</v>
      </c>
      <c r="P115" s="3">
        <v>19224.37</v>
      </c>
      <c r="Q115" s="5">
        <f t="shared" si="5"/>
        <v>1206687.8760869571</v>
      </c>
      <c r="R115" s="6">
        <v>0</v>
      </c>
      <c r="S115" s="6">
        <f t="shared" si="6"/>
        <v>1206687.8760869571</v>
      </c>
      <c r="T115" s="3" t="b">
        <f>IF(SUMIFS('[1]Cashflow Projection'!$E$125:$E$129,'[1]Cashflow Projection'!$D$125:$D$129,'Sales (2)'!C115)&lt;&gt;0,TRUE,FALSE)</f>
        <v>0</v>
      </c>
      <c r="U115" s="4">
        <v>45016</v>
      </c>
      <c r="V115" s="6">
        <v>263192.10479452042</v>
      </c>
      <c r="W115" s="7">
        <f>IF(SUMIFS('[1]Cashflow Projection'!$E$125:$E$129,'[1]Cashflow Projection'!$D$125:$D$129,'Sales (2)'!C115)=1,SUMIFS('[1]Cashflow Projection'!$C$125:$C$129,'[1]Cashflow Projection'!$D$125:$D$129,'Sales (2)'!C115),+'Sales (2)'!H115)</f>
        <v>44956</v>
      </c>
      <c r="X115" s="7">
        <f t="shared" si="7"/>
        <v>45016</v>
      </c>
      <c r="Y115" s="7">
        <f t="shared" si="8"/>
        <v>45046</v>
      </c>
      <c r="Z115" t="b">
        <v>0</v>
      </c>
    </row>
    <row r="116" spans="1:26" hidden="1" x14ac:dyDescent="0.2">
      <c r="A116" s="3" t="s">
        <v>112</v>
      </c>
      <c r="B116" s="3" t="s">
        <v>132</v>
      </c>
      <c r="C116" s="3" t="s">
        <v>139</v>
      </c>
      <c r="D116" s="3" t="b">
        <v>1</v>
      </c>
      <c r="E116" s="3" t="b">
        <v>1</v>
      </c>
      <c r="F116" s="3">
        <f>IF(OR(Z116=TRUE,SUMIFS('[1]Cashflow Projection'!$E$125:$E$129,'[1]Cashflow Projection'!$D$125:$D$129,'Sales (2)'!C116)=1),0,SUMIFS('[1]Cashflow Projection'!$C$7:$C$23,'[1]Cashflow Projection'!$B$7:$B$23,'Sales (2)'!B116,'[1]Cashflow Projection'!$A$7:$A$23,'Sales (2)'!A116))</f>
        <v>0</v>
      </c>
      <c r="G116" s="4">
        <v>45027</v>
      </c>
      <c r="H116" s="4">
        <v>45027</v>
      </c>
      <c r="I116" s="3">
        <v>1549900</v>
      </c>
      <c r="J116" s="3">
        <v>202160.86956521741</v>
      </c>
      <c r="K116" s="3">
        <v>1347739.1304347829</v>
      </c>
      <c r="L116" s="3">
        <v>18502.080000000002</v>
      </c>
      <c r="M116" s="3">
        <v>1789</v>
      </c>
      <c r="N116" s="3">
        <v>7749.5</v>
      </c>
      <c r="O116" s="3">
        <v>77495</v>
      </c>
      <c r="P116" s="3">
        <v>19224.37</v>
      </c>
      <c r="Q116" s="5">
        <f t="shared" si="5"/>
        <v>1222979.180434783</v>
      </c>
      <c r="R116" s="6">
        <v>0</v>
      </c>
      <c r="S116" s="6">
        <f t="shared" si="6"/>
        <v>1222979.180434783</v>
      </c>
      <c r="T116" s="3" t="b">
        <f>IF(SUMIFS('[1]Cashflow Projection'!$E$125:$E$129,'[1]Cashflow Projection'!$D$125:$D$129,'Sales (2)'!C116)&lt;&gt;0,TRUE,FALSE)</f>
        <v>0</v>
      </c>
      <c r="U116" s="4">
        <v>45077</v>
      </c>
      <c r="V116" s="6">
        <v>201845.5294520545</v>
      </c>
      <c r="W116" s="7">
        <f>IF(SUMIFS('[1]Cashflow Projection'!$E$125:$E$129,'[1]Cashflow Projection'!$D$125:$D$129,'Sales (2)'!C116)=1,SUMIFS('[1]Cashflow Projection'!$C$125:$C$129,'[1]Cashflow Projection'!$D$125:$D$129,'Sales (2)'!C116),+'Sales (2)'!H116)</f>
        <v>45027</v>
      </c>
      <c r="X116" s="7">
        <f t="shared" si="7"/>
        <v>45077</v>
      </c>
      <c r="Y116" s="7">
        <f t="shared" si="8"/>
        <v>45107</v>
      </c>
      <c r="Z116" t="b">
        <v>0</v>
      </c>
    </row>
    <row r="117" spans="1:26" hidden="1" x14ac:dyDescent="0.2">
      <c r="A117" s="3" t="s">
        <v>112</v>
      </c>
      <c r="B117" s="3" t="s">
        <v>132</v>
      </c>
      <c r="C117" s="3" t="s">
        <v>140</v>
      </c>
      <c r="D117" s="3" t="b">
        <v>1</v>
      </c>
      <c r="E117" s="3" t="b">
        <v>1</v>
      </c>
      <c r="F117" s="3">
        <f>IF(OR(Z117=TRUE,SUMIFS('[1]Cashflow Projection'!$E$125:$E$129,'[1]Cashflow Projection'!$D$125:$D$129,'Sales (2)'!C117)=1),0,SUMIFS('[1]Cashflow Projection'!$C$7:$C$23,'[1]Cashflow Projection'!$B$7:$B$23,'Sales (2)'!B117,'[1]Cashflow Projection'!$A$7:$A$23,'Sales (2)'!A117))</f>
        <v>0</v>
      </c>
      <c r="G117" s="4">
        <v>44984</v>
      </c>
      <c r="H117" s="4">
        <v>44984</v>
      </c>
      <c r="I117" s="3">
        <v>1599900</v>
      </c>
      <c r="J117" s="3">
        <v>208682.60869565219</v>
      </c>
      <c r="K117" s="3">
        <v>1391217.3913043479</v>
      </c>
      <c r="L117" s="3">
        <v>18502.080000000002</v>
      </c>
      <c r="M117" s="3">
        <v>1789</v>
      </c>
      <c r="N117" s="3">
        <v>7999.5</v>
      </c>
      <c r="O117" s="3">
        <v>79995</v>
      </c>
      <c r="P117" s="3">
        <v>19224.37</v>
      </c>
      <c r="Q117" s="5">
        <f t="shared" si="5"/>
        <v>1263707.4413043479</v>
      </c>
      <c r="R117" s="6">
        <v>0</v>
      </c>
      <c r="S117" s="6">
        <f t="shared" si="6"/>
        <v>1263707.4413043479</v>
      </c>
      <c r="T117" s="3" t="b">
        <f>IF(SUMIFS('[1]Cashflow Projection'!$E$125:$E$129,'[1]Cashflow Projection'!$D$125:$D$129,'Sales (2)'!C117)&lt;&gt;0,TRUE,FALSE)</f>
        <v>0</v>
      </c>
      <c r="U117" s="4">
        <v>45016</v>
      </c>
      <c r="V117" s="6">
        <v>305409.15958904102</v>
      </c>
      <c r="W117" s="7">
        <f>IF(SUMIFS('[1]Cashflow Projection'!$E$125:$E$129,'[1]Cashflow Projection'!$D$125:$D$129,'Sales (2)'!C117)=1,SUMIFS('[1]Cashflow Projection'!$C$125:$C$129,'[1]Cashflow Projection'!$D$125:$D$129,'Sales (2)'!C117),+'Sales (2)'!H117)</f>
        <v>44984</v>
      </c>
      <c r="X117" s="7">
        <f t="shared" si="7"/>
        <v>45016</v>
      </c>
      <c r="Y117" s="7">
        <f t="shared" si="8"/>
        <v>45046</v>
      </c>
      <c r="Z117" t="b">
        <v>0</v>
      </c>
    </row>
    <row r="118" spans="1:26" hidden="1" x14ac:dyDescent="0.2">
      <c r="A118" s="3" t="s">
        <v>112</v>
      </c>
      <c r="B118" s="3" t="s">
        <v>132</v>
      </c>
      <c r="C118" s="3" t="s">
        <v>141</v>
      </c>
      <c r="D118" s="3" t="b">
        <v>1</v>
      </c>
      <c r="E118" s="3" t="b">
        <v>1</v>
      </c>
      <c r="F118" s="3">
        <f>IF(OR(Z118=TRUE,SUMIFS('[1]Cashflow Projection'!$E$125:$E$129,'[1]Cashflow Projection'!$D$125:$D$129,'Sales (2)'!C118)=1),0,SUMIFS('[1]Cashflow Projection'!$C$7:$C$23,'[1]Cashflow Projection'!$B$7:$B$23,'Sales (2)'!B118,'[1]Cashflow Projection'!$A$7:$A$23,'Sales (2)'!A118))</f>
        <v>0</v>
      </c>
      <c r="G118" s="4">
        <v>44999</v>
      </c>
      <c r="H118" s="4">
        <v>44999</v>
      </c>
      <c r="I118" s="3">
        <v>1599900</v>
      </c>
      <c r="J118" s="3">
        <v>208682.60869565219</v>
      </c>
      <c r="K118" s="3">
        <v>1391217.3913043479</v>
      </c>
      <c r="L118" s="3">
        <v>18502.080000000002</v>
      </c>
      <c r="M118" s="3">
        <v>1789</v>
      </c>
      <c r="N118" s="3">
        <v>7999.5</v>
      </c>
      <c r="O118" s="3">
        <v>79995</v>
      </c>
      <c r="P118" s="3">
        <v>19224.37</v>
      </c>
      <c r="Q118" s="5">
        <f t="shared" si="5"/>
        <v>1263707.4413043479</v>
      </c>
      <c r="R118" s="6">
        <v>0</v>
      </c>
      <c r="S118" s="6">
        <f t="shared" si="6"/>
        <v>1263707.4413043479</v>
      </c>
      <c r="T118" s="3" t="b">
        <f>IF(SUMIFS('[1]Cashflow Projection'!$E$125:$E$129,'[1]Cashflow Projection'!$D$125:$D$129,'Sales (2)'!C118)&lt;&gt;0,TRUE,FALSE)</f>
        <v>0</v>
      </c>
      <c r="U118" s="4">
        <v>45077</v>
      </c>
      <c r="V118" s="6">
        <v>263138.40616438352</v>
      </c>
      <c r="W118" s="7">
        <f>IF(SUMIFS('[1]Cashflow Projection'!$E$125:$E$129,'[1]Cashflow Projection'!$D$125:$D$129,'Sales (2)'!C118)=1,SUMIFS('[1]Cashflow Projection'!$C$125:$C$129,'[1]Cashflow Projection'!$D$125:$D$129,'Sales (2)'!C118),+'Sales (2)'!H118)</f>
        <v>44999</v>
      </c>
      <c r="X118" s="7">
        <f t="shared" si="7"/>
        <v>45077</v>
      </c>
      <c r="Y118" s="7">
        <f t="shared" si="8"/>
        <v>45107</v>
      </c>
      <c r="Z118" t="b">
        <v>0</v>
      </c>
    </row>
    <row r="119" spans="1:26" hidden="1" x14ac:dyDescent="0.2">
      <c r="A119" s="3" t="s">
        <v>112</v>
      </c>
      <c r="B119" s="3" t="s">
        <v>132</v>
      </c>
      <c r="C119" s="3" t="s">
        <v>142</v>
      </c>
      <c r="D119" s="3" t="b">
        <v>1</v>
      </c>
      <c r="E119" s="3" t="b">
        <v>1</v>
      </c>
      <c r="F119" s="3">
        <f>IF(OR(Z119=TRUE,SUMIFS('[1]Cashflow Projection'!$E$125:$E$129,'[1]Cashflow Projection'!$D$125:$D$129,'Sales (2)'!C119)=1),0,SUMIFS('[1]Cashflow Projection'!$C$7:$C$23,'[1]Cashflow Projection'!$B$7:$B$23,'Sales (2)'!B119,'[1]Cashflow Projection'!$A$7:$A$23,'Sales (2)'!A119))</f>
        <v>0</v>
      </c>
      <c r="G119" s="4">
        <v>45019</v>
      </c>
      <c r="H119" s="4">
        <v>45019</v>
      </c>
      <c r="I119" s="3">
        <v>1549900</v>
      </c>
      <c r="J119" s="3">
        <v>202160.86956521741</v>
      </c>
      <c r="K119" s="3">
        <v>1347739.1304347829</v>
      </c>
      <c r="L119" s="3">
        <v>18502.080000000002</v>
      </c>
      <c r="M119" s="3">
        <v>1789</v>
      </c>
      <c r="N119" s="3">
        <v>7749.5</v>
      </c>
      <c r="O119" s="3">
        <v>77495</v>
      </c>
      <c r="P119" s="3">
        <v>19224.37</v>
      </c>
      <c r="Q119" s="5">
        <f t="shared" si="5"/>
        <v>1222979.180434783</v>
      </c>
      <c r="R119" s="6">
        <v>0</v>
      </c>
      <c r="S119" s="6">
        <f t="shared" si="6"/>
        <v>1222979.180434783</v>
      </c>
      <c r="T119" s="3" t="b">
        <f>IF(SUMIFS('[1]Cashflow Projection'!$E$125:$E$129,'[1]Cashflow Projection'!$D$125:$D$129,'Sales (2)'!C119)&lt;&gt;0,TRUE,FALSE)</f>
        <v>0</v>
      </c>
      <c r="U119" s="4">
        <v>45077</v>
      </c>
      <c r="V119" s="6">
        <v>213844.84452054769</v>
      </c>
      <c r="W119" s="7">
        <f>IF(SUMIFS('[1]Cashflow Projection'!$E$125:$E$129,'[1]Cashflow Projection'!$D$125:$D$129,'Sales (2)'!C119)=1,SUMIFS('[1]Cashflow Projection'!$C$125:$C$129,'[1]Cashflow Projection'!$D$125:$D$129,'Sales (2)'!C119),+'Sales (2)'!H119)</f>
        <v>45019</v>
      </c>
      <c r="X119" s="7">
        <f t="shared" si="7"/>
        <v>45077</v>
      </c>
      <c r="Y119" s="7">
        <f t="shared" si="8"/>
        <v>45107</v>
      </c>
      <c r="Z119" t="b">
        <v>0</v>
      </c>
    </row>
    <row r="120" spans="1:26" hidden="1" x14ac:dyDescent="0.2">
      <c r="A120" s="3" t="s">
        <v>112</v>
      </c>
      <c r="B120" s="3" t="s">
        <v>132</v>
      </c>
      <c r="C120" s="3" t="s">
        <v>143</v>
      </c>
      <c r="D120" s="3" t="b">
        <v>1</v>
      </c>
      <c r="E120" s="3" t="b">
        <v>1</v>
      </c>
      <c r="F120" s="3">
        <f>IF(OR(Z120=TRUE,SUMIFS('[1]Cashflow Projection'!$E$125:$E$129,'[1]Cashflow Projection'!$D$125:$D$129,'Sales (2)'!C120)=1),0,SUMIFS('[1]Cashflow Projection'!$C$7:$C$23,'[1]Cashflow Projection'!$B$7:$B$23,'Sales (2)'!B120,'[1]Cashflow Projection'!$A$7:$A$23,'Sales (2)'!A120))</f>
        <v>0</v>
      </c>
      <c r="G120" s="4">
        <v>45027</v>
      </c>
      <c r="H120" s="4">
        <v>45027</v>
      </c>
      <c r="I120" s="3">
        <v>1574900</v>
      </c>
      <c r="J120" s="3">
        <v>205421.73913043481</v>
      </c>
      <c r="K120" s="3">
        <v>1369478.260869565</v>
      </c>
      <c r="L120" s="3">
        <v>18502.080000000002</v>
      </c>
      <c r="M120" s="3">
        <v>1789</v>
      </c>
      <c r="N120" s="3">
        <v>7874.5</v>
      </c>
      <c r="O120" s="3">
        <v>78745</v>
      </c>
      <c r="P120" s="3">
        <v>19224.37</v>
      </c>
      <c r="Q120" s="5">
        <f t="shared" si="5"/>
        <v>1243343.310869565</v>
      </c>
      <c r="R120" s="6">
        <v>0</v>
      </c>
      <c r="S120" s="6">
        <f t="shared" si="6"/>
        <v>1243343.310869565</v>
      </c>
      <c r="T120" s="3" t="b">
        <f>IF(SUMIFS('[1]Cashflow Projection'!$E$125:$E$129,'[1]Cashflow Projection'!$D$125:$D$129,'Sales (2)'!C120)&lt;&gt;0,TRUE,FALSE)</f>
        <v>0</v>
      </c>
      <c r="U120" s="4">
        <v>45077</v>
      </c>
      <c r="V120" s="6">
        <v>273720.52945205453</v>
      </c>
      <c r="W120" s="7">
        <f>IF(SUMIFS('[1]Cashflow Projection'!$E$125:$E$129,'[1]Cashflow Projection'!$D$125:$D$129,'Sales (2)'!C120)=1,SUMIFS('[1]Cashflow Projection'!$C$125:$C$129,'[1]Cashflow Projection'!$D$125:$D$129,'Sales (2)'!C120),+'Sales (2)'!H120)</f>
        <v>45027</v>
      </c>
      <c r="X120" s="7">
        <f t="shared" si="7"/>
        <v>45077</v>
      </c>
      <c r="Y120" s="7">
        <f t="shared" si="8"/>
        <v>45107</v>
      </c>
      <c r="Z120" t="b">
        <v>0</v>
      </c>
    </row>
    <row r="121" spans="1:26" hidden="1" x14ac:dyDescent="0.2">
      <c r="A121" s="3" t="s">
        <v>112</v>
      </c>
      <c r="B121" s="3" t="s">
        <v>132</v>
      </c>
      <c r="C121" s="3" t="s">
        <v>144</v>
      </c>
      <c r="D121" s="3" t="b">
        <v>1</v>
      </c>
      <c r="E121" s="3" t="b">
        <v>1</v>
      </c>
      <c r="F121" s="3">
        <f>IF(OR(Z121=TRUE,SUMIFS('[1]Cashflow Projection'!$E$125:$E$129,'[1]Cashflow Projection'!$D$125:$D$129,'Sales (2)'!C121)=1),0,SUMIFS('[1]Cashflow Projection'!$C$7:$C$23,'[1]Cashflow Projection'!$B$7:$B$23,'Sales (2)'!B121,'[1]Cashflow Projection'!$A$7:$A$23,'Sales (2)'!A121))</f>
        <v>0</v>
      </c>
      <c r="G121" s="4">
        <v>44936</v>
      </c>
      <c r="H121" s="4">
        <v>44936</v>
      </c>
      <c r="I121" s="3">
        <v>1449900</v>
      </c>
      <c r="J121" s="3">
        <v>189117.39130434781</v>
      </c>
      <c r="K121" s="3">
        <v>1260782.6086956521</v>
      </c>
      <c r="L121" s="3">
        <v>18502.080000000002</v>
      </c>
      <c r="M121" s="3">
        <v>1789</v>
      </c>
      <c r="N121" s="3">
        <v>7249.5</v>
      </c>
      <c r="O121" s="3">
        <v>72495</v>
      </c>
      <c r="P121" s="3">
        <v>19224.37</v>
      </c>
      <c r="Q121" s="5">
        <f t="shared" si="5"/>
        <v>1141522.6586956521</v>
      </c>
      <c r="R121" s="6">
        <v>0</v>
      </c>
      <c r="S121" s="6">
        <f t="shared" si="6"/>
        <v>1141522.6586956521</v>
      </c>
      <c r="T121" s="3" t="b">
        <f>IF(SUMIFS('[1]Cashflow Projection'!$E$125:$E$129,'[1]Cashflow Projection'!$D$125:$D$129,'Sales (2)'!C121)&lt;&gt;0,TRUE,FALSE)</f>
        <v>0</v>
      </c>
      <c r="U121" s="4">
        <v>45016</v>
      </c>
      <c r="V121" s="6">
        <v>171292.10479452039</v>
      </c>
      <c r="W121" s="7">
        <f>IF(SUMIFS('[1]Cashflow Projection'!$E$125:$E$129,'[1]Cashflow Projection'!$D$125:$D$129,'Sales (2)'!C121)=1,SUMIFS('[1]Cashflow Projection'!$C$125:$C$129,'[1]Cashflow Projection'!$D$125:$D$129,'Sales (2)'!C121),+'Sales (2)'!H121)</f>
        <v>44936</v>
      </c>
      <c r="X121" s="7">
        <f t="shared" si="7"/>
        <v>45016</v>
      </c>
      <c r="Y121" s="7">
        <f t="shared" si="8"/>
        <v>45046</v>
      </c>
      <c r="Z121" t="b">
        <v>0</v>
      </c>
    </row>
    <row r="122" spans="1:26" hidden="1" x14ac:dyDescent="0.2">
      <c r="A122" s="3" t="s">
        <v>112</v>
      </c>
      <c r="B122" s="3" t="s">
        <v>132</v>
      </c>
      <c r="C122" s="3" t="s">
        <v>145</v>
      </c>
      <c r="D122" s="3" t="b">
        <v>1</v>
      </c>
      <c r="E122" s="3" t="b">
        <v>1</v>
      </c>
      <c r="F122" s="3">
        <f>IF(OR(Z122=TRUE,SUMIFS('[1]Cashflow Projection'!$E$125:$E$129,'[1]Cashflow Projection'!$D$125:$D$129,'Sales (2)'!C122)=1),0,SUMIFS('[1]Cashflow Projection'!$C$7:$C$23,'[1]Cashflow Projection'!$B$7:$B$23,'Sales (2)'!B122,'[1]Cashflow Projection'!$A$7:$A$23,'Sales (2)'!A122))</f>
        <v>0</v>
      </c>
      <c r="G122" s="4">
        <v>45007</v>
      </c>
      <c r="H122" s="4">
        <v>45007</v>
      </c>
      <c r="I122" s="3">
        <v>1424900</v>
      </c>
      <c r="J122" s="3">
        <v>185856.5217391304</v>
      </c>
      <c r="K122" s="3">
        <v>1239043.4782608701</v>
      </c>
      <c r="L122" s="3">
        <v>18502.080000000002</v>
      </c>
      <c r="M122" s="3">
        <v>1789</v>
      </c>
      <c r="N122" s="3">
        <v>7124.5</v>
      </c>
      <c r="O122" s="3">
        <v>71245</v>
      </c>
      <c r="P122" s="3">
        <v>19224.37</v>
      </c>
      <c r="Q122" s="5">
        <f t="shared" si="5"/>
        <v>1121158.5282608701</v>
      </c>
      <c r="R122" s="6">
        <v>0</v>
      </c>
      <c r="S122" s="6">
        <f t="shared" si="6"/>
        <v>1121158.5282608701</v>
      </c>
      <c r="T122" s="3" t="b">
        <f>IF(SUMIFS('[1]Cashflow Projection'!$E$125:$E$129,'[1]Cashflow Projection'!$D$125:$D$129,'Sales (2)'!C122)&lt;&gt;0,TRUE,FALSE)</f>
        <v>0</v>
      </c>
      <c r="U122" s="4">
        <v>45077</v>
      </c>
      <c r="V122" s="6">
        <v>158996.2143835616</v>
      </c>
      <c r="W122" s="7">
        <f>IF(SUMIFS('[1]Cashflow Projection'!$E$125:$E$129,'[1]Cashflow Projection'!$D$125:$D$129,'Sales (2)'!C122)=1,SUMIFS('[1]Cashflow Projection'!$C$125:$C$129,'[1]Cashflow Projection'!$D$125:$D$129,'Sales (2)'!C122),+'Sales (2)'!H122)</f>
        <v>45007</v>
      </c>
      <c r="X122" s="7">
        <f t="shared" si="7"/>
        <v>45077</v>
      </c>
      <c r="Y122" s="7">
        <f t="shared" si="8"/>
        <v>45107</v>
      </c>
      <c r="Z122" t="b">
        <v>0</v>
      </c>
    </row>
    <row r="123" spans="1:26" hidden="1" x14ac:dyDescent="0.2">
      <c r="A123" s="3" t="s">
        <v>112</v>
      </c>
      <c r="B123" s="3" t="s">
        <v>132</v>
      </c>
      <c r="C123" s="3" t="s">
        <v>146</v>
      </c>
      <c r="D123" s="3" t="b">
        <v>1</v>
      </c>
      <c r="E123" s="3" t="b">
        <v>1</v>
      </c>
      <c r="F123" s="3">
        <f>IF(OR(Z123=TRUE,SUMIFS('[1]Cashflow Projection'!$E$125:$E$129,'[1]Cashflow Projection'!$D$125:$D$129,'Sales (2)'!C123)=1),0,SUMIFS('[1]Cashflow Projection'!$C$7:$C$23,'[1]Cashflow Projection'!$B$7:$B$23,'Sales (2)'!B123,'[1]Cashflow Projection'!$A$7:$A$23,'Sales (2)'!A123))</f>
        <v>0</v>
      </c>
      <c r="G123" s="4">
        <v>44936</v>
      </c>
      <c r="H123" s="4">
        <v>44936</v>
      </c>
      <c r="I123" s="3">
        <v>1329900</v>
      </c>
      <c r="J123" s="3">
        <v>173465.21739130441</v>
      </c>
      <c r="K123" s="3">
        <v>1156434.782608696</v>
      </c>
      <c r="L123" s="3">
        <v>18502.080000000002</v>
      </c>
      <c r="M123" s="3">
        <v>1789</v>
      </c>
      <c r="N123" s="3">
        <v>6649.5</v>
      </c>
      <c r="O123" s="3">
        <v>66495</v>
      </c>
      <c r="P123" s="3">
        <v>19224.37</v>
      </c>
      <c r="Q123" s="5">
        <f t="shared" si="5"/>
        <v>1043774.8326086961</v>
      </c>
      <c r="R123" s="6">
        <v>0</v>
      </c>
      <c r="S123" s="6">
        <f t="shared" si="6"/>
        <v>1043774.8326086961</v>
      </c>
      <c r="T123" s="3" t="b">
        <f>IF(SUMIFS('[1]Cashflow Projection'!$E$125:$E$129,'[1]Cashflow Projection'!$D$125:$D$129,'Sales (2)'!C123)&lt;&gt;0,TRUE,FALSE)</f>
        <v>0</v>
      </c>
      <c r="U123" s="4">
        <v>45016</v>
      </c>
      <c r="V123" s="6">
        <v>262275.32397260261</v>
      </c>
      <c r="W123" s="7">
        <f>IF(SUMIFS('[1]Cashflow Projection'!$E$125:$E$129,'[1]Cashflow Projection'!$D$125:$D$129,'Sales (2)'!C123)=1,SUMIFS('[1]Cashflow Projection'!$C$125:$C$129,'[1]Cashflow Projection'!$D$125:$D$129,'Sales (2)'!C123),+'Sales (2)'!H123)</f>
        <v>44936</v>
      </c>
      <c r="X123" s="7">
        <f t="shared" si="7"/>
        <v>45016</v>
      </c>
      <c r="Y123" s="7">
        <f t="shared" si="8"/>
        <v>45046</v>
      </c>
      <c r="Z123" t="b">
        <v>0</v>
      </c>
    </row>
    <row r="124" spans="1:26" hidden="1" x14ac:dyDescent="0.2">
      <c r="A124" s="3" t="s">
        <v>112</v>
      </c>
      <c r="B124" s="3" t="s">
        <v>132</v>
      </c>
      <c r="C124" s="3" t="s">
        <v>147</v>
      </c>
      <c r="D124" s="3" t="b">
        <v>1</v>
      </c>
      <c r="E124" s="3" t="b">
        <v>1</v>
      </c>
      <c r="F124" s="3">
        <f>IF(OR(Z124=TRUE,SUMIFS('[1]Cashflow Projection'!$E$125:$E$129,'[1]Cashflow Projection'!$D$125:$D$129,'Sales (2)'!C124)=1),0,SUMIFS('[1]Cashflow Projection'!$C$7:$C$23,'[1]Cashflow Projection'!$B$7:$B$23,'Sales (2)'!B124,'[1]Cashflow Projection'!$A$7:$A$23,'Sales (2)'!A124))</f>
        <v>0</v>
      </c>
      <c r="G124" s="4">
        <v>45007</v>
      </c>
      <c r="H124" s="4">
        <v>45007</v>
      </c>
      <c r="I124" s="3">
        <v>1424900</v>
      </c>
      <c r="J124" s="3">
        <v>185856.5217391304</v>
      </c>
      <c r="K124" s="3">
        <v>1239043.4782608701</v>
      </c>
      <c r="L124" s="3">
        <v>18502.080000000002</v>
      </c>
      <c r="M124" s="3">
        <v>1789</v>
      </c>
      <c r="N124" s="3">
        <v>7124.5</v>
      </c>
      <c r="O124" s="3">
        <v>71245</v>
      </c>
      <c r="P124" s="3">
        <v>19224.37</v>
      </c>
      <c r="Q124" s="5">
        <f t="shared" si="5"/>
        <v>1121158.5282608701</v>
      </c>
      <c r="R124" s="6">
        <v>0</v>
      </c>
      <c r="S124" s="6">
        <f t="shared" si="6"/>
        <v>1121158.5282608701</v>
      </c>
      <c r="T124" s="3" t="b">
        <f>IF(SUMIFS('[1]Cashflow Projection'!$E$125:$E$129,'[1]Cashflow Projection'!$D$125:$D$129,'Sales (2)'!C124)&lt;&gt;0,TRUE,FALSE)</f>
        <v>0</v>
      </c>
      <c r="U124" s="4">
        <v>45077</v>
      </c>
      <c r="V124" s="6">
        <v>108893.1321917805</v>
      </c>
      <c r="W124" s="7">
        <f>IF(SUMIFS('[1]Cashflow Projection'!$E$125:$E$129,'[1]Cashflow Projection'!$D$125:$D$129,'Sales (2)'!C124)=1,SUMIFS('[1]Cashflow Projection'!$C$125:$C$129,'[1]Cashflow Projection'!$D$125:$D$129,'Sales (2)'!C124),+'Sales (2)'!H124)</f>
        <v>45007</v>
      </c>
      <c r="X124" s="7">
        <f t="shared" si="7"/>
        <v>45077</v>
      </c>
      <c r="Y124" s="7">
        <f t="shared" si="8"/>
        <v>45107</v>
      </c>
      <c r="Z124" t="b">
        <v>0</v>
      </c>
    </row>
    <row r="125" spans="1:26" hidden="1" x14ac:dyDescent="0.2">
      <c r="A125" s="3" t="s">
        <v>112</v>
      </c>
      <c r="B125" s="3" t="s">
        <v>132</v>
      </c>
      <c r="C125" s="3" t="s">
        <v>148</v>
      </c>
      <c r="D125" s="3" t="b">
        <v>1</v>
      </c>
      <c r="E125" s="3" t="b">
        <v>1</v>
      </c>
      <c r="F125" s="3">
        <f>IF(OR(Z125=TRUE,SUMIFS('[1]Cashflow Projection'!$E$125:$E$129,'[1]Cashflow Projection'!$D$125:$D$129,'Sales (2)'!C125)=1),0,SUMIFS('[1]Cashflow Projection'!$C$7:$C$23,'[1]Cashflow Projection'!$B$7:$B$23,'Sales (2)'!B125,'[1]Cashflow Projection'!$A$7:$A$23,'Sales (2)'!A125))</f>
        <v>0</v>
      </c>
      <c r="G125" s="4">
        <v>44974</v>
      </c>
      <c r="H125" s="4">
        <v>44974</v>
      </c>
      <c r="I125" s="3">
        <v>1579900</v>
      </c>
      <c r="J125" s="3">
        <v>206073.91304347821</v>
      </c>
      <c r="K125" s="3">
        <v>1373826.086956522</v>
      </c>
      <c r="L125" s="3">
        <v>18502.080000000002</v>
      </c>
      <c r="M125" s="3">
        <v>1789</v>
      </c>
      <c r="N125" s="3">
        <v>7899.5</v>
      </c>
      <c r="O125" s="3">
        <v>78995</v>
      </c>
      <c r="P125" s="3">
        <v>19224.37</v>
      </c>
      <c r="Q125" s="5">
        <f t="shared" si="5"/>
        <v>1247416.136956522</v>
      </c>
      <c r="R125" s="6">
        <v>0</v>
      </c>
      <c r="S125" s="6">
        <f t="shared" si="6"/>
        <v>1247416.136956522</v>
      </c>
      <c r="T125" s="3" t="b">
        <f>IF(SUMIFS('[1]Cashflow Projection'!$E$125:$E$129,'[1]Cashflow Projection'!$D$125:$D$129,'Sales (2)'!C125)&lt;&gt;0,TRUE,FALSE)</f>
        <v>0</v>
      </c>
      <c r="U125" s="4">
        <v>45016</v>
      </c>
      <c r="V125" s="6">
        <v>266020.18698630109</v>
      </c>
      <c r="W125" s="7">
        <f>IF(SUMIFS('[1]Cashflow Projection'!$E$125:$E$129,'[1]Cashflow Projection'!$D$125:$D$129,'Sales (2)'!C125)=1,SUMIFS('[1]Cashflow Projection'!$C$125:$C$129,'[1]Cashflow Projection'!$D$125:$D$129,'Sales (2)'!C125),+'Sales (2)'!H125)</f>
        <v>44974</v>
      </c>
      <c r="X125" s="7">
        <f t="shared" si="7"/>
        <v>45016</v>
      </c>
      <c r="Y125" s="7">
        <f t="shared" si="8"/>
        <v>45046</v>
      </c>
      <c r="Z125" t="b">
        <v>0</v>
      </c>
    </row>
    <row r="126" spans="1:26" hidden="1" x14ac:dyDescent="0.2">
      <c r="A126" s="3" t="s">
        <v>112</v>
      </c>
      <c r="B126" s="3" t="s">
        <v>132</v>
      </c>
      <c r="C126" s="3" t="s">
        <v>149</v>
      </c>
      <c r="D126" s="3" t="b">
        <v>1</v>
      </c>
      <c r="E126" s="3" t="b">
        <v>1</v>
      </c>
      <c r="F126" s="3">
        <f>IF(OR(Z126=TRUE,SUMIFS('[1]Cashflow Projection'!$E$125:$E$129,'[1]Cashflow Projection'!$D$125:$D$129,'Sales (2)'!C126)=1),0,SUMIFS('[1]Cashflow Projection'!$C$7:$C$23,'[1]Cashflow Projection'!$B$7:$B$23,'Sales (2)'!B126,'[1]Cashflow Projection'!$A$7:$A$23,'Sales (2)'!A126))</f>
        <v>0</v>
      </c>
      <c r="G126" s="4">
        <v>45408</v>
      </c>
      <c r="H126" s="4">
        <v>45471</v>
      </c>
      <c r="I126" s="3">
        <v>1399900</v>
      </c>
      <c r="J126" s="3">
        <v>0</v>
      </c>
      <c r="K126" s="3">
        <v>1217304.3478260869</v>
      </c>
      <c r="L126" s="3">
        <v>18502.080000000002</v>
      </c>
      <c r="M126" s="3">
        <v>1789</v>
      </c>
      <c r="N126" s="3">
        <v>6999.5</v>
      </c>
      <c r="O126" s="3">
        <v>69995</v>
      </c>
      <c r="P126" s="3">
        <v>19224.37</v>
      </c>
      <c r="Q126" s="5">
        <f t="shared" si="5"/>
        <v>1100794.397826087</v>
      </c>
      <c r="R126" s="6">
        <v>0</v>
      </c>
      <c r="S126" s="6">
        <f t="shared" si="6"/>
        <v>1100794.397826087</v>
      </c>
      <c r="T126" s="3" t="b">
        <f>IF(SUMIFS('[1]Cashflow Projection'!$E$125:$E$129,'[1]Cashflow Projection'!$D$125:$D$129,'Sales (2)'!C126)&lt;&gt;0,TRUE,FALSE)</f>
        <v>0</v>
      </c>
      <c r="U126" s="4">
        <v>45504</v>
      </c>
      <c r="V126" s="6">
        <v>824500</v>
      </c>
      <c r="W126" s="7">
        <f>IF(SUMIFS('[1]Cashflow Projection'!$E$125:$E$129,'[1]Cashflow Projection'!$D$125:$D$129,'Sales (2)'!C126)=1,SUMIFS('[1]Cashflow Projection'!$C$125:$C$129,'[1]Cashflow Projection'!$D$125:$D$129,'Sales (2)'!C126),+'Sales (2)'!H126)</f>
        <v>45471</v>
      </c>
      <c r="X126" s="7">
        <f t="shared" si="7"/>
        <v>45504</v>
      </c>
      <c r="Y126" s="7">
        <f t="shared" si="8"/>
        <v>45535</v>
      </c>
      <c r="Z126" t="b">
        <v>0</v>
      </c>
    </row>
    <row r="127" spans="1:26" hidden="1" x14ac:dyDescent="0.2">
      <c r="A127" s="3" t="s">
        <v>112</v>
      </c>
      <c r="B127" s="3" t="s">
        <v>132</v>
      </c>
      <c r="C127" s="3" t="s">
        <v>150</v>
      </c>
      <c r="D127" s="3" t="b">
        <v>1</v>
      </c>
      <c r="E127" s="3" t="b">
        <v>1</v>
      </c>
      <c r="F127" s="3">
        <f>IF(OR(Z127=TRUE,SUMIFS('[1]Cashflow Projection'!$E$125:$E$129,'[1]Cashflow Projection'!$D$125:$D$129,'Sales (2)'!C127)=1),0,SUMIFS('[1]Cashflow Projection'!$C$7:$C$23,'[1]Cashflow Projection'!$B$7:$B$23,'Sales (2)'!B127,'[1]Cashflow Projection'!$A$7:$A$23,'Sales (2)'!A127))</f>
        <v>0</v>
      </c>
      <c r="G127" s="4">
        <v>45408</v>
      </c>
      <c r="H127" s="4">
        <v>45485</v>
      </c>
      <c r="I127" s="3">
        <v>1200000</v>
      </c>
      <c r="J127" s="3">
        <v>0</v>
      </c>
      <c r="K127" s="3">
        <v>1260782.6086956521</v>
      </c>
      <c r="L127" s="3">
        <v>18502.080000000002</v>
      </c>
      <c r="M127" s="3">
        <v>1789</v>
      </c>
      <c r="N127" s="3">
        <v>7249.5</v>
      </c>
      <c r="O127" s="3">
        <v>72495</v>
      </c>
      <c r="P127" s="3">
        <v>19224.37</v>
      </c>
      <c r="Q127" s="5">
        <f t="shared" si="5"/>
        <v>1141522.6586956521</v>
      </c>
      <c r="R127" s="6">
        <v>0</v>
      </c>
      <c r="S127" s="6">
        <f t="shared" si="6"/>
        <v>1141522.6586956521</v>
      </c>
      <c r="T127" s="3" t="b">
        <f>IF(SUMIFS('[1]Cashflow Projection'!$E$125:$E$129,'[1]Cashflow Projection'!$D$125:$D$129,'Sales (2)'!C127)&lt;&gt;0,TRUE,FALSE)</f>
        <v>0</v>
      </c>
      <c r="U127" s="4">
        <v>45565</v>
      </c>
      <c r="V127" s="6">
        <v>824500</v>
      </c>
      <c r="W127" s="7">
        <f>IF(SUMIFS('[1]Cashflow Projection'!$E$125:$E$129,'[1]Cashflow Projection'!$D$125:$D$129,'Sales (2)'!C127)=1,SUMIFS('[1]Cashflow Projection'!$C$125:$C$129,'[1]Cashflow Projection'!$D$125:$D$129,'Sales (2)'!C127),+'Sales (2)'!H127)</f>
        <v>45485</v>
      </c>
      <c r="X127" s="7">
        <f t="shared" si="7"/>
        <v>45565</v>
      </c>
      <c r="Y127" s="7">
        <f t="shared" si="8"/>
        <v>45596</v>
      </c>
      <c r="Z127" t="b">
        <v>0</v>
      </c>
    </row>
    <row r="128" spans="1:26" hidden="1" x14ac:dyDescent="0.2">
      <c r="A128" s="3" t="s">
        <v>112</v>
      </c>
      <c r="B128" s="3" t="s">
        <v>132</v>
      </c>
      <c r="C128" s="3" t="s">
        <v>151</v>
      </c>
      <c r="D128" s="3" t="b">
        <v>1</v>
      </c>
      <c r="E128" s="3" t="b">
        <v>1</v>
      </c>
      <c r="F128" s="3">
        <f>IF(OR(Z128=TRUE,SUMIFS('[1]Cashflow Projection'!$E$125:$E$129,'[1]Cashflow Projection'!$D$125:$D$129,'Sales (2)'!C128)=1),0,SUMIFS('[1]Cashflow Projection'!$C$7:$C$23,'[1]Cashflow Projection'!$B$7:$B$23,'Sales (2)'!B128,'[1]Cashflow Projection'!$A$7:$A$23,'Sales (2)'!A128))</f>
        <v>0</v>
      </c>
      <c r="G128" s="4">
        <v>45002</v>
      </c>
      <c r="H128" s="4">
        <v>45002</v>
      </c>
      <c r="I128" s="3">
        <v>1422900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5">
        <f t="shared" si="5"/>
        <v>1117085.7021739131</v>
      </c>
      <c r="R128" s="6">
        <v>0</v>
      </c>
      <c r="S128" s="6">
        <f t="shared" si="6"/>
        <v>1117085.7021739131</v>
      </c>
      <c r="T128" s="3" t="b">
        <f>IF(SUMIFS('[1]Cashflow Projection'!$E$125:$E$129,'[1]Cashflow Projection'!$D$125:$D$129,'Sales (2)'!C128)&lt;&gt;0,TRUE,FALSE)</f>
        <v>0</v>
      </c>
      <c r="U128" s="4">
        <v>45077</v>
      </c>
      <c r="V128" s="6">
        <v>202806.48835616419</v>
      </c>
      <c r="W128" s="7">
        <f>IF(SUMIFS('[1]Cashflow Projection'!$E$125:$E$129,'[1]Cashflow Projection'!$D$125:$D$129,'Sales (2)'!C128)=1,SUMIFS('[1]Cashflow Projection'!$C$125:$C$129,'[1]Cashflow Projection'!$D$125:$D$129,'Sales (2)'!C128),+'Sales (2)'!H128)</f>
        <v>45002</v>
      </c>
      <c r="X128" s="7">
        <f t="shared" si="7"/>
        <v>45077</v>
      </c>
      <c r="Y128" s="7">
        <f t="shared" si="8"/>
        <v>45107</v>
      </c>
      <c r="Z128" t="b">
        <v>0</v>
      </c>
    </row>
    <row r="129" spans="1:26" hidden="1" x14ac:dyDescent="0.2">
      <c r="A129" s="3" t="s">
        <v>112</v>
      </c>
      <c r="B129" s="3" t="s">
        <v>132</v>
      </c>
      <c r="C129" s="3" t="s">
        <v>152</v>
      </c>
      <c r="D129" s="3" t="b">
        <v>1</v>
      </c>
      <c r="E129" s="3" t="b">
        <v>1</v>
      </c>
      <c r="F129" s="3">
        <f>IF(OR(Z129=TRUE,SUMIFS('[1]Cashflow Projection'!$E$125:$E$129,'[1]Cashflow Projection'!$D$125:$D$129,'Sales (2)'!C129)=1),0,SUMIFS('[1]Cashflow Projection'!$C$7:$C$23,'[1]Cashflow Projection'!$B$7:$B$23,'Sales (2)'!B129,'[1]Cashflow Projection'!$A$7:$A$23,'Sales (2)'!A129))</f>
        <v>0</v>
      </c>
      <c r="G129" s="4">
        <v>45415</v>
      </c>
      <c r="H129" s="4">
        <v>45390</v>
      </c>
      <c r="I129" s="3">
        <v>1499900</v>
      </c>
      <c r="J129" s="3">
        <v>0</v>
      </c>
      <c r="K129" s="3">
        <v>1304260.869565218</v>
      </c>
      <c r="L129" s="3">
        <v>18502.080000000002</v>
      </c>
      <c r="M129" s="3">
        <v>1789</v>
      </c>
      <c r="N129" s="3">
        <v>7499.5</v>
      </c>
      <c r="O129" s="3">
        <v>74995</v>
      </c>
      <c r="P129" s="3">
        <v>19224.37</v>
      </c>
      <c r="Q129" s="5">
        <f t="shared" si="5"/>
        <v>1182250.919565218</v>
      </c>
      <c r="R129" s="6">
        <v>0</v>
      </c>
      <c r="S129" s="6">
        <f t="shared" si="6"/>
        <v>1182250.919565218</v>
      </c>
      <c r="T129" s="3" t="b">
        <f>IF(SUMIFS('[1]Cashflow Projection'!$E$125:$E$129,'[1]Cashflow Projection'!$D$125:$D$129,'Sales (2)'!C129)&lt;&gt;0,TRUE,FALSE)</f>
        <v>0</v>
      </c>
      <c r="U129" s="4">
        <v>45443</v>
      </c>
      <c r="V129" s="6">
        <v>873000</v>
      </c>
      <c r="W129" s="7">
        <f>IF(SUMIFS('[1]Cashflow Projection'!$E$125:$E$129,'[1]Cashflow Projection'!$D$125:$D$129,'Sales (2)'!C129)=1,SUMIFS('[1]Cashflow Projection'!$C$125:$C$129,'[1]Cashflow Projection'!$D$125:$D$129,'Sales (2)'!C129),+'Sales (2)'!H129)</f>
        <v>45390</v>
      </c>
      <c r="X129" s="7">
        <f t="shared" si="7"/>
        <v>45443</v>
      </c>
      <c r="Y129" s="7">
        <f t="shared" si="8"/>
        <v>45473</v>
      </c>
      <c r="Z129" t="b">
        <v>0</v>
      </c>
    </row>
    <row r="130" spans="1:26" hidden="1" x14ac:dyDescent="0.2">
      <c r="A130" s="3" t="s">
        <v>112</v>
      </c>
      <c r="B130" s="3" t="s">
        <v>132</v>
      </c>
      <c r="C130" s="3" t="s">
        <v>153</v>
      </c>
      <c r="D130" s="3" t="b">
        <v>1</v>
      </c>
      <c r="E130" s="3" t="b">
        <v>1</v>
      </c>
      <c r="F130" s="3">
        <f>IF(OR(Z130=TRUE,SUMIFS('[1]Cashflow Projection'!$E$125:$E$129,'[1]Cashflow Projection'!$D$125:$D$129,'Sales (2)'!C130)=1),0,SUMIFS('[1]Cashflow Projection'!$C$7:$C$23,'[1]Cashflow Projection'!$B$7:$B$23,'Sales (2)'!B130,'[1]Cashflow Projection'!$A$7:$A$23,'Sales (2)'!A130))</f>
        <v>0</v>
      </c>
      <c r="G130" s="4">
        <v>45439</v>
      </c>
      <c r="H130" s="4">
        <v>45485</v>
      </c>
      <c r="I130" s="3">
        <v>1200000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5">
        <f t="shared" si="5"/>
        <v>1182250.919565218</v>
      </c>
      <c r="R130" s="6">
        <v>0</v>
      </c>
      <c r="S130" s="6">
        <f t="shared" si="6"/>
        <v>1182250.919565218</v>
      </c>
      <c r="T130" s="3" t="b">
        <f>IF(SUMIFS('[1]Cashflow Projection'!$E$125:$E$129,'[1]Cashflow Projection'!$D$125:$D$129,'Sales (2)'!C130)&lt;&gt;0,TRUE,FALSE)</f>
        <v>0</v>
      </c>
      <c r="U130" s="4">
        <v>45565</v>
      </c>
      <c r="V130" s="6">
        <v>902100</v>
      </c>
      <c r="W130" s="7">
        <f>IF(SUMIFS('[1]Cashflow Projection'!$E$125:$E$129,'[1]Cashflow Projection'!$D$125:$D$129,'Sales (2)'!C130)=1,SUMIFS('[1]Cashflow Projection'!$C$125:$C$129,'[1]Cashflow Projection'!$D$125:$D$129,'Sales (2)'!C130),+'Sales (2)'!H130)</f>
        <v>45485</v>
      </c>
      <c r="X130" s="7">
        <f t="shared" si="7"/>
        <v>45565</v>
      </c>
      <c r="Y130" s="7">
        <f t="shared" si="8"/>
        <v>45596</v>
      </c>
      <c r="Z130" t="b">
        <v>0</v>
      </c>
    </row>
    <row r="131" spans="1:26" hidden="1" x14ac:dyDescent="0.2">
      <c r="A131" s="3" t="s">
        <v>112</v>
      </c>
      <c r="B131" s="3" t="s">
        <v>132</v>
      </c>
      <c r="C131" s="3" t="s">
        <v>154</v>
      </c>
      <c r="D131" s="3" t="b">
        <v>1</v>
      </c>
      <c r="E131" s="3" t="b">
        <v>1</v>
      </c>
      <c r="F131" s="3">
        <f>IF(OR(Z131=TRUE,SUMIFS('[1]Cashflow Projection'!$E$125:$E$129,'[1]Cashflow Projection'!$D$125:$D$129,'Sales (2)'!C131)=1),0,SUMIFS('[1]Cashflow Projection'!$C$7:$C$23,'[1]Cashflow Projection'!$B$7:$B$23,'Sales (2)'!B131,'[1]Cashflow Projection'!$A$7:$A$23,'Sales (2)'!A131))</f>
        <v>0</v>
      </c>
      <c r="G131" s="4">
        <v>45439</v>
      </c>
      <c r="H131" s="4">
        <v>45484</v>
      </c>
      <c r="I131" s="3">
        <v>1200000</v>
      </c>
      <c r="J131" s="3">
        <v>0</v>
      </c>
      <c r="K131" s="3">
        <v>1304260.869565218</v>
      </c>
      <c r="L131" s="3">
        <v>18502.080000000002</v>
      </c>
      <c r="M131" s="3">
        <v>1789</v>
      </c>
      <c r="N131" s="3">
        <v>7499.5</v>
      </c>
      <c r="O131" s="3">
        <v>74995</v>
      </c>
      <c r="P131" s="3">
        <v>19224.37</v>
      </c>
      <c r="Q131" s="5">
        <f t="shared" si="5"/>
        <v>1182250.919565218</v>
      </c>
      <c r="R131" s="6">
        <v>0</v>
      </c>
      <c r="S131" s="6">
        <f t="shared" si="6"/>
        <v>1182250.919565218</v>
      </c>
      <c r="T131" s="3" t="b">
        <f>IF(SUMIFS('[1]Cashflow Projection'!$E$125:$E$129,'[1]Cashflow Projection'!$D$125:$D$129,'Sales (2)'!C131)&lt;&gt;0,TRUE,FALSE)</f>
        <v>0</v>
      </c>
      <c r="U131" s="4">
        <v>45565</v>
      </c>
      <c r="V131" s="6">
        <v>921500</v>
      </c>
      <c r="W131" s="7">
        <f>IF(SUMIFS('[1]Cashflow Projection'!$E$125:$E$129,'[1]Cashflow Projection'!$D$125:$D$129,'Sales (2)'!C131)=1,SUMIFS('[1]Cashflow Projection'!$C$125:$C$129,'[1]Cashflow Projection'!$D$125:$D$129,'Sales (2)'!C131),+'Sales (2)'!H131)</f>
        <v>45484</v>
      </c>
      <c r="X131" s="7">
        <f t="shared" si="7"/>
        <v>45565</v>
      </c>
      <c r="Y131" s="7">
        <f t="shared" si="8"/>
        <v>45596</v>
      </c>
      <c r="Z131" t="b">
        <v>0</v>
      </c>
    </row>
    <row r="132" spans="1:26" hidden="1" x14ac:dyDescent="0.2">
      <c r="A132" s="3" t="s">
        <v>112</v>
      </c>
      <c r="B132" s="3" t="s">
        <v>132</v>
      </c>
      <c r="C132" s="3" t="s">
        <v>155</v>
      </c>
      <c r="D132" s="3" t="b">
        <v>1</v>
      </c>
      <c r="E132" s="3" t="b">
        <v>1</v>
      </c>
      <c r="F132" s="3">
        <f>IF(OR(Z132=TRUE,SUMIFS('[1]Cashflow Projection'!$E$125:$E$129,'[1]Cashflow Projection'!$D$125:$D$129,'Sales (2)'!C132)=1),0,SUMIFS('[1]Cashflow Projection'!$C$7:$C$23,'[1]Cashflow Projection'!$B$7:$B$23,'Sales (2)'!B132,'[1]Cashflow Projection'!$A$7:$A$23,'Sales (2)'!A132))</f>
        <v>0</v>
      </c>
      <c r="G132" s="4">
        <v>45439</v>
      </c>
      <c r="H132" s="4">
        <v>45484</v>
      </c>
      <c r="I132" s="3">
        <v>1200000</v>
      </c>
      <c r="J132" s="3">
        <v>0</v>
      </c>
      <c r="K132" s="3">
        <v>1252086.956521739</v>
      </c>
      <c r="L132" s="3">
        <v>18502.080000000002</v>
      </c>
      <c r="M132" s="3">
        <v>1789</v>
      </c>
      <c r="N132" s="3">
        <v>7199.5</v>
      </c>
      <c r="O132" s="3">
        <v>71995</v>
      </c>
      <c r="P132" s="3">
        <v>19224.37</v>
      </c>
      <c r="Q132" s="5">
        <f t="shared" si="5"/>
        <v>1133377.0065217391</v>
      </c>
      <c r="R132" s="6">
        <v>0</v>
      </c>
      <c r="S132" s="6">
        <f t="shared" si="6"/>
        <v>1133377.0065217391</v>
      </c>
      <c r="T132" s="3" t="b">
        <f>IF(SUMIFS('[1]Cashflow Projection'!$E$125:$E$129,'[1]Cashflow Projection'!$D$125:$D$129,'Sales (2)'!C132)&lt;&gt;0,TRUE,FALSE)</f>
        <v>0</v>
      </c>
      <c r="U132" s="4">
        <v>45565</v>
      </c>
      <c r="V132" s="6">
        <v>892400</v>
      </c>
      <c r="W132" s="7">
        <f>IF(SUMIFS('[1]Cashflow Projection'!$E$125:$E$129,'[1]Cashflow Projection'!$D$125:$D$129,'Sales (2)'!C132)=1,SUMIFS('[1]Cashflow Projection'!$C$125:$C$129,'[1]Cashflow Projection'!$D$125:$D$129,'Sales (2)'!C132),+'Sales (2)'!H132)</f>
        <v>45484</v>
      </c>
      <c r="X132" s="7">
        <f t="shared" si="7"/>
        <v>45565</v>
      </c>
      <c r="Y132" s="7">
        <f t="shared" si="8"/>
        <v>45596</v>
      </c>
      <c r="Z132" t="b">
        <v>0</v>
      </c>
    </row>
    <row r="133" spans="1:26" hidden="1" x14ac:dyDescent="0.2">
      <c r="A133" s="3" t="s">
        <v>112</v>
      </c>
      <c r="B133" s="3" t="s">
        <v>132</v>
      </c>
      <c r="C133" s="3" t="s">
        <v>156</v>
      </c>
      <c r="D133" s="3" t="b">
        <v>1</v>
      </c>
      <c r="E133" s="3" t="b">
        <v>1</v>
      </c>
      <c r="F133" s="3">
        <f>IF(OR(Z133=TRUE,SUMIFS('[1]Cashflow Projection'!$E$125:$E$129,'[1]Cashflow Projection'!$D$125:$D$129,'Sales (2)'!C133)=1),0,SUMIFS('[1]Cashflow Projection'!$C$7:$C$23,'[1]Cashflow Projection'!$B$7:$B$23,'Sales (2)'!B133,'[1]Cashflow Projection'!$A$7:$A$23,'Sales (2)'!A133))</f>
        <v>0</v>
      </c>
      <c r="G133" s="4">
        <v>45471</v>
      </c>
      <c r="H133" s="4">
        <v>45484</v>
      </c>
      <c r="I133" s="3">
        <v>1200000</v>
      </c>
      <c r="J133" s="3">
        <v>0</v>
      </c>
      <c r="K133" s="3">
        <v>1260782.6086956521</v>
      </c>
      <c r="L133" s="3">
        <v>18502.080000000002</v>
      </c>
      <c r="M133" s="3">
        <v>1789</v>
      </c>
      <c r="N133" s="3">
        <v>7249.5</v>
      </c>
      <c r="O133" s="3">
        <v>72495</v>
      </c>
      <c r="P133" s="3">
        <v>19224.37</v>
      </c>
      <c r="Q133" s="5">
        <f t="shared" ref="Q133:Q196" si="9">K133-SUM(L133:P133)</f>
        <v>1141522.6586956521</v>
      </c>
      <c r="R133" s="6">
        <v>0</v>
      </c>
      <c r="S133" s="6">
        <f t="shared" ref="S133:S196" si="10">IF(T133=FALSE,Q133-R133,+V133)</f>
        <v>1141522.6586956521</v>
      </c>
      <c r="T133" s="3" t="b">
        <f>IF(SUMIFS('[1]Cashflow Projection'!$E$125:$E$129,'[1]Cashflow Projection'!$D$125:$D$129,'Sales (2)'!C133)&lt;&gt;0,TRUE,FALSE)</f>
        <v>0</v>
      </c>
      <c r="U133" s="4">
        <v>45565</v>
      </c>
      <c r="V133" s="6">
        <v>892400</v>
      </c>
      <c r="W133" s="7">
        <f>IF(SUMIFS('[1]Cashflow Projection'!$E$125:$E$129,'[1]Cashflow Projection'!$D$125:$D$129,'Sales (2)'!C133)=1,SUMIFS('[1]Cashflow Projection'!$C$125:$C$129,'[1]Cashflow Projection'!$D$125:$D$129,'Sales (2)'!C133),+'Sales (2)'!H133)</f>
        <v>45484</v>
      </c>
      <c r="X133" s="7">
        <f t="shared" ref="X133:X196" si="11">IF(MOD(MONTH(W133), 2) &lt;&gt; 0, EOMONTH(W133, 2), EOMONTH(W133, 1))</f>
        <v>45565</v>
      </c>
      <c r="Y133" s="7">
        <f t="shared" ref="Y133:Y196" si="12">EOMONTH(X133,1)</f>
        <v>45596</v>
      </c>
      <c r="Z133" t="b">
        <v>0</v>
      </c>
    </row>
    <row r="134" spans="1:26" hidden="1" x14ac:dyDescent="0.2">
      <c r="A134" s="3" t="s">
        <v>112</v>
      </c>
      <c r="B134" s="3" t="s">
        <v>132</v>
      </c>
      <c r="C134" s="3" t="s">
        <v>157</v>
      </c>
      <c r="D134" s="3" t="b">
        <v>1</v>
      </c>
      <c r="E134" s="3" t="b">
        <v>1</v>
      </c>
      <c r="F134" s="3">
        <f>IF(OR(Z134=TRUE,SUMIFS('[1]Cashflow Projection'!$E$125:$E$129,'[1]Cashflow Projection'!$D$125:$D$129,'Sales (2)'!C134)=1),0,SUMIFS('[1]Cashflow Projection'!$C$7:$C$23,'[1]Cashflow Projection'!$B$7:$B$23,'Sales (2)'!B134,'[1]Cashflow Projection'!$A$7:$A$23,'Sales (2)'!A134))</f>
        <v>0</v>
      </c>
      <c r="G134" s="4">
        <v>45128</v>
      </c>
      <c r="H134" s="4">
        <v>45128</v>
      </c>
      <c r="I134" s="3">
        <v>1439900</v>
      </c>
      <c r="J134" s="3">
        <v>187813.04347826089</v>
      </c>
      <c r="K134" s="3">
        <v>1252086.956521739</v>
      </c>
      <c r="L134" s="3">
        <v>18502.080000000002</v>
      </c>
      <c r="M134" s="3">
        <v>1789</v>
      </c>
      <c r="N134" s="3">
        <v>7199.5</v>
      </c>
      <c r="O134" s="3">
        <v>71995</v>
      </c>
      <c r="P134" s="3">
        <v>19224.37</v>
      </c>
      <c r="Q134" s="5">
        <f t="shared" si="9"/>
        <v>1133377.0065217391</v>
      </c>
      <c r="R134" s="6">
        <v>0</v>
      </c>
      <c r="S134" s="6">
        <f t="shared" si="10"/>
        <v>1133377.0065217391</v>
      </c>
      <c r="T134" s="3" t="b">
        <f>IF(SUMIFS('[1]Cashflow Projection'!$E$125:$E$129,'[1]Cashflow Projection'!$D$125:$D$129,'Sales (2)'!C134)&lt;&gt;0,TRUE,FALSE)</f>
        <v>0</v>
      </c>
      <c r="U134" s="4">
        <v>45199</v>
      </c>
      <c r="V134" s="6">
        <v>44073.611643835437</v>
      </c>
      <c r="W134" s="7">
        <f>IF(SUMIFS('[1]Cashflow Projection'!$E$125:$E$129,'[1]Cashflow Projection'!$D$125:$D$129,'Sales (2)'!C134)=1,SUMIFS('[1]Cashflow Projection'!$C$125:$C$129,'[1]Cashflow Projection'!$D$125:$D$129,'Sales (2)'!C134),+'Sales (2)'!H134)</f>
        <v>45128</v>
      </c>
      <c r="X134" s="7">
        <f t="shared" si="11"/>
        <v>45199</v>
      </c>
      <c r="Y134" s="7">
        <f t="shared" si="12"/>
        <v>45230</v>
      </c>
      <c r="Z134" t="b">
        <v>0</v>
      </c>
    </row>
    <row r="135" spans="1:26" hidden="1" x14ac:dyDescent="0.2">
      <c r="A135" s="3" t="s">
        <v>112</v>
      </c>
      <c r="B135" s="3" t="s">
        <v>132</v>
      </c>
      <c r="C135" s="3" t="s">
        <v>158</v>
      </c>
      <c r="D135" s="3" t="b">
        <v>1</v>
      </c>
      <c r="E135" s="3" t="b">
        <v>1</v>
      </c>
      <c r="F135" s="3">
        <f>IF(OR(Z135=TRUE,SUMIFS('[1]Cashflow Projection'!$E$125:$E$129,'[1]Cashflow Projection'!$D$125:$D$129,'Sales (2)'!C135)=1),0,SUMIFS('[1]Cashflow Projection'!$C$7:$C$23,'[1]Cashflow Projection'!$B$7:$B$23,'Sales (2)'!B135,'[1]Cashflow Projection'!$A$7:$A$23,'Sales (2)'!A135))</f>
        <v>0</v>
      </c>
      <c r="G135" s="4">
        <v>45471</v>
      </c>
      <c r="H135" s="4">
        <v>45484</v>
      </c>
      <c r="I135" s="3">
        <v>1200000</v>
      </c>
      <c r="J135" s="3">
        <v>0</v>
      </c>
      <c r="K135" s="3">
        <v>1260782.6086956521</v>
      </c>
      <c r="L135" s="3">
        <v>18502.080000000002</v>
      </c>
      <c r="M135" s="3">
        <v>1789</v>
      </c>
      <c r="N135" s="3">
        <v>7249.5</v>
      </c>
      <c r="O135" s="3">
        <v>72495</v>
      </c>
      <c r="P135" s="3">
        <v>19224.37</v>
      </c>
      <c r="Q135" s="5">
        <f t="shared" si="9"/>
        <v>1141522.6586956521</v>
      </c>
      <c r="R135" s="6">
        <v>0</v>
      </c>
      <c r="S135" s="6">
        <f t="shared" si="10"/>
        <v>1141522.6586956521</v>
      </c>
      <c r="T135" s="3" t="b">
        <f>IF(SUMIFS('[1]Cashflow Projection'!$E$125:$E$129,'[1]Cashflow Projection'!$D$125:$D$129,'Sales (2)'!C135)&lt;&gt;0,TRUE,FALSE)</f>
        <v>0</v>
      </c>
      <c r="U135" s="4">
        <v>45565</v>
      </c>
      <c r="V135" s="6">
        <v>921500</v>
      </c>
      <c r="W135" s="7">
        <f>IF(SUMIFS('[1]Cashflow Projection'!$E$125:$E$129,'[1]Cashflow Projection'!$D$125:$D$129,'Sales (2)'!C135)=1,SUMIFS('[1]Cashflow Projection'!$C$125:$C$129,'[1]Cashflow Projection'!$D$125:$D$129,'Sales (2)'!C135),+'Sales (2)'!H135)</f>
        <v>45484</v>
      </c>
      <c r="X135" s="7">
        <f t="shared" si="11"/>
        <v>45565</v>
      </c>
      <c r="Y135" s="7">
        <f t="shared" si="12"/>
        <v>45596</v>
      </c>
      <c r="Z135" t="b">
        <v>0</v>
      </c>
    </row>
    <row r="136" spans="1:26" hidden="1" x14ac:dyDescent="0.2">
      <c r="A136" s="3" t="s">
        <v>112</v>
      </c>
      <c r="B136" s="3" t="s">
        <v>132</v>
      </c>
      <c r="C136" s="3" t="s">
        <v>159</v>
      </c>
      <c r="D136" s="3" t="b">
        <v>1</v>
      </c>
      <c r="E136" s="3" t="b">
        <v>1</v>
      </c>
      <c r="F136" s="3">
        <f>IF(OR(Z136=TRUE,SUMIFS('[1]Cashflow Projection'!$E$125:$E$129,'[1]Cashflow Projection'!$D$125:$D$129,'Sales (2)'!C136)=1),0,SUMIFS('[1]Cashflow Projection'!$C$7:$C$23,'[1]Cashflow Projection'!$B$7:$B$23,'Sales (2)'!B136,'[1]Cashflow Projection'!$A$7:$A$23,'Sales (2)'!A136))</f>
        <v>0</v>
      </c>
      <c r="G136" s="4">
        <v>44956</v>
      </c>
      <c r="H136" s="4">
        <v>44956</v>
      </c>
      <c r="I136" s="3">
        <v>1499900</v>
      </c>
      <c r="J136" s="3">
        <v>195639.13043478259</v>
      </c>
      <c r="K136" s="3">
        <v>1304260.869565218</v>
      </c>
      <c r="L136" s="3">
        <v>18502.080000000002</v>
      </c>
      <c r="M136" s="3">
        <v>1789</v>
      </c>
      <c r="N136" s="3">
        <v>7499.5</v>
      </c>
      <c r="O136" s="3">
        <v>74995</v>
      </c>
      <c r="P136" s="3">
        <v>19224.37</v>
      </c>
      <c r="Q136" s="5">
        <f t="shared" si="9"/>
        <v>1182250.919565218</v>
      </c>
      <c r="R136" s="6">
        <v>0</v>
      </c>
      <c r="S136" s="6">
        <f t="shared" si="10"/>
        <v>1182250.919565218</v>
      </c>
      <c r="T136" s="3" t="b">
        <f>IF(SUMIFS('[1]Cashflow Projection'!$E$125:$E$129,'[1]Cashflow Projection'!$D$125:$D$129,'Sales (2)'!C136)&lt;&gt;0,TRUE,FALSE)</f>
        <v>0</v>
      </c>
      <c r="U136" s="4">
        <v>45016</v>
      </c>
      <c r="V136" s="6">
        <v>211441.41986301361</v>
      </c>
      <c r="W136" s="7">
        <f>IF(SUMIFS('[1]Cashflow Projection'!$E$125:$E$129,'[1]Cashflow Projection'!$D$125:$D$129,'Sales (2)'!C136)=1,SUMIFS('[1]Cashflow Projection'!$C$125:$C$129,'[1]Cashflow Projection'!$D$125:$D$129,'Sales (2)'!C136),+'Sales (2)'!H136)</f>
        <v>44956</v>
      </c>
      <c r="X136" s="7">
        <f t="shared" si="11"/>
        <v>45016</v>
      </c>
      <c r="Y136" s="7">
        <f t="shared" si="12"/>
        <v>45046</v>
      </c>
      <c r="Z136" t="b">
        <v>0</v>
      </c>
    </row>
    <row r="137" spans="1:26" hidden="1" x14ac:dyDescent="0.2">
      <c r="A137" s="3" t="s">
        <v>112</v>
      </c>
      <c r="B137" s="3" t="s">
        <v>132</v>
      </c>
      <c r="C137" s="3" t="s">
        <v>160</v>
      </c>
      <c r="D137" s="3" t="b">
        <v>1</v>
      </c>
      <c r="E137" s="3" t="b">
        <v>1</v>
      </c>
      <c r="F137" s="3">
        <f>IF(OR(Z137=TRUE,SUMIFS('[1]Cashflow Projection'!$E$125:$E$129,'[1]Cashflow Projection'!$D$125:$D$129,'Sales (2)'!C137)=1),0,SUMIFS('[1]Cashflow Projection'!$C$7:$C$23,'[1]Cashflow Projection'!$B$7:$B$23,'Sales (2)'!B137,'[1]Cashflow Projection'!$A$7:$A$23,'Sales (2)'!A137))</f>
        <v>0</v>
      </c>
      <c r="G137" s="4">
        <v>44952</v>
      </c>
      <c r="H137" s="4">
        <v>44952</v>
      </c>
      <c r="I137" s="3">
        <v>1309900</v>
      </c>
      <c r="J137" s="3">
        <v>189117.39130434781</v>
      </c>
      <c r="K137" s="3">
        <v>1260782.6086956521</v>
      </c>
      <c r="L137" s="3">
        <v>18502.080000000002</v>
      </c>
      <c r="M137" s="3">
        <v>1789</v>
      </c>
      <c r="N137" s="3">
        <v>7249.5</v>
      </c>
      <c r="O137" s="3">
        <v>72495</v>
      </c>
      <c r="P137" s="3">
        <v>19224.37</v>
      </c>
      <c r="Q137" s="5">
        <f t="shared" si="9"/>
        <v>1141522.6586956521</v>
      </c>
      <c r="R137" s="6">
        <v>0</v>
      </c>
      <c r="S137" s="6">
        <f t="shared" si="10"/>
        <v>1141522.6586956521</v>
      </c>
      <c r="T137" s="3" t="b">
        <f>IF(SUMIFS('[1]Cashflow Projection'!$E$125:$E$129,'[1]Cashflow Projection'!$D$125:$D$129,'Sales (2)'!C137)&lt;&gt;0,TRUE,FALSE)</f>
        <v>0</v>
      </c>
      <c r="U137" s="4">
        <v>45016</v>
      </c>
      <c r="V137" s="6">
        <v>121640.0499999998</v>
      </c>
      <c r="W137" s="7">
        <f>IF(SUMIFS('[1]Cashflow Projection'!$E$125:$E$129,'[1]Cashflow Projection'!$D$125:$D$129,'Sales (2)'!C137)=1,SUMIFS('[1]Cashflow Projection'!$C$125:$C$129,'[1]Cashflow Projection'!$D$125:$D$129,'Sales (2)'!C137),+'Sales (2)'!H137)</f>
        <v>44952</v>
      </c>
      <c r="X137" s="7">
        <f t="shared" si="11"/>
        <v>45016</v>
      </c>
      <c r="Y137" s="7">
        <f t="shared" si="12"/>
        <v>45046</v>
      </c>
      <c r="Z137" t="b">
        <v>0</v>
      </c>
    </row>
    <row r="138" spans="1:26" hidden="1" x14ac:dyDescent="0.2">
      <c r="A138" s="3" t="s">
        <v>112</v>
      </c>
      <c r="B138" s="3" t="s">
        <v>132</v>
      </c>
      <c r="C138" s="3" t="s">
        <v>161</v>
      </c>
      <c r="D138" s="3" t="b">
        <v>1</v>
      </c>
      <c r="E138" s="3" t="b">
        <v>1</v>
      </c>
      <c r="F138" s="3">
        <f>IF(OR(Z138=TRUE,SUMIFS('[1]Cashflow Projection'!$E$125:$E$129,'[1]Cashflow Projection'!$D$125:$D$129,'Sales (2)'!C138)=1),0,SUMIFS('[1]Cashflow Projection'!$C$7:$C$23,'[1]Cashflow Projection'!$B$7:$B$23,'Sales (2)'!B138,'[1]Cashflow Projection'!$A$7:$A$23,'Sales (2)'!A138))</f>
        <v>0</v>
      </c>
      <c r="G138" s="4">
        <v>44942</v>
      </c>
      <c r="H138" s="4">
        <v>44942</v>
      </c>
      <c r="I138" s="3">
        <v>1379900</v>
      </c>
      <c r="J138" s="3">
        <v>179986.95652173911</v>
      </c>
      <c r="K138" s="3">
        <v>1199913.043478261</v>
      </c>
      <c r="L138" s="3">
        <v>18502.080000000002</v>
      </c>
      <c r="M138" s="3">
        <v>1789</v>
      </c>
      <c r="N138" s="3">
        <v>6899.5</v>
      </c>
      <c r="O138" s="3">
        <v>68995</v>
      </c>
      <c r="P138" s="3">
        <v>19224.37</v>
      </c>
      <c r="Q138" s="5">
        <f t="shared" si="9"/>
        <v>1084503.093478261</v>
      </c>
      <c r="R138" s="6">
        <v>0</v>
      </c>
      <c r="S138" s="6">
        <f t="shared" si="10"/>
        <v>1084503.093478261</v>
      </c>
      <c r="T138" s="3" t="b">
        <f>IF(SUMIFS('[1]Cashflow Projection'!$E$125:$E$129,'[1]Cashflow Projection'!$D$125:$D$129,'Sales (2)'!C138)&lt;&gt;0,TRUE,FALSE)</f>
        <v>0</v>
      </c>
      <c r="U138" s="4">
        <v>45016</v>
      </c>
      <c r="V138" s="6">
        <v>702474.63904109574</v>
      </c>
      <c r="W138" s="7">
        <f>IF(SUMIFS('[1]Cashflow Projection'!$E$125:$E$129,'[1]Cashflow Projection'!$D$125:$D$129,'Sales (2)'!C138)=1,SUMIFS('[1]Cashflow Projection'!$C$125:$C$129,'[1]Cashflow Projection'!$D$125:$D$129,'Sales (2)'!C138),+'Sales (2)'!H138)</f>
        <v>44942</v>
      </c>
      <c r="X138" s="7">
        <f t="shared" si="11"/>
        <v>45016</v>
      </c>
      <c r="Y138" s="7">
        <f t="shared" si="12"/>
        <v>45046</v>
      </c>
      <c r="Z138" t="b">
        <v>0</v>
      </c>
    </row>
    <row r="139" spans="1:26" hidden="1" x14ac:dyDescent="0.2">
      <c r="A139" s="3" t="s">
        <v>112</v>
      </c>
      <c r="B139" s="3" t="s">
        <v>132</v>
      </c>
      <c r="C139" s="3" t="s">
        <v>162</v>
      </c>
      <c r="D139" s="3" t="b">
        <v>1</v>
      </c>
      <c r="E139" s="3" t="b">
        <v>1</v>
      </c>
      <c r="F139" s="3">
        <f>IF(OR(Z139=TRUE,SUMIFS('[1]Cashflow Projection'!$E$125:$E$129,'[1]Cashflow Projection'!$D$125:$D$129,'Sales (2)'!C139)=1),0,SUMIFS('[1]Cashflow Projection'!$C$7:$C$23,'[1]Cashflow Projection'!$B$7:$B$23,'Sales (2)'!B139,'[1]Cashflow Projection'!$A$7:$A$23,'Sales (2)'!A139))</f>
        <v>0</v>
      </c>
      <c r="G139" s="4">
        <v>45027</v>
      </c>
      <c r="H139" s="4">
        <v>45027</v>
      </c>
      <c r="I139" s="3">
        <v>1449900</v>
      </c>
      <c r="J139" s="3">
        <v>189117.39130434781</v>
      </c>
      <c r="K139" s="3">
        <v>1260782.6086956521</v>
      </c>
      <c r="L139" s="3">
        <v>18502.080000000002</v>
      </c>
      <c r="M139" s="3">
        <v>1789</v>
      </c>
      <c r="N139" s="3">
        <v>7249.5</v>
      </c>
      <c r="O139" s="3">
        <v>72495</v>
      </c>
      <c r="P139" s="3">
        <v>19224.37</v>
      </c>
      <c r="Q139" s="5">
        <f t="shared" si="9"/>
        <v>1141522.6586956521</v>
      </c>
      <c r="R139" s="6">
        <v>0</v>
      </c>
      <c r="S139" s="6">
        <f t="shared" si="10"/>
        <v>1141522.6586956521</v>
      </c>
      <c r="T139" s="3" t="b">
        <f>IF(SUMIFS('[1]Cashflow Projection'!$E$125:$E$129,'[1]Cashflow Projection'!$D$125:$D$129,'Sales (2)'!C139)&lt;&gt;0,TRUE,FALSE)</f>
        <v>0</v>
      </c>
      <c r="U139" s="4">
        <v>45077</v>
      </c>
      <c r="V139" s="6">
        <v>132790.73493150671</v>
      </c>
      <c r="W139" s="7">
        <f>IF(SUMIFS('[1]Cashflow Projection'!$E$125:$E$129,'[1]Cashflow Projection'!$D$125:$D$129,'Sales (2)'!C139)=1,SUMIFS('[1]Cashflow Projection'!$C$125:$C$129,'[1]Cashflow Projection'!$D$125:$D$129,'Sales (2)'!C139),+'Sales (2)'!H139)</f>
        <v>45027</v>
      </c>
      <c r="X139" s="7">
        <f t="shared" si="11"/>
        <v>45077</v>
      </c>
      <c r="Y139" s="7">
        <f t="shared" si="12"/>
        <v>45107</v>
      </c>
      <c r="Z139" t="b">
        <v>0</v>
      </c>
    </row>
    <row r="140" spans="1:26" hidden="1" x14ac:dyDescent="0.2">
      <c r="A140" s="3" t="s">
        <v>112</v>
      </c>
      <c r="B140" s="3" t="s">
        <v>132</v>
      </c>
      <c r="C140" s="3" t="s">
        <v>163</v>
      </c>
      <c r="D140" s="3" t="b">
        <v>1</v>
      </c>
      <c r="E140" s="3" t="b">
        <v>1</v>
      </c>
      <c r="F140" s="3">
        <f>IF(OR(Z140=TRUE,SUMIFS('[1]Cashflow Projection'!$E$125:$E$129,'[1]Cashflow Projection'!$D$125:$D$129,'Sales (2)'!C140)=1),0,SUMIFS('[1]Cashflow Projection'!$C$7:$C$23,'[1]Cashflow Projection'!$B$7:$B$23,'Sales (2)'!B140,'[1]Cashflow Projection'!$A$7:$A$23,'Sales (2)'!A140))</f>
        <v>0</v>
      </c>
      <c r="G140" s="4">
        <v>45007</v>
      </c>
      <c r="H140" s="4">
        <v>45007</v>
      </c>
      <c r="I140" s="3">
        <v>1604900</v>
      </c>
      <c r="J140" s="3">
        <v>209334.78260869559</v>
      </c>
      <c r="K140" s="3">
        <v>1395565.217391304</v>
      </c>
      <c r="L140" s="3">
        <v>18502.080000000002</v>
      </c>
      <c r="M140" s="3">
        <v>1789</v>
      </c>
      <c r="N140" s="3">
        <v>8024.5</v>
      </c>
      <c r="O140" s="3">
        <v>80245</v>
      </c>
      <c r="P140" s="3">
        <v>19224.37</v>
      </c>
      <c r="Q140" s="5">
        <f t="shared" si="9"/>
        <v>1267780.267391304</v>
      </c>
      <c r="R140" s="6">
        <v>0</v>
      </c>
      <c r="S140" s="6">
        <f t="shared" si="10"/>
        <v>1267780.267391304</v>
      </c>
      <c r="T140" s="3" t="b">
        <f>IF(SUMIFS('[1]Cashflow Projection'!$E$125:$E$129,'[1]Cashflow Projection'!$D$125:$D$129,'Sales (2)'!C140)&lt;&gt;0,TRUE,FALSE)</f>
        <v>0</v>
      </c>
      <c r="U140" s="4">
        <v>45077</v>
      </c>
      <c r="V140" s="6">
        <v>0</v>
      </c>
      <c r="W140" s="7">
        <f>IF(SUMIFS('[1]Cashflow Projection'!$E$125:$E$129,'[1]Cashflow Projection'!$D$125:$D$129,'Sales (2)'!C140)=1,SUMIFS('[1]Cashflow Projection'!$C$125:$C$129,'[1]Cashflow Projection'!$D$125:$D$129,'Sales (2)'!C140),+'Sales (2)'!H140)</f>
        <v>45007</v>
      </c>
      <c r="X140" s="7">
        <f t="shared" si="11"/>
        <v>45077</v>
      </c>
      <c r="Y140" s="7">
        <f t="shared" si="12"/>
        <v>45107</v>
      </c>
      <c r="Z140" t="b">
        <v>0</v>
      </c>
    </row>
    <row r="141" spans="1:26" hidden="1" x14ac:dyDescent="0.2">
      <c r="A141" s="3" t="s">
        <v>112</v>
      </c>
      <c r="B141" s="3" t="s">
        <v>132</v>
      </c>
      <c r="C141" s="3" t="s">
        <v>164</v>
      </c>
      <c r="D141" s="3" t="b">
        <v>1</v>
      </c>
      <c r="E141" s="3" t="b">
        <v>1</v>
      </c>
      <c r="F141" s="3">
        <f>IF(OR(Z141=TRUE,SUMIFS('[1]Cashflow Projection'!$E$125:$E$129,'[1]Cashflow Projection'!$D$125:$D$129,'Sales (2)'!C141)=1),0,SUMIFS('[1]Cashflow Projection'!$C$7:$C$23,'[1]Cashflow Projection'!$B$7:$B$23,'Sales (2)'!B141,'[1]Cashflow Projection'!$A$7:$A$23,'Sales (2)'!A141))</f>
        <v>0</v>
      </c>
      <c r="G141" s="4">
        <v>45061</v>
      </c>
      <c r="H141" s="4">
        <v>45061</v>
      </c>
      <c r="I141" s="3">
        <v>1399900</v>
      </c>
      <c r="J141" s="3">
        <v>182595.65217391311</v>
      </c>
      <c r="K141" s="3">
        <v>1217304.3478260869</v>
      </c>
      <c r="L141" s="3">
        <v>18502.080000000002</v>
      </c>
      <c r="M141" s="3">
        <v>1789</v>
      </c>
      <c r="N141" s="3">
        <v>6999.5</v>
      </c>
      <c r="O141" s="3">
        <v>69995</v>
      </c>
      <c r="P141" s="3">
        <v>19224.37</v>
      </c>
      <c r="Q141" s="5">
        <f t="shared" si="9"/>
        <v>1100794.397826087</v>
      </c>
      <c r="R141" s="6">
        <v>0</v>
      </c>
      <c r="S141" s="6">
        <f t="shared" si="10"/>
        <v>1100794.397826087</v>
      </c>
      <c r="T141" s="3" t="b">
        <f>IF(SUMIFS('[1]Cashflow Projection'!$E$125:$E$129,'[1]Cashflow Projection'!$D$125:$D$129,'Sales (2)'!C141)&lt;&gt;0,TRUE,FALSE)</f>
        <v>0</v>
      </c>
      <c r="U141" s="4">
        <v>45138</v>
      </c>
      <c r="V141" s="6">
        <v>70629.77602739702</v>
      </c>
      <c r="W141" s="7">
        <f>IF(SUMIFS('[1]Cashflow Projection'!$E$125:$E$129,'[1]Cashflow Projection'!$D$125:$D$129,'Sales (2)'!C141)=1,SUMIFS('[1]Cashflow Projection'!$C$125:$C$129,'[1]Cashflow Projection'!$D$125:$D$129,'Sales (2)'!C141),+'Sales (2)'!H141)</f>
        <v>45061</v>
      </c>
      <c r="X141" s="7">
        <f t="shared" si="11"/>
        <v>45138</v>
      </c>
      <c r="Y141" s="7">
        <f t="shared" si="12"/>
        <v>45169</v>
      </c>
      <c r="Z141" t="b">
        <v>0</v>
      </c>
    </row>
    <row r="142" spans="1:26" hidden="1" x14ac:dyDescent="0.2">
      <c r="A142" s="3" t="s">
        <v>112</v>
      </c>
      <c r="B142" s="3" t="s">
        <v>132</v>
      </c>
      <c r="C142" s="3" t="s">
        <v>165</v>
      </c>
      <c r="D142" s="3" t="b">
        <v>1</v>
      </c>
      <c r="E142" s="3" t="b">
        <v>1</v>
      </c>
      <c r="F142" s="3">
        <f>IF(OR(Z142=TRUE,SUMIFS('[1]Cashflow Projection'!$E$125:$E$129,'[1]Cashflow Projection'!$D$125:$D$129,'Sales (2)'!C142)=1),0,SUMIFS('[1]Cashflow Projection'!$C$7:$C$23,'[1]Cashflow Projection'!$B$7:$B$23,'Sales (2)'!B142,'[1]Cashflow Projection'!$A$7:$A$23,'Sales (2)'!A142))</f>
        <v>0</v>
      </c>
      <c r="G142" s="4">
        <v>45054</v>
      </c>
      <c r="H142" s="4">
        <v>45054</v>
      </c>
      <c r="I142" s="3">
        <v>1399900</v>
      </c>
      <c r="J142" s="3">
        <v>182595.65217391311</v>
      </c>
      <c r="K142" s="3">
        <v>1217304.3478260869</v>
      </c>
      <c r="L142" s="3">
        <v>18502.080000000002</v>
      </c>
      <c r="M142" s="3">
        <v>1789</v>
      </c>
      <c r="N142" s="3">
        <v>6999.5</v>
      </c>
      <c r="O142" s="3">
        <v>69995</v>
      </c>
      <c r="P142" s="3">
        <v>19224.37</v>
      </c>
      <c r="Q142" s="5">
        <f t="shared" si="9"/>
        <v>1100794.397826087</v>
      </c>
      <c r="R142" s="6">
        <v>0</v>
      </c>
      <c r="S142" s="6">
        <f t="shared" si="10"/>
        <v>1100794.397826087</v>
      </c>
      <c r="T142" s="3" t="b">
        <f>IF(SUMIFS('[1]Cashflow Projection'!$E$125:$E$129,'[1]Cashflow Projection'!$D$125:$D$129,'Sales (2)'!C142)&lt;&gt;0,TRUE,FALSE)</f>
        <v>0</v>
      </c>
      <c r="U142" s="4">
        <v>45138</v>
      </c>
      <c r="V142" s="6">
        <v>810420.18698630109</v>
      </c>
      <c r="W142" s="7">
        <f>IF(SUMIFS('[1]Cashflow Projection'!$E$125:$E$129,'[1]Cashflow Projection'!$D$125:$D$129,'Sales (2)'!C142)=1,SUMIFS('[1]Cashflow Projection'!$C$125:$C$129,'[1]Cashflow Projection'!$D$125:$D$129,'Sales (2)'!C142),+'Sales (2)'!H142)</f>
        <v>45054</v>
      </c>
      <c r="X142" s="7">
        <f t="shared" si="11"/>
        <v>45138</v>
      </c>
      <c r="Y142" s="7">
        <f t="shared" si="12"/>
        <v>45169</v>
      </c>
      <c r="Z142" t="b">
        <v>0</v>
      </c>
    </row>
    <row r="143" spans="1:26" hidden="1" x14ac:dyDescent="0.2">
      <c r="A143" s="3" t="s">
        <v>112</v>
      </c>
      <c r="B143" s="3" t="s">
        <v>132</v>
      </c>
      <c r="C143" s="3" t="s">
        <v>166</v>
      </c>
      <c r="D143" s="3" t="b">
        <v>1</v>
      </c>
      <c r="E143" s="3" t="b">
        <v>1</v>
      </c>
      <c r="F143" s="3">
        <f>IF(OR(Z143=TRUE,SUMIFS('[1]Cashflow Projection'!$E$125:$E$129,'[1]Cashflow Projection'!$D$125:$D$129,'Sales (2)'!C143)=1),0,SUMIFS('[1]Cashflow Projection'!$C$7:$C$23,'[1]Cashflow Projection'!$B$7:$B$23,'Sales (2)'!B143,'[1]Cashflow Projection'!$A$7:$A$23,'Sales (2)'!A143))</f>
        <v>0</v>
      </c>
      <c r="G143" s="4">
        <v>45027</v>
      </c>
      <c r="H143" s="4">
        <v>45027</v>
      </c>
      <c r="I143" s="3">
        <v>1459900</v>
      </c>
      <c r="J143" s="3">
        <v>190421.73913043481</v>
      </c>
      <c r="K143" s="3">
        <v>1269478.260869565</v>
      </c>
      <c r="L143" s="3">
        <v>18502.080000000002</v>
      </c>
      <c r="M143" s="3">
        <v>1789</v>
      </c>
      <c r="N143" s="3">
        <v>7299.5</v>
      </c>
      <c r="O143" s="3">
        <v>72995</v>
      </c>
      <c r="P143" s="3">
        <v>19224.37</v>
      </c>
      <c r="Q143" s="5">
        <f t="shared" si="9"/>
        <v>1149668.310869565</v>
      </c>
      <c r="R143" s="6">
        <v>0</v>
      </c>
      <c r="S143" s="6">
        <f t="shared" si="10"/>
        <v>1149668.310869565</v>
      </c>
      <c r="T143" s="3" t="b">
        <f>IF(SUMIFS('[1]Cashflow Projection'!$E$125:$E$129,'[1]Cashflow Projection'!$D$125:$D$129,'Sales (2)'!C143)&lt;&gt;0,TRUE,FALSE)</f>
        <v>0</v>
      </c>
      <c r="U143" s="4">
        <v>45077</v>
      </c>
      <c r="V143" s="6">
        <v>138829.77602739699</v>
      </c>
      <c r="W143" s="7">
        <f>IF(SUMIFS('[1]Cashflow Projection'!$E$125:$E$129,'[1]Cashflow Projection'!$D$125:$D$129,'Sales (2)'!C143)=1,SUMIFS('[1]Cashflow Projection'!$C$125:$C$129,'[1]Cashflow Projection'!$D$125:$D$129,'Sales (2)'!C143),+'Sales (2)'!H143)</f>
        <v>45027</v>
      </c>
      <c r="X143" s="7">
        <f t="shared" si="11"/>
        <v>45077</v>
      </c>
      <c r="Y143" s="7">
        <f t="shared" si="12"/>
        <v>45107</v>
      </c>
      <c r="Z143" t="b">
        <v>0</v>
      </c>
    </row>
    <row r="144" spans="1:26" hidden="1" x14ac:dyDescent="0.2">
      <c r="A144" s="3" t="s">
        <v>112</v>
      </c>
      <c r="B144" s="3" t="s">
        <v>132</v>
      </c>
      <c r="C144" s="3" t="s">
        <v>167</v>
      </c>
      <c r="D144" s="3" t="b">
        <v>1</v>
      </c>
      <c r="E144" s="3" t="b">
        <v>1</v>
      </c>
      <c r="F144" s="3">
        <f>IF(OR(Z144=TRUE,SUMIFS('[1]Cashflow Projection'!$E$125:$E$129,'[1]Cashflow Projection'!$D$125:$D$129,'Sales (2)'!C144)=1),0,SUMIFS('[1]Cashflow Projection'!$C$7:$C$23,'[1]Cashflow Projection'!$B$7:$B$23,'Sales (2)'!B144,'[1]Cashflow Projection'!$A$7:$A$23,'Sales (2)'!A144))</f>
        <v>0</v>
      </c>
      <c r="G144" s="4">
        <v>45086</v>
      </c>
      <c r="H144" s="4">
        <v>45086</v>
      </c>
      <c r="I144" s="3">
        <v>1429900</v>
      </c>
      <c r="J144" s="3">
        <v>186508.69565217389</v>
      </c>
      <c r="K144" s="3">
        <v>1243391.3043478259</v>
      </c>
      <c r="L144" s="3">
        <v>18502.080000000002</v>
      </c>
      <c r="M144" s="3">
        <v>1789</v>
      </c>
      <c r="N144" s="3">
        <v>7149.5</v>
      </c>
      <c r="O144" s="3">
        <v>71495</v>
      </c>
      <c r="P144" s="3">
        <v>19224.37</v>
      </c>
      <c r="Q144" s="5">
        <f t="shared" si="9"/>
        <v>1125231.354347826</v>
      </c>
      <c r="R144" s="6">
        <v>0</v>
      </c>
      <c r="S144" s="6">
        <f t="shared" si="10"/>
        <v>1125231.354347826</v>
      </c>
      <c r="T144" s="3" t="b">
        <f>IF(SUMIFS('[1]Cashflow Projection'!$E$125:$E$129,'[1]Cashflow Projection'!$D$125:$D$129,'Sales (2)'!C144)&lt;&gt;0,TRUE,FALSE)</f>
        <v>0</v>
      </c>
      <c r="U144" s="4">
        <v>45138</v>
      </c>
      <c r="V144" s="6">
        <v>368807.70602712297</v>
      </c>
      <c r="W144" s="7">
        <f>IF(SUMIFS('[1]Cashflow Projection'!$E$125:$E$129,'[1]Cashflow Projection'!$D$125:$D$129,'Sales (2)'!C144)=1,SUMIFS('[1]Cashflow Projection'!$C$125:$C$129,'[1]Cashflow Projection'!$D$125:$D$129,'Sales (2)'!C144),+'Sales (2)'!H144)</f>
        <v>45086</v>
      </c>
      <c r="X144" s="7">
        <f t="shared" si="11"/>
        <v>45138</v>
      </c>
      <c r="Y144" s="7">
        <f t="shared" si="12"/>
        <v>45169</v>
      </c>
      <c r="Z144" t="b">
        <v>0</v>
      </c>
    </row>
    <row r="145" spans="1:26" hidden="1" x14ac:dyDescent="0.2">
      <c r="A145" s="3" t="s">
        <v>112</v>
      </c>
      <c r="B145" s="3" t="s">
        <v>132</v>
      </c>
      <c r="C145" s="3" t="s">
        <v>168</v>
      </c>
      <c r="D145" s="3" t="b">
        <v>1</v>
      </c>
      <c r="E145" s="3" t="b">
        <v>1</v>
      </c>
      <c r="F145" s="3">
        <f>IF(OR(Z145=TRUE,SUMIFS('[1]Cashflow Projection'!$E$125:$E$129,'[1]Cashflow Projection'!$D$125:$D$129,'Sales (2)'!C145)=1),0,SUMIFS('[1]Cashflow Projection'!$C$7:$C$23,'[1]Cashflow Projection'!$B$7:$B$23,'Sales (2)'!B145,'[1]Cashflow Projection'!$A$7:$A$23,'Sales (2)'!A145))</f>
        <v>0</v>
      </c>
      <c r="G145" s="4">
        <v>45014</v>
      </c>
      <c r="H145" s="4">
        <v>45014</v>
      </c>
      <c r="I145" s="3">
        <v>1449900</v>
      </c>
      <c r="J145" s="3">
        <v>189117.39130434781</v>
      </c>
      <c r="K145" s="3">
        <v>1260782.6086956521</v>
      </c>
      <c r="L145" s="3">
        <v>18502.080000000002</v>
      </c>
      <c r="M145" s="3">
        <v>1789</v>
      </c>
      <c r="N145" s="3">
        <v>7249.5</v>
      </c>
      <c r="O145" s="3">
        <v>72495</v>
      </c>
      <c r="P145" s="3">
        <v>19224.37</v>
      </c>
      <c r="Q145" s="5">
        <f t="shared" si="9"/>
        <v>1141522.6586956521</v>
      </c>
      <c r="R145" s="6">
        <v>0</v>
      </c>
      <c r="S145" s="6">
        <f t="shared" si="10"/>
        <v>1141522.6586956521</v>
      </c>
      <c r="T145" s="3" t="b">
        <f>IF(SUMIFS('[1]Cashflow Projection'!$E$125:$E$129,'[1]Cashflow Projection'!$D$125:$D$129,'Sales (2)'!C145)&lt;&gt;0,TRUE,FALSE)</f>
        <v>0</v>
      </c>
      <c r="U145" s="4">
        <v>45077</v>
      </c>
      <c r="V145" s="6">
        <v>91064.70753424638</v>
      </c>
      <c r="W145" s="7">
        <f>IF(SUMIFS('[1]Cashflow Projection'!$E$125:$E$129,'[1]Cashflow Projection'!$D$125:$D$129,'Sales (2)'!C145)=1,SUMIFS('[1]Cashflow Projection'!$C$125:$C$129,'[1]Cashflow Projection'!$D$125:$D$129,'Sales (2)'!C145),+'Sales (2)'!H145)</f>
        <v>45014</v>
      </c>
      <c r="X145" s="7">
        <f t="shared" si="11"/>
        <v>45077</v>
      </c>
      <c r="Y145" s="7">
        <f t="shared" si="12"/>
        <v>45107</v>
      </c>
      <c r="Z145" t="b">
        <v>0</v>
      </c>
    </row>
    <row r="146" spans="1:26" hidden="1" x14ac:dyDescent="0.2">
      <c r="A146" s="3" t="s">
        <v>112</v>
      </c>
      <c r="B146" s="3" t="s">
        <v>132</v>
      </c>
      <c r="C146" s="3" t="s">
        <v>169</v>
      </c>
      <c r="D146" s="3" t="b">
        <v>1</v>
      </c>
      <c r="E146" s="3" t="b">
        <v>1</v>
      </c>
      <c r="F146" s="3">
        <f>IF(OR(Z146=TRUE,SUMIFS('[1]Cashflow Projection'!$E$125:$E$129,'[1]Cashflow Projection'!$D$125:$D$129,'Sales (2)'!C146)=1),0,SUMIFS('[1]Cashflow Projection'!$C$7:$C$23,'[1]Cashflow Projection'!$B$7:$B$23,'Sales (2)'!B146,'[1]Cashflow Projection'!$A$7:$A$23,'Sales (2)'!A146))</f>
        <v>0</v>
      </c>
      <c r="G146" s="4">
        <v>45035</v>
      </c>
      <c r="H146" s="4">
        <v>45035</v>
      </c>
      <c r="I146" s="3">
        <v>1459900</v>
      </c>
      <c r="J146" s="3">
        <v>190421.73913043481</v>
      </c>
      <c r="K146" s="3">
        <v>1269478.260869565</v>
      </c>
      <c r="L146" s="3">
        <v>18502.080000000002</v>
      </c>
      <c r="M146" s="3">
        <v>1789</v>
      </c>
      <c r="N146" s="3">
        <v>7299.5</v>
      </c>
      <c r="O146" s="3">
        <v>72995</v>
      </c>
      <c r="P146" s="3">
        <v>19224.37</v>
      </c>
      <c r="Q146" s="5">
        <f t="shared" si="9"/>
        <v>1149668.310869565</v>
      </c>
      <c r="R146" s="6">
        <v>0</v>
      </c>
      <c r="S146" s="6">
        <f t="shared" si="10"/>
        <v>1149668.310869565</v>
      </c>
      <c r="T146" s="3" t="b">
        <f>IF(SUMIFS('[1]Cashflow Projection'!$E$125:$E$129,'[1]Cashflow Projection'!$D$125:$D$129,'Sales (2)'!C146)&lt;&gt;0,TRUE,FALSE)</f>
        <v>0</v>
      </c>
      <c r="U146" s="4">
        <v>45077</v>
      </c>
      <c r="V146" s="6">
        <v>601605.80342465732</v>
      </c>
      <c r="W146" s="7">
        <f>IF(SUMIFS('[1]Cashflow Projection'!$E$125:$E$129,'[1]Cashflow Projection'!$D$125:$D$129,'Sales (2)'!C146)=1,SUMIFS('[1]Cashflow Projection'!$C$125:$C$129,'[1]Cashflow Projection'!$D$125:$D$129,'Sales (2)'!C146),+'Sales (2)'!H146)</f>
        <v>45035</v>
      </c>
      <c r="X146" s="7">
        <f t="shared" si="11"/>
        <v>45077</v>
      </c>
      <c r="Y146" s="7">
        <f t="shared" si="12"/>
        <v>45107</v>
      </c>
      <c r="Z146" t="b">
        <v>0</v>
      </c>
    </row>
    <row r="147" spans="1:26" hidden="1" x14ac:dyDescent="0.2">
      <c r="A147" s="3" t="s">
        <v>112</v>
      </c>
      <c r="B147" s="3" t="s">
        <v>132</v>
      </c>
      <c r="C147" s="3" t="s">
        <v>170</v>
      </c>
      <c r="D147" s="3" t="b">
        <v>1</v>
      </c>
      <c r="E147" s="3" t="b">
        <v>1</v>
      </c>
      <c r="F147" s="3">
        <f>IF(OR(Z147=TRUE,SUMIFS('[1]Cashflow Projection'!$E$125:$E$129,'[1]Cashflow Projection'!$D$125:$D$129,'Sales (2)'!C147)=1),0,SUMIFS('[1]Cashflow Projection'!$C$7:$C$23,'[1]Cashflow Projection'!$B$7:$B$23,'Sales (2)'!B147,'[1]Cashflow Projection'!$A$7:$A$23,'Sales (2)'!A147))</f>
        <v>0</v>
      </c>
      <c r="G147" s="4">
        <v>45027</v>
      </c>
      <c r="H147" s="4">
        <v>45027</v>
      </c>
      <c r="I147" s="3">
        <v>1399900</v>
      </c>
      <c r="J147" s="3">
        <v>182595.65217391311</v>
      </c>
      <c r="K147" s="3">
        <v>1217304.3478260869</v>
      </c>
      <c r="L147" s="3">
        <v>18502.080000000002</v>
      </c>
      <c r="M147" s="3">
        <v>1789</v>
      </c>
      <c r="N147" s="3">
        <v>6999.5</v>
      </c>
      <c r="O147" s="3">
        <v>69995</v>
      </c>
      <c r="P147" s="3">
        <v>19224.37</v>
      </c>
      <c r="Q147" s="5">
        <f t="shared" si="9"/>
        <v>1100794.397826087</v>
      </c>
      <c r="R147" s="6">
        <v>0</v>
      </c>
      <c r="S147" s="6">
        <f t="shared" si="10"/>
        <v>1100794.397826087</v>
      </c>
      <c r="T147" s="3" t="b">
        <f>IF(SUMIFS('[1]Cashflow Projection'!$E$125:$E$129,'[1]Cashflow Projection'!$D$125:$D$129,'Sales (2)'!C147)&lt;&gt;0,TRUE,FALSE)</f>
        <v>0</v>
      </c>
      <c r="U147" s="4">
        <v>45077</v>
      </c>
      <c r="V147" s="6">
        <v>42376.35136986291</v>
      </c>
      <c r="W147" s="7">
        <f>IF(SUMIFS('[1]Cashflow Projection'!$E$125:$E$129,'[1]Cashflow Projection'!$D$125:$D$129,'Sales (2)'!C147)=1,SUMIFS('[1]Cashflow Projection'!$C$125:$C$129,'[1]Cashflow Projection'!$D$125:$D$129,'Sales (2)'!C147),+'Sales (2)'!H147)</f>
        <v>45027</v>
      </c>
      <c r="X147" s="7">
        <f t="shared" si="11"/>
        <v>45077</v>
      </c>
      <c r="Y147" s="7">
        <f t="shared" si="12"/>
        <v>45107</v>
      </c>
      <c r="Z147" t="b">
        <v>0</v>
      </c>
    </row>
    <row r="148" spans="1:26" hidden="1" x14ac:dyDescent="0.2">
      <c r="A148" s="3" t="s">
        <v>112</v>
      </c>
      <c r="B148" s="3" t="s">
        <v>132</v>
      </c>
      <c r="C148" s="3" t="s">
        <v>171</v>
      </c>
      <c r="D148" s="3" t="b">
        <v>1</v>
      </c>
      <c r="E148" s="3" t="b">
        <v>1</v>
      </c>
      <c r="F148" s="3">
        <f>IF(OR(Z148=TRUE,SUMIFS('[1]Cashflow Projection'!$E$125:$E$129,'[1]Cashflow Projection'!$D$125:$D$129,'Sales (2)'!C148)=1),0,SUMIFS('[1]Cashflow Projection'!$C$7:$C$23,'[1]Cashflow Projection'!$B$7:$B$23,'Sales (2)'!B148,'[1]Cashflow Projection'!$A$7:$A$23,'Sales (2)'!A148))</f>
        <v>0</v>
      </c>
      <c r="G148" s="4">
        <v>45051</v>
      </c>
      <c r="H148" s="4">
        <v>45051</v>
      </c>
      <c r="I148" s="3">
        <v>1399900</v>
      </c>
      <c r="J148" s="3">
        <v>182595.65217391311</v>
      </c>
      <c r="K148" s="3">
        <v>1217304.3478260869</v>
      </c>
      <c r="L148" s="3">
        <v>18502.080000000002</v>
      </c>
      <c r="M148" s="3">
        <v>1789</v>
      </c>
      <c r="N148" s="3">
        <v>6999.5</v>
      </c>
      <c r="O148" s="3">
        <v>69995</v>
      </c>
      <c r="P148" s="3">
        <v>19224.37</v>
      </c>
      <c r="Q148" s="5">
        <f t="shared" si="9"/>
        <v>1100794.397826087</v>
      </c>
      <c r="R148" s="6">
        <v>0</v>
      </c>
      <c r="S148" s="6">
        <f t="shared" si="10"/>
        <v>1100794.397826087</v>
      </c>
      <c r="T148" s="3" t="b">
        <f>IF(SUMIFS('[1]Cashflow Projection'!$E$125:$E$129,'[1]Cashflow Projection'!$D$125:$D$129,'Sales (2)'!C148)&lt;&gt;0,TRUE,FALSE)</f>
        <v>0</v>
      </c>
      <c r="U148" s="4">
        <v>45138</v>
      </c>
      <c r="V148" s="6">
        <v>50597.889178081881</v>
      </c>
      <c r="W148" s="7">
        <f>IF(SUMIFS('[1]Cashflow Projection'!$E$125:$E$129,'[1]Cashflow Projection'!$D$125:$D$129,'Sales (2)'!C148)=1,SUMIFS('[1]Cashflow Projection'!$C$125:$C$129,'[1]Cashflow Projection'!$D$125:$D$129,'Sales (2)'!C148),+'Sales (2)'!H148)</f>
        <v>45051</v>
      </c>
      <c r="X148" s="7">
        <f t="shared" si="11"/>
        <v>45138</v>
      </c>
      <c r="Y148" s="7">
        <f t="shared" si="12"/>
        <v>45169</v>
      </c>
      <c r="Z148" t="b">
        <v>0</v>
      </c>
    </row>
    <row r="149" spans="1:26" hidden="1" x14ac:dyDescent="0.2">
      <c r="A149" s="3" t="s">
        <v>112</v>
      </c>
      <c r="B149" s="3" t="s">
        <v>132</v>
      </c>
      <c r="C149" s="3" t="s">
        <v>172</v>
      </c>
      <c r="D149" s="3" t="b">
        <v>1</v>
      </c>
      <c r="E149" s="3" t="b">
        <v>1</v>
      </c>
      <c r="F149" s="3">
        <f>IF(OR(Z149=TRUE,SUMIFS('[1]Cashflow Projection'!$E$125:$E$129,'[1]Cashflow Projection'!$D$125:$D$129,'Sales (2)'!C149)=1),0,SUMIFS('[1]Cashflow Projection'!$C$7:$C$23,'[1]Cashflow Projection'!$B$7:$B$23,'Sales (2)'!B149,'[1]Cashflow Projection'!$A$7:$A$23,'Sales (2)'!A149))</f>
        <v>0</v>
      </c>
      <c r="G149" s="4">
        <v>45027</v>
      </c>
      <c r="H149" s="4">
        <v>45027</v>
      </c>
      <c r="I149" s="3">
        <v>1429900</v>
      </c>
      <c r="J149" s="3">
        <v>186508.69565217389</v>
      </c>
      <c r="K149" s="3">
        <v>1243391.3043478259</v>
      </c>
      <c r="L149" s="3">
        <v>18502.080000000002</v>
      </c>
      <c r="M149" s="3">
        <v>1789</v>
      </c>
      <c r="N149" s="3">
        <v>7149.5</v>
      </c>
      <c r="O149" s="3">
        <v>71495</v>
      </c>
      <c r="P149" s="3">
        <v>19224.37</v>
      </c>
      <c r="Q149" s="5">
        <f t="shared" si="9"/>
        <v>1125231.354347826</v>
      </c>
      <c r="R149" s="6">
        <v>0</v>
      </c>
      <c r="S149" s="6">
        <f t="shared" si="10"/>
        <v>1125231.354347826</v>
      </c>
      <c r="T149" s="3" t="b">
        <f>IF(SUMIFS('[1]Cashflow Projection'!$E$125:$E$129,'[1]Cashflow Projection'!$D$125:$D$129,'Sales (2)'!C149)&lt;&gt;0,TRUE,FALSE)</f>
        <v>0</v>
      </c>
      <c r="U149" s="4">
        <v>45077</v>
      </c>
      <c r="V149" s="6">
        <v>0</v>
      </c>
      <c r="W149" s="7">
        <f>IF(SUMIFS('[1]Cashflow Projection'!$E$125:$E$129,'[1]Cashflow Projection'!$D$125:$D$129,'Sales (2)'!C149)=1,SUMIFS('[1]Cashflow Projection'!$C$125:$C$129,'[1]Cashflow Projection'!$D$125:$D$129,'Sales (2)'!C149),+'Sales (2)'!H149)</f>
        <v>45027</v>
      </c>
      <c r="X149" s="7">
        <f t="shared" si="11"/>
        <v>45077</v>
      </c>
      <c r="Y149" s="7">
        <f t="shared" si="12"/>
        <v>45107</v>
      </c>
      <c r="Z149" t="b">
        <v>0</v>
      </c>
    </row>
    <row r="150" spans="1:26" hidden="1" x14ac:dyDescent="0.2">
      <c r="A150" s="3" t="s">
        <v>112</v>
      </c>
      <c r="B150" s="3" t="s">
        <v>132</v>
      </c>
      <c r="C150" s="3" t="s">
        <v>173</v>
      </c>
      <c r="D150" s="3" t="b">
        <v>1</v>
      </c>
      <c r="E150" s="3" t="b">
        <v>1</v>
      </c>
      <c r="F150" s="3">
        <f>IF(OR(Z150=TRUE,SUMIFS('[1]Cashflow Projection'!$E$125:$E$129,'[1]Cashflow Projection'!$D$125:$D$129,'Sales (2)'!C150)=1),0,SUMIFS('[1]Cashflow Projection'!$C$7:$C$23,'[1]Cashflow Projection'!$B$7:$B$23,'Sales (2)'!B150,'[1]Cashflow Projection'!$A$7:$A$23,'Sales (2)'!A150))</f>
        <v>0</v>
      </c>
      <c r="G150" s="4">
        <v>45204</v>
      </c>
      <c r="H150" s="4">
        <v>45204</v>
      </c>
      <c r="I150" s="3">
        <v>1429900</v>
      </c>
      <c r="J150" s="3">
        <v>186508.69565217389</v>
      </c>
      <c r="K150" s="3">
        <v>1243391.3043478259</v>
      </c>
      <c r="L150" s="3">
        <v>18502.080000000002</v>
      </c>
      <c r="M150" s="3">
        <v>1789</v>
      </c>
      <c r="N150" s="3">
        <v>7149.5</v>
      </c>
      <c r="O150" s="3">
        <v>71495</v>
      </c>
      <c r="P150" s="3">
        <v>19224.37</v>
      </c>
      <c r="Q150" s="5">
        <f t="shared" si="9"/>
        <v>1125231.354347826</v>
      </c>
      <c r="R150" s="6">
        <v>0</v>
      </c>
      <c r="S150" s="6">
        <f t="shared" si="10"/>
        <v>1125231.354347826</v>
      </c>
      <c r="T150" s="3" t="b">
        <f>IF(SUMIFS('[1]Cashflow Projection'!$E$125:$E$129,'[1]Cashflow Projection'!$D$125:$D$129,'Sales (2)'!C150)&lt;&gt;0,TRUE,FALSE)</f>
        <v>0</v>
      </c>
      <c r="U150" s="4">
        <v>45260</v>
      </c>
      <c r="V150" s="6">
        <v>0</v>
      </c>
      <c r="W150" s="7">
        <f>IF(SUMIFS('[1]Cashflow Projection'!$E$125:$E$129,'[1]Cashflow Projection'!$D$125:$D$129,'Sales (2)'!C150)=1,SUMIFS('[1]Cashflow Projection'!$C$125:$C$129,'[1]Cashflow Projection'!$D$125:$D$129,'Sales (2)'!C150),+'Sales (2)'!H150)</f>
        <v>45204</v>
      </c>
      <c r="X150" s="7">
        <f t="shared" si="11"/>
        <v>45260</v>
      </c>
      <c r="Y150" s="7">
        <f t="shared" si="12"/>
        <v>45291</v>
      </c>
      <c r="Z150" t="b">
        <v>0</v>
      </c>
    </row>
    <row r="151" spans="1:26" hidden="1" x14ac:dyDescent="0.2">
      <c r="A151" s="3" t="s">
        <v>174</v>
      </c>
      <c r="B151" s="3" t="s">
        <v>175</v>
      </c>
      <c r="C151" s="3" t="s">
        <v>176</v>
      </c>
      <c r="D151" s="3" t="b">
        <v>1</v>
      </c>
      <c r="E151" s="3" t="b">
        <v>1</v>
      </c>
      <c r="F151" s="3">
        <f>IF(OR(Z151=TRUE,SUMIFS('[1]Cashflow Projection'!$E$125:$E$129,'[1]Cashflow Projection'!$D$125:$D$129,'Sales (2)'!C151)=1),0,SUMIFS('[1]Cashflow Projection'!$C$7:$C$23,'[1]Cashflow Projection'!$B$7:$B$23,'Sales (2)'!B151,'[1]Cashflow Projection'!$A$7:$A$23,'Sales (2)'!A151))</f>
        <v>0</v>
      </c>
      <c r="G151" s="4">
        <v>45154</v>
      </c>
      <c r="H151" s="4">
        <v>45154</v>
      </c>
      <c r="I151" s="3">
        <v>1649900</v>
      </c>
      <c r="J151" s="3">
        <v>215204.34782608689</v>
      </c>
      <c r="K151" s="3">
        <v>1434695.6521739131</v>
      </c>
      <c r="L151" s="3">
        <v>18502.080000000002</v>
      </c>
      <c r="M151" s="3">
        <v>1789</v>
      </c>
      <c r="N151" s="3">
        <v>8249.5</v>
      </c>
      <c r="O151" s="3">
        <v>82495</v>
      </c>
      <c r="P151" s="3">
        <v>19224.37</v>
      </c>
      <c r="Q151" s="5">
        <f t="shared" si="9"/>
        <v>1304435.7021739131</v>
      </c>
      <c r="R151" s="6">
        <v>0</v>
      </c>
      <c r="S151" s="6">
        <f t="shared" si="10"/>
        <v>1304435.7021739131</v>
      </c>
      <c r="T151" s="3" t="b">
        <f>IF(SUMIFS('[1]Cashflow Projection'!$E$125:$E$129,'[1]Cashflow Projection'!$D$125:$D$129,'Sales (2)'!C151)&lt;&gt;0,TRUE,FALSE)</f>
        <v>0</v>
      </c>
      <c r="U151" s="4">
        <v>45199</v>
      </c>
      <c r="V151" s="6">
        <v>248020.03729725999</v>
      </c>
      <c r="W151" s="7">
        <f>IF(SUMIFS('[1]Cashflow Projection'!$E$125:$E$129,'[1]Cashflow Projection'!$D$125:$D$129,'Sales (2)'!C151)=1,SUMIFS('[1]Cashflow Projection'!$C$125:$C$129,'[1]Cashflow Projection'!$D$125:$D$129,'Sales (2)'!C151),+'Sales (2)'!H151)</f>
        <v>45154</v>
      </c>
      <c r="X151" s="7">
        <f t="shared" si="11"/>
        <v>45199</v>
      </c>
      <c r="Y151" s="7">
        <f t="shared" si="12"/>
        <v>45230</v>
      </c>
      <c r="Z151" t="b">
        <v>0</v>
      </c>
    </row>
    <row r="152" spans="1:26" hidden="1" x14ac:dyDescent="0.2">
      <c r="A152" s="3" t="s">
        <v>174</v>
      </c>
      <c r="B152" s="3" t="s">
        <v>175</v>
      </c>
      <c r="C152" s="3" t="s">
        <v>177</v>
      </c>
      <c r="D152" s="3" t="b">
        <v>1</v>
      </c>
      <c r="E152" s="3" t="b">
        <v>1</v>
      </c>
      <c r="F152" s="3">
        <f>IF(OR(Z152=TRUE,SUMIFS('[1]Cashflow Projection'!$E$125:$E$129,'[1]Cashflow Projection'!$D$125:$D$129,'Sales (2)'!C152)=1),0,SUMIFS('[1]Cashflow Projection'!$C$7:$C$23,'[1]Cashflow Projection'!$B$7:$B$23,'Sales (2)'!B152,'[1]Cashflow Projection'!$A$7:$A$23,'Sales (2)'!A152))</f>
        <v>0</v>
      </c>
      <c r="G152" s="4">
        <v>45154</v>
      </c>
      <c r="H152" s="4">
        <v>45154</v>
      </c>
      <c r="I152" s="3">
        <v>1619900</v>
      </c>
      <c r="J152" s="3">
        <v>211291.30434782611</v>
      </c>
      <c r="K152" s="3">
        <v>1408608.6956521741</v>
      </c>
      <c r="L152" s="3">
        <v>18502.080000000002</v>
      </c>
      <c r="M152" s="3">
        <v>1789</v>
      </c>
      <c r="N152" s="3">
        <v>8099.5</v>
      </c>
      <c r="O152" s="3">
        <v>80995</v>
      </c>
      <c r="P152" s="3">
        <v>19224.37</v>
      </c>
      <c r="Q152" s="5">
        <f t="shared" si="9"/>
        <v>1279998.7456521741</v>
      </c>
      <c r="R152" s="6">
        <v>0</v>
      </c>
      <c r="S152" s="6">
        <f t="shared" si="10"/>
        <v>1279998.7456521741</v>
      </c>
      <c r="T152" s="3" t="b">
        <f>IF(SUMIFS('[1]Cashflow Projection'!$E$125:$E$129,'[1]Cashflow Projection'!$D$125:$D$129,'Sales (2)'!C152)&lt;&gt;0,TRUE,FALSE)</f>
        <v>0</v>
      </c>
      <c r="U152" s="4">
        <v>45199</v>
      </c>
      <c r="V152" s="6">
        <v>228279.09109589021</v>
      </c>
      <c r="W152" s="7">
        <f>IF(SUMIFS('[1]Cashflow Projection'!$E$125:$E$129,'[1]Cashflow Projection'!$D$125:$D$129,'Sales (2)'!C152)=1,SUMIFS('[1]Cashflow Projection'!$C$125:$C$129,'[1]Cashflow Projection'!$D$125:$D$129,'Sales (2)'!C152),+'Sales (2)'!H152)</f>
        <v>45154</v>
      </c>
      <c r="X152" s="7">
        <f t="shared" si="11"/>
        <v>45199</v>
      </c>
      <c r="Y152" s="7">
        <f t="shared" si="12"/>
        <v>45230</v>
      </c>
      <c r="Z152" t="b">
        <v>0</v>
      </c>
    </row>
    <row r="153" spans="1:26" hidden="1" x14ac:dyDescent="0.2">
      <c r="A153" s="3" t="s">
        <v>174</v>
      </c>
      <c r="B153" s="3" t="s">
        <v>175</v>
      </c>
      <c r="C153" s="3" t="s">
        <v>178</v>
      </c>
      <c r="D153" s="3" t="b">
        <v>1</v>
      </c>
      <c r="E153" s="3" t="b">
        <v>1</v>
      </c>
      <c r="F153" s="3">
        <f>IF(OR(Z153=TRUE,SUMIFS('[1]Cashflow Projection'!$E$125:$E$129,'[1]Cashflow Projection'!$D$125:$D$129,'Sales (2)'!C153)=1),0,SUMIFS('[1]Cashflow Projection'!$C$7:$C$23,'[1]Cashflow Projection'!$B$7:$B$23,'Sales (2)'!B153,'[1]Cashflow Projection'!$A$7:$A$23,'Sales (2)'!A153))</f>
        <v>0</v>
      </c>
      <c r="G153" s="4">
        <v>45174</v>
      </c>
      <c r="H153" s="4">
        <v>45174</v>
      </c>
      <c r="I153" s="3">
        <v>1599900</v>
      </c>
      <c r="J153" s="3">
        <v>211291.30434782611</v>
      </c>
      <c r="K153" s="3">
        <v>1408608.6956521741</v>
      </c>
      <c r="L153" s="3">
        <v>18502.080000000002</v>
      </c>
      <c r="M153" s="3">
        <v>1789</v>
      </c>
      <c r="N153" s="3">
        <v>8099.5</v>
      </c>
      <c r="O153" s="3">
        <v>80995</v>
      </c>
      <c r="P153" s="3">
        <v>19224.37</v>
      </c>
      <c r="Q153" s="5">
        <f t="shared" si="9"/>
        <v>1279998.7456521741</v>
      </c>
      <c r="R153" s="6">
        <v>0</v>
      </c>
      <c r="S153" s="6">
        <f t="shared" si="10"/>
        <v>1279998.7456521741</v>
      </c>
      <c r="T153" s="3" t="b">
        <f>IF(SUMIFS('[1]Cashflow Projection'!$E$125:$E$129,'[1]Cashflow Projection'!$D$125:$D$129,'Sales (2)'!C153)&lt;&gt;0,TRUE,FALSE)</f>
        <v>0</v>
      </c>
      <c r="U153" s="4">
        <v>45260</v>
      </c>
      <c r="V153" s="6">
        <v>197267.05955698621</v>
      </c>
      <c r="W153" s="7">
        <f>IF(SUMIFS('[1]Cashflow Projection'!$E$125:$E$129,'[1]Cashflow Projection'!$D$125:$D$129,'Sales (2)'!C153)=1,SUMIFS('[1]Cashflow Projection'!$C$125:$C$129,'[1]Cashflow Projection'!$D$125:$D$129,'Sales (2)'!C153),+'Sales (2)'!H153)</f>
        <v>45174</v>
      </c>
      <c r="X153" s="7">
        <f t="shared" si="11"/>
        <v>45260</v>
      </c>
      <c r="Y153" s="7">
        <f t="shared" si="12"/>
        <v>45291</v>
      </c>
      <c r="Z153" t="b">
        <v>0</v>
      </c>
    </row>
    <row r="154" spans="1:26" hidden="1" x14ac:dyDescent="0.2">
      <c r="A154" s="3" t="s">
        <v>174</v>
      </c>
      <c r="B154" s="3" t="s">
        <v>175</v>
      </c>
      <c r="C154" s="3" t="s">
        <v>179</v>
      </c>
      <c r="D154" s="3" t="b">
        <v>1</v>
      </c>
      <c r="E154" s="3" t="b">
        <v>1</v>
      </c>
      <c r="F154" s="3">
        <f>IF(OR(Z154=TRUE,SUMIFS('[1]Cashflow Projection'!$E$125:$E$129,'[1]Cashflow Projection'!$D$125:$D$129,'Sales (2)'!C154)=1),0,SUMIFS('[1]Cashflow Projection'!$C$7:$C$23,'[1]Cashflow Projection'!$B$7:$B$23,'Sales (2)'!B154,'[1]Cashflow Projection'!$A$7:$A$23,'Sales (2)'!A154))</f>
        <v>0</v>
      </c>
      <c r="G154" s="4">
        <v>45167</v>
      </c>
      <c r="H154" s="4">
        <v>45167</v>
      </c>
      <c r="I154" s="3">
        <v>1579900</v>
      </c>
      <c r="J154" s="3">
        <v>206073.91304347821</v>
      </c>
      <c r="K154" s="3">
        <v>1373826.086956522</v>
      </c>
      <c r="L154" s="3">
        <v>18502.080000000002</v>
      </c>
      <c r="M154" s="3">
        <v>1789</v>
      </c>
      <c r="N154" s="3">
        <v>7899.5</v>
      </c>
      <c r="O154" s="3">
        <v>78995</v>
      </c>
      <c r="P154" s="3">
        <v>19224.37</v>
      </c>
      <c r="Q154" s="5">
        <f t="shared" si="9"/>
        <v>1247416.136956522</v>
      </c>
      <c r="R154" s="6">
        <v>0</v>
      </c>
      <c r="S154" s="6">
        <f t="shared" si="10"/>
        <v>1247416.136956522</v>
      </c>
      <c r="T154" s="3" t="b">
        <f>IF(SUMIFS('[1]Cashflow Projection'!$E$125:$E$129,'[1]Cashflow Projection'!$D$125:$D$129,'Sales (2)'!C154)&lt;&gt;0,TRUE,FALSE)</f>
        <v>0</v>
      </c>
      <c r="U154" s="4">
        <v>45199</v>
      </c>
      <c r="V154" s="6">
        <v>215929.5020547942</v>
      </c>
      <c r="W154" s="7">
        <f>IF(SUMIFS('[1]Cashflow Projection'!$E$125:$E$129,'[1]Cashflow Projection'!$D$125:$D$129,'Sales (2)'!C154)=1,SUMIFS('[1]Cashflow Projection'!$C$125:$C$129,'[1]Cashflow Projection'!$D$125:$D$129,'Sales (2)'!C154),+'Sales (2)'!H154)</f>
        <v>45167</v>
      </c>
      <c r="X154" s="7">
        <f t="shared" si="11"/>
        <v>45199</v>
      </c>
      <c r="Y154" s="7">
        <f t="shared" si="12"/>
        <v>45230</v>
      </c>
      <c r="Z154" t="b">
        <v>0</v>
      </c>
    </row>
    <row r="155" spans="1:26" hidden="1" x14ac:dyDescent="0.2">
      <c r="A155" s="3" t="s">
        <v>174</v>
      </c>
      <c r="B155" s="3" t="s">
        <v>175</v>
      </c>
      <c r="C155" s="3" t="s">
        <v>180</v>
      </c>
      <c r="D155" s="3" t="b">
        <v>1</v>
      </c>
      <c r="E155" s="3" t="b">
        <v>1</v>
      </c>
      <c r="F155" s="3">
        <f>IF(OR(Z155=TRUE,SUMIFS('[1]Cashflow Projection'!$E$125:$E$129,'[1]Cashflow Projection'!$D$125:$D$129,'Sales (2)'!C155)=1),0,SUMIFS('[1]Cashflow Projection'!$C$7:$C$23,'[1]Cashflow Projection'!$B$7:$B$23,'Sales (2)'!B155,'[1]Cashflow Projection'!$A$7:$A$23,'Sales (2)'!A155))</f>
        <v>0</v>
      </c>
      <c r="G155" s="4">
        <v>45175</v>
      </c>
      <c r="H155" s="4">
        <v>45175</v>
      </c>
      <c r="I155" s="3">
        <v>1619900</v>
      </c>
      <c r="J155" s="3">
        <v>211291.30434782611</v>
      </c>
      <c r="K155" s="3">
        <v>1408608.6956521741</v>
      </c>
      <c r="L155" s="3">
        <v>18502.080000000002</v>
      </c>
      <c r="M155" s="3">
        <v>1789</v>
      </c>
      <c r="N155" s="3">
        <v>8099.5</v>
      </c>
      <c r="O155" s="3">
        <v>80995</v>
      </c>
      <c r="P155" s="3">
        <v>19224.37</v>
      </c>
      <c r="Q155" s="5">
        <f t="shared" si="9"/>
        <v>1279998.7456521741</v>
      </c>
      <c r="R155" s="6">
        <v>0</v>
      </c>
      <c r="S155" s="6">
        <f t="shared" si="10"/>
        <v>1279998.7456521741</v>
      </c>
      <c r="T155" s="3" t="b">
        <f>IF(SUMIFS('[1]Cashflow Projection'!$E$125:$E$129,'[1]Cashflow Projection'!$D$125:$D$129,'Sales (2)'!C155)&lt;&gt;0,TRUE,FALSE)</f>
        <v>0</v>
      </c>
      <c r="U155" s="4">
        <v>45260</v>
      </c>
      <c r="V155" s="6">
        <v>198815.48025726009</v>
      </c>
      <c r="W155" s="7">
        <f>IF(SUMIFS('[1]Cashflow Projection'!$E$125:$E$129,'[1]Cashflow Projection'!$D$125:$D$129,'Sales (2)'!C155)=1,SUMIFS('[1]Cashflow Projection'!$C$125:$C$129,'[1]Cashflow Projection'!$D$125:$D$129,'Sales (2)'!C155),+'Sales (2)'!H155)</f>
        <v>45175</v>
      </c>
      <c r="X155" s="7">
        <f t="shared" si="11"/>
        <v>45260</v>
      </c>
      <c r="Y155" s="7">
        <f t="shared" si="12"/>
        <v>45291</v>
      </c>
      <c r="Z155" t="b">
        <v>0</v>
      </c>
    </row>
    <row r="156" spans="1:26" hidden="1" x14ac:dyDescent="0.2">
      <c r="A156" s="3" t="s">
        <v>174</v>
      </c>
      <c r="B156" s="3" t="s">
        <v>175</v>
      </c>
      <c r="C156" s="3" t="s">
        <v>181</v>
      </c>
      <c r="D156" s="3" t="b">
        <v>1</v>
      </c>
      <c r="E156" s="3" t="b">
        <v>1</v>
      </c>
      <c r="F156" s="3">
        <f>IF(OR(Z156=TRUE,SUMIFS('[1]Cashflow Projection'!$E$125:$E$129,'[1]Cashflow Projection'!$D$125:$D$129,'Sales (2)'!C156)=1),0,SUMIFS('[1]Cashflow Projection'!$C$7:$C$23,'[1]Cashflow Projection'!$B$7:$B$23,'Sales (2)'!B156,'[1]Cashflow Projection'!$A$7:$A$23,'Sales (2)'!A156))</f>
        <v>0</v>
      </c>
      <c r="G156" s="4">
        <v>45170</v>
      </c>
      <c r="H156" s="4">
        <v>45170</v>
      </c>
      <c r="I156" s="3">
        <v>1619900</v>
      </c>
      <c r="J156" s="3">
        <v>211291.30434782611</v>
      </c>
      <c r="K156" s="3">
        <v>1408608.6956521741</v>
      </c>
      <c r="L156" s="3">
        <v>18502.080000000002</v>
      </c>
      <c r="M156" s="3">
        <v>1789</v>
      </c>
      <c r="N156" s="3">
        <v>8099.5</v>
      </c>
      <c r="O156" s="3">
        <v>80995</v>
      </c>
      <c r="P156" s="3">
        <v>19224.37</v>
      </c>
      <c r="Q156" s="5">
        <f t="shared" si="9"/>
        <v>1279998.7456521741</v>
      </c>
      <c r="R156" s="6">
        <v>0</v>
      </c>
      <c r="S156" s="6">
        <f t="shared" si="10"/>
        <v>1279998.7456521741</v>
      </c>
      <c r="T156" s="3" t="b">
        <f>IF(SUMIFS('[1]Cashflow Projection'!$E$125:$E$129,'[1]Cashflow Projection'!$D$125:$D$129,'Sales (2)'!C156)&lt;&gt;0,TRUE,FALSE)</f>
        <v>0</v>
      </c>
      <c r="U156" s="4">
        <v>45260</v>
      </c>
      <c r="V156" s="6">
        <v>217507.31027397231</v>
      </c>
      <c r="W156" s="7">
        <f>IF(SUMIFS('[1]Cashflow Projection'!$E$125:$E$129,'[1]Cashflow Projection'!$D$125:$D$129,'Sales (2)'!C156)=1,SUMIFS('[1]Cashflow Projection'!$C$125:$C$129,'[1]Cashflow Projection'!$D$125:$D$129,'Sales (2)'!C156),+'Sales (2)'!H156)</f>
        <v>45170</v>
      </c>
      <c r="X156" s="7">
        <f t="shared" si="11"/>
        <v>45260</v>
      </c>
      <c r="Y156" s="7">
        <f t="shared" si="12"/>
        <v>45291</v>
      </c>
      <c r="Z156" t="b">
        <v>0</v>
      </c>
    </row>
    <row r="157" spans="1:26" hidden="1" x14ac:dyDescent="0.2">
      <c r="A157" s="3" t="s">
        <v>174</v>
      </c>
      <c r="B157" s="3" t="s">
        <v>175</v>
      </c>
      <c r="C157" s="3" t="s">
        <v>182</v>
      </c>
      <c r="D157" s="3" t="b">
        <v>1</v>
      </c>
      <c r="E157" s="3" t="b">
        <v>1</v>
      </c>
      <c r="F157" s="3">
        <f>IF(OR(Z157=TRUE,SUMIFS('[1]Cashflow Projection'!$E$125:$E$129,'[1]Cashflow Projection'!$D$125:$D$129,'Sales (2)'!C157)=1),0,SUMIFS('[1]Cashflow Projection'!$C$7:$C$23,'[1]Cashflow Projection'!$B$7:$B$23,'Sales (2)'!B157,'[1]Cashflow Projection'!$A$7:$A$23,'Sales (2)'!A157))</f>
        <v>0</v>
      </c>
      <c r="G157" s="4">
        <v>45177</v>
      </c>
      <c r="H157" s="4">
        <v>45177</v>
      </c>
      <c r="I157" s="3">
        <v>1529900</v>
      </c>
      <c r="J157" s="3">
        <v>199552.17391304349</v>
      </c>
      <c r="K157" s="3">
        <v>1330347.826086957</v>
      </c>
      <c r="L157" s="3">
        <v>18502.080000000002</v>
      </c>
      <c r="M157" s="3">
        <v>1789</v>
      </c>
      <c r="N157" s="3">
        <v>7649.5</v>
      </c>
      <c r="O157" s="3">
        <v>76495</v>
      </c>
      <c r="P157" s="3">
        <v>19224.37</v>
      </c>
      <c r="Q157" s="5">
        <f t="shared" si="9"/>
        <v>1206687.8760869571</v>
      </c>
      <c r="R157" s="6">
        <v>0</v>
      </c>
      <c r="S157" s="6">
        <f t="shared" si="10"/>
        <v>1206687.8760869571</v>
      </c>
      <c r="T157" s="3" t="b">
        <f>IF(SUMIFS('[1]Cashflow Projection'!$E$125:$E$129,'[1]Cashflow Projection'!$D$125:$D$129,'Sales (2)'!C157)&lt;&gt;0,TRUE,FALSE)</f>
        <v>0</v>
      </c>
      <c r="U157" s="4">
        <v>45260</v>
      </c>
      <c r="V157" s="6">
        <v>177717.25148109579</v>
      </c>
      <c r="W157" s="7">
        <f>IF(SUMIFS('[1]Cashflow Projection'!$E$125:$E$129,'[1]Cashflow Projection'!$D$125:$D$129,'Sales (2)'!C157)=1,SUMIFS('[1]Cashflow Projection'!$C$125:$C$129,'[1]Cashflow Projection'!$D$125:$D$129,'Sales (2)'!C157),+'Sales (2)'!H157)</f>
        <v>45177</v>
      </c>
      <c r="X157" s="7">
        <f t="shared" si="11"/>
        <v>45260</v>
      </c>
      <c r="Y157" s="7">
        <f t="shared" si="12"/>
        <v>45291</v>
      </c>
      <c r="Z157" t="b">
        <v>0</v>
      </c>
    </row>
    <row r="158" spans="1:26" x14ac:dyDescent="0.2">
      <c r="A158" s="3" t="s">
        <v>174</v>
      </c>
      <c r="B158" s="3" t="s">
        <v>175</v>
      </c>
      <c r="C158" s="3" t="s">
        <v>183</v>
      </c>
      <c r="D158" s="3" t="b">
        <v>0</v>
      </c>
      <c r="E158" s="3" t="b">
        <v>0</v>
      </c>
      <c r="F158" s="3"/>
      <c r="G158" s="4">
        <v>45485</v>
      </c>
      <c r="H158" s="4">
        <v>45533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5">
        <f t="shared" si="9"/>
        <v>1182250.919565218</v>
      </c>
      <c r="R158" s="6">
        <v>0</v>
      </c>
      <c r="S158" s="6">
        <f t="shared" si="10"/>
        <v>1182250.919565218</v>
      </c>
      <c r="T158" s="3"/>
      <c r="U158" s="4"/>
      <c r="V158" s="6"/>
      <c r="W158" s="7"/>
      <c r="X158" s="7"/>
      <c r="Y158" s="7"/>
    </row>
    <row r="159" spans="1:26" hidden="1" x14ac:dyDescent="0.2">
      <c r="A159" s="3" t="s">
        <v>174</v>
      </c>
      <c r="B159" s="3" t="s">
        <v>175</v>
      </c>
      <c r="C159" s="3" t="s">
        <v>184</v>
      </c>
      <c r="D159" s="3" t="b">
        <v>1</v>
      </c>
      <c r="E159" s="3" t="b">
        <v>1</v>
      </c>
      <c r="F159" s="3">
        <f>IF(OR(Z159=TRUE,SUMIFS('[1]Cashflow Projection'!$E$125:$E$129,'[1]Cashflow Projection'!$D$125:$D$129,'Sales (2)'!C159)=1),0,SUMIFS('[1]Cashflow Projection'!$C$7:$C$23,'[1]Cashflow Projection'!$B$7:$B$23,'Sales (2)'!B159,'[1]Cashflow Projection'!$A$7:$A$23,'Sales (2)'!A159))</f>
        <v>0</v>
      </c>
      <c r="G159" s="4">
        <v>45154</v>
      </c>
      <c r="H159" s="4">
        <v>45154</v>
      </c>
      <c r="I159" s="3">
        <v>1499900</v>
      </c>
      <c r="J159" s="3">
        <v>195639.13043478259</v>
      </c>
      <c r="K159" s="3">
        <v>1304260.869565218</v>
      </c>
      <c r="L159" s="3">
        <v>18502.080000000002</v>
      </c>
      <c r="M159" s="3">
        <v>1789</v>
      </c>
      <c r="N159" s="3">
        <v>7499.5</v>
      </c>
      <c r="O159" s="3">
        <v>74995</v>
      </c>
      <c r="P159" s="3">
        <v>19224.37</v>
      </c>
      <c r="Q159" s="5">
        <f t="shared" si="9"/>
        <v>1182250.919565218</v>
      </c>
      <c r="R159" s="6">
        <v>0</v>
      </c>
      <c r="S159" s="6">
        <f t="shared" si="10"/>
        <v>1182250.919565218</v>
      </c>
      <c r="T159" s="3" t="b">
        <f>IF(SUMIFS('[1]Cashflow Projection'!$E$125:$E$129,'[1]Cashflow Projection'!$D$125:$D$129,'Sales (2)'!C159)&lt;&gt;0,TRUE,FALSE)</f>
        <v>0</v>
      </c>
      <c r="U159" s="4">
        <v>45199</v>
      </c>
      <c r="V159" s="6">
        <v>129372.2417808217</v>
      </c>
      <c r="W159" s="7">
        <f>IF(SUMIFS('[1]Cashflow Projection'!$E$125:$E$129,'[1]Cashflow Projection'!$D$125:$D$129,'Sales (2)'!C159)=1,SUMIFS('[1]Cashflow Projection'!$C$125:$C$129,'[1]Cashflow Projection'!$D$125:$D$129,'Sales (2)'!C159),+'Sales (2)'!H159)</f>
        <v>45154</v>
      </c>
      <c r="X159" s="7">
        <f t="shared" si="11"/>
        <v>45199</v>
      </c>
      <c r="Y159" s="7">
        <f t="shared" si="12"/>
        <v>45230</v>
      </c>
      <c r="Z159" t="b">
        <v>0</v>
      </c>
    </row>
    <row r="160" spans="1:26" x14ac:dyDescent="0.2">
      <c r="A160" s="3" t="s">
        <v>174</v>
      </c>
      <c r="B160" s="3" t="s">
        <v>175</v>
      </c>
      <c r="C160" s="3" t="s">
        <v>185</v>
      </c>
      <c r="D160" s="3" t="b">
        <v>0</v>
      </c>
      <c r="E160" s="3" t="b">
        <v>0</v>
      </c>
      <c r="F160" s="3"/>
      <c r="G160" s="4">
        <v>45485</v>
      </c>
      <c r="H160" s="4">
        <v>45530</v>
      </c>
      <c r="I160" s="3">
        <v>1429900</v>
      </c>
      <c r="J160" s="3">
        <v>186508.69565217389</v>
      </c>
      <c r="K160" s="3">
        <v>1243391.3043478259</v>
      </c>
      <c r="L160" s="3">
        <v>18502.080000000002</v>
      </c>
      <c r="M160" s="3">
        <v>1789</v>
      </c>
      <c r="N160" s="3">
        <v>7149.5</v>
      </c>
      <c r="O160" s="3">
        <v>71495</v>
      </c>
      <c r="P160" s="3">
        <v>19224.37</v>
      </c>
      <c r="Q160" s="5">
        <f t="shared" si="9"/>
        <v>1125231.354347826</v>
      </c>
      <c r="R160" s="6">
        <v>0</v>
      </c>
      <c r="S160" s="6">
        <f t="shared" si="10"/>
        <v>1125231.354347826</v>
      </c>
      <c r="T160" s="3"/>
      <c r="U160" s="4"/>
      <c r="V160" s="6"/>
      <c r="W160" s="7"/>
      <c r="X160" s="7"/>
      <c r="Y160" s="7"/>
    </row>
    <row r="161" spans="1:26" hidden="1" x14ac:dyDescent="0.2">
      <c r="A161" s="3" t="s">
        <v>174</v>
      </c>
      <c r="B161" s="3" t="s">
        <v>175</v>
      </c>
      <c r="C161" s="3" t="s">
        <v>186</v>
      </c>
      <c r="D161" s="3" t="b">
        <v>1</v>
      </c>
      <c r="E161" s="3" t="b">
        <v>1</v>
      </c>
      <c r="F161" s="3">
        <f>IF(OR(Z161=TRUE,SUMIFS('[1]Cashflow Projection'!$E$125:$E$129,'[1]Cashflow Projection'!$D$125:$D$129,'Sales (2)'!C161)=1),0,SUMIFS('[1]Cashflow Projection'!$C$7:$C$23,'[1]Cashflow Projection'!$B$7:$B$23,'Sales (2)'!B161,'[1]Cashflow Projection'!$A$7:$A$23,'Sales (2)'!A161))</f>
        <v>0</v>
      </c>
      <c r="G161" s="4">
        <v>45394</v>
      </c>
      <c r="H161" s="4">
        <v>45471</v>
      </c>
      <c r="I161" s="3">
        <v>1499900</v>
      </c>
      <c r="J161" s="3">
        <v>194334.78260869559</v>
      </c>
      <c r="K161" s="3">
        <v>1295565.217391304</v>
      </c>
      <c r="L161" s="3">
        <v>18502.080000000002</v>
      </c>
      <c r="M161" s="3">
        <v>1789</v>
      </c>
      <c r="N161" s="3">
        <v>7449.5</v>
      </c>
      <c r="O161" s="3">
        <v>74495</v>
      </c>
      <c r="P161" s="3">
        <v>19224.37</v>
      </c>
      <c r="Q161" s="5">
        <f t="shared" si="9"/>
        <v>1174105.267391304</v>
      </c>
      <c r="R161" s="6">
        <v>0</v>
      </c>
      <c r="S161" s="6">
        <f t="shared" si="10"/>
        <v>1174105.267391304</v>
      </c>
      <c r="T161" s="3" t="b">
        <f>IF(SUMIFS('[1]Cashflow Projection'!$E$125:$E$129,'[1]Cashflow Projection'!$D$125:$D$129,'Sales (2)'!C161)&lt;&gt;0,TRUE,FALSE)</f>
        <v>0</v>
      </c>
      <c r="U161" s="4">
        <v>45504</v>
      </c>
      <c r="V161" s="6">
        <v>25991.46491835592</v>
      </c>
      <c r="W161" s="7">
        <f>IF(SUMIFS('[1]Cashflow Projection'!$E$125:$E$129,'[1]Cashflow Projection'!$D$125:$D$129,'Sales (2)'!C161)=1,SUMIFS('[1]Cashflow Projection'!$C$125:$C$129,'[1]Cashflow Projection'!$D$125:$D$129,'Sales (2)'!C161),+'Sales (2)'!H161)</f>
        <v>45471</v>
      </c>
      <c r="X161" s="7">
        <f t="shared" si="11"/>
        <v>45504</v>
      </c>
      <c r="Y161" s="7">
        <f t="shared" si="12"/>
        <v>45535</v>
      </c>
      <c r="Z161" t="b">
        <v>0</v>
      </c>
    </row>
    <row r="162" spans="1:26" hidden="1" x14ac:dyDescent="0.2">
      <c r="A162" s="3" t="s">
        <v>174</v>
      </c>
      <c r="B162" s="3" t="s">
        <v>175</v>
      </c>
      <c r="C162" s="3" t="s">
        <v>187</v>
      </c>
      <c r="D162" s="3" t="b">
        <v>1</v>
      </c>
      <c r="E162" s="3" t="b">
        <v>1</v>
      </c>
      <c r="F162" s="3">
        <f>IF(OR(Z162=TRUE,SUMIFS('[1]Cashflow Projection'!$E$125:$E$129,'[1]Cashflow Projection'!$D$125:$D$129,'Sales (2)'!C162)=1),0,SUMIFS('[1]Cashflow Projection'!$C$7:$C$23,'[1]Cashflow Projection'!$B$7:$B$23,'Sales (2)'!B162,'[1]Cashflow Projection'!$A$7:$A$23,'Sales (2)'!A162))</f>
        <v>0</v>
      </c>
      <c r="G162" s="4">
        <v>45394</v>
      </c>
      <c r="H162" s="4">
        <v>45482</v>
      </c>
      <c r="I162" s="3">
        <v>1509900</v>
      </c>
      <c r="J162" s="3">
        <v>196943.4782608696</v>
      </c>
      <c r="K162" s="3">
        <v>1312956.5217391311</v>
      </c>
      <c r="L162" s="3">
        <v>18502.080000000002</v>
      </c>
      <c r="M162" s="3">
        <v>1789</v>
      </c>
      <c r="N162" s="3">
        <v>7549.5</v>
      </c>
      <c r="O162" s="3">
        <v>75495</v>
      </c>
      <c r="P162" s="3">
        <v>19224.37</v>
      </c>
      <c r="Q162" s="5">
        <f t="shared" si="9"/>
        <v>1190396.5717391311</v>
      </c>
      <c r="R162" s="6">
        <v>0</v>
      </c>
      <c r="S162" s="6">
        <f t="shared" si="10"/>
        <v>1190396.5717391311</v>
      </c>
      <c r="T162" s="3" t="b">
        <f>IF(SUMIFS('[1]Cashflow Projection'!$E$125:$E$129,'[1]Cashflow Projection'!$D$125:$D$129,'Sales (2)'!C162)&lt;&gt;0,TRUE,FALSE)</f>
        <v>0</v>
      </c>
      <c r="U162" s="4">
        <v>45565</v>
      </c>
      <c r="V162" s="6">
        <v>-5862.6897260276601</v>
      </c>
      <c r="W162" s="7">
        <f>IF(SUMIFS('[1]Cashflow Projection'!$E$125:$E$129,'[1]Cashflow Projection'!$D$125:$D$129,'Sales (2)'!C162)=1,SUMIFS('[1]Cashflow Projection'!$C$125:$C$129,'[1]Cashflow Projection'!$D$125:$D$129,'Sales (2)'!C162),+'Sales (2)'!H162)</f>
        <v>45482</v>
      </c>
      <c r="X162" s="7">
        <f t="shared" si="11"/>
        <v>45565</v>
      </c>
      <c r="Y162" s="7">
        <f t="shared" si="12"/>
        <v>45596</v>
      </c>
      <c r="Z162" t="b">
        <v>0</v>
      </c>
    </row>
    <row r="163" spans="1:26" hidden="1" x14ac:dyDescent="0.2">
      <c r="A163" s="3" t="s">
        <v>174</v>
      </c>
      <c r="B163" s="3" t="s">
        <v>175</v>
      </c>
      <c r="C163" s="3" t="s">
        <v>188</v>
      </c>
      <c r="D163" s="3" t="b">
        <v>1</v>
      </c>
      <c r="E163" s="3" t="b">
        <v>1</v>
      </c>
      <c r="F163" s="3">
        <f>IF(OR(Z163=TRUE,SUMIFS('[1]Cashflow Projection'!$E$125:$E$129,'[1]Cashflow Projection'!$D$125:$D$129,'Sales (2)'!C163)=1),0,SUMIFS('[1]Cashflow Projection'!$C$7:$C$23,'[1]Cashflow Projection'!$B$7:$B$23,'Sales (2)'!B163,'[1]Cashflow Projection'!$A$7:$A$23,'Sales (2)'!A163))</f>
        <v>0</v>
      </c>
      <c r="G163" s="4">
        <v>45154</v>
      </c>
      <c r="H163" s="4">
        <v>45154</v>
      </c>
      <c r="I163" s="3">
        <v>1549900</v>
      </c>
      <c r="J163" s="3">
        <v>202160.86956521741</v>
      </c>
      <c r="K163" s="3">
        <v>1347739.1304347829</v>
      </c>
      <c r="L163" s="3">
        <v>18502.080000000002</v>
      </c>
      <c r="M163" s="3">
        <v>1789</v>
      </c>
      <c r="N163" s="3">
        <v>7749.5</v>
      </c>
      <c r="O163" s="3">
        <v>77495</v>
      </c>
      <c r="P163" s="3">
        <v>19224.37</v>
      </c>
      <c r="Q163" s="5">
        <f t="shared" si="9"/>
        <v>1222979.180434783</v>
      </c>
      <c r="R163" s="6">
        <v>0</v>
      </c>
      <c r="S163" s="6">
        <f t="shared" si="10"/>
        <v>1222979.180434783</v>
      </c>
      <c r="T163" s="3" t="b">
        <f>IF(SUMIFS('[1]Cashflow Projection'!$E$125:$E$129,'[1]Cashflow Projection'!$D$125:$D$129,'Sales (2)'!C163)&lt;&gt;0,TRUE,FALSE)</f>
        <v>0</v>
      </c>
      <c r="U163" s="4">
        <v>45199</v>
      </c>
      <c r="V163" s="6">
        <v>174406.3808467123</v>
      </c>
      <c r="W163" s="7">
        <f>IF(SUMIFS('[1]Cashflow Projection'!$E$125:$E$129,'[1]Cashflow Projection'!$D$125:$D$129,'Sales (2)'!C163)=1,SUMIFS('[1]Cashflow Projection'!$C$125:$C$129,'[1]Cashflow Projection'!$D$125:$D$129,'Sales (2)'!C163),+'Sales (2)'!H163)</f>
        <v>45154</v>
      </c>
      <c r="X163" s="7">
        <f t="shared" si="11"/>
        <v>45199</v>
      </c>
      <c r="Y163" s="7">
        <f t="shared" si="12"/>
        <v>45230</v>
      </c>
      <c r="Z163" t="b">
        <v>0</v>
      </c>
    </row>
    <row r="164" spans="1:26" hidden="1" x14ac:dyDescent="0.2">
      <c r="A164" s="3" t="s">
        <v>174</v>
      </c>
      <c r="B164" s="3" t="s">
        <v>175</v>
      </c>
      <c r="C164" s="3" t="s">
        <v>189</v>
      </c>
      <c r="D164" s="3" t="b">
        <v>1</v>
      </c>
      <c r="E164" s="3" t="b">
        <v>0</v>
      </c>
      <c r="F164" s="3">
        <f>IF(OR(Z164=TRUE,SUMIFS('[1]Cashflow Projection'!$E$125:$E$129,'[1]Cashflow Projection'!$D$125:$D$129,'Sales (2)'!C164)=1),0,SUMIFS('[1]Cashflow Projection'!$C$7:$C$23,'[1]Cashflow Projection'!$B$7:$B$23,'Sales (2)'!B164,'[1]Cashflow Projection'!$A$7:$A$23,'Sales (2)'!A164))</f>
        <v>0</v>
      </c>
      <c r="G164" s="4">
        <v>45429</v>
      </c>
      <c r="H164" s="4">
        <v>45534</v>
      </c>
      <c r="I164" s="3">
        <v>1200000</v>
      </c>
      <c r="J164" s="3">
        <v>196943.4782608696</v>
      </c>
      <c r="K164" s="3">
        <v>1312956.5217391311</v>
      </c>
      <c r="L164" s="3">
        <v>18502.080000000002</v>
      </c>
      <c r="M164" s="3">
        <v>1789</v>
      </c>
      <c r="N164" s="3">
        <v>7549.5</v>
      </c>
      <c r="O164" s="3">
        <v>75495</v>
      </c>
      <c r="P164" s="3">
        <v>19224.37</v>
      </c>
      <c r="Q164" s="5">
        <f t="shared" si="9"/>
        <v>1190396.5717391311</v>
      </c>
      <c r="R164" s="6">
        <v>0</v>
      </c>
      <c r="S164" s="6">
        <f t="shared" si="10"/>
        <v>1190396.5717391311</v>
      </c>
      <c r="T164" s="3" t="b">
        <f>IF(SUMIFS('[1]Cashflow Projection'!$E$125:$E$129,'[1]Cashflow Projection'!$D$125:$D$129,'Sales (2)'!C164)&lt;&gt;0,TRUE,FALSE)</f>
        <v>0</v>
      </c>
      <c r="U164" s="4">
        <v>45565</v>
      </c>
      <c r="V164" s="6">
        <v>-2950.5215976715549</v>
      </c>
      <c r="W164" s="7">
        <f>IF(SUMIFS('[1]Cashflow Projection'!$E$125:$E$129,'[1]Cashflow Projection'!$D$125:$D$129,'Sales (2)'!C164)=1,SUMIFS('[1]Cashflow Projection'!$C$125:$C$129,'[1]Cashflow Projection'!$D$125:$D$129,'Sales (2)'!C164),+'Sales (2)'!H164)</f>
        <v>45534</v>
      </c>
      <c r="X164" s="7">
        <f t="shared" si="11"/>
        <v>45565</v>
      </c>
      <c r="Y164" s="7">
        <f t="shared" si="12"/>
        <v>45596</v>
      </c>
      <c r="Z164" t="b">
        <v>0</v>
      </c>
    </row>
    <row r="165" spans="1:26" hidden="1" x14ac:dyDescent="0.2">
      <c r="A165" s="3" t="s">
        <v>174</v>
      </c>
      <c r="B165" s="3" t="s">
        <v>175</v>
      </c>
      <c r="C165" s="3" t="s">
        <v>190</v>
      </c>
      <c r="D165" s="3" t="b">
        <v>1</v>
      </c>
      <c r="E165" s="3" t="b">
        <v>1</v>
      </c>
      <c r="F165" s="3">
        <f>IF(OR(Z165=TRUE,SUMIFS('[1]Cashflow Projection'!$E$125:$E$129,'[1]Cashflow Projection'!$D$125:$D$129,'Sales (2)'!C165)=1),0,SUMIFS('[1]Cashflow Projection'!$C$7:$C$23,'[1]Cashflow Projection'!$B$7:$B$23,'Sales (2)'!B165,'[1]Cashflow Projection'!$A$7:$A$23,'Sales (2)'!A165))</f>
        <v>0</v>
      </c>
      <c r="G165" s="4">
        <v>45177</v>
      </c>
      <c r="H165" s="4">
        <v>45177</v>
      </c>
      <c r="I165" s="3">
        <v>1499900</v>
      </c>
      <c r="J165" s="3">
        <v>195639.13043478259</v>
      </c>
      <c r="K165" s="3">
        <v>1304260.869565218</v>
      </c>
      <c r="L165" s="3">
        <v>18502.080000000002</v>
      </c>
      <c r="M165" s="3">
        <v>1789</v>
      </c>
      <c r="N165" s="3">
        <v>7499.5</v>
      </c>
      <c r="O165" s="3">
        <v>74995</v>
      </c>
      <c r="P165" s="3">
        <v>19224.37</v>
      </c>
      <c r="Q165" s="5">
        <f t="shared" si="9"/>
        <v>1182250.919565218</v>
      </c>
      <c r="R165" s="6">
        <v>0</v>
      </c>
      <c r="S165" s="6">
        <f t="shared" si="10"/>
        <v>1182250.919565218</v>
      </c>
      <c r="T165" s="3" t="b">
        <f>IF(SUMIFS('[1]Cashflow Projection'!$E$125:$E$129,'[1]Cashflow Projection'!$D$125:$D$129,'Sales (2)'!C165)&lt;&gt;0,TRUE,FALSE)</f>
        <v>0</v>
      </c>
      <c r="U165" s="4">
        <v>45260</v>
      </c>
      <c r="V165" s="6">
        <v>164183.3933342465</v>
      </c>
      <c r="W165" s="7">
        <f>IF(SUMIFS('[1]Cashflow Projection'!$E$125:$E$129,'[1]Cashflow Projection'!$D$125:$D$129,'Sales (2)'!C165)=1,SUMIFS('[1]Cashflow Projection'!$C$125:$C$129,'[1]Cashflow Projection'!$D$125:$D$129,'Sales (2)'!C165),+'Sales (2)'!H165)</f>
        <v>45177</v>
      </c>
      <c r="X165" s="7">
        <f t="shared" si="11"/>
        <v>45260</v>
      </c>
      <c r="Y165" s="7">
        <f t="shared" si="12"/>
        <v>45291</v>
      </c>
      <c r="Z165" t="b">
        <v>0</v>
      </c>
    </row>
    <row r="166" spans="1:26" x14ac:dyDescent="0.2">
      <c r="A166" s="3" t="s">
        <v>174</v>
      </c>
      <c r="B166" s="3" t="s">
        <v>175</v>
      </c>
      <c r="C166" s="3" t="s">
        <v>191</v>
      </c>
      <c r="D166" s="3" t="b">
        <v>0</v>
      </c>
      <c r="E166" s="3" t="b">
        <v>0</v>
      </c>
      <c r="F166" s="3"/>
      <c r="G166" s="4">
        <v>45449</v>
      </c>
      <c r="H166" s="4">
        <v>45533</v>
      </c>
      <c r="I166" s="3">
        <v>1469900</v>
      </c>
      <c r="J166" s="3">
        <v>191726.0869565217</v>
      </c>
      <c r="K166" s="3">
        <v>1278173.913043478</v>
      </c>
      <c r="L166" s="3">
        <v>18502.080000000002</v>
      </c>
      <c r="M166" s="3">
        <v>1789</v>
      </c>
      <c r="N166" s="3">
        <v>7349.5</v>
      </c>
      <c r="O166" s="3">
        <v>73495</v>
      </c>
      <c r="P166" s="3">
        <v>19224.37</v>
      </c>
      <c r="Q166" s="5">
        <f t="shared" si="9"/>
        <v>1157813.9630434781</v>
      </c>
      <c r="R166" s="6">
        <v>0</v>
      </c>
      <c r="S166" s="6">
        <f t="shared" si="10"/>
        <v>1157813.9630434781</v>
      </c>
      <c r="T166" s="3"/>
      <c r="U166" s="4"/>
      <c r="V166" s="6"/>
      <c r="W166" s="7"/>
      <c r="X166" s="7"/>
      <c r="Y166" s="7"/>
    </row>
    <row r="167" spans="1:26" x14ac:dyDescent="0.2">
      <c r="A167" s="3" t="s">
        <v>174</v>
      </c>
      <c r="B167" s="3" t="s">
        <v>175</v>
      </c>
      <c r="C167" s="3" t="s">
        <v>192</v>
      </c>
      <c r="D167" s="3" t="b">
        <v>0</v>
      </c>
      <c r="E167" s="3" t="b">
        <v>0</v>
      </c>
      <c r="F167" s="3"/>
      <c r="G167" s="4">
        <v>45471</v>
      </c>
      <c r="H167" s="4">
        <v>45533</v>
      </c>
      <c r="I167" s="3">
        <v>1509900</v>
      </c>
      <c r="J167" s="3">
        <v>196943.4782608696</v>
      </c>
      <c r="K167" s="3">
        <v>1312956.5217391311</v>
      </c>
      <c r="L167" s="3">
        <v>18502.080000000002</v>
      </c>
      <c r="M167" s="3">
        <v>1789</v>
      </c>
      <c r="N167" s="3">
        <v>7549.5</v>
      </c>
      <c r="O167" s="3">
        <v>75495</v>
      </c>
      <c r="P167" s="3">
        <v>19224.37</v>
      </c>
      <c r="Q167" s="5">
        <f t="shared" si="9"/>
        <v>1190396.5717391311</v>
      </c>
      <c r="R167" s="6">
        <v>0</v>
      </c>
      <c r="S167" s="6">
        <f t="shared" si="10"/>
        <v>1190396.5717391311</v>
      </c>
      <c r="T167" s="3"/>
      <c r="U167" s="4"/>
      <c r="V167" s="6"/>
      <c r="W167" s="7"/>
      <c r="X167" s="7"/>
      <c r="Y167" s="7"/>
    </row>
    <row r="168" spans="1:26" hidden="1" x14ac:dyDescent="0.2">
      <c r="A168" s="3" t="s">
        <v>174</v>
      </c>
      <c r="B168" s="3" t="s">
        <v>175</v>
      </c>
      <c r="C168" s="3" t="s">
        <v>193</v>
      </c>
      <c r="D168" s="3" t="b">
        <v>1</v>
      </c>
      <c r="E168" s="3" t="b">
        <v>1</v>
      </c>
      <c r="F168" s="3">
        <f>IF(OR(Z168=TRUE,SUMIFS('[1]Cashflow Projection'!$E$125:$E$129,'[1]Cashflow Projection'!$D$125:$D$129,'Sales (2)'!C168)=1),0,SUMIFS('[1]Cashflow Projection'!$C$7:$C$23,'[1]Cashflow Projection'!$B$7:$B$23,'Sales (2)'!B168,'[1]Cashflow Projection'!$A$7:$A$23,'Sales (2)'!A168))</f>
        <v>0</v>
      </c>
      <c r="G168" s="4">
        <v>45429</v>
      </c>
      <c r="H168" s="4">
        <v>45394</v>
      </c>
      <c r="I168" s="3">
        <v>1504900</v>
      </c>
      <c r="J168" s="3">
        <v>198247.82608695651</v>
      </c>
      <c r="K168" s="3">
        <v>1321652.1739130439</v>
      </c>
      <c r="L168" s="3">
        <v>18502.080000000002</v>
      </c>
      <c r="M168" s="3">
        <v>1789</v>
      </c>
      <c r="N168" s="3">
        <v>7599.5</v>
      </c>
      <c r="O168" s="3">
        <v>75995</v>
      </c>
      <c r="P168" s="3">
        <v>19224.37</v>
      </c>
      <c r="Q168" s="5">
        <f t="shared" si="9"/>
        <v>1198542.223913044</v>
      </c>
      <c r="R168" s="6">
        <v>0</v>
      </c>
      <c r="S168" s="6">
        <f t="shared" si="10"/>
        <v>1198542.223913044</v>
      </c>
      <c r="T168" s="3" t="b">
        <f>IF(SUMIFS('[1]Cashflow Projection'!$E$125:$E$129,'[1]Cashflow Projection'!$D$125:$D$129,'Sales (2)'!C168)&lt;&gt;0,TRUE,FALSE)</f>
        <v>0</v>
      </c>
      <c r="U168" s="4">
        <v>45443</v>
      </c>
      <c r="V168" s="6">
        <v>16425.666438356038</v>
      </c>
      <c r="W168" s="7">
        <f>IF(SUMIFS('[1]Cashflow Projection'!$E$125:$E$129,'[1]Cashflow Projection'!$D$125:$D$129,'Sales (2)'!C168)=1,SUMIFS('[1]Cashflow Projection'!$C$125:$C$129,'[1]Cashflow Projection'!$D$125:$D$129,'Sales (2)'!C168),+'Sales (2)'!H168)</f>
        <v>45394</v>
      </c>
      <c r="X168" s="7">
        <f t="shared" si="11"/>
        <v>45443</v>
      </c>
      <c r="Y168" s="7">
        <f t="shared" si="12"/>
        <v>45473</v>
      </c>
      <c r="Z168" t="b">
        <v>0</v>
      </c>
    </row>
    <row r="169" spans="1:26" hidden="1" x14ac:dyDescent="0.2">
      <c r="A169" s="3" t="s">
        <v>174</v>
      </c>
      <c r="B169" s="3" t="s">
        <v>194</v>
      </c>
      <c r="C169" s="3" t="s">
        <v>195</v>
      </c>
      <c r="D169" s="3" t="b">
        <v>1</v>
      </c>
      <c r="E169" s="3" t="b">
        <v>1</v>
      </c>
      <c r="F169" s="3">
        <f>IF(OR(Z169=TRUE,SUMIFS('[1]Cashflow Projection'!$E$125:$E$129,'[1]Cashflow Projection'!$D$125:$D$129,'Sales (2)'!C169)=1),0,SUMIFS('[1]Cashflow Projection'!$C$7:$C$23,'[1]Cashflow Projection'!$B$7:$B$23,'Sales (2)'!B169,'[1]Cashflow Projection'!$A$7:$A$23,'Sales (2)'!A169))</f>
        <v>1</v>
      </c>
      <c r="G169" s="4">
        <v>45308</v>
      </c>
      <c r="H169" s="4">
        <v>45308</v>
      </c>
      <c r="I169" s="3">
        <v>1679900</v>
      </c>
      <c r="J169" s="3">
        <v>221726.0869565217</v>
      </c>
      <c r="K169" s="3">
        <v>1478173.913043478</v>
      </c>
      <c r="L169" s="3">
        <v>18502.080000000002</v>
      </c>
      <c r="M169" s="3">
        <v>1789</v>
      </c>
      <c r="N169" s="3">
        <v>8499.5</v>
      </c>
      <c r="O169" s="3">
        <v>84995</v>
      </c>
      <c r="P169" s="3">
        <v>19224.37</v>
      </c>
      <c r="Q169" s="5">
        <f t="shared" si="9"/>
        <v>1345163.9630434781</v>
      </c>
      <c r="R169" s="6">
        <v>0</v>
      </c>
      <c r="S169" s="6">
        <f t="shared" si="10"/>
        <v>1345163.9630434781</v>
      </c>
      <c r="T169" s="3" t="b">
        <f>IF(SUMIFS('[1]Cashflow Projection'!$E$125:$E$129,'[1]Cashflow Projection'!$D$125:$D$129,'Sales (2)'!C169)&lt;&gt;0,TRUE,FALSE)</f>
        <v>0</v>
      </c>
      <c r="U169" s="4">
        <v>45382</v>
      </c>
      <c r="V169" s="6">
        <v>264034.97227794508</v>
      </c>
      <c r="W169" s="7">
        <f>IF(SUMIFS('[1]Cashflow Projection'!$E$125:$E$129,'[1]Cashflow Projection'!$D$125:$D$129,'Sales (2)'!C169)=1,SUMIFS('[1]Cashflow Projection'!$C$125:$C$129,'[1]Cashflow Projection'!$D$125:$D$129,'Sales (2)'!C169),+'Sales (2)'!H169)</f>
        <v>45308</v>
      </c>
      <c r="X169" s="7">
        <f t="shared" si="11"/>
        <v>45382</v>
      </c>
      <c r="Y169" s="7">
        <f t="shared" si="12"/>
        <v>45412</v>
      </c>
      <c r="Z169" t="b">
        <v>0</v>
      </c>
    </row>
    <row r="170" spans="1:26" hidden="1" x14ac:dyDescent="0.2">
      <c r="A170" s="3" t="s">
        <v>174</v>
      </c>
      <c r="B170" s="3" t="s">
        <v>194</v>
      </c>
      <c r="C170" s="3" t="s">
        <v>196</v>
      </c>
      <c r="D170" s="3" t="b">
        <v>1</v>
      </c>
      <c r="E170" s="3" t="b">
        <v>1</v>
      </c>
      <c r="F170" s="3">
        <f>IF(OR(Z170=TRUE,SUMIFS('[1]Cashflow Projection'!$E$125:$E$129,'[1]Cashflow Projection'!$D$125:$D$129,'Sales (2)'!C170)=1),0,SUMIFS('[1]Cashflow Projection'!$C$7:$C$23,'[1]Cashflow Projection'!$B$7:$B$23,'Sales (2)'!B170,'[1]Cashflow Projection'!$A$7:$A$23,'Sales (2)'!A170))</f>
        <v>1</v>
      </c>
      <c r="G170" s="4">
        <v>45341</v>
      </c>
      <c r="H170" s="4">
        <v>45341</v>
      </c>
      <c r="I170" s="3">
        <v>149900</v>
      </c>
      <c r="J170" s="3">
        <v>221726.0869565217</v>
      </c>
      <c r="K170" s="3">
        <v>1478173.913043478</v>
      </c>
      <c r="L170" s="3">
        <v>18502.080000000002</v>
      </c>
      <c r="M170" s="3">
        <v>1789</v>
      </c>
      <c r="N170" s="3">
        <v>8499.5</v>
      </c>
      <c r="O170" s="3">
        <v>84995</v>
      </c>
      <c r="P170" s="3">
        <v>19224.37</v>
      </c>
      <c r="Q170" s="5">
        <f t="shared" si="9"/>
        <v>1345163.9630434781</v>
      </c>
      <c r="R170" s="6">
        <v>0</v>
      </c>
      <c r="S170" s="6">
        <f t="shared" si="10"/>
        <v>1345163.9630434781</v>
      </c>
      <c r="T170" s="3" t="b">
        <f>IF(SUMIFS('[1]Cashflow Projection'!$E$125:$E$129,'[1]Cashflow Projection'!$D$125:$D$129,'Sales (2)'!C170)&lt;&gt;0,TRUE,FALSE)</f>
        <v>0</v>
      </c>
      <c r="U170" s="4">
        <v>45382</v>
      </c>
      <c r="V170" s="6">
        <v>303985.9404109586</v>
      </c>
      <c r="W170" s="7">
        <f>IF(SUMIFS('[1]Cashflow Projection'!$E$125:$E$129,'[1]Cashflow Projection'!$D$125:$D$129,'Sales (2)'!C170)=1,SUMIFS('[1]Cashflow Projection'!$C$125:$C$129,'[1]Cashflow Projection'!$D$125:$D$129,'Sales (2)'!C170),+'Sales (2)'!H170)</f>
        <v>45341</v>
      </c>
      <c r="X170" s="7">
        <f t="shared" si="11"/>
        <v>45382</v>
      </c>
      <c r="Y170" s="7">
        <f t="shared" si="12"/>
        <v>45412</v>
      </c>
      <c r="Z170" t="b">
        <v>0</v>
      </c>
    </row>
    <row r="171" spans="1:26" hidden="1" x14ac:dyDescent="0.2">
      <c r="A171" s="3" t="s">
        <v>174</v>
      </c>
      <c r="B171" s="3" t="s">
        <v>194</v>
      </c>
      <c r="C171" s="3" t="s">
        <v>197</v>
      </c>
      <c r="D171" s="3" t="b">
        <v>1</v>
      </c>
      <c r="E171" s="3" t="b">
        <v>1</v>
      </c>
      <c r="F171" s="3">
        <f>IF(OR(Z171=TRUE,SUMIFS('[1]Cashflow Projection'!$E$125:$E$129,'[1]Cashflow Projection'!$D$125:$D$129,'Sales (2)'!C171)=1),0,SUMIFS('[1]Cashflow Projection'!$C$7:$C$23,'[1]Cashflow Projection'!$B$7:$B$23,'Sales (2)'!B171,'[1]Cashflow Projection'!$A$7:$A$23,'Sales (2)'!A171))</f>
        <v>1</v>
      </c>
      <c r="G171" s="4">
        <v>45323</v>
      </c>
      <c r="H171" s="4">
        <v>45323</v>
      </c>
      <c r="I171" s="3">
        <v>1704900</v>
      </c>
      <c r="J171" s="3">
        <v>221726.0869565217</v>
      </c>
      <c r="K171" s="3">
        <v>1478173.913043478</v>
      </c>
      <c r="L171" s="3">
        <v>18502.080000000002</v>
      </c>
      <c r="M171" s="3">
        <v>1789</v>
      </c>
      <c r="N171" s="3">
        <v>8499.5</v>
      </c>
      <c r="O171" s="3">
        <v>84995</v>
      </c>
      <c r="P171" s="3">
        <v>19224.37</v>
      </c>
      <c r="Q171" s="5">
        <f t="shared" si="9"/>
        <v>1345163.9630434781</v>
      </c>
      <c r="R171" s="6">
        <v>0</v>
      </c>
      <c r="S171" s="6">
        <f t="shared" si="10"/>
        <v>1345163.9630434781</v>
      </c>
      <c r="T171" s="3" t="b">
        <f>IF(SUMIFS('[1]Cashflow Projection'!$E$125:$E$129,'[1]Cashflow Projection'!$D$125:$D$129,'Sales (2)'!C171)&lt;&gt;0,TRUE,FALSE)</f>
        <v>0</v>
      </c>
      <c r="U171" s="4">
        <v>45382</v>
      </c>
      <c r="V171" s="6">
        <v>313960.61805726012</v>
      </c>
      <c r="W171" s="7">
        <f>IF(SUMIFS('[1]Cashflow Projection'!$E$125:$E$129,'[1]Cashflow Projection'!$D$125:$D$129,'Sales (2)'!C171)=1,SUMIFS('[1]Cashflow Projection'!$C$125:$C$129,'[1]Cashflow Projection'!$D$125:$D$129,'Sales (2)'!C171),+'Sales (2)'!H171)</f>
        <v>45323</v>
      </c>
      <c r="X171" s="7">
        <f t="shared" si="11"/>
        <v>45382</v>
      </c>
      <c r="Y171" s="7">
        <f t="shared" si="12"/>
        <v>45412</v>
      </c>
      <c r="Z171" t="b">
        <v>0</v>
      </c>
    </row>
    <row r="172" spans="1:26" hidden="1" x14ac:dyDescent="0.2">
      <c r="A172" s="3" t="s">
        <v>174</v>
      </c>
      <c r="B172" s="3" t="s">
        <v>194</v>
      </c>
      <c r="C172" s="3" t="s">
        <v>198</v>
      </c>
      <c r="D172" s="3" t="b">
        <v>1</v>
      </c>
      <c r="E172" s="3" t="b">
        <v>1</v>
      </c>
      <c r="F172" s="3">
        <f>IF(OR(Z172=TRUE,SUMIFS('[1]Cashflow Projection'!$E$125:$E$129,'[1]Cashflow Projection'!$D$125:$D$129,'Sales (2)'!C172)=1),0,SUMIFS('[1]Cashflow Projection'!$C$7:$C$23,'[1]Cashflow Projection'!$B$7:$B$23,'Sales (2)'!B172,'[1]Cashflow Projection'!$A$7:$A$23,'Sales (2)'!A172))</f>
        <v>1</v>
      </c>
      <c r="G172" s="4">
        <v>45336</v>
      </c>
      <c r="H172" s="4">
        <v>45336</v>
      </c>
      <c r="I172" s="3">
        <v>1699900</v>
      </c>
      <c r="J172" s="3">
        <v>221726.0869565217</v>
      </c>
      <c r="K172" s="3">
        <v>1478173.913043478</v>
      </c>
      <c r="L172" s="3">
        <v>18502.080000000002</v>
      </c>
      <c r="M172" s="3">
        <v>1789</v>
      </c>
      <c r="N172" s="3">
        <v>8499.5</v>
      </c>
      <c r="O172" s="3">
        <v>84995</v>
      </c>
      <c r="P172" s="3">
        <v>19224.37</v>
      </c>
      <c r="Q172" s="5">
        <f t="shared" si="9"/>
        <v>1345163.9630434781</v>
      </c>
      <c r="R172" s="6">
        <v>0</v>
      </c>
      <c r="S172" s="6">
        <f t="shared" si="10"/>
        <v>1345163.9630434781</v>
      </c>
      <c r="T172" s="3" t="b">
        <f>IF(SUMIFS('[1]Cashflow Projection'!$E$125:$E$129,'[1]Cashflow Projection'!$D$125:$D$129,'Sales (2)'!C172)&lt;&gt;0,TRUE,FALSE)</f>
        <v>0</v>
      </c>
      <c r="U172" s="4">
        <v>45382</v>
      </c>
      <c r="V172" s="6">
        <v>290152.72378191748</v>
      </c>
      <c r="W172" s="7">
        <f>IF(SUMIFS('[1]Cashflow Projection'!$E$125:$E$129,'[1]Cashflow Projection'!$D$125:$D$129,'Sales (2)'!C172)=1,SUMIFS('[1]Cashflow Projection'!$C$125:$C$129,'[1]Cashflow Projection'!$D$125:$D$129,'Sales (2)'!C172),+'Sales (2)'!H172)</f>
        <v>45336</v>
      </c>
      <c r="X172" s="7">
        <f t="shared" si="11"/>
        <v>45382</v>
      </c>
      <c r="Y172" s="7">
        <f t="shared" si="12"/>
        <v>45412</v>
      </c>
      <c r="Z172" t="b">
        <v>0</v>
      </c>
    </row>
    <row r="173" spans="1:26" hidden="1" x14ac:dyDescent="0.2">
      <c r="A173" s="3" t="s">
        <v>174</v>
      </c>
      <c r="B173" s="3" t="s">
        <v>194</v>
      </c>
      <c r="C173" s="3" t="s">
        <v>199</v>
      </c>
      <c r="D173" s="3" t="b">
        <v>1</v>
      </c>
      <c r="E173" s="3" t="b">
        <v>1</v>
      </c>
      <c r="F173" s="3">
        <f>IF(OR(Z173=TRUE,SUMIFS('[1]Cashflow Projection'!$E$125:$E$129,'[1]Cashflow Projection'!$D$125:$D$129,'Sales (2)'!C173)=1),0,SUMIFS('[1]Cashflow Projection'!$C$7:$C$23,'[1]Cashflow Projection'!$B$7:$B$23,'Sales (2)'!B173,'[1]Cashflow Projection'!$A$7:$A$23,'Sales (2)'!A173))</f>
        <v>1</v>
      </c>
      <c r="G173" s="4">
        <v>45327</v>
      </c>
      <c r="H173" s="4">
        <v>45327</v>
      </c>
      <c r="I173" s="3">
        <v>1544900</v>
      </c>
      <c r="J173" s="3">
        <v>207378.26086956519</v>
      </c>
      <c r="K173" s="3">
        <v>1382521.739130435</v>
      </c>
      <c r="L173" s="3">
        <v>18502.080000000002</v>
      </c>
      <c r="M173" s="3">
        <v>1789</v>
      </c>
      <c r="N173" s="3">
        <v>7949.5</v>
      </c>
      <c r="O173" s="3">
        <v>79495</v>
      </c>
      <c r="P173" s="3">
        <v>19224.37</v>
      </c>
      <c r="Q173" s="5">
        <f t="shared" si="9"/>
        <v>1255561.7891304351</v>
      </c>
      <c r="R173" s="6">
        <v>0</v>
      </c>
      <c r="S173" s="6">
        <f t="shared" si="10"/>
        <v>1255561.7891304351</v>
      </c>
      <c r="T173" s="3" t="b">
        <f>IF(SUMIFS('[1]Cashflow Projection'!$E$125:$E$129,'[1]Cashflow Projection'!$D$125:$D$129,'Sales (2)'!C173)&lt;&gt;0,TRUE,FALSE)</f>
        <v>0</v>
      </c>
      <c r="U173" s="4">
        <v>45382</v>
      </c>
      <c r="V173" s="6">
        <v>167242.54105232871</v>
      </c>
      <c r="W173" s="7">
        <f>IF(SUMIFS('[1]Cashflow Projection'!$E$125:$E$129,'[1]Cashflow Projection'!$D$125:$D$129,'Sales (2)'!C173)=1,SUMIFS('[1]Cashflow Projection'!$C$125:$C$129,'[1]Cashflow Projection'!$D$125:$D$129,'Sales (2)'!C173),+'Sales (2)'!H173)</f>
        <v>45327</v>
      </c>
      <c r="X173" s="7">
        <f t="shared" si="11"/>
        <v>45382</v>
      </c>
      <c r="Y173" s="7">
        <f t="shared" si="12"/>
        <v>45412</v>
      </c>
      <c r="Z173" t="b">
        <v>0</v>
      </c>
    </row>
    <row r="174" spans="1:26" hidden="1" x14ac:dyDescent="0.2">
      <c r="A174" s="3" t="s">
        <v>174</v>
      </c>
      <c r="B174" s="3" t="s">
        <v>194</v>
      </c>
      <c r="C174" s="3" t="s">
        <v>200</v>
      </c>
      <c r="D174" s="3" t="b">
        <v>1</v>
      </c>
      <c r="E174" s="3" t="b">
        <v>1</v>
      </c>
      <c r="F174" s="3">
        <f>IF(OR(Z174=TRUE,SUMIFS('[1]Cashflow Projection'!$E$125:$E$129,'[1]Cashflow Projection'!$D$125:$D$129,'Sales (2)'!C174)=1),0,SUMIFS('[1]Cashflow Projection'!$C$7:$C$23,'[1]Cashflow Projection'!$B$7:$B$23,'Sales (2)'!B174,'[1]Cashflow Projection'!$A$7:$A$23,'Sales (2)'!A174))</f>
        <v>1</v>
      </c>
      <c r="G174" s="4">
        <v>45415</v>
      </c>
      <c r="H174" s="4">
        <v>45456</v>
      </c>
      <c r="I174" s="3">
        <v>1519900</v>
      </c>
      <c r="J174" s="3">
        <v>198247.82608695651</v>
      </c>
      <c r="K174" s="3">
        <v>1321652.1739130439</v>
      </c>
      <c r="L174" s="3">
        <v>18502.080000000002</v>
      </c>
      <c r="M174" s="3">
        <v>1789</v>
      </c>
      <c r="N174" s="3">
        <v>7599.5</v>
      </c>
      <c r="O174" s="3">
        <v>75995</v>
      </c>
      <c r="P174" s="3">
        <v>19224.37</v>
      </c>
      <c r="Q174" s="5">
        <f t="shared" si="9"/>
        <v>1198542.223913044</v>
      </c>
      <c r="R174" s="6">
        <v>0</v>
      </c>
      <c r="S174" s="6">
        <f t="shared" si="10"/>
        <v>1198542.223913044</v>
      </c>
      <c r="T174" s="3" t="b">
        <f>IF(SUMIFS('[1]Cashflow Projection'!$E$125:$E$129,'[1]Cashflow Projection'!$D$125:$D$129,'Sales (2)'!C174)&lt;&gt;0,TRUE,FALSE)</f>
        <v>0</v>
      </c>
      <c r="U174" s="4">
        <v>45504</v>
      </c>
      <c r="V174" s="6">
        <v>101802.850768219</v>
      </c>
      <c r="W174" s="7">
        <f>IF(SUMIFS('[1]Cashflow Projection'!$E$125:$E$129,'[1]Cashflow Projection'!$D$125:$D$129,'Sales (2)'!C174)=1,SUMIFS('[1]Cashflow Projection'!$C$125:$C$129,'[1]Cashflow Projection'!$D$125:$D$129,'Sales (2)'!C174),+'Sales (2)'!H174)</f>
        <v>45456</v>
      </c>
      <c r="X174" s="7">
        <f t="shared" si="11"/>
        <v>45504</v>
      </c>
      <c r="Y174" s="7">
        <f t="shared" si="12"/>
        <v>45535</v>
      </c>
      <c r="Z174" t="b">
        <v>0</v>
      </c>
    </row>
    <row r="175" spans="1:26" hidden="1" x14ac:dyDescent="0.2">
      <c r="A175" s="3" t="s">
        <v>174</v>
      </c>
      <c r="B175" s="3" t="s">
        <v>194</v>
      </c>
      <c r="C175" s="3" t="s">
        <v>201</v>
      </c>
      <c r="D175" s="3" t="b">
        <v>1</v>
      </c>
      <c r="E175" s="3" t="b">
        <v>1</v>
      </c>
      <c r="F175" s="3">
        <f>IF(OR(Z175=TRUE,SUMIFS('[1]Cashflow Projection'!$E$125:$E$129,'[1]Cashflow Projection'!$D$125:$D$129,'Sales (2)'!C175)=1),0,SUMIFS('[1]Cashflow Projection'!$C$7:$C$23,'[1]Cashflow Projection'!$B$7:$B$23,'Sales (2)'!B175,'[1]Cashflow Projection'!$A$7:$A$23,'Sales (2)'!A175))</f>
        <v>1</v>
      </c>
      <c r="G175" s="4">
        <v>45384</v>
      </c>
      <c r="H175" s="4">
        <v>45377</v>
      </c>
      <c r="I175" s="3">
        <v>1524900</v>
      </c>
      <c r="J175" s="3">
        <v>198247.82608695651</v>
      </c>
      <c r="K175" s="3">
        <v>1321652.1739130439</v>
      </c>
      <c r="L175" s="3">
        <v>18502.080000000002</v>
      </c>
      <c r="M175" s="3">
        <v>1789</v>
      </c>
      <c r="N175" s="3">
        <v>7599.5</v>
      </c>
      <c r="O175" s="3">
        <v>75995</v>
      </c>
      <c r="P175" s="3">
        <v>19224.37</v>
      </c>
      <c r="Q175" s="5">
        <f t="shared" si="9"/>
        <v>1198542.223913044</v>
      </c>
      <c r="R175" s="6">
        <v>0</v>
      </c>
      <c r="S175" s="6">
        <f t="shared" si="10"/>
        <v>1198542.223913044</v>
      </c>
      <c r="T175" s="3" t="b">
        <f>IF(SUMIFS('[1]Cashflow Projection'!$E$125:$E$129,'[1]Cashflow Projection'!$D$125:$D$129,'Sales (2)'!C175)&lt;&gt;0,TRUE,FALSE)</f>
        <v>0</v>
      </c>
      <c r="U175" s="4">
        <v>45443</v>
      </c>
      <c r="V175" s="6">
        <v>70283.200684931362</v>
      </c>
      <c r="W175" s="7">
        <f>IF(SUMIFS('[1]Cashflow Projection'!$E$125:$E$129,'[1]Cashflow Projection'!$D$125:$D$129,'Sales (2)'!C175)=1,SUMIFS('[1]Cashflow Projection'!$C$125:$C$129,'[1]Cashflow Projection'!$D$125:$D$129,'Sales (2)'!C175),+'Sales (2)'!H175)</f>
        <v>45377</v>
      </c>
      <c r="X175" s="7">
        <f t="shared" si="11"/>
        <v>45443</v>
      </c>
      <c r="Y175" s="7">
        <f t="shared" si="12"/>
        <v>45473</v>
      </c>
      <c r="Z175" t="b">
        <v>0</v>
      </c>
    </row>
    <row r="176" spans="1:26" hidden="1" x14ac:dyDescent="0.2">
      <c r="A176" s="3" t="s">
        <v>174</v>
      </c>
      <c r="B176" s="3" t="s">
        <v>194</v>
      </c>
      <c r="C176" s="3" t="s">
        <v>202</v>
      </c>
      <c r="D176" s="3" t="b">
        <v>1</v>
      </c>
      <c r="E176" s="3" t="b">
        <v>1</v>
      </c>
      <c r="F176" s="3">
        <f>IF(OR(Z176=TRUE,SUMIFS('[1]Cashflow Projection'!$E$125:$E$129,'[1]Cashflow Projection'!$D$125:$D$129,'Sales (2)'!C176)=1),0,SUMIFS('[1]Cashflow Projection'!$C$7:$C$23,'[1]Cashflow Projection'!$B$7:$B$23,'Sales (2)'!B176,'[1]Cashflow Projection'!$A$7:$A$23,'Sales (2)'!A176))</f>
        <v>1</v>
      </c>
      <c r="G176" s="4">
        <v>45330</v>
      </c>
      <c r="H176" s="4">
        <v>45330</v>
      </c>
      <c r="I176" s="3">
        <v>1589900</v>
      </c>
      <c r="J176" s="3">
        <v>207378.26086956519</v>
      </c>
      <c r="K176" s="3">
        <v>1382521.739130435</v>
      </c>
      <c r="L176" s="3">
        <v>18502.080000000002</v>
      </c>
      <c r="M176" s="3">
        <v>1789</v>
      </c>
      <c r="N176" s="3">
        <v>7949.5</v>
      </c>
      <c r="O176" s="3">
        <v>79495</v>
      </c>
      <c r="P176" s="3">
        <v>19224.37</v>
      </c>
      <c r="Q176" s="5">
        <f t="shared" si="9"/>
        <v>1255561.7891304351</v>
      </c>
      <c r="R176" s="6">
        <v>0</v>
      </c>
      <c r="S176" s="6">
        <f t="shared" si="10"/>
        <v>1255561.7891304351</v>
      </c>
      <c r="T176" s="3" t="b">
        <f>IF(SUMIFS('[1]Cashflow Projection'!$E$125:$E$129,'[1]Cashflow Projection'!$D$125:$D$129,'Sales (2)'!C176)&lt;&gt;0,TRUE,FALSE)</f>
        <v>0</v>
      </c>
      <c r="U176" s="4">
        <v>45382</v>
      </c>
      <c r="V176" s="6">
        <v>173085.71060342429</v>
      </c>
      <c r="W176" s="7">
        <f>IF(SUMIFS('[1]Cashflow Projection'!$E$125:$E$129,'[1]Cashflow Projection'!$D$125:$D$129,'Sales (2)'!C176)=1,SUMIFS('[1]Cashflow Projection'!$C$125:$C$129,'[1]Cashflow Projection'!$D$125:$D$129,'Sales (2)'!C176),+'Sales (2)'!H176)</f>
        <v>45330</v>
      </c>
      <c r="X176" s="7">
        <f t="shared" si="11"/>
        <v>45382</v>
      </c>
      <c r="Y176" s="7">
        <f t="shared" si="12"/>
        <v>45412</v>
      </c>
      <c r="Z176" t="b">
        <v>0</v>
      </c>
    </row>
    <row r="177" spans="1:26" hidden="1" x14ac:dyDescent="0.2">
      <c r="A177" s="3" t="s">
        <v>174</v>
      </c>
      <c r="B177" s="3" t="s">
        <v>194</v>
      </c>
      <c r="C177" s="3" t="s">
        <v>203</v>
      </c>
      <c r="D177" s="3" t="b">
        <v>1</v>
      </c>
      <c r="E177" s="3" t="b">
        <v>1</v>
      </c>
      <c r="F177" s="3">
        <f>IF(OR(Z177=TRUE,SUMIFS('[1]Cashflow Projection'!$E$125:$E$129,'[1]Cashflow Projection'!$D$125:$D$129,'Sales (2)'!C177)=1),0,SUMIFS('[1]Cashflow Projection'!$C$7:$C$23,'[1]Cashflow Projection'!$B$7:$B$23,'Sales (2)'!B177,'[1]Cashflow Projection'!$A$7:$A$23,'Sales (2)'!A177))</f>
        <v>1</v>
      </c>
      <c r="G177" s="4">
        <v>45341</v>
      </c>
      <c r="H177" s="4">
        <v>45341</v>
      </c>
      <c r="I177" s="3">
        <v>1599900</v>
      </c>
      <c r="J177" s="3">
        <v>208682.60869565219</v>
      </c>
      <c r="K177" s="3">
        <v>1391217.3913043479</v>
      </c>
      <c r="L177" s="3">
        <v>18502.080000000002</v>
      </c>
      <c r="M177" s="3">
        <v>1789</v>
      </c>
      <c r="N177" s="3">
        <v>7999.5</v>
      </c>
      <c r="O177" s="3">
        <v>79995</v>
      </c>
      <c r="P177" s="3">
        <v>19224.37</v>
      </c>
      <c r="Q177" s="5">
        <f t="shared" si="9"/>
        <v>1263707.4413043479</v>
      </c>
      <c r="R177" s="6">
        <v>0</v>
      </c>
      <c r="S177" s="6">
        <f t="shared" si="10"/>
        <v>1263707.4413043479</v>
      </c>
      <c r="T177" s="3" t="b">
        <f>IF(SUMIFS('[1]Cashflow Projection'!$E$125:$E$129,'[1]Cashflow Projection'!$D$125:$D$129,'Sales (2)'!C177)&lt;&gt;0,TRUE,FALSE)</f>
        <v>0</v>
      </c>
      <c r="U177" s="4">
        <v>45382</v>
      </c>
      <c r="V177" s="6">
        <v>188568.13219178069</v>
      </c>
      <c r="W177" s="7">
        <f>IF(SUMIFS('[1]Cashflow Projection'!$E$125:$E$129,'[1]Cashflow Projection'!$D$125:$D$129,'Sales (2)'!C177)=1,SUMIFS('[1]Cashflow Projection'!$C$125:$C$129,'[1]Cashflow Projection'!$D$125:$D$129,'Sales (2)'!C177),+'Sales (2)'!H177)</f>
        <v>45341</v>
      </c>
      <c r="X177" s="7">
        <f t="shared" si="11"/>
        <v>45382</v>
      </c>
      <c r="Y177" s="7">
        <f t="shared" si="12"/>
        <v>45412</v>
      </c>
      <c r="Z177" t="b">
        <v>0</v>
      </c>
    </row>
    <row r="178" spans="1:26" hidden="1" x14ac:dyDescent="0.2">
      <c r="A178" s="3" t="s">
        <v>174</v>
      </c>
      <c r="B178" s="3" t="s">
        <v>194</v>
      </c>
      <c r="C178" s="3" t="s">
        <v>204</v>
      </c>
      <c r="D178" s="3" t="b">
        <v>1</v>
      </c>
      <c r="E178" s="3" t="b">
        <v>0</v>
      </c>
      <c r="F178" s="3">
        <f>IF(OR(Z178=TRUE,SUMIFS('[1]Cashflow Projection'!$E$125:$E$129,'[1]Cashflow Projection'!$D$125:$D$129,'Sales (2)'!C178)=1),0,SUMIFS('[1]Cashflow Projection'!$C$7:$C$23,'[1]Cashflow Projection'!$B$7:$B$23,'Sales (2)'!B178,'[1]Cashflow Projection'!$A$7:$A$23,'Sales (2)'!A178))</f>
        <v>1</v>
      </c>
      <c r="G178" s="4">
        <v>45428</v>
      </c>
      <c r="H178" s="4">
        <v>45547</v>
      </c>
      <c r="I178" s="3">
        <v>1200000</v>
      </c>
      <c r="J178" s="3">
        <v>200856.5217391304</v>
      </c>
      <c r="K178" s="3">
        <v>1339043.4782608701</v>
      </c>
      <c r="L178" s="3">
        <v>18502.080000000002</v>
      </c>
      <c r="M178" s="3">
        <v>1789</v>
      </c>
      <c r="N178" s="3">
        <v>7699.5</v>
      </c>
      <c r="O178" s="3">
        <v>76995</v>
      </c>
      <c r="P178" s="3">
        <v>19224.37</v>
      </c>
      <c r="Q178" s="5">
        <f t="shared" si="9"/>
        <v>1214833.5282608701</v>
      </c>
      <c r="R178" s="6">
        <v>0</v>
      </c>
      <c r="S178" s="6">
        <f t="shared" si="10"/>
        <v>1214833.5282608701</v>
      </c>
      <c r="T178" s="3" t="b">
        <f>IF(SUMIFS('[1]Cashflow Projection'!$E$125:$E$129,'[1]Cashflow Projection'!$D$125:$D$129,'Sales (2)'!C178)&lt;&gt;0,TRUE,FALSE)</f>
        <v>0</v>
      </c>
      <c r="U178" s="4">
        <v>45626</v>
      </c>
      <c r="V178" s="6">
        <v>98536.598621232668</v>
      </c>
      <c r="W178" s="7">
        <f>IF(SUMIFS('[1]Cashflow Projection'!$E$125:$E$129,'[1]Cashflow Projection'!$D$125:$D$129,'Sales (2)'!C178)=1,SUMIFS('[1]Cashflow Projection'!$C$125:$C$129,'[1]Cashflow Projection'!$D$125:$D$129,'Sales (2)'!C178),+'Sales (2)'!H178)</f>
        <v>45547</v>
      </c>
      <c r="X178" s="7">
        <f t="shared" si="11"/>
        <v>45626</v>
      </c>
      <c r="Y178" s="7">
        <f t="shared" si="12"/>
        <v>45657</v>
      </c>
      <c r="Z178" t="b">
        <v>0</v>
      </c>
    </row>
    <row r="179" spans="1:26" hidden="1" x14ac:dyDescent="0.2">
      <c r="A179" s="3" t="s">
        <v>174</v>
      </c>
      <c r="B179" s="3" t="s">
        <v>194</v>
      </c>
      <c r="C179" s="3" t="s">
        <v>205</v>
      </c>
      <c r="D179" s="3" t="b">
        <v>1</v>
      </c>
      <c r="E179" s="3" t="b">
        <v>0</v>
      </c>
      <c r="F179" s="3">
        <f>IF(OR(Z179=TRUE,SUMIFS('[1]Cashflow Projection'!$E$125:$E$129,'[1]Cashflow Projection'!$D$125:$D$129,'Sales (2)'!C179)=1),0,SUMIFS('[1]Cashflow Projection'!$C$7:$C$23,'[1]Cashflow Projection'!$B$7:$B$23,'Sales (2)'!B179,'[1]Cashflow Projection'!$A$7:$A$23,'Sales (2)'!A179))</f>
        <v>1</v>
      </c>
      <c r="G179" s="4">
        <v>45407</v>
      </c>
      <c r="H179" s="4">
        <v>45547</v>
      </c>
      <c r="I179" s="3">
        <v>1200000</v>
      </c>
      <c r="J179" s="3">
        <v>200856.5217391304</v>
      </c>
      <c r="K179" s="3">
        <v>1339043.4782608701</v>
      </c>
      <c r="L179" s="3">
        <v>18502.080000000002</v>
      </c>
      <c r="M179" s="3">
        <v>1789</v>
      </c>
      <c r="N179" s="3">
        <v>7699.5</v>
      </c>
      <c r="O179" s="3">
        <v>76995</v>
      </c>
      <c r="P179" s="3">
        <v>19224.37</v>
      </c>
      <c r="Q179" s="5">
        <f t="shared" si="9"/>
        <v>1214833.5282608701</v>
      </c>
      <c r="R179" s="6">
        <v>0</v>
      </c>
      <c r="S179" s="6">
        <f t="shared" si="10"/>
        <v>1214833.5282608701</v>
      </c>
      <c r="T179" s="3" t="b">
        <f>IF(SUMIFS('[1]Cashflow Projection'!$E$125:$E$129,'[1]Cashflow Projection'!$D$125:$D$129,'Sales (2)'!C179)&lt;&gt;0,TRUE,FALSE)</f>
        <v>0</v>
      </c>
      <c r="U179" s="4">
        <v>45626</v>
      </c>
      <c r="V179" s="6">
        <v>73386.093003287446</v>
      </c>
      <c r="W179" s="7">
        <f>IF(SUMIFS('[1]Cashflow Projection'!$E$125:$E$129,'[1]Cashflow Projection'!$D$125:$D$129,'Sales (2)'!C179)=1,SUMIFS('[1]Cashflow Projection'!$C$125:$C$129,'[1]Cashflow Projection'!$D$125:$D$129,'Sales (2)'!C179),+'Sales (2)'!H179)</f>
        <v>45547</v>
      </c>
      <c r="X179" s="7">
        <f t="shared" si="11"/>
        <v>45626</v>
      </c>
      <c r="Y179" s="7">
        <f t="shared" si="12"/>
        <v>45657</v>
      </c>
      <c r="Z179" t="b">
        <v>0</v>
      </c>
    </row>
    <row r="180" spans="1:26" hidden="1" x14ac:dyDescent="0.2">
      <c r="A180" s="3" t="s">
        <v>174</v>
      </c>
      <c r="B180" s="3" t="s">
        <v>194</v>
      </c>
      <c r="C180" s="3" t="s">
        <v>206</v>
      </c>
      <c r="D180" s="3" t="b">
        <v>1</v>
      </c>
      <c r="E180" s="3" t="b">
        <v>0</v>
      </c>
      <c r="F180" s="3">
        <f>IF(OR(Z180=TRUE,SUMIFS('[1]Cashflow Projection'!$E$125:$E$129,'[1]Cashflow Projection'!$D$125:$D$129,'Sales (2)'!C180)=1),0,SUMIFS('[1]Cashflow Projection'!$C$7:$C$23,'[1]Cashflow Projection'!$B$7:$B$23,'Sales (2)'!B180,'[1]Cashflow Projection'!$A$7:$A$23,'Sales (2)'!A180))</f>
        <v>1</v>
      </c>
      <c r="G180" s="4">
        <v>45428</v>
      </c>
      <c r="H180" s="4">
        <v>45547</v>
      </c>
      <c r="I180" s="3">
        <v>1200000</v>
      </c>
      <c r="J180" s="3">
        <v>208682.60869565219</v>
      </c>
      <c r="K180" s="3">
        <v>1391217.3913043479</v>
      </c>
      <c r="L180" s="3">
        <v>18502.080000000002</v>
      </c>
      <c r="M180" s="3">
        <v>1789</v>
      </c>
      <c r="N180" s="3">
        <v>7999.5</v>
      </c>
      <c r="O180" s="3">
        <v>79995</v>
      </c>
      <c r="P180" s="3">
        <v>19224.37</v>
      </c>
      <c r="Q180" s="5">
        <f t="shared" si="9"/>
        <v>1263707.4413043479</v>
      </c>
      <c r="R180" s="6">
        <v>0</v>
      </c>
      <c r="S180" s="6">
        <f t="shared" si="10"/>
        <v>1263707.4413043479</v>
      </c>
      <c r="T180" s="3" t="b">
        <f>IF(SUMIFS('[1]Cashflow Projection'!$E$125:$E$129,'[1]Cashflow Projection'!$D$125:$D$129,'Sales (2)'!C180)&lt;&gt;0,TRUE,FALSE)</f>
        <v>0</v>
      </c>
      <c r="U180" s="4">
        <v>45626</v>
      </c>
      <c r="V180" s="6">
        <v>136568.81712328739</v>
      </c>
      <c r="W180" s="7">
        <f>IF(SUMIFS('[1]Cashflow Projection'!$E$125:$E$129,'[1]Cashflow Projection'!$D$125:$D$129,'Sales (2)'!C180)=1,SUMIFS('[1]Cashflow Projection'!$C$125:$C$129,'[1]Cashflow Projection'!$D$125:$D$129,'Sales (2)'!C180),+'Sales (2)'!H180)</f>
        <v>45547</v>
      </c>
      <c r="X180" s="7">
        <f t="shared" si="11"/>
        <v>45626</v>
      </c>
      <c r="Y180" s="7">
        <f t="shared" si="12"/>
        <v>45657</v>
      </c>
      <c r="Z180" t="b">
        <v>0</v>
      </c>
    </row>
    <row r="181" spans="1:26" hidden="1" x14ac:dyDescent="0.2">
      <c r="A181" s="3" t="s">
        <v>174</v>
      </c>
      <c r="B181" s="3" t="s">
        <v>207</v>
      </c>
      <c r="C181" s="3" t="s">
        <v>208</v>
      </c>
      <c r="D181" s="3" t="b">
        <v>0</v>
      </c>
      <c r="E181" s="3" t="b">
        <v>0</v>
      </c>
      <c r="F181" s="3">
        <f>IF(OR(Z181=TRUE,SUMIFS('[1]Cashflow Projection'!$E$125:$E$129,'[1]Cashflow Projection'!$D$125:$D$129,'Sales (2)'!C181)=1),0,SUMIFS('[1]Cashflow Projection'!$C$7:$C$23,'[1]Cashflow Projection'!$B$7:$B$23,'Sales (2)'!B181,'[1]Cashflow Projection'!$A$7:$A$23,'Sales (2)'!A181))</f>
        <v>0</v>
      </c>
      <c r="G181" s="4">
        <v>45685</v>
      </c>
      <c r="H181" s="4">
        <v>45847</v>
      </c>
      <c r="I181" s="3">
        <v>1719900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5">
        <f t="shared" si="9"/>
        <v>1279998.7456521741</v>
      </c>
      <c r="R181" s="6">
        <v>0</v>
      </c>
      <c r="S181" s="6">
        <f t="shared" si="10"/>
        <v>1279998.7456521741</v>
      </c>
      <c r="T181" s="3" t="b">
        <f>IF(SUMIFS('[1]Cashflow Projection'!$E$125:$E$129,'[1]Cashflow Projection'!$D$125:$D$129,'Sales (2)'!C181)&lt;&gt;0,TRUE,FALSE)</f>
        <v>0</v>
      </c>
      <c r="U181" s="4">
        <v>45930</v>
      </c>
      <c r="V181" s="6">
        <v>782203.59339452046</v>
      </c>
      <c r="W181" s="7">
        <f>IF(SUMIFS('[1]Cashflow Projection'!$E$125:$E$129,'[1]Cashflow Projection'!$D$125:$D$129,'Sales (2)'!C181)=1,SUMIFS('[1]Cashflow Projection'!$C$125:$C$129,'[1]Cashflow Projection'!$D$125:$D$129,'Sales (2)'!C181),+'Sales (2)'!H181)</f>
        <v>45847</v>
      </c>
      <c r="X181" s="7">
        <f t="shared" si="11"/>
        <v>45930</v>
      </c>
      <c r="Y181" s="7">
        <f t="shared" si="12"/>
        <v>45961</v>
      </c>
      <c r="Z181" t="b">
        <v>0</v>
      </c>
    </row>
    <row r="182" spans="1:26" hidden="1" x14ac:dyDescent="0.2">
      <c r="A182" s="3" t="s">
        <v>174</v>
      </c>
      <c r="B182" s="3" t="s">
        <v>207</v>
      </c>
      <c r="C182" s="3" t="s">
        <v>209</v>
      </c>
      <c r="D182" s="3" t="b">
        <v>1</v>
      </c>
      <c r="E182" s="3" t="b">
        <v>0</v>
      </c>
      <c r="F182" s="3">
        <f>IF(OR(Z182=TRUE,SUMIFS('[1]Cashflow Projection'!$E$125:$E$129,'[1]Cashflow Projection'!$D$125:$D$129,'Sales (2)'!C182)=1),0,SUMIFS('[1]Cashflow Projection'!$C$7:$C$23,'[1]Cashflow Projection'!$B$7:$B$23,'Sales (2)'!B182,'[1]Cashflow Projection'!$A$7:$A$23,'Sales (2)'!A182))</f>
        <v>0</v>
      </c>
      <c r="G182" s="4">
        <v>45685</v>
      </c>
      <c r="H182" s="4">
        <v>45814</v>
      </c>
      <c r="I182" s="3">
        <v>1759900</v>
      </c>
      <c r="J182" s="3">
        <v>215204.34782608689</v>
      </c>
      <c r="K182" s="3">
        <v>1434695.6521739131</v>
      </c>
      <c r="L182" s="3">
        <v>18502.080000000002</v>
      </c>
      <c r="M182" s="3">
        <v>1789</v>
      </c>
      <c r="N182" s="3">
        <v>8249.5</v>
      </c>
      <c r="O182" s="3">
        <v>82495</v>
      </c>
      <c r="P182" s="3">
        <v>19224.37</v>
      </c>
      <c r="Q182" s="5">
        <f t="shared" si="9"/>
        <v>1304435.7021739131</v>
      </c>
      <c r="R182" s="6">
        <v>0</v>
      </c>
      <c r="S182" s="6">
        <f t="shared" si="10"/>
        <v>1304435.7021739131</v>
      </c>
      <c r="T182" s="3" t="b">
        <f>IF(SUMIFS('[1]Cashflow Projection'!$E$125:$E$129,'[1]Cashflow Projection'!$D$125:$D$129,'Sales (2)'!C182)&lt;&gt;0,TRUE,FALSE)</f>
        <v>0</v>
      </c>
      <c r="U182" s="4">
        <v>45869</v>
      </c>
      <c r="V182" s="6">
        <v>1383822.8524</v>
      </c>
      <c r="W182" s="7">
        <f>IF(SUMIFS('[1]Cashflow Projection'!$E$125:$E$129,'[1]Cashflow Projection'!$D$125:$D$129,'Sales (2)'!C182)=1,SUMIFS('[1]Cashflow Projection'!$C$125:$C$129,'[1]Cashflow Projection'!$D$125:$D$129,'Sales (2)'!C182),+'Sales (2)'!H182)</f>
        <v>45814</v>
      </c>
      <c r="X182" s="7">
        <f t="shared" si="11"/>
        <v>45869</v>
      </c>
      <c r="Y182" s="7">
        <f t="shared" si="12"/>
        <v>45900</v>
      </c>
      <c r="Z182" t="b">
        <v>0</v>
      </c>
    </row>
    <row r="183" spans="1:26" hidden="1" x14ac:dyDescent="0.2">
      <c r="A183" s="3" t="s">
        <v>174</v>
      </c>
      <c r="B183" s="3" t="s">
        <v>207</v>
      </c>
      <c r="C183" s="3" t="s">
        <v>210</v>
      </c>
      <c r="D183" s="3" t="b">
        <v>1</v>
      </c>
      <c r="E183" s="3" t="b">
        <v>0</v>
      </c>
      <c r="F183" s="3">
        <f>IF(OR(Z183=TRUE,SUMIFS('[1]Cashflow Projection'!$E$125:$E$129,'[1]Cashflow Projection'!$D$125:$D$129,'Sales (2)'!C183)=1),0,SUMIFS('[1]Cashflow Projection'!$C$7:$C$23,'[1]Cashflow Projection'!$B$7:$B$23,'Sales (2)'!B183,'[1]Cashflow Projection'!$A$7:$A$23,'Sales (2)'!A183))</f>
        <v>0</v>
      </c>
      <c r="G183" s="4">
        <v>45685</v>
      </c>
      <c r="H183" s="4">
        <v>45502</v>
      </c>
      <c r="I183" s="3">
        <v>1759900</v>
      </c>
      <c r="J183" s="3">
        <v>215204.34782608689</v>
      </c>
      <c r="K183" s="3">
        <v>1434695.6521739131</v>
      </c>
      <c r="L183" s="3">
        <v>18502.080000000002</v>
      </c>
      <c r="M183" s="3">
        <v>1789</v>
      </c>
      <c r="N183" s="3">
        <v>8249.5</v>
      </c>
      <c r="O183" s="3">
        <v>82495</v>
      </c>
      <c r="P183" s="3">
        <v>19224.37</v>
      </c>
      <c r="Q183" s="5">
        <f t="shared" si="9"/>
        <v>1304435.7021739131</v>
      </c>
      <c r="R183" s="6">
        <v>0</v>
      </c>
      <c r="S183" s="6">
        <f t="shared" si="10"/>
        <v>1304435.7021739131</v>
      </c>
      <c r="T183" s="3" t="b">
        <f>IF(SUMIFS('[1]Cashflow Projection'!$E$125:$E$129,'[1]Cashflow Projection'!$D$125:$D$129,'Sales (2)'!C183)&lt;&gt;0,TRUE,FALSE)</f>
        <v>0</v>
      </c>
      <c r="U183" s="4">
        <v>45565</v>
      </c>
      <c r="V183" s="6">
        <v>0</v>
      </c>
      <c r="W183" s="7">
        <f>IF(SUMIFS('[1]Cashflow Projection'!$E$125:$E$129,'[1]Cashflow Projection'!$D$125:$D$129,'Sales (2)'!C183)=1,SUMIFS('[1]Cashflow Projection'!$C$125:$C$129,'[1]Cashflow Projection'!$D$125:$D$129,'Sales (2)'!C183),+'Sales (2)'!H183)</f>
        <v>45502</v>
      </c>
      <c r="X183" s="7">
        <f t="shared" si="11"/>
        <v>45565</v>
      </c>
      <c r="Y183" s="7">
        <f t="shared" si="12"/>
        <v>45596</v>
      </c>
      <c r="Z183" t="b">
        <v>0</v>
      </c>
    </row>
    <row r="184" spans="1:26" hidden="1" x14ac:dyDescent="0.2">
      <c r="A184" s="3" t="s">
        <v>174</v>
      </c>
      <c r="B184" s="3" t="s">
        <v>207</v>
      </c>
      <c r="C184" s="3" t="s">
        <v>211</v>
      </c>
      <c r="D184" s="3" t="b">
        <v>0</v>
      </c>
      <c r="E184" s="3" t="b">
        <v>0</v>
      </c>
      <c r="F184" s="3">
        <f>IF(OR(Z184=TRUE,SUMIFS('[1]Cashflow Projection'!$E$125:$E$129,'[1]Cashflow Projection'!$D$125:$D$129,'Sales (2)'!C184)=1),0,SUMIFS('[1]Cashflow Projection'!$C$7:$C$23,'[1]Cashflow Projection'!$B$7:$B$23,'Sales (2)'!B184,'[1]Cashflow Projection'!$A$7:$A$23,'Sales (2)'!A184))</f>
        <v>0</v>
      </c>
      <c r="G184" s="4">
        <v>45685</v>
      </c>
      <c r="H184" s="4">
        <v>45847</v>
      </c>
      <c r="I184" s="3">
        <v>1649900</v>
      </c>
      <c r="J184" s="3">
        <v>215204.34782608689</v>
      </c>
      <c r="K184" s="3">
        <v>1434695.6521739131</v>
      </c>
      <c r="L184" s="3">
        <v>18502.080000000002</v>
      </c>
      <c r="M184" s="3">
        <v>1789</v>
      </c>
      <c r="N184" s="3">
        <v>8249.5</v>
      </c>
      <c r="O184" s="3">
        <v>82495</v>
      </c>
      <c r="P184" s="3">
        <v>19224.37</v>
      </c>
      <c r="Q184" s="5">
        <f t="shared" si="9"/>
        <v>1304435.7021739131</v>
      </c>
      <c r="R184" s="6">
        <v>0</v>
      </c>
      <c r="S184" s="6">
        <f t="shared" si="10"/>
        <v>1304435.7021739131</v>
      </c>
      <c r="T184" s="3" t="b">
        <f>IF(SUMIFS('[1]Cashflow Projection'!$E$125:$E$129,'[1]Cashflow Projection'!$D$125:$D$129,'Sales (2)'!C184)&lt;&gt;0,TRUE,FALSE)</f>
        <v>0</v>
      </c>
      <c r="U184" s="4">
        <v>45930</v>
      </c>
      <c r="V184" s="6">
        <v>67640.049999999814</v>
      </c>
      <c r="W184" s="7">
        <f>IF(SUMIFS('[1]Cashflow Projection'!$E$125:$E$129,'[1]Cashflow Projection'!$D$125:$D$129,'Sales (2)'!C184)=1,SUMIFS('[1]Cashflow Projection'!$C$125:$C$129,'[1]Cashflow Projection'!$D$125:$D$129,'Sales (2)'!C184),+'Sales (2)'!H184)</f>
        <v>45847</v>
      </c>
      <c r="X184" s="7">
        <f t="shared" si="11"/>
        <v>45930</v>
      </c>
      <c r="Y184" s="7">
        <f t="shared" si="12"/>
        <v>45961</v>
      </c>
      <c r="Z184" t="b">
        <v>0</v>
      </c>
    </row>
    <row r="185" spans="1:26" hidden="1" x14ac:dyDescent="0.2">
      <c r="A185" s="3" t="s">
        <v>174</v>
      </c>
      <c r="B185" s="3" t="s">
        <v>207</v>
      </c>
      <c r="C185" s="3" t="s">
        <v>212</v>
      </c>
      <c r="D185" s="3" t="b">
        <v>0</v>
      </c>
      <c r="E185" s="3" t="b">
        <v>0</v>
      </c>
      <c r="F185" s="3">
        <f>IF(OR(Z185=TRUE,SUMIFS('[1]Cashflow Projection'!$E$125:$E$129,'[1]Cashflow Projection'!$D$125:$D$129,'Sales (2)'!C185)=1),0,SUMIFS('[1]Cashflow Projection'!$C$7:$C$23,'[1]Cashflow Projection'!$B$7:$B$23,'Sales (2)'!B185,'[1]Cashflow Projection'!$A$7:$A$23,'Sales (2)'!A185))</f>
        <v>0</v>
      </c>
      <c r="G185" s="4">
        <v>45685</v>
      </c>
      <c r="H185" s="4">
        <v>45847</v>
      </c>
      <c r="I185" s="3">
        <v>1529900</v>
      </c>
      <c r="J185" s="3">
        <v>199552.17391304349</v>
      </c>
      <c r="K185" s="3">
        <v>1330347.826086957</v>
      </c>
      <c r="L185" s="3">
        <v>18502.080000000002</v>
      </c>
      <c r="M185" s="3">
        <v>1789</v>
      </c>
      <c r="N185" s="3">
        <v>7649.5</v>
      </c>
      <c r="O185" s="3">
        <v>76495</v>
      </c>
      <c r="P185" s="3">
        <v>19224.37</v>
      </c>
      <c r="Q185" s="5">
        <f t="shared" si="9"/>
        <v>1206687.8760869571</v>
      </c>
      <c r="R185" s="6">
        <v>0</v>
      </c>
      <c r="S185" s="6">
        <f t="shared" si="10"/>
        <v>1206687.8760869571</v>
      </c>
      <c r="T185" s="3" t="b">
        <f>IF(SUMIFS('[1]Cashflow Projection'!$E$125:$E$129,'[1]Cashflow Projection'!$D$125:$D$129,'Sales (2)'!C185)&lt;&gt;0,TRUE,FALSE)</f>
        <v>0</v>
      </c>
      <c r="U185" s="4">
        <v>45930</v>
      </c>
      <c r="V185" s="6">
        <v>-40155.891241644043</v>
      </c>
      <c r="W185" s="7">
        <f>IF(SUMIFS('[1]Cashflow Projection'!$E$125:$E$129,'[1]Cashflow Projection'!$D$125:$D$129,'Sales (2)'!C185)=1,SUMIFS('[1]Cashflow Projection'!$C$125:$C$129,'[1]Cashflow Projection'!$D$125:$D$129,'Sales (2)'!C185),+'Sales (2)'!H185)</f>
        <v>45847</v>
      </c>
      <c r="X185" s="7">
        <f t="shared" si="11"/>
        <v>45930</v>
      </c>
      <c r="Y185" s="7">
        <f t="shared" si="12"/>
        <v>45961</v>
      </c>
      <c r="Z185" t="b">
        <v>0</v>
      </c>
    </row>
    <row r="186" spans="1:26" hidden="1" x14ac:dyDescent="0.2">
      <c r="A186" s="3" t="s">
        <v>174</v>
      </c>
      <c r="B186" s="3" t="s">
        <v>207</v>
      </c>
      <c r="C186" s="3" t="s">
        <v>213</v>
      </c>
      <c r="D186" s="3" t="b">
        <v>0</v>
      </c>
      <c r="E186" s="3" t="b">
        <v>0</v>
      </c>
      <c r="F186" s="3">
        <f>IF(OR(Z186=TRUE,SUMIFS('[1]Cashflow Projection'!$E$125:$E$129,'[1]Cashflow Projection'!$D$125:$D$129,'Sales (2)'!C186)=1),0,SUMIFS('[1]Cashflow Projection'!$C$7:$C$23,'[1]Cashflow Projection'!$B$7:$B$23,'Sales (2)'!B186,'[1]Cashflow Projection'!$A$7:$A$23,'Sales (2)'!A186))</f>
        <v>0</v>
      </c>
      <c r="G186" s="4">
        <v>45685</v>
      </c>
      <c r="H186" s="4">
        <v>45847</v>
      </c>
      <c r="I186" s="3">
        <v>1529900</v>
      </c>
      <c r="J186" s="3">
        <v>199552.17391304349</v>
      </c>
      <c r="K186" s="3">
        <v>1330347.826086957</v>
      </c>
      <c r="L186" s="3">
        <v>18502.080000000002</v>
      </c>
      <c r="M186" s="3">
        <v>1789</v>
      </c>
      <c r="N186" s="3">
        <v>7649.5</v>
      </c>
      <c r="O186" s="3">
        <v>76495</v>
      </c>
      <c r="P186" s="3">
        <v>19224.37</v>
      </c>
      <c r="Q186" s="5">
        <f t="shared" si="9"/>
        <v>1206687.8760869571</v>
      </c>
      <c r="R186" s="6">
        <v>0</v>
      </c>
      <c r="S186" s="6">
        <f t="shared" si="10"/>
        <v>1206687.8760869571</v>
      </c>
      <c r="T186" s="3" t="b">
        <f>IF(SUMIFS('[1]Cashflow Projection'!$E$125:$E$129,'[1]Cashflow Projection'!$D$125:$D$129,'Sales (2)'!C186)&lt;&gt;0,TRUE,FALSE)</f>
        <v>0</v>
      </c>
      <c r="U186" s="4">
        <v>45930</v>
      </c>
      <c r="V186" s="6">
        <v>-45759.950000000194</v>
      </c>
      <c r="W186" s="7">
        <f>IF(SUMIFS('[1]Cashflow Projection'!$E$125:$E$129,'[1]Cashflow Projection'!$D$125:$D$129,'Sales (2)'!C186)=1,SUMIFS('[1]Cashflow Projection'!$C$125:$C$129,'[1]Cashflow Projection'!$D$125:$D$129,'Sales (2)'!C186),+'Sales (2)'!H186)</f>
        <v>45847</v>
      </c>
      <c r="X186" s="7">
        <f t="shared" si="11"/>
        <v>45930</v>
      </c>
      <c r="Y186" s="7">
        <f t="shared" si="12"/>
        <v>45961</v>
      </c>
      <c r="Z186" t="b">
        <v>0</v>
      </c>
    </row>
    <row r="187" spans="1:26" hidden="1" x14ac:dyDescent="0.2">
      <c r="A187" s="3" t="s">
        <v>174</v>
      </c>
      <c r="B187" s="3" t="s">
        <v>207</v>
      </c>
      <c r="C187" s="3" t="s">
        <v>214</v>
      </c>
      <c r="D187" s="3" t="b">
        <v>0</v>
      </c>
      <c r="E187" s="3" t="b">
        <v>0</v>
      </c>
      <c r="F187" s="3">
        <f>IF(OR(Z187=TRUE,SUMIFS('[1]Cashflow Projection'!$E$125:$E$129,'[1]Cashflow Projection'!$D$125:$D$129,'Sales (2)'!C187)=1),0,SUMIFS('[1]Cashflow Projection'!$C$7:$C$23,'[1]Cashflow Projection'!$B$7:$B$23,'Sales (2)'!B187,'[1]Cashflow Projection'!$A$7:$A$23,'Sales (2)'!A187))</f>
        <v>0</v>
      </c>
      <c r="G187" s="4">
        <v>45685</v>
      </c>
      <c r="H187" s="4">
        <v>45847</v>
      </c>
      <c r="I187" s="3">
        <v>1499900</v>
      </c>
      <c r="J187" s="3">
        <v>195639.13043478259</v>
      </c>
      <c r="K187" s="3">
        <v>1304260.869565218</v>
      </c>
      <c r="L187" s="3">
        <v>18502.080000000002</v>
      </c>
      <c r="M187" s="3">
        <v>1789</v>
      </c>
      <c r="N187" s="3">
        <v>7499.5</v>
      </c>
      <c r="O187" s="3">
        <v>74995</v>
      </c>
      <c r="P187" s="3">
        <v>19224.37</v>
      </c>
      <c r="Q187" s="5">
        <f t="shared" si="9"/>
        <v>1182250.919565218</v>
      </c>
      <c r="R187" s="6">
        <v>0</v>
      </c>
      <c r="S187" s="6">
        <f t="shared" si="10"/>
        <v>1182250.919565218</v>
      </c>
      <c r="T187" s="3" t="b">
        <f>IF(SUMIFS('[1]Cashflow Projection'!$E$125:$E$129,'[1]Cashflow Projection'!$D$125:$D$129,'Sales (2)'!C187)&lt;&gt;0,TRUE,FALSE)</f>
        <v>0</v>
      </c>
      <c r="U187" s="4">
        <v>45930</v>
      </c>
      <c r="V187" s="6">
        <v>-83085.29246575362</v>
      </c>
      <c r="W187" s="7">
        <f>IF(SUMIFS('[1]Cashflow Projection'!$E$125:$E$129,'[1]Cashflow Projection'!$D$125:$D$129,'Sales (2)'!C187)=1,SUMIFS('[1]Cashflow Projection'!$C$125:$C$129,'[1]Cashflow Projection'!$D$125:$D$129,'Sales (2)'!C187),+'Sales (2)'!H187)</f>
        <v>45847</v>
      </c>
      <c r="X187" s="7">
        <f t="shared" si="11"/>
        <v>45930</v>
      </c>
      <c r="Y187" s="7">
        <f t="shared" si="12"/>
        <v>45961</v>
      </c>
      <c r="Z187" t="b">
        <v>0</v>
      </c>
    </row>
    <row r="188" spans="1:26" hidden="1" x14ac:dyDescent="0.2">
      <c r="A188" s="3" t="s">
        <v>174</v>
      </c>
      <c r="B188" s="3" t="s">
        <v>207</v>
      </c>
      <c r="C188" s="3" t="s">
        <v>215</v>
      </c>
      <c r="D188" s="3" t="b">
        <v>0</v>
      </c>
      <c r="E188" s="3" t="b">
        <v>0</v>
      </c>
      <c r="F188" s="3">
        <f>IF(OR(Z188=TRUE,SUMIFS('[1]Cashflow Projection'!$E$125:$E$129,'[1]Cashflow Projection'!$D$125:$D$129,'Sales (2)'!C188)=1),0,SUMIFS('[1]Cashflow Projection'!$C$7:$C$23,'[1]Cashflow Projection'!$B$7:$B$23,'Sales (2)'!B188,'[1]Cashflow Projection'!$A$7:$A$23,'Sales (2)'!A188))</f>
        <v>0</v>
      </c>
      <c r="G188" s="4">
        <v>45685</v>
      </c>
      <c r="H188" s="4">
        <v>45847</v>
      </c>
      <c r="I188" s="3">
        <v>1499900</v>
      </c>
      <c r="J188" s="3">
        <v>195639.13043478259</v>
      </c>
      <c r="K188" s="3">
        <v>1304260.869565218</v>
      </c>
      <c r="L188" s="3">
        <v>18502.080000000002</v>
      </c>
      <c r="M188" s="3">
        <v>1789</v>
      </c>
      <c r="N188" s="3">
        <v>7499.5</v>
      </c>
      <c r="O188" s="3">
        <v>74995</v>
      </c>
      <c r="P188" s="3">
        <v>19224.37</v>
      </c>
      <c r="Q188" s="5">
        <f t="shared" si="9"/>
        <v>1182250.919565218</v>
      </c>
      <c r="R188" s="6">
        <v>0</v>
      </c>
      <c r="S188" s="6">
        <f t="shared" si="10"/>
        <v>1182250.919565218</v>
      </c>
      <c r="T188" s="3" t="b">
        <f>IF(SUMIFS('[1]Cashflow Projection'!$E$125:$E$129,'[1]Cashflow Projection'!$D$125:$D$129,'Sales (2)'!C188)&lt;&gt;0,TRUE,FALSE)</f>
        <v>0</v>
      </c>
      <c r="U188" s="4">
        <v>45930</v>
      </c>
      <c r="V188" s="6">
        <v>-74109.950000000186</v>
      </c>
      <c r="W188" s="7">
        <f>IF(SUMIFS('[1]Cashflow Projection'!$E$125:$E$129,'[1]Cashflow Projection'!$D$125:$D$129,'Sales (2)'!C188)=1,SUMIFS('[1]Cashflow Projection'!$C$125:$C$129,'[1]Cashflow Projection'!$D$125:$D$129,'Sales (2)'!C188),+'Sales (2)'!H188)</f>
        <v>45847</v>
      </c>
      <c r="X188" s="7">
        <f t="shared" si="11"/>
        <v>45930</v>
      </c>
      <c r="Y188" s="7">
        <f t="shared" si="12"/>
        <v>45961</v>
      </c>
      <c r="Z188" t="b">
        <v>0</v>
      </c>
    </row>
    <row r="189" spans="1:26" hidden="1" x14ac:dyDescent="0.2">
      <c r="A189" s="3" t="s">
        <v>174</v>
      </c>
      <c r="B189" s="3" t="s">
        <v>207</v>
      </c>
      <c r="C189" s="3" t="s">
        <v>216</v>
      </c>
      <c r="D189" s="3" t="b">
        <v>0</v>
      </c>
      <c r="E189" s="3" t="b">
        <v>0</v>
      </c>
      <c r="F189" s="3">
        <f>IF(OR(Z189=TRUE,SUMIFS('[1]Cashflow Projection'!$E$125:$E$129,'[1]Cashflow Projection'!$D$125:$D$129,'Sales (2)'!C189)=1),0,SUMIFS('[1]Cashflow Projection'!$C$7:$C$23,'[1]Cashflow Projection'!$B$7:$B$23,'Sales (2)'!B189,'[1]Cashflow Projection'!$A$7:$A$23,'Sales (2)'!A189))</f>
        <v>0</v>
      </c>
      <c r="G189" s="4">
        <v>45685</v>
      </c>
      <c r="H189" s="4">
        <v>45847</v>
      </c>
      <c r="I189" s="3">
        <v>1549900</v>
      </c>
      <c r="J189" s="3">
        <v>202160.86956521741</v>
      </c>
      <c r="K189" s="3">
        <v>1347739.1304347829</v>
      </c>
      <c r="L189" s="3">
        <v>18502.080000000002</v>
      </c>
      <c r="M189" s="3">
        <v>1789</v>
      </c>
      <c r="N189" s="3">
        <v>7749.5</v>
      </c>
      <c r="O189" s="3">
        <v>77495</v>
      </c>
      <c r="P189" s="3">
        <v>19224.37</v>
      </c>
      <c r="Q189" s="5">
        <f t="shared" si="9"/>
        <v>1222979.180434783</v>
      </c>
      <c r="R189" s="6">
        <v>0</v>
      </c>
      <c r="S189" s="6">
        <f t="shared" si="10"/>
        <v>1222979.180434783</v>
      </c>
      <c r="T189" s="3" t="b">
        <f>IF(SUMIFS('[1]Cashflow Projection'!$E$125:$E$129,'[1]Cashflow Projection'!$D$125:$D$129,'Sales (2)'!C189)&lt;&gt;0,TRUE,FALSE)</f>
        <v>0</v>
      </c>
      <c r="U189" s="4">
        <v>45930</v>
      </c>
      <c r="V189" s="6">
        <v>-31692.826712328941</v>
      </c>
      <c r="W189" s="7">
        <f>IF(SUMIFS('[1]Cashflow Projection'!$E$125:$E$129,'[1]Cashflow Projection'!$D$125:$D$129,'Sales (2)'!C189)=1,SUMIFS('[1]Cashflow Projection'!$C$125:$C$129,'[1]Cashflow Projection'!$D$125:$D$129,'Sales (2)'!C189),+'Sales (2)'!H189)</f>
        <v>45847</v>
      </c>
      <c r="X189" s="7">
        <f t="shared" si="11"/>
        <v>45930</v>
      </c>
      <c r="Y189" s="7">
        <f t="shared" si="12"/>
        <v>45961</v>
      </c>
      <c r="Z189" t="b">
        <v>0</v>
      </c>
    </row>
    <row r="190" spans="1:26" hidden="1" x14ac:dyDescent="0.2">
      <c r="A190" s="3" t="s">
        <v>174</v>
      </c>
      <c r="B190" s="3" t="s">
        <v>207</v>
      </c>
      <c r="C190" s="3" t="s">
        <v>217</v>
      </c>
      <c r="D190" s="3" t="b">
        <v>0</v>
      </c>
      <c r="E190" s="3" t="b">
        <v>0</v>
      </c>
      <c r="F190" s="3">
        <f>IF(OR(Z190=TRUE,SUMIFS('[1]Cashflow Projection'!$E$125:$E$129,'[1]Cashflow Projection'!$D$125:$D$129,'Sales (2)'!C190)=1),0,SUMIFS('[1]Cashflow Projection'!$C$7:$C$23,'[1]Cashflow Projection'!$B$7:$B$23,'Sales (2)'!B190,'[1]Cashflow Projection'!$A$7:$A$23,'Sales (2)'!A190))</f>
        <v>0</v>
      </c>
      <c r="G190" s="4">
        <v>45685</v>
      </c>
      <c r="H190" s="4">
        <v>45847</v>
      </c>
      <c r="I190" s="3">
        <v>1499900</v>
      </c>
      <c r="J190" s="3">
        <v>195639.13043478259</v>
      </c>
      <c r="K190" s="3">
        <v>1304260.869565218</v>
      </c>
      <c r="L190" s="3">
        <v>18502.080000000002</v>
      </c>
      <c r="M190" s="3">
        <v>1789</v>
      </c>
      <c r="N190" s="3">
        <v>7499.5</v>
      </c>
      <c r="O190" s="3">
        <v>74995</v>
      </c>
      <c r="P190" s="3">
        <v>19224.37</v>
      </c>
      <c r="Q190" s="5">
        <f t="shared" si="9"/>
        <v>1182250.919565218</v>
      </c>
      <c r="R190" s="6">
        <v>0</v>
      </c>
      <c r="S190" s="6">
        <f t="shared" si="10"/>
        <v>1182250.919565218</v>
      </c>
      <c r="T190" s="3" t="b">
        <f>IF(SUMIFS('[1]Cashflow Projection'!$E$125:$E$129,'[1]Cashflow Projection'!$D$125:$D$129,'Sales (2)'!C190)&lt;&gt;0,TRUE,FALSE)</f>
        <v>0</v>
      </c>
      <c r="U190" s="4">
        <v>45930</v>
      </c>
      <c r="V190" s="6">
        <v>-83085.29246575362</v>
      </c>
      <c r="W190" s="7">
        <f>IF(SUMIFS('[1]Cashflow Projection'!$E$125:$E$129,'[1]Cashflow Projection'!$D$125:$D$129,'Sales (2)'!C190)=1,SUMIFS('[1]Cashflow Projection'!$C$125:$C$129,'[1]Cashflow Projection'!$D$125:$D$129,'Sales (2)'!C190),+'Sales (2)'!H190)</f>
        <v>45847</v>
      </c>
      <c r="X190" s="7">
        <f t="shared" si="11"/>
        <v>45930</v>
      </c>
      <c r="Y190" s="7">
        <f t="shared" si="12"/>
        <v>45961</v>
      </c>
      <c r="Z190" t="b">
        <v>0</v>
      </c>
    </row>
    <row r="191" spans="1:26" hidden="1" x14ac:dyDescent="0.2">
      <c r="A191" s="3" t="s">
        <v>174</v>
      </c>
      <c r="B191" s="3" t="s">
        <v>207</v>
      </c>
      <c r="C191" s="3" t="s">
        <v>218</v>
      </c>
      <c r="D191" s="3" t="b">
        <v>0</v>
      </c>
      <c r="E191" s="3" t="b">
        <v>0</v>
      </c>
      <c r="F191" s="3">
        <f>IF(OR(Z191=TRUE,SUMIFS('[1]Cashflow Projection'!$E$125:$E$129,'[1]Cashflow Projection'!$D$125:$D$129,'Sales (2)'!C191)=1),0,SUMIFS('[1]Cashflow Projection'!$C$7:$C$23,'[1]Cashflow Projection'!$B$7:$B$23,'Sales (2)'!B191,'[1]Cashflow Projection'!$A$7:$A$23,'Sales (2)'!A191))</f>
        <v>0</v>
      </c>
      <c r="G191" s="4">
        <v>45685</v>
      </c>
      <c r="H191" s="4">
        <v>45847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5">
        <f t="shared" si="9"/>
        <v>1182250.919565218</v>
      </c>
      <c r="R191" s="6">
        <v>0</v>
      </c>
      <c r="S191" s="6">
        <f t="shared" si="10"/>
        <v>1182250.919565218</v>
      </c>
      <c r="T191" s="3" t="b">
        <f>IF(SUMIFS('[1]Cashflow Projection'!$E$125:$E$129,'[1]Cashflow Projection'!$D$125:$D$129,'Sales (2)'!C191)&lt;&gt;0,TRUE,FALSE)</f>
        <v>0</v>
      </c>
      <c r="U191" s="4">
        <v>45930</v>
      </c>
      <c r="V191" s="6">
        <v>511532.78972602717</v>
      </c>
      <c r="W191" s="7">
        <f>IF(SUMIFS('[1]Cashflow Projection'!$E$125:$E$129,'[1]Cashflow Projection'!$D$125:$D$129,'Sales (2)'!C191)=1,SUMIFS('[1]Cashflow Projection'!$C$125:$C$129,'[1]Cashflow Projection'!$D$125:$D$129,'Sales (2)'!C191),+'Sales (2)'!H191)</f>
        <v>45847</v>
      </c>
      <c r="X191" s="7">
        <f t="shared" si="11"/>
        <v>45930</v>
      </c>
      <c r="Y191" s="7">
        <f t="shared" si="12"/>
        <v>45961</v>
      </c>
      <c r="Z191" t="b">
        <v>0</v>
      </c>
    </row>
    <row r="192" spans="1:26" hidden="1" x14ac:dyDescent="0.2">
      <c r="A192" s="3" t="s">
        <v>174</v>
      </c>
      <c r="B192" s="3" t="s">
        <v>207</v>
      </c>
      <c r="C192" s="3" t="s">
        <v>219</v>
      </c>
      <c r="D192" s="3" t="b">
        <v>0</v>
      </c>
      <c r="E192" s="3" t="b">
        <v>0</v>
      </c>
      <c r="F192" s="3">
        <f>IF(OR(Z192=TRUE,SUMIFS('[1]Cashflow Projection'!$E$125:$E$129,'[1]Cashflow Projection'!$D$125:$D$129,'Sales (2)'!C192)=1),0,SUMIFS('[1]Cashflow Projection'!$C$7:$C$23,'[1]Cashflow Projection'!$B$7:$B$23,'Sales (2)'!B192,'[1]Cashflow Projection'!$A$7:$A$23,'Sales (2)'!A192))</f>
        <v>0</v>
      </c>
      <c r="G192" s="4">
        <v>45685</v>
      </c>
      <c r="H192" s="4">
        <v>45847</v>
      </c>
      <c r="I192" s="3">
        <v>1499900</v>
      </c>
      <c r="J192" s="3">
        <v>195639.13043478259</v>
      </c>
      <c r="K192" s="3">
        <v>1304260.869565218</v>
      </c>
      <c r="L192" s="3">
        <v>18502.080000000002</v>
      </c>
      <c r="M192" s="3">
        <v>1789</v>
      </c>
      <c r="N192" s="3">
        <v>7499.5</v>
      </c>
      <c r="O192" s="3">
        <v>74995</v>
      </c>
      <c r="P192" s="3">
        <v>19224.37</v>
      </c>
      <c r="Q192" s="5">
        <f t="shared" si="9"/>
        <v>1182250.919565218</v>
      </c>
      <c r="R192" s="6">
        <v>0</v>
      </c>
      <c r="S192" s="6">
        <f t="shared" si="10"/>
        <v>1182250.919565218</v>
      </c>
      <c r="T192" s="3" t="b">
        <f>IF(SUMIFS('[1]Cashflow Projection'!$E$125:$E$129,'[1]Cashflow Projection'!$D$125:$D$129,'Sales (2)'!C192)&lt;&gt;0,TRUE,FALSE)</f>
        <v>0</v>
      </c>
      <c r="U192" s="4">
        <v>45930</v>
      </c>
      <c r="V192" s="6">
        <v>-78942.826712328941</v>
      </c>
      <c r="W192" s="7">
        <f>IF(SUMIFS('[1]Cashflow Projection'!$E$125:$E$129,'[1]Cashflow Projection'!$D$125:$D$129,'Sales (2)'!C192)=1,SUMIFS('[1]Cashflow Projection'!$C$125:$C$129,'[1]Cashflow Projection'!$D$125:$D$129,'Sales (2)'!C192),+'Sales (2)'!H192)</f>
        <v>45847</v>
      </c>
      <c r="X192" s="7">
        <f t="shared" si="11"/>
        <v>45930</v>
      </c>
      <c r="Y192" s="7">
        <f t="shared" si="12"/>
        <v>45961</v>
      </c>
      <c r="Z192" t="b">
        <v>0</v>
      </c>
    </row>
    <row r="193" spans="1:26" hidden="1" x14ac:dyDescent="0.2">
      <c r="A193" s="3" t="s">
        <v>174</v>
      </c>
      <c r="B193" s="3" t="s">
        <v>220</v>
      </c>
      <c r="C193" s="3" t="s">
        <v>221</v>
      </c>
      <c r="D193" s="3" t="b">
        <v>0</v>
      </c>
      <c r="E193" s="3" t="b">
        <v>0</v>
      </c>
      <c r="F193" s="3">
        <f>IF(OR(Z193=TRUE,SUMIFS('[1]Cashflow Projection'!$E$125:$E$129,'[1]Cashflow Projection'!$D$125:$D$129,'Sales (2)'!C193)=1),0,SUMIFS('[1]Cashflow Projection'!$C$7:$C$23,'[1]Cashflow Projection'!$B$7:$B$23,'Sales (2)'!B193,'[1]Cashflow Projection'!$A$7:$A$23,'Sales (2)'!A193))</f>
        <v>0</v>
      </c>
      <c r="G193" s="4">
        <v>45517</v>
      </c>
      <c r="H193" s="4">
        <v>45827</v>
      </c>
      <c r="I193" s="3">
        <v>1619900</v>
      </c>
      <c r="J193" s="3">
        <v>211291.30434782611</v>
      </c>
      <c r="K193" s="3">
        <v>1408608.6956521741</v>
      </c>
      <c r="L193" s="3">
        <v>18502.080000000002</v>
      </c>
      <c r="M193" s="3">
        <v>1789</v>
      </c>
      <c r="N193" s="3">
        <v>8099.5</v>
      </c>
      <c r="O193" s="3">
        <v>80995</v>
      </c>
      <c r="P193" s="3">
        <v>19224.37</v>
      </c>
      <c r="Q193" s="5">
        <f t="shared" si="9"/>
        <v>1279998.7456521741</v>
      </c>
      <c r="R193" s="6">
        <v>0</v>
      </c>
      <c r="S193" s="6">
        <f t="shared" si="10"/>
        <v>1279998.7456521741</v>
      </c>
      <c r="T193" s="3" t="b">
        <f>IF(SUMIFS('[1]Cashflow Projection'!$E$125:$E$129,'[1]Cashflow Projection'!$D$125:$D$129,'Sales (2)'!C193)&lt;&gt;0,TRUE,FALSE)</f>
        <v>0</v>
      </c>
      <c r="U193" s="4">
        <v>45869</v>
      </c>
      <c r="V193" s="6">
        <v>73543.48670465732</v>
      </c>
      <c r="W193" s="7">
        <f>IF(SUMIFS('[1]Cashflow Projection'!$E$125:$E$129,'[1]Cashflow Projection'!$D$125:$D$129,'Sales (2)'!C193)=1,SUMIFS('[1]Cashflow Projection'!$C$125:$C$129,'[1]Cashflow Projection'!$D$125:$D$129,'Sales (2)'!C193),+'Sales (2)'!H193)</f>
        <v>45827</v>
      </c>
      <c r="X193" s="7">
        <f t="shared" si="11"/>
        <v>45869</v>
      </c>
      <c r="Y193" s="7">
        <f t="shared" si="12"/>
        <v>45900</v>
      </c>
      <c r="Z193" t="b">
        <v>0</v>
      </c>
    </row>
    <row r="194" spans="1:26" hidden="1" x14ac:dyDescent="0.2">
      <c r="A194" s="3" t="s">
        <v>174</v>
      </c>
      <c r="B194" s="3" t="s">
        <v>220</v>
      </c>
      <c r="C194" s="3" t="s">
        <v>222</v>
      </c>
      <c r="D194" s="3" t="b">
        <v>0</v>
      </c>
      <c r="E194" s="3" t="b">
        <v>0</v>
      </c>
      <c r="F194" s="3">
        <f>IF(OR(Z194=TRUE,SUMIFS('[1]Cashflow Projection'!$E$125:$E$129,'[1]Cashflow Projection'!$D$125:$D$129,'Sales (2)'!C194)=1),0,SUMIFS('[1]Cashflow Projection'!$C$7:$C$23,'[1]Cashflow Projection'!$B$7:$B$23,'Sales (2)'!B194,'[1]Cashflow Projection'!$A$7:$A$23,'Sales (2)'!A194))</f>
        <v>0</v>
      </c>
      <c r="G194" s="4">
        <v>45517</v>
      </c>
      <c r="H194" s="4">
        <v>45827</v>
      </c>
      <c r="I194" s="3">
        <v>1619900</v>
      </c>
      <c r="J194" s="3">
        <v>211291.30434782611</v>
      </c>
      <c r="K194" s="3">
        <v>1408608.6956521741</v>
      </c>
      <c r="L194" s="3">
        <v>18502.080000000002</v>
      </c>
      <c r="M194" s="3">
        <v>1789</v>
      </c>
      <c r="N194" s="3">
        <v>8099.5</v>
      </c>
      <c r="O194" s="3">
        <v>80995</v>
      </c>
      <c r="P194" s="3">
        <v>19224.37</v>
      </c>
      <c r="Q194" s="5">
        <f t="shared" si="9"/>
        <v>1279998.7456521741</v>
      </c>
      <c r="R194" s="6">
        <v>0</v>
      </c>
      <c r="S194" s="6">
        <f t="shared" si="10"/>
        <v>1279998.7456521741</v>
      </c>
      <c r="T194" s="3" t="b">
        <f>IF(SUMIFS('[1]Cashflow Projection'!$E$125:$E$129,'[1]Cashflow Projection'!$D$125:$D$129,'Sales (2)'!C194)&lt;&gt;0,TRUE,FALSE)</f>
        <v>0</v>
      </c>
      <c r="U194" s="4">
        <v>45869</v>
      </c>
      <c r="V194" s="6">
        <v>279221.24839424639</v>
      </c>
      <c r="W194" s="7">
        <f>IF(SUMIFS('[1]Cashflow Projection'!$E$125:$E$129,'[1]Cashflow Projection'!$D$125:$D$129,'Sales (2)'!C194)=1,SUMIFS('[1]Cashflow Projection'!$C$125:$C$129,'[1]Cashflow Projection'!$D$125:$D$129,'Sales (2)'!C194),+'Sales (2)'!H194)</f>
        <v>45827</v>
      </c>
      <c r="X194" s="7">
        <f t="shared" si="11"/>
        <v>45869</v>
      </c>
      <c r="Y194" s="7">
        <f t="shared" si="12"/>
        <v>45900</v>
      </c>
      <c r="Z194" t="b">
        <v>0</v>
      </c>
    </row>
    <row r="195" spans="1:26" hidden="1" x14ac:dyDescent="0.2">
      <c r="A195" s="3" t="s">
        <v>174</v>
      </c>
      <c r="B195" s="3" t="s">
        <v>220</v>
      </c>
      <c r="C195" s="3" t="s">
        <v>223</v>
      </c>
      <c r="D195" s="3" t="b">
        <v>0</v>
      </c>
      <c r="E195" s="3" t="b">
        <v>0</v>
      </c>
      <c r="F195" s="3">
        <f>IF(OR(Z195=TRUE,SUMIFS('[1]Cashflow Projection'!$E$125:$E$129,'[1]Cashflow Projection'!$D$125:$D$129,'Sales (2)'!C195)=1),0,SUMIFS('[1]Cashflow Projection'!$C$7:$C$23,'[1]Cashflow Projection'!$B$7:$B$23,'Sales (2)'!B195,'[1]Cashflow Projection'!$A$7:$A$23,'Sales (2)'!A195))</f>
        <v>0</v>
      </c>
      <c r="G195" s="4">
        <v>45517</v>
      </c>
      <c r="H195" s="4">
        <v>45827</v>
      </c>
      <c r="I195" s="3">
        <v>1619900</v>
      </c>
      <c r="J195" s="3">
        <v>211291.30434782611</v>
      </c>
      <c r="K195" s="3">
        <v>1408608.6956521741</v>
      </c>
      <c r="L195" s="3">
        <v>18502.080000000002</v>
      </c>
      <c r="M195" s="3">
        <v>1789</v>
      </c>
      <c r="N195" s="3">
        <v>8099.5</v>
      </c>
      <c r="O195" s="3">
        <v>80995</v>
      </c>
      <c r="P195" s="3">
        <v>19224.37</v>
      </c>
      <c r="Q195" s="5">
        <f t="shared" si="9"/>
        <v>1279998.7456521741</v>
      </c>
      <c r="R195" s="6">
        <v>0</v>
      </c>
      <c r="S195" s="6">
        <f t="shared" si="10"/>
        <v>1279998.7456521741</v>
      </c>
      <c r="T195" s="3" t="b">
        <f>IF(SUMIFS('[1]Cashflow Projection'!$E$125:$E$129,'[1]Cashflow Projection'!$D$125:$D$129,'Sales (2)'!C195)&lt;&gt;0,TRUE,FALSE)</f>
        <v>0</v>
      </c>
      <c r="U195" s="4">
        <v>45869</v>
      </c>
      <c r="V195" s="6">
        <v>413041.40879671212</v>
      </c>
      <c r="W195" s="7">
        <f>IF(SUMIFS('[1]Cashflow Projection'!$E$125:$E$129,'[1]Cashflow Projection'!$D$125:$D$129,'Sales (2)'!C195)=1,SUMIFS('[1]Cashflow Projection'!$C$125:$C$129,'[1]Cashflow Projection'!$D$125:$D$129,'Sales (2)'!C195),+'Sales (2)'!H195)</f>
        <v>45827</v>
      </c>
      <c r="X195" s="7">
        <f t="shared" si="11"/>
        <v>45869</v>
      </c>
      <c r="Y195" s="7">
        <f t="shared" si="12"/>
        <v>45900</v>
      </c>
      <c r="Z195" t="b">
        <v>0</v>
      </c>
    </row>
    <row r="196" spans="1:26" hidden="1" x14ac:dyDescent="0.2">
      <c r="A196" s="3" t="s">
        <v>174</v>
      </c>
      <c r="B196" s="3" t="s">
        <v>220</v>
      </c>
      <c r="C196" s="3" t="s">
        <v>224</v>
      </c>
      <c r="D196" s="3" t="b">
        <v>0</v>
      </c>
      <c r="E196" s="3" t="b">
        <v>0</v>
      </c>
      <c r="F196" s="3">
        <f>IF(OR(Z196=TRUE,SUMIFS('[1]Cashflow Projection'!$E$125:$E$129,'[1]Cashflow Projection'!$D$125:$D$129,'Sales (2)'!C196)=1),0,SUMIFS('[1]Cashflow Projection'!$C$7:$C$23,'[1]Cashflow Projection'!$B$7:$B$23,'Sales (2)'!B196,'[1]Cashflow Projection'!$A$7:$A$23,'Sales (2)'!A196))</f>
        <v>0</v>
      </c>
      <c r="G196" s="4">
        <v>45517</v>
      </c>
      <c r="H196" s="4">
        <v>45827</v>
      </c>
      <c r="I196" s="3">
        <v>1619900</v>
      </c>
      <c r="J196" s="3">
        <v>211291.30434782611</v>
      </c>
      <c r="K196" s="3">
        <v>1408608.6956521741</v>
      </c>
      <c r="L196" s="3">
        <v>18502.080000000002</v>
      </c>
      <c r="M196" s="3">
        <v>1789</v>
      </c>
      <c r="N196" s="3">
        <v>8099.5</v>
      </c>
      <c r="O196" s="3">
        <v>80995</v>
      </c>
      <c r="P196" s="3">
        <v>19224.37</v>
      </c>
      <c r="Q196" s="5">
        <f t="shared" si="9"/>
        <v>1279998.7456521741</v>
      </c>
      <c r="R196" s="6">
        <v>0</v>
      </c>
      <c r="S196" s="6">
        <f t="shared" si="10"/>
        <v>1279998.7456521741</v>
      </c>
      <c r="T196" s="3" t="b">
        <f>IF(SUMIFS('[1]Cashflow Projection'!$E$125:$E$129,'[1]Cashflow Projection'!$D$125:$D$129,'Sales (2)'!C196)&lt;&gt;0,TRUE,FALSE)</f>
        <v>0</v>
      </c>
      <c r="U196" s="4">
        <v>45869</v>
      </c>
      <c r="V196" s="6">
        <v>358449.06103424629</v>
      </c>
      <c r="W196" s="7">
        <f>IF(SUMIFS('[1]Cashflow Projection'!$E$125:$E$129,'[1]Cashflow Projection'!$D$125:$D$129,'Sales (2)'!C196)=1,SUMIFS('[1]Cashflow Projection'!$C$125:$C$129,'[1]Cashflow Projection'!$D$125:$D$129,'Sales (2)'!C196),+'Sales (2)'!H196)</f>
        <v>45827</v>
      </c>
      <c r="X196" s="7">
        <f t="shared" si="11"/>
        <v>45869</v>
      </c>
      <c r="Y196" s="7">
        <f t="shared" si="12"/>
        <v>45900</v>
      </c>
      <c r="Z196" t="b">
        <v>0</v>
      </c>
    </row>
    <row r="197" spans="1:26" hidden="1" x14ac:dyDescent="0.2">
      <c r="A197" s="3" t="s">
        <v>174</v>
      </c>
      <c r="B197" s="3" t="s">
        <v>220</v>
      </c>
      <c r="C197" s="3" t="s">
        <v>225</v>
      </c>
      <c r="D197" s="3" t="b">
        <v>0</v>
      </c>
      <c r="E197" s="3" t="b">
        <v>0</v>
      </c>
      <c r="F197" s="3">
        <f>IF(OR(Z197=TRUE,SUMIFS('[1]Cashflow Projection'!$E$125:$E$129,'[1]Cashflow Projection'!$D$125:$D$129,'Sales (2)'!C197)=1),0,SUMIFS('[1]Cashflow Projection'!$C$7:$C$23,'[1]Cashflow Projection'!$B$7:$B$23,'Sales (2)'!B197,'[1]Cashflow Projection'!$A$7:$A$23,'Sales (2)'!A197))</f>
        <v>0</v>
      </c>
      <c r="G197" s="4">
        <v>45517</v>
      </c>
      <c r="H197" s="4">
        <v>45827</v>
      </c>
      <c r="I197" s="3">
        <v>1599900</v>
      </c>
      <c r="J197" s="3">
        <v>208682.60869565219</v>
      </c>
      <c r="K197" s="3">
        <v>1391217.3913043479</v>
      </c>
      <c r="L197" s="3">
        <v>18502.080000000002</v>
      </c>
      <c r="M197" s="3">
        <v>1789</v>
      </c>
      <c r="N197" s="3">
        <v>7999.5</v>
      </c>
      <c r="O197" s="3">
        <v>79995</v>
      </c>
      <c r="P197" s="3">
        <v>19224.37</v>
      </c>
      <c r="Q197" s="5">
        <f t="shared" ref="Q197:Q260" si="13">K197-SUM(L197:P197)</f>
        <v>1263707.4413043479</v>
      </c>
      <c r="R197" s="6">
        <v>0</v>
      </c>
      <c r="S197" s="6">
        <f t="shared" ref="S197:S260" si="14">IF(T197=FALSE,Q197-R197,+V197)</f>
        <v>1263707.4413043479</v>
      </c>
      <c r="T197" s="3" t="b">
        <f>IF(SUMIFS('[1]Cashflow Projection'!$E$125:$E$129,'[1]Cashflow Projection'!$D$125:$D$129,'Sales (2)'!C197)&lt;&gt;0,TRUE,FALSE)</f>
        <v>0</v>
      </c>
      <c r="U197" s="4">
        <v>45869</v>
      </c>
      <c r="V197" s="6">
        <v>284828.40616438328</v>
      </c>
      <c r="W197" s="7">
        <f>IF(SUMIFS('[1]Cashflow Projection'!$E$125:$E$129,'[1]Cashflow Projection'!$D$125:$D$129,'Sales (2)'!C197)=1,SUMIFS('[1]Cashflow Projection'!$C$125:$C$129,'[1]Cashflow Projection'!$D$125:$D$129,'Sales (2)'!C197),+'Sales (2)'!H197)</f>
        <v>45827</v>
      </c>
      <c r="X197" s="7">
        <f t="shared" ref="X197:X260" si="15">IF(MOD(MONTH(W197), 2) &lt;&gt; 0, EOMONTH(W197, 2), EOMONTH(W197, 1))</f>
        <v>45869</v>
      </c>
      <c r="Y197" s="7">
        <f t="shared" ref="Y197:Y260" si="16">EOMONTH(X197,1)</f>
        <v>45900</v>
      </c>
      <c r="Z197" t="b">
        <v>0</v>
      </c>
    </row>
    <row r="198" spans="1:26" hidden="1" x14ac:dyDescent="0.2">
      <c r="A198" s="3" t="s">
        <v>174</v>
      </c>
      <c r="B198" s="3" t="s">
        <v>220</v>
      </c>
      <c r="C198" s="3" t="s">
        <v>226</v>
      </c>
      <c r="D198" s="3" t="b">
        <v>0</v>
      </c>
      <c r="E198" s="3" t="b">
        <v>0</v>
      </c>
      <c r="F198" s="3">
        <f>IF(OR(Z198=TRUE,SUMIFS('[1]Cashflow Projection'!$E$125:$E$129,'[1]Cashflow Projection'!$D$125:$D$129,'Sales (2)'!C198)=1),0,SUMIFS('[1]Cashflow Projection'!$C$7:$C$23,'[1]Cashflow Projection'!$B$7:$B$23,'Sales (2)'!B198,'[1]Cashflow Projection'!$A$7:$A$23,'Sales (2)'!A198))</f>
        <v>0</v>
      </c>
      <c r="G198" s="4">
        <v>45517</v>
      </c>
      <c r="H198" s="4">
        <v>45827</v>
      </c>
      <c r="I198" s="3">
        <v>1599900</v>
      </c>
      <c r="J198" s="3">
        <v>208682.60869565219</v>
      </c>
      <c r="K198" s="3">
        <v>1391217.3913043479</v>
      </c>
      <c r="L198" s="3">
        <v>18502.080000000002</v>
      </c>
      <c r="M198" s="3">
        <v>1789</v>
      </c>
      <c r="N198" s="3">
        <v>7999.5</v>
      </c>
      <c r="O198" s="3">
        <v>79995</v>
      </c>
      <c r="P198" s="3">
        <v>19224.37</v>
      </c>
      <c r="Q198" s="5">
        <f t="shared" si="13"/>
        <v>1263707.4413043479</v>
      </c>
      <c r="R198" s="6">
        <v>0</v>
      </c>
      <c r="S198" s="6">
        <f t="shared" si="14"/>
        <v>1263707.4413043479</v>
      </c>
      <c r="T198" s="3" t="b">
        <f>IF(SUMIFS('[1]Cashflow Projection'!$E$125:$E$129,'[1]Cashflow Projection'!$D$125:$D$129,'Sales (2)'!C198)&lt;&gt;0,TRUE,FALSE)</f>
        <v>0</v>
      </c>
      <c r="U198" s="4">
        <v>45869</v>
      </c>
      <c r="V198" s="6">
        <v>151378.80488739701</v>
      </c>
      <c r="W198" s="7">
        <f>IF(SUMIFS('[1]Cashflow Projection'!$E$125:$E$129,'[1]Cashflow Projection'!$D$125:$D$129,'Sales (2)'!C198)=1,SUMIFS('[1]Cashflow Projection'!$C$125:$C$129,'[1]Cashflow Projection'!$D$125:$D$129,'Sales (2)'!C198),+'Sales (2)'!H198)</f>
        <v>45827</v>
      </c>
      <c r="X198" s="7">
        <f t="shared" si="15"/>
        <v>45869</v>
      </c>
      <c r="Y198" s="7">
        <f t="shared" si="16"/>
        <v>45900</v>
      </c>
      <c r="Z198" t="b">
        <v>0</v>
      </c>
    </row>
    <row r="199" spans="1:26" hidden="1" x14ac:dyDescent="0.2">
      <c r="A199" s="3" t="s">
        <v>174</v>
      </c>
      <c r="B199" s="3" t="s">
        <v>220</v>
      </c>
      <c r="C199" s="3" t="s">
        <v>227</v>
      </c>
      <c r="D199" s="3" t="b">
        <v>0</v>
      </c>
      <c r="E199" s="3" t="b">
        <v>0</v>
      </c>
      <c r="F199" s="3">
        <f>IF(OR(Z199=TRUE,SUMIFS('[1]Cashflow Projection'!$E$125:$E$129,'[1]Cashflow Projection'!$D$125:$D$129,'Sales (2)'!C199)=1),0,SUMIFS('[1]Cashflow Projection'!$C$7:$C$23,'[1]Cashflow Projection'!$B$7:$B$23,'Sales (2)'!B199,'[1]Cashflow Projection'!$A$7:$A$23,'Sales (2)'!A199))</f>
        <v>0</v>
      </c>
      <c r="G199" s="4">
        <v>45517</v>
      </c>
      <c r="H199" s="4">
        <v>45827</v>
      </c>
      <c r="I199" s="3">
        <v>1599900</v>
      </c>
      <c r="J199" s="3">
        <v>208682.60869565219</v>
      </c>
      <c r="K199" s="3">
        <v>1391217.3913043479</v>
      </c>
      <c r="L199" s="3">
        <v>18502.080000000002</v>
      </c>
      <c r="M199" s="3">
        <v>1789</v>
      </c>
      <c r="N199" s="3">
        <v>7999.5</v>
      </c>
      <c r="O199" s="3">
        <v>79995</v>
      </c>
      <c r="P199" s="3">
        <v>19224.37</v>
      </c>
      <c r="Q199" s="5">
        <f t="shared" si="13"/>
        <v>1263707.4413043479</v>
      </c>
      <c r="R199" s="6">
        <v>0</v>
      </c>
      <c r="S199" s="6">
        <f t="shared" si="14"/>
        <v>1263707.4413043479</v>
      </c>
      <c r="T199" s="3" t="b">
        <f>IF(SUMIFS('[1]Cashflow Projection'!$E$125:$E$129,'[1]Cashflow Projection'!$D$125:$D$129,'Sales (2)'!C199)&lt;&gt;0,TRUE,FALSE)</f>
        <v>0</v>
      </c>
      <c r="U199" s="4">
        <v>45869</v>
      </c>
      <c r="V199" s="6">
        <v>86782.340973698534</v>
      </c>
      <c r="W199" s="7">
        <f>IF(SUMIFS('[1]Cashflow Projection'!$E$125:$E$129,'[1]Cashflow Projection'!$D$125:$D$129,'Sales (2)'!C199)=1,SUMIFS('[1]Cashflow Projection'!$C$125:$C$129,'[1]Cashflow Projection'!$D$125:$D$129,'Sales (2)'!C199),+'Sales (2)'!H199)</f>
        <v>45827</v>
      </c>
      <c r="X199" s="7">
        <f t="shared" si="15"/>
        <v>45869</v>
      </c>
      <c r="Y199" s="7">
        <f t="shared" si="16"/>
        <v>45900</v>
      </c>
      <c r="Z199" t="b">
        <v>0</v>
      </c>
    </row>
    <row r="200" spans="1:26" hidden="1" x14ac:dyDescent="0.2">
      <c r="A200" s="3" t="s">
        <v>174</v>
      </c>
      <c r="B200" s="3" t="s">
        <v>220</v>
      </c>
      <c r="C200" s="3" t="s">
        <v>228</v>
      </c>
      <c r="D200" s="3" t="b">
        <v>0</v>
      </c>
      <c r="E200" s="3" t="b">
        <v>0</v>
      </c>
      <c r="F200" s="3">
        <f>IF(OR(Z200=TRUE,SUMIFS('[1]Cashflow Projection'!$E$125:$E$129,'[1]Cashflow Projection'!$D$125:$D$129,'Sales (2)'!C200)=1),0,SUMIFS('[1]Cashflow Projection'!$C$7:$C$23,'[1]Cashflow Projection'!$B$7:$B$23,'Sales (2)'!B200,'[1]Cashflow Projection'!$A$7:$A$23,'Sales (2)'!A200))</f>
        <v>0</v>
      </c>
      <c r="G200" s="4">
        <v>45517</v>
      </c>
      <c r="H200" s="4">
        <v>45827</v>
      </c>
      <c r="I200" s="3">
        <v>1599900</v>
      </c>
      <c r="J200" s="3">
        <v>208682.60869565219</v>
      </c>
      <c r="K200" s="3">
        <v>1391217.3913043479</v>
      </c>
      <c r="L200" s="3">
        <v>18502.080000000002</v>
      </c>
      <c r="M200" s="3">
        <v>1789</v>
      </c>
      <c r="N200" s="3">
        <v>7999.5</v>
      </c>
      <c r="O200" s="3">
        <v>79995</v>
      </c>
      <c r="P200" s="3">
        <v>19224.37</v>
      </c>
      <c r="Q200" s="5">
        <f t="shared" si="13"/>
        <v>1263707.4413043479</v>
      </c>
      <c r="R200" s="6">
        <v>0</v>
      </c>
      <c r="S200" s="6">
        <f t="shared" si="14"/>
        <v>1263707.4413043479</v>
      </c>
      <c r="T200" s="3" t="b">
        <f>IF(SUMIFS('[1]Cashflow Projection'!$E$125:$E$129,'[1]Cashflow Projection'!$D$125:$D$129,'Sales (2)'!C200)&lt;&gt;0,TRUE,FALSE)</f>
        <v>0</v>
      </c>
      <c r="U200" s="4">
        <v>45869</v>
      </c>
      <c r="V200" s="6">
        <v>0</v>
      </c>
      <c r="W200" s="7">
        <f>IF(SUMIFS('[1]Cashflow Projection'!$E$125:$E$129,'[1]Cashflow Projection'!$D$125:$D$129,'Sales (2)'!C200)=1,SUMIFS('[1]Cashflow Projection'!$C$125:$C$129,'[1]Cashflow Projection'!$D$125:$D$129,'Sales (2)'!C200),+'Sales (2)'!H200)</f>
        <v>45827</v>
      </c>
      <c r="X200" s="7">
        <f t="shared" si="15"/>
        <v>45869</v>
      </c>
      <c r="Y200" s="7">
        <f t="shared" si="16"/>
        <v>45900</v>
      </c>
      <c r="Z200" t="b">
        <v>0</v>
      </c>
    </row>
    <row r="201" spans="1:26" hidden="1" x14ac:dyDescent="0.2">
      <c r="A201" s="3" t="s">
        <v>174</v>
      </c>
      <c r="B201" s="3" t="s">
        <v>229</v>
      </c>
      <c r="C201" s="3" t="s">
        <v>230</v>
      </c>
      <c r="D201" s="3" t="b">
        <v>0</v>
      </c>
      <c r="E201" s="3" t="b">
        <v>0</v>
      </c>
      <c r="F201" s="3">
        <f>IF(OR(Z201=TRUE,SUMIFS('[1]Cashflow Projection'!$E$125:$E$129,'[1]Cashflow Projection'!$D$125:$D$129,'Sales (2)'!C201)=1),0,SUMIFS('[1]Cashflow Projection'!$C$7:$C$23,'[1]Cashflow Projection'!$B$7:$B$23,'Sales (2)'!B201,'[1]Cashflow Projection'!$A$7:$A$23,'Sales (2)'!A201))</f>
        <v>0</v>
      </c>
      <c r="G201" s="4">
        <v>45523</v>
      </c>
      <c r="H201" s="4">
        <v>45699</v>
      </c>
      <c r="I201" s="3">
        <v>1649900</v>
      </c>
      <c r="J201" s="3">
        <v>215204.34782608689</v>
      </c>
      <c r="K201" s="3">
        <v>1434695.6521739131</v>
      </c>
      <c r="L201" s="3">
        <v>18502.080000000002</v>
      </c>
      <c r="M201" s="3">
        <v>1789</v>
      </c>
      <c r="N201" s="3">
        <v>8249.5</v>
      </c>
      <c r="O201" s="3">
        <v>82495</v>
      </c>
      <c r="P201" s="3">
        <v>19224.37</v>
      </c>
      <c r="Q201" s="5">
        <f t="shared" si="13"/>
        <v>1304435.7021739131</v>
      </c>
      <c r="R201" s="6">
        <v>0</v>
      </c>
      <c r="S201" s="6">
        <f t="shared" si="14"/>
        <v>1304435.7021739131</v>
      </c>
      <c r="T201" s="3" t="b">
        <f>IF(SUMIFS('[1]Cashflow Projection'!$E$125:$E$129,'[1]Cashflow Projection'!$D$125:$D$129,'Sales (2)'!C201)&lt;&gt;0,TRUE,FALSE)</f>
        <v>0</v>
      </c>
      <c r="U201" s="4">
        <v>45747</v>
      </c>
      <c r="V201" s="6">
        <v>170000.04999999981</v>
      </c>
      <c r="W201" s="7">
        <f>IF(SUMIFS('[1]Cashflow Projection'!$E$125:$E$129,'[1]Cashflow Projection'!$D$125:$D$129,'Sales (2)'!C201)=1,SUMIFS('[1]Cashflow Projection'!$C$125:$C$129,'[1]Cashflow Projection'!$D$125:$D$129,'Sales (2)'!C201),+'Sales (2)'!H201)</f>
        <v>45699</v>
      </c>
      <c r="X201" s="7">
        <f t="shared" si="15"/>
        <v>45747</v>
      </c>
      <c r="Y201" s="7">
        <f t="shared" si="16"/>
        <v>45777</v>
      </c>
      <c r="Z201" t="b">
        <v>0</v>
      </c>
    </row>
    <row r="202" spans="1:26" hidden="1" x14ac:dyDescent="0.2">
      <c r="A202" s="3" t="s">
        <v>174</v>
      </c>
      <c r="B202" s="3" t="s">
        <v>229</v>
      </c>
      <c r="C202" s="3" t="s">
        <v>231</v>
      </c>
      <c r="D202" s="3" t="b">
        <v>0</v>
      </c>
      <c r="E202" s="3" t="b">
        <v>0</v>
      </c>
      <c r="F202" s="3">
        <f>IF(OR(Z202=TRUE,SUMIFS('[1]Cashflow Projection'!$E$125:$E$129,'[1]Cashflow Projection'!$D$125:$D$129,'Sales (2)'!C202)=1),0,SUMIFS('[1]Cashflow Projection'!$C$7:$C$23,'[1]Cashflow Projection'!$B$7:$B$23,'Sales (2)'!B202,'[1]Cashflow Projection'!$A$7:$A$23,'Sales (2)'!A202))</f>
        <v>0</v>
      </c>
      <c r="G202" s="4">
        <v>45523</v>
      </c>
      <c r="H202" s="4">
        <v>45699</v>
      </c>
      <c r="I202" s="3">
        <v>1649900</v>
      </c>
      <c r="J202" s="3">
        <v>215204.34782608689</v>
      </c>
      <c r="K202" s="3">
        <v>1434695.6521739131</v>
      </c>
      <c r="L202" s="3">
        <v>18502.080000000002</v>
      </c>
      <c r="M202" s="3">
        <v>1789</v>
      </c>
      <c r="N202" s="3">
        <v>8249.5</v>
      </c>
      <c r="O202" s="3">
        <v>82495</v>
      </c>
      <c r="P202" s="3">
        <v>19224.37</v>
      </c>
      <c r="Q202" s="5">
        <f t="shared" si="13"/>
        <v>1304435.7021739131</v>
      </c>
      <c r="R202" s="6">
        <v>0</v>
      </c>
      <c r="S202" s="6">
        <f t="shared" si="14"/>
        <v>1304435.7021739131</v>
      </c>
      <c r="T202" s="3" t="b">
        <f>IF(SUMIFS('[1]Cashflow Projection'!$E$125:$E$129,'[1]Cashflow Projection'!$D$125:$D$129,'Sales (2)'!C202)&lt;&gt;0,TRUE,FALSE)</f>
        <v>0</v>
      </c>
      <c r="U202" s="4">
        <v>45747</v>
      </c>
      <c r="V202" s="6">
        <v>165231.00961506829</v>
      </c>
      <c r="W202" s="7">
        <f>IF(SUMIFS('[1]Cashflow Projection'!$E$125:$E$129,'[1]Cashflow Projection'!$D$125:$D$129,'Sales (2)'!C202)=1,SUMIFS('[1]Cashflow Projection'!$C$125:$C$129,'[1]Cashflow Projection'!$D$125:$D$129,'Sales (2)'!C202),+'Sales (2)'!H202)</f>
        <v>45699</v>
      </c>
      <c r="X202" s="7">
        <f t="shared" si="15"/>
        <v>45747</v>
      </c>
      <c r="Y202" s="7">
        <f t="shared" si="16"/>
        <v>45777</v>
      </c>
      <c r="Z202" t="b">
        <v>0</v>
      </c>
    </row>
    <row r="203" spans="1:26" hidden="1" x14ac:dyDescent="0.2">
      <c r="A203" s="3" t="s">
        <v>174</v>
      </c>
      <c r="B203" s="3" t="s">
        <v>229</v>
      </c>
      <c r="C203" s="3" t="s">
        <v>232</v>
      </c>
      <c r="D203" s="3" t="b">
        <v>0</v>
      </c>
      <c r="E203" s="3" t="b">
        <v>0</v>
      </c>
      <c r="F203" s="3">
        <f>IF(OR(Z203=TRUE,SUMIFS('[1]Cashflow Projection'!$E$125:$E$129,'[1]Cashflow Projection'!$D$125:$D$129,'Sales (2)'!C203)=1),0,SUMIFS('[1]Cashflow Projection'!$C$7:$C$23,'[1]Cashflow Projection'!$B$7:$B$23,'Sales (2)'!B203,'[1]Cashflow Projection'!$A$7:$A$23,'Sales (2)'!A203))</f>
        <v>0</v>
      </c>
      <c r="G203" s="4">
        <v>45523</v>
      </c>
      <c r="H203" s="4">
        <v>45699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5">
        <f t="shared" si="13"/>
        <v>1304435.7021739131</v>
      </c>
      <c r="R203" s="6">
        <v>0</v>
      </c>
      <c r="S203" s="6">
        <f t="shared" si="14"/>
        <v>1304435.7021739131</v>
      </c>
      <c r="T203" s="3" t="b">
        <f>IF(SUMIFS('[1]Cashflow Projection'!$E$125:$E$129,'[1]Cashflow Projection'!$D$125:$D$129,'Sales (2)'!C203)&lt;&gt;0,TRUE,FALSE)</f>
        <v>0</v>
      </c>
      <c r="U203" s="4">
        <v>45747</v>
      </c>
      <c r="V203" s="6">
        <v>200679.77602739731</v>
      </c>
      <c r="W203" s="7">
        <f>IF(SUMIFS('[1]Cashflow Projection'!$E$125:$E$129,'[1]Cashflow Projection'!$D$125:$D$129,'Sales (2)'!C203)=1,SUMIFS('[1]Cashflow Projection'!$C$125:$C$129,'[1]Cashflow Projection'!$D$125:$D$129,'Sales (2)'!C203),+'Sales (2)'!H203)</f>
        <v>45699</v>
      </c>
      <c r="X203" s="7">
        <f t="shared" si="15"/>
        <v>45747</v>
      </c>
      <c r="Y203" s="7">
        <f t="shared" si="16"/>
        <v>45777</v>
      </c>
      <c r="Z203" t="b">
        <v>0</v>
      </c>
    </row>
    <row r="204" spans="1:26" hidden="1" x14ac:dyDescent="0.2">
      <c r="A204" s="3" t="s">
        <v>174</v>
      </c>
      <c r="B204" s="3" t="s">
        <v>229</v>
      </c>
      <c r="C204" s="3" t="s">
        <v>233</v>
      </c>
      <c r="D204" s="3" t="b">
        <v>0</v>
      </c>
      <c r="E204" s="3" t="b">
        <v>0</v>
      </c>
      <c r="F204" s="3">
        <f>IF(OR(Z204=TRUE,SUMIFS('[1]Cashflow Projection'!$E$125:$E$129,'[1]Cashflow Projection'!$D$125:$D$129,'Sales (2)'!C204)=1),0,SUMIFS('[1]Cashflow Projection'!$C$7:$C$23,'[1]Cashflow Projection'!$B$7:$B$23,'Sales (2)'!B204,'[1]Cashflow Projection'!$A$7:$A$23,'Sales (2)'!A204))</f>
        <v>0</v>
      </c>
      <c r="G204" s="4">
        <v>45523</v>
      </c>
      <c r="H204" s="4">
        <v>45699</v>
      </c>
      <c r="I204" s="3">
        <v>1649900</v>
      </c>
      <c r="J204" s="3">
        <v>215204.34782608689</v>
      </c>
      <c r="K204" s="3">
        <v>1434695.6521739131</v>
      </c>
      <c r="L204" s="3">
        <v>18502.080000000002</v>
      </c>
      <c r="M204" s="3">
        <v>1789</v>
      </c>
      <c r="N204" s="3">
        <v>8249.5</v>
      </c>
      <c r="O204" s="3">
        <v>82495</v>
      </c>
      <c r="P204" s="3">
        <v>19224.37</v>
      </c>
      <c r="Q204" s="5">
        <f t="shared" si="13"/>
        <v>1304435.7021739131</v>
      </c>
      <c r="R204" s="6">
        <v>0</v>
      </c>
      <c r="S204" s="6">
        <f t="shared" si="14"/>
        <v>1304435.7021739131</v>
      </c>
      <c r="T204" s="3" t="b">
        <f>IF(SUMIFS('[1]Cashflow Projection'!$E$125:$E$129,'[1]Cashflow Projection'!$D$125:$D$129,'Sales (2)'!C204)&lt;&gt;0,TRUE,FALSE)</f>
        <v>0</v>
      </c>
      <c r="U204" s="4">
        <v>45747</v>
      </c>
      <c r="V204" s="6">
        <v>169984.74909862989</v>
      </c>
      <c r="W204" s="7">
        <f>IF(SUMIFS('[1]Cashflow Projection'!$E$125:$E$129,'[1]Cashflow Projection'!$D$125:$D$129,'Sales (2)'!C204)=1,SUMIFS('[1]Cashflow Projection'!$C$125:$C$129,'[1]Cashflow Projection'!$D$125:$D$129,'Sales (2)'!C204),+'Sales (2)'!H204)</f>
        <v>45699</v>
      </c>
      <c r="X204" s="7">
        <f t="shared" si="15"/>
        <v>45747</v>
      </c>
      <c r="Y204" s="7">
        <f t="shared" si="16"/>
        <v>45777</v>
      </c>
      <c r="Z204" t="b">
        <v>0</v>
      </c>
    </row>
    <row r="205" spans="1:26" hidden="1" x14ac:dyDescent="0.2">
      <c r="A205" s="3" t="s">
        <v>174</v>
      </c>
      <c r="B205" s="3" t="s">
        <v>229</v>
      </c>
      <c r="C205" s="3" t="s">
        <v>234</v>
      </c>
      <c r="D205" s="3" t="b">
        <v>0</v>
      </c>
      <c r="E205" s="3" t="b">
        <v>0</v>
      </c>
      <c r="F205" s="3">
        <f>IF(OR(Z205=TRUE,SUMIFS('[1]Cashflow Projection'!$E$125:$E$129,'[1]Cashflow Projection'!$D$125:$D$129,'Sales (2)'!C205)=1),0,SUMIFS('[1]Cashflow Projection'!$C$7:$C$23,'[1]Cashflow Projection'!$B$7:$B$23,'Sales (2)'!B205,'[1]Cashflow Projection'!$A$7:$A$23,'Sales (2)'!A205))</f>
        <v>0</v>
      </c>
      <c r="G205" s="4">
        <v>45523</v>
      </c>
      <c r="H205" s="4">
        <v>45699</v>
      </c>
      <c r="I205" s="3">
        <v>1449900</v>
      </c>
      <c r="J205" s="3">
        <v>189117.39130434781</v>
      </c>
      <c r="K205" s="3">
        <v>1260782.6086956521</v>
      </c>
      <c r="L205" s="3">
        <v>18502.080000000002</v>
      </c>
      <c r="M205" s="3">
        <v>1789</v>
      </c>
      <c r="N205" s="3">
        <v>7249.5</v>
      </c>
      <c r="O205" s="3">
        <v>72495</v>
      </c>
      <c r="P205" s="3">
        <v>19224.37</v>
      </c>
      <c r="Q205" s="5">
        <f t="shared" si="13"/>
        <v>1141522.6586956521</v>
      </c>
      <c r="R205" s="6">
        <v>0</v>
      </c>
      <c r="S205" s="6">
        <f t="shared" si="14"/>
        <v>1141522.6586956521</v>
      </c>
      <c r="T205" s="3" t="b">
        <f>IF(SUMIFS('[1]Cashflow Projection'!$E$125:$E$129,'[1]Cashflow Projection'!$D$125:$D$129,'Sales (2)'!C205)&lt;&gt;0,TRUE,FALSE)</f>
        <v>0</v>
      </c>
      <c r="U205" s="4">
        <v>45747</v>
      </c>
      <c r="V205" s="6">
        <v>-35901.045890411129</v>
      </c>
      <c r="W205" s="7">
        <f>IF(SUMIFS('[1]Cashflow Projection'!$E$125:$E$129,'[1]Cashflow Projection'!$D$125:$D$129,'Sales (2)'!C205)=1,SUMIFS('[1]Cashflow Projection'!$C$125:$C$129,'[1]Cashflow Projection'!$D$125:$D$129,'Sales (2)'!C205),+'Sales (2)'!H205)</f>
        <v>45699</v>
      </c>
      <c r="X205" s="7">
        <f t="shared" si="15"/>
        <v>45747</v>
      </c>
      <c r="Y205" s="7">
        <f t="shared" si="16"/>
        <v>45777</v>
      </c>
      <c r="Z205" t="b">
        <v>0</v>
      </c>
    </row>
    <row r="206" spans="1:26" hidden="1" x14ac:dyDescent="0.2">
      <c r="A206" s="3" t="s">
        <v>174</v>
      </c>
      <c r="B206" s="3" t="s">
        <v>229</v>
      </c>
      <c r="C206" s="3" t="s">
        <v>235</v>
      </c>
      <c r="D206" s="3" t="b">
        <v>0</v>
      </c>
      <c r="E206" s="3" t="b">
        <v>0</v>
      </c>
      <c r="F206" s="3">
        <f>IF(OR(Z206=TRUE,SUMIFS('[1]Cashflow Projection'!$E$125:$E$129,'[1]Cashflow Projection'!$D$125:$D$129,'Sales (2)'!C206)=1),0,SUMIFS('[1]Cashflow Projection'!$C$7:$C$23,'[1]Cashflow Projection'!$B$7:$B$23,'Sales (2)'!B206,'[1]Cashflow Projection'!$A$7:$A$23,'Sales (2)'!A206))</f>
        <v>0</v>
      </c>
      <c r="G206" s="4">
        <v>45523</v>
      </c>
      <c r="H206" s="4">
        <v>45699</v>
      </c>
      <c r="I206" s="3">
        <v>1449900</v>
      </c>
      <c r="J206" s="3">
        <v>189117.39130434781</v>
      </c>
      <c r="K206" s="3">
        <v>1260782.6086956521</v>
      </c>
      <c r="L206" s="3">
        <v>18502.080000000002</v>
      </c>
      <c r="M206" s="3">
        <v>1789</v>
      </c>
      <c r="N206" s="3">
        <v>7249.5</v>
      </c>
      <c r="O206" s="3">
        <v>72495</v>
      </c>
      <c r="P206" s="3">
        <v>19224.37</v>
      </c>
      <c r="Q206" s="5">
        <f t="shared" si="13"/>
        <v>1141522.6586956521</v>
      </c>
      <c r="R206" s="6">
        <v>0</v>
      </c>
      <c r="S206" s="6">
        <f t="shared" si="14"/>
        <v>1141522.6586956521</v>
      </c>
      <c r="T206" s="3" t="b">
        <f>IF(SUMIFS('[1]Cashflow Projection'!$E$125:$E$129,'[1]Cashflow Projection'!$D$125:$D$129,'Sales (2)'!C206)&lt;&gt;0,TRUE,FALSE)</f>
        <v>0</v>
      </c>
      <c r="U206" s="4">
        <v>45747</v>
      </c>
      <c r="V206" s="6">
        <v>-5890.4552454794757</v>
      </c>
      <c r="W206" s="7">
        <f>IF(SUMIFS('[1]Cashflow Projection'!$E$125:$E$129,'[1]Cashflow Projection'!$D$125:$D$129,'Sales (2)'!C206)=1,SUMIFS('[1]Cashflow Projection'!$C$125:$C$129,'[1]Cashflow Projection'!$D$125:$D$129,'Sales (2)'!C206),+'Sales (2)'!H206)</f>
        <v>45699</v>
      </c>
      <c r="X206" s="7">
        <f t="shared" si="15"/>
        <v>45747</v>
      </c>
      <c r="Y206" s="7">
        <f t="shared" si="16"/>
        <v>45777</v>
      </c>
      <c r="Z206" t="b">
        <v>0</v>
      </c>
    </row>
    <row r="207" spans="1:26" hidden="1" x14ac:dyDescent="0.2">
      <c r="A207" s="3" t="s">
        <v>174</v>
      </c>
      <c r="B207" s="3" t="s">
        <v>229</v>
      </c>
      <c r="C207" s="3" t="s">
        <v>236</v>
      </c>
      <c r="D207" s="3" t="b">
        <v>0</v>
      </c>
      <c r="E207" s="3" t="b">
        <v>0</v>
      </c>
      <c r="F207" s="3">
        <f>IF(OR(Z207=TRUE,SUMIFS('[1]Cashflow Projection'!$E$125:$E$129,'[1]Cashflow Projection'!$D$125:$D$129,'Sales (2)'!C207)=1),0,SUMIFS('[1]Cashflow Projection'!$C$7:$C$23,'[1]Cashflow Projection'!$B$7:$B$23,'Sales (2)'!B207,'[1]Cashflow Projection'!$A$7:$A$23,'Sales (2)'!A207))</f>
        <v>0</v>
      </c>
      <c r="G207" s="4">
        <v>45523</v>
      </c>
      <c r="H207" s="4">
        <v>45699</v>
      </c>
      <c r="I207" s="3">
        <v>1449900</v>
      </c>
      <c r="J207" s="3">
        <v>189117.39130434781</v>
      </c>
      <c r="K207" s="3">
        <v>1260782.6086956521</v>
      </c>
      <c r="L207" s="3">
        <v>18502.080000000002</v>
      </c>
      <c r="M207" s="3">
        <v>1789</v>
      </c>
      <c r="N207" s="3">
        <v>7249.5</v>
      </c>
      <c r="O207" s="3">
        <v>72495</v>
      </c>
      <c r="P207" s="3">
        <v>19224.37</v>
      </c>
      <c r="Q207" s="5">
        <f t="shared" si="13"/>
        <v>1141522.6586956521</v>
      </c>
      <c r="R207" s="6">
        <v>0</v>
      </c>
      <c r="S207" s="6">
        <f t="shared" si="14"/>
        <v>1141522.6586956521</v>
      </c>
      <c r="T207" s="3" t="b">
        <f>IF(SUMIFS('[1]Cashflow Projection'!$E$125:$E$129,'[1]Cashflow Projection'!$D$125:$D$129,'Sales (2)'!C207)&lt;&gt;0,TRUE,FALSE)</f>
        <v>0</v>
      </c>
      <c r="U207" s="4">
        <v>45747</v>
      </c>
      <c r="V207" s="6">
        <v>19431.92394739715</v>
      </c>
      <c r="W207" s="7">
        <f>IF(SUMIFS('[1]Cashflow Projection'!$E$125:$E$129,'[1]Cashflow Projection'!$D$125:$D$129,'Sales (2)'!C207)=1,SUMIFS('[1]Cashflow Projection'!$C$125:$C$129,'[1]Cashflow Projection'!$D$125:$D$129,'Sales (2)'!C207),+'Sales (2)'!H207)</f>
        <v>45699</v>
      </c>
      <c r="X207" s="7">
        <f t="shared" si="15"/>
        <v>45747</v>
      </c>
      <c r="Y207" s="7">
        <f t="shared" si="16"/>
        <v>45777</v>
      </c>
      <c r="Z207" t="b">
        <v>0</v>
      </c>
    </row>
    <row r="208" spans="1:26" hidden="1" x14ac:dyDescent="0.2">
      <c r="A208" s="3" t="s">
        <v>174</v>
      </c>
      <c r="B208" s="3" t="s">
        <v>229</v>
      </c>
      <c r="C208" s="3" t="s">
        <v>237</v>
      </c>
      <c r="D208" s="3" t="b">
        <v>0</v>
      </c>
      <c r="E208" s="3" t="b">
        <v>0</v>
      </c>
      <c r="F208" s="3">
        <f>IF(OR(Z208=TRUE,SUMIFS('[1]Cashflow Projection'!$E$125:$E$129,'[1]Cashflow Projection'!$D$125:$D$129,'Sales (2)'!C208)=1),0,SUMIFS('[1]Cashflow Projection'!$C$7:$C$23,'[1]Cashflow Projection'!$B$7:$B$23,'Sales (2)'!B208,'[1]Cashflow Projection'!$A$7:$A$23,'Sales (2)'!A208))</f>
        <v>0</v>
      </c>
      <c r="G208" s="4">
        <v>45523</v>
      </c>
      <c r="H208" s="4">
        <v>45699</v>
      </c>
      <c r="I208" s="3">
        <v>1449900</v>
      </c>
      <c r="J208" s="3">
        <v>189117.39130434781</v>
      </c>
      <c r="K208" s="3">
        <v>1260782.6086956521</v>
      </c>
      <c r="L208" s="3">
        <v>18502.080000000002</v>
      </c>
      <c r="M208" s="3">
        <v>1789</v>
      </c>
      <c r="N208" s="3">
        <v>7249.5</v>
      </c>
      <c r="O208" s="3">
        <v>72495</v>
      </c>
      <c r="P208" s="3">
        <v>19224.37</v>
      </c>
      <c r="Q208" s="5">
        <f t="shared" si="13"/>
        <v>1141522.6586956521</v>
      </c>
      <c r="R208" s="6">
        <v>0</v>
      </c>
      <c r="S208" s="6">
        <f t="shared" si="14"/>
        <v>1141522.6586956521</v>
      </c>
      <c r="T208" s="3" t="b">
        <f>IF(SUMIFS('[1]Cashflow Projection'!$E$125:$E$129,'[1]Cashflow Projection'!$D$125:$D$129,'Sales (2)'!C208)&lt;&gt;0,TRUE,FALSE)</f>
        <v>0</v>
      </c>
      <c r="U208" s="4">
        <v>45747</v>
      </c>
      <c r="V208" s="6">
        <v>28879.091095890151</v>
      </c>
      <c r="W208" s="7">
        <f>IF(SUMIFS('[1]Cashflow Projection'!$E$125:$E$129,'[1]Cashflow Projection'!$D$125:$D$129,'Sales (2)'!C208)=1,SUMIFS('[1]Cashflow Projection'!$C$125:$C$129,'[1]Cashflow Projection'!$D$125:$D$129,'Sales (2)'!C208),+'Sales (2)'!H208)</f>
        <v>45699</v>
      </c>
      <c r="X208" s="7">
        <f t="shared" si="15"/>
        <v>45747</v>
      </c>
      <c r="Y208" s="7">
        <f t="shared" si="16"/>
        <v>45777</v>
      </c>
      <c r="Z208" t="b">
        <v>0</v>
      </c>
    </row>
    <row r="209" spans="1:26" hidden="1" x14ac:dyDescent="0.2">
      <c r="A209" s="3" t="s">
        <v>174</v>
      </c>
      <c r="B209" s="3" t="s">
        <v>229</v>
      </c>
      <c r="C209" s="3" t="s">
        <v>238</v>
      </c>
      <c r="D209" s="3" t="b">
        <v>0</v>
      </c>
      <c r="E209" s="3" t="b">
        <v>0</v>
      </c>
      <c r="F209" s="3">
        <f>IF(OR(Z209=TRUE,SUMIFS('[1]Cashflow Projection'!$E$125:$E$129,'[1]Cashflow Projection'!$D$125:$D$129,'Sales (2)'!C209)=1),0,SUMIFS('[1]Cashflow Projection'!$C$7:$C$23,'[1]Cashflow Projection'!$B$7:$B$23,'Sales (2)'!B209,'[1]Cashflow Projection'!$A$7:$A$23,'Sales (2)'!A209))</f>
        <v>0</v>
      </c>
      <c r="G209" s="4">
        <v>45523</v>
      </c>
      <c r="H209" s="4">
        <v>45699</v>
      </c>
      <c r="I209" s="3">
        <v>1499900</v>
      </c>
      <c r="J209" s="3">
        <v>195639.13043478259</v>
      </c>
      <c r="K209" s="3">
        <v>1304260.869565218</v>
      </c>
      <c r="L209" s="3">
        <v>18502.080000000002</v>
      </c>
      <c r="M209" s="3">
        <v>1789</v>
      </c>
      <c r="N209" s="3">
        <v>7499.5</v>
      </c>
      <c r="O209" s="3">
        <v>74995</v>
      </c>
      <c r="P209" s="3">
        <v>19224.37</v>
      </c>
      <c r="Q209" s="5">
        <f t="shared" si="13"/>
        <v>1182250.919565218</v>
      </c>
      <c r="R209" s="6">
        <v>0</v>
      </c>
      <c r="S209" s="6">
        <f t="shared" si="14"/>
        <v>1182250.919565218</v>
      </c>
      <c r="T209" s="3" t="b">
        <f>IF(SUMIFS('[1]Cashflow Projection'!$E$125:$E$129,'[1]Cashflow Projection'!$D$125:$D$129,'Sales (2)'!C209)&lt;&gt;0,TRUE,FALSE)</f>
        <v>0</v>
      </c>
      <c r="U209" s="4">
        <v>45747</v>
      </c>
      <c r="V209" s="6">
        <v>64244.84452054766</v>
      </c>
      <c r="W209" s="7">
        <f>IF(SUMIFS('[1]Cashflow Projection'!$E$125:$E$129,'[1]Cashflow Projection'!$D$125:$D$129,'Sales (2)'!C209)=1,SUMIFS('[1]Cashflow Projection'!$C$125:$C$129,'[1]Cashflow Projection'!$D$125:$D$129,'Sales (2)'!C209),+'Sales (2)'!H209)</f>
        <v>45699</v>
      </c>
      <c r="X209" s="7">
        <f t="shared" si="15"/>
        <v>45747</v>
      </c>
      <c r="Y209" s="7">
        <f t="shared" si="16"/>
        <v>45777</v>
      </c>
      <c r="Z209" t="b">
        <v>0</v>
      </c>
    </row>
    <row r="210" spans="1:26" hidden="1" x14ac:dyDescent="0.2">
      <c r="A210" s="3" t="s">
        <v>174</v>
      </c>
      <c r="B210" s="3" t="s">
        <v>229</v>
      </c>
      <c r="C210" s="3" t="s">
        <v>239</v>
      </c>
      <c r="D210" s="3" t="b">
        <v>0</v>
      </c>
      <c r="E210" s="3" t="b">
        <v>0</v>
      </c>
      <c r="F210" s="3">
        <f>IF(OR(Z210=TRUE,SUMIFS('[1]Cashflow Projection'!$E$125:$E$129,'[1]Cashflow Projection'!$D$125:$D$129,'Sales (2)'!C210)=1),0,SUMIFS('[1]Cashflow Projection'!$C$7:$C$23,'[1]Cashflow Projection'!$B$7:$B$23,'Sales (2)'!B210,'[1]Cashflow Projection'!$A$7:$A$23,'Sales (2)'!A210))</f>
        <v>0</v>
      </c>
      <c r="G210" s="4">
        <v>45523</v>
      </c>
      <c r="H210" s="4">
        <v>45699</v>
      </c>
      <c r="I210" s="3">
        <v>1499900</v>
      </c>
      <c r="J210" s="3">
        <v>195639.13043478259</v>
      </c>
      <c r="K210" s="3">
        <v>1304260.869565218</v>
      </c>
      <c r="L210" s="3">
        <v>18502.080000000002</v>
      </c>
      <c r="M210" s="3">
        <v>1789</v>
      </c>
      <c r="N210" s="3">
        <v>7499.5</v>
      </c>
      <c r="O210" s="3">
        <v>74995</v>
      </c>
      <c r="P210" s="3">
        <v>19224.37</v>
      </c>
      <c r="Q210" s="5">
        <f t="shared" si="13"/>
        <v>1182250.919565218</v>
      </c>
      <c r="R210" s="6">
        <v>0</v>
      </c>
      <c r="S210" s="6">
        <f t="shared" si="14"/>
        <v>1182250.919565218</v>
      </c>
      <c r="T210" s="3" t="b">
        <f>IF(SUMIFS('[1]Cashflow Projection'!$E$125:$E$129,'[1]Cashflow Projection'!$D$125:$D$129,'Sales (2)'!C210)&lt;&gt;0,TRUE,FALSE)</f>
        <v>0</v>
      </c>
      <c r="U210" s="4">
        <v>45747</v>
      </c>
      <c r="V210" s="6">
        <v>94628.867603972554</v>
      </c>
      <c r="W210" s="7">
        <f>IF(SUMIFS('[1]Cashflow Projection'!$E$125:$E$129,'[1]Cashflow Projection'!$D$125:$D$129,'Sales (2)'!C210)=1,SUMIFS('[1]Cashflow Projection'!$C$125:$C$129,'[1]Cashflow Projection'!$D$125:$D$129,'Sales (2)'!C210),+'Sales (2)'!H210)</f>
        <v>45699</v>
      </c>
      <c r="X210" s="7">
        <f t="shared" si="15"/>
        <v>45747</v>
      </c>
      <c r="Y210" s="7">
        <f t="shared" si="16"/>
        <v>45777</v>
      </c>
      <c r="Z210" t="b">
        <v>0</v>
      </c>
    </row>
    <row r="211" spans="1:26" hidden="1" x14ac:dyDescent="0.2">
      <c r="A211" s="3" t="s">
        <v>174</v>
      </c>
      <c r="B211" s="3" t="s">
        <v>229</v>
      </c>
      <c r="C211" s="3" t="s">
        <v>240</v>
      </c>
      <c r="D211" s="3" t="b">
        <v>0</v>
      </c>
      <c r="E211" s="3" t="b">
        <v>0</v>
      </c>
      <c r="F211" s="3">
        <f>IF(OR(Z211=TRUE,SUMIFS('[1]Cashflow Projection'!$E$125:$E$129,'[1]Cashflow Projection'!$D$125:$D$129,'Sales (2)'!C211)=1),0,SUMIFS('[1]Cashflow Projection'!$C$7:$C$23,'[1]Cashflow Projection'!$B$7:$B$23,'Sales (2)'!B211,'[1]Cashflow Projection'!$A$7:$A$23,'Sales (2)'!A211))</f>
        <v>0</v>
      </c>
      <c r="G211" s="4">
        <v>45523</v>
      </c>
      <c r="H211" s="4">
        <v>45699</v>
      </c>
      <c r="I211" s="3">
        <v>1499900</v>
      </c>
      <c r="J211" s="3">
        <v>195639.13043478259</v>
      </c>
      <c r="K211" s="3">
        <v>1304260.869565218</v>
      </c>
      <c r="L211" s="3">
        <v>18502.080000000002</v>
      </c>
      <c r="M211" s="3">
        <v>1789</v>
      </c>
      <c r="N211" s="3">
        <v>7499.5</v>
      </c>
      <c r="O211" s="3">
        <v>74995</v>
      </c>
      <c r="P211" s="3">
        <v>19224.37</v>
      </c>
      <c r="Q211" s="5">
        <f t="shared" si="13"/>
        <v>1182250.919565218</v>
      </c>
      <c r="R211" s="6">
        <v>0</v>
      </c>
      <c r="S211" s="6">
        <f t="shared" si="14"/>
        <v>1182250.919565218</v>
      </c>
      <c r="T211" s="3" t="b">
        <f>IF(SUMIFS('[1]Cashflow Projection'!$E$125:$E$129,'[1]Cashflow Projection'!$D$125:$D$129,'Sales (2)'!C211)&lt;&gt;0,TRUE,FALSE)</f>
        <v>0</v>
      </c>
      <c r="U211" s="4">
        <v>45747</v>
      </c>
      <c r="V211" s="6">
        <v>83683.944125479087</v>
      </c>
      <c r="W211" s="7">
        <f>IF(SUMIFS('[1]Cashflow Projection'!$E$125:$E$129,'[1]Cashflow Projection'!$D$125:$D$129,'Sales (2)'!C211)=1,SUMIFS('[1]Cashflow Projection'!$C$125:$C$129,'[1]Cashflow Projection'!$D$125:$D$129,'Sales (2)'!C211),+'Sales (2)'!H211)</f>
        <v>45699</v>
      </c>
      <c r="X211" s="7">
        <f t="shared" si="15"/>
        <v>45747</v>
      </c>
      <c r="Y211" s="7">
        <f t="shared" si="16"/>
        <v>45777</v>
      </c>
      <c r="Z211" t="b">
        <v>0</v>
      </c>
    </row>
    <row r="212" spans="1:26" hidden="1" x14ac:dyDescent="0.2">
      <c r="A212" s="3" t="s">
        <v>174</v>
      </c>
      <c r="B212" s="3" t="s">
        <v>229</v>
      </c>
      <c r="C212" s="3" t="s">
        <v>241</v>
      </c>
      <c r="D212" s="3" t="b">
        <v>0</v>
      </c>
      <c r="E212" s="3" t="b">
        <v>0</v>
      </c>
      <c r="F212" s="3">
        <f>IF(OR(Z212=TRUE,SUMIFS('[1]Cashflow Projection'!$E$125:$E$129,'[1]Cashflow Projection'!$D$125:$D$129,'Sales (2)'!C212)=1),0,SUMIFS('[1]Cashflow Projection'!$C$7:$C$23,'[1]Cashflow Projection'!$B$7:$B$23,'Sales (2)'!B212,'[1]Cashflow Projection'!$A$7:$A$23,'Sales (2)'!A212))</f>
        <v>0</v>
      </c>
      <c r="G212" s="4">
        <v>45523</v>
      </c>
      <c r="H212" s="4">
        <v>45699</v>
      </c>
      <c r="I212" s="3">
        <v>1499900</v>
      </c>
      <c r="J212" s="3">
        <v>195639.13043478259</v>
      </c>
      <c r="K212" s="3">
        <v>1304260.869565218</v>
      </c>
      <c r="L212" s="3">
        <v>18502.080000000002</v>
      </c>
      <c r="M212" s="3">
        <v>1789</v>
      </c>
      <c r="N212" s="3">
        <v>7499.5</v>
      </c>
      <c r="O212" s="3">
        <v>74995</v>
      </c>
      <c r="P212" s="3">
        <v>19224.37</v>
      </c>
      <c r="Q212" s="5">
        <f t="shared" si="13"/>
        <v>1182250.919565218</v>
      </c>
      <c r="R212" s="6">
        <v>0</v>
      </c>
      <c r="S212" s="6">
        <f t="shared" si="14"/>
        <v>1182250.919565218</v>
      </c>
      <c r="T212" s="3" t="b">
        <f>IF(SUMIFS('[1]Cashflow Projection'!$E$125:$E$129,'[1]Cashflow Projection'!$D$125:$D$129,'Sales (2)'!C212)&lt;&gt;0,TRUE,FALSE)</f>
        <v>0</v>
      </c>
      <c r="U212" s="4">
        <v>45747</v>
      </c>
      <c r="V212" s="6">
        <v>57618.81712328759</v>
      </c>
      <c r="W212" s="7">
        <f>IF(SUMIFS('[1]Cashflow Projection'!$E$125:$E$129,'[1]Cashflow Projection'!$D$125:$D$129,'Sales (2)'!C212)=1,SUMIFS('[1]Cashflow Projection'!$C$125:$C$129,'[1]Cashflow Projection'!$D$125:$D$129,'Sales (2)'!C212),+'Sales (2)'!H212)</f>
        <v>45699</v>
      </c>
      <c r="X212" s="7">
        <f t="shared" si="15"/>
        <v>45747</v>
      </c>
      <c r="Y212" s="7">
        <f t="shared" si="16"/>
        <v>45777</v>
      </c>
      <c r="Z212" t="b">
        <v>0</v>
      </c>
    </row>
    <row r="213" spans="1:26" hidden="1" x14ac:dyDescent="0.2">
      <c r="A213" s="3" t="s">
        <v>174</v>
      </c>
      <c r="B213" s="3" t="s">
        <v>242</v>
      </c>
      <c r="C213" s="3" t="s">
        <v>243</v>
      </c>
      <c r="D213" s="3" t="b">
        <v>1</v>
      </c>
      <c r="E213" s="3" t="b">
        <v>1</v>
      </c>
      <c r="F213" s="3">
        <f>IF(OR(Z213=TRUE,SUMIFS('[1]Cashflow Projection'!$E$125:$E$129,'[1]Cashflow Projection'!$D$125:$D$129,'Sales (2)'!C213)=1),0,SUMIFS('[1]Cashflow Projection'!$C$7:$C$23,'[1]Cashflow Projection'!$B$7:$B$23,'Sales (2)'!B213,'[1]Cashflow Projection'!$A$7:$A$23,'Sales (2)'!A213))</f>
        <v>0</v>
      </c>
      <c r="G213" s="4">
        <v>45490</v>
      </c>
      <c r="H213" s="4">
        <v>45492</v>
      </c>
      <c r="I213" s="3">
        <v>1690999</v>
      </c>
      <c r="J213" s="3">
        <v>220565.0869565217</v>
      </c>
      <c r="K213" s="3">
        <v>1470433.913043478</v>
      </c>
      <c r="L213" s="3">
        <v>18502.080000000002</v>
      </c>
      <c r="M213" s="3">
        <v>1789</v>
      </c>
      <c r="N213" s="3">
        <v>8454.9950000000008</v>
      </c>
      <c r="O213" s="3">
        <v>84549.950000000012</v>
      </c>
      <c r="P213" s="3">
        <v>19224.37</v>
      </c>
      <c r="Q213" s="5">
        <f t="shared" si="13"/>
        <v>1337913.518043478</v>
      </c>
      <c r="R213" s="6">
        <v>0</v>
      </c>
      <c r="S213" s="6">
        <f t="shared" si="14"/>
        <v>1337913.518043478</v>
      </c>
      <c r="T213" s="3" t="b">
        <f>IF(SUMIFS('[1]Cashflow Projection'!$E$125:$E$129,'[1]Cashflow Projection'!$D$125:$D$129,'Sales (2)'!C213)&lt;&gt;0,TRUE,FALSE)</f>
        <v>0</v>
      </c>
      <c r="U213" s="4">
        <v>45565</v>
      </c>
      <c r="V213" s="6">
        <v>309541.61869862978</v>
      </c>
      <c r="W213" s="7">
        <f>IF(SUMIFS('[1]Cashflow Projection'!$E$125:$E$129,'[1]Cashflow Projection'!$D$125:$D$129,'Sales (2)'!C213)=1,SUMIFS('[1]Cashflow Projection'!$C$125:$C$129,'[1]Cashflow Projection'!$D$125:$D$129,'Sales (2)'!C213),+'Sales (2)'!H213)</f>
        <v>45492</v>
      </c>
      <c r="X213" s="7">
        <f t="shared" si="15"/>
        <v>45565</v>
      </c>
      <c r="Y213" s="7">
        <f t="shared" si="16"/>
        <v>45596</v>
      </c>
      <c r="Z213" t="b">
        <v>0</v>
      </c>
    </row>
    <row r="214" spans="1:26" hidden="1" x14ac:dyDescent="0.2">
      <c r="A214" s="3" t="s">
        <v>174</v>
      </c>
      <c r="B214" s="3" t="s">
        <v>242</v>
      </c>
      <c r="C214" s="3" t="s">
        <v>244</v>
      </c>
      <c r="D214" s="3" t="b">
        <v>1</v>
      </c>
      <c r="E214" s="3" t="b">
        <v>1</v>
      </c>
      <c r="F214" s="3">
        <f>IF(OR(Z214=TRUE,SUMIFS('[1]Cashflow Projection'!$E$125:$E$129,'[1]Cashflow Projection'!$D$125:$D$129,'Sales (2)'!C214)=1),0,SUMIFS('[1]Cashflow Projection'!$C$7:$C$23,'[1]Cashflow Projection'!$B$7:$B$23,'Sales (2)'!B214,'[1]Cashflow Projection'!$A$7:$A$23,'Sales (2)'!A214))</f>
        <v>0</v>
      </c>
      <c r="G214" s="4">
        <v>45490</v>
      </c>
      <c r="H214" s="4">
        <v>45492</v>
      </c>
      <c r="I214" s="3">
        <v>1669999</v>
      </c>
      <c r="J214" s="3">
        <v>217825.95652173911</v>
      </c>
      <c r="K214" s="3">
        <v>1452173.043478261</v>
      </c>
      <c r="L214" s="3">
        <v>18502.080000000002</v>
      </c>
      <c r="M214" s="3">
        <v>1789</v>
      </c>
      <c r="N214" s="3">
        <v>8349.9950000000008</v>
      </c>
      <c r="O214" s="3">
        <v>83499.950000000012</v>
      </c>
      <c r="P214" s="3">
        <v>19224.37</v>
      </c>
      <c r="Q214" s="5">
        <f t="shared" si="13"/>
        <v>1320807.648478261</v>
      </c>
      <c r="R214" s="6">
        <v>0</v>
      </c>
      <c r="S214" s="6">
        <f t="shared" si="14"/>
        <v>1320807.648478261</v>
      </c>
      <c r="T214" s="3" t="b">
        <f>IF(SUMIFS('[1]Cashflow Projection'!$E$125:$E$129,'[1]Cashflow Projection'!$D$125:$D$129,'Sales (2)'!C214)&lt;&gt;0,TRUE,FALSE)</f>
        <v>0</v>
      </c>
      <c r="U214" s="4">
        <v>45565</v>
      </c>
      <c r="V214" s="6">
        <v>289696.61869862978</v>
      </c>
      <c r="W214" s="7">
        <f>IF(SUMIFS('[1]Cashflow Projection'!$E$125:$E$129,'[1]Cashflow Projection'!$D$125:$D$129,'Sales (2)'!C214)=1,SUMIFS('[1]Cashflow Projection'!$C$125:$C$129,'[1]Cashflow Projection'!$D$125:$D$129,'Sales (2)'!C214),+'Sales (2)'!H214)</f>
        <v>45492</v>
      </c>
      <c r="X214" s="7">
        <f t="shared" si="15"/>
        <v>45565</v>
      </c>
      <c r="Y214" s="7">
        <f t="shared" si="16"/>
        <v>45596</v>
      </c>
      <c r="Z214" t="b">
        <v>0</v>
      </c>
    </row>
    <row r="215" spans="1:26" hidden="1" x14ac:dyDescent="0.2">
      <c r="A215" s="3" t="s">
        <v>174</v>
      </c>
      <c r="B215" s="3" t="s">
        <v>242</v>
      </c>
      <c r="C215" s="3" t="s">
        <v>245</v>
      </c>
      <c r="D215" s="3" t="b">
        <v>1</v>
      </c>
      <c r="E215" s="3" t="b">
        <v>1</v>
      </c>
      <c r="F215" s="3">
        <f>IF(OR(Z215=TRUE,SUMIFS('[1]Cashflow Projection'!$E$125:$E$129,'[1]Cashflow Projection'!$D$125:$D$129,'Sales (2)'!C215)=1),0,SUMIFS('[1]Cashflow Projection'!$C$7:$C$23,'[1]Cashflow Projection'!$B$7:$B$23,'Sales (2)'!B215,'[1]Cashflow Projection'!$A$7:$A$23,'Sales (2)'!A215))</f>
        <v>0</v>
      </c>
      <c r="G215" s="4">
        <v>45490</v>
      </c>
      <c r="H215" s="4">
        <v>45492</v>
      </c>
      <c r="I215" s="3">
        <v>1669999</v>
      </c>
      <c r="J215" s="3">
        <v>217825.95652173911</v>
      </c>
      <c r="K215" s="3">
        <v>1452173.043478261</v>
      </c>
      <c r="L215" s="3">
        <v>18502.080000000002</v>
      </c>
      <c r="M215" s="3">
        <v>1789</v>
      </c>
      <c r="N215" s="3">
        <v>8349.9950000000008</v>
      </c>
      <c r="O215" s="3">
        <v>83499.950000000012</v>
      </c>
      <c r="P215" s="3">
        <v>19224.37</v>
      </c>
      <c r="Q215" s="5">
        <f t="shared" si="13"/>
        <v>1320807.648478261</v>
      </c>
      <c r="R215" s="6">
        <v>0</v>
      </c>
      <c r="S215" s="6">
        <f t="shared" si="14"/>
        <v>1320807.648478261</v>
      </c>
      <c r="T215" s="3" t="b">
        <f>IF(SUMIFS('[1]Cashflow Projection'!$E$125:$E$129,'[1]Cashflow Projection'!$D$125:$D$129,'Sales (2)'!C215)&lt;&gt;0,TRUE,FALSE)</f>
        <v>0</v>
      </c>
      <c r="U215" s="4">
        <v>45565</v>
      </c>
      <c r="V215" s="6">
        <v>289696.61869862978</v>
      </c>
      <c r="W215" s="7">
        <f>IF(SUMIFS('[1]Cashflow Projection'!$E$125:$E$129,'[1]Cashflow Projection'!$D$125:$D$129,'Sales (2)'!C215)=1,SUMIFS('[1]Cashflow Projection'!$C$125:$C$129,'[1]Cashflow Projection'!$D$125:$D$129,'Sales (2)'!C215),+'Sales (2)'!H215)</f>
        <v>45492</v>
      </c>
      <c r="X215" s="7">
        <f t="shared" si="15"/>
        <v>45565</v>
      </c>
      <c r="Y215" s="7">
        <f t="shared" si="16"/>
        <v>45596</v>
      </c>
      <c r="Z215" t="b">
        <v>0</v>
      </c>
    </row>
    <row r="216" spans="1:26" hidden="1" x14ac:dyDescent="0.2">
      <c r="A216" s="3" t="s">
        <v>174</v>
      </c>
      <c r="B216" s="3" t="s">
        <v>242</v>
      </c>
      <c r="C216" s="3" t="s">
        <v>246</v>
      </c>
      <c r="D216" s="3" t="b">
        <v>1</v>
      </c>
      <c r="E216" s="3" t="b">
        <v>1</v>
      </c>
      <c r="F216" s="3">
        <f>IF(OR(Z216=TRUE,SUMIFS('[1]Cashflow Projection'!$E$125:$E$129,'[1]Cashflow Projection'!$D$125:$D$129,'Sales (2)'!C216)=1),0,SUMIFS('[1]Cashflow Projection'!$C$7:$C$23,'[1]Cashflow Projection'!$B$7:$B$23,'Sales (2)'!B216,'[1]Cashflow Projection'!$A$7:$A$23,'Sales (2)'!A216))</f>
        <v>0</v>
      </c>
      <c r="G216" s="4">
        <v>45490</v>
      </c>
      <c r="H216" s="4">
        <v>45492</v>
      </c>
      <c r="I216" s="3">
        <v>1690999</v>
      </c>
      <c r="J216" s="3">
        <v>220565.0869565217</v>
      </c>
      <c r="K216" s="3">
        <v>1470433.913043478</v>
      </c>
      <c r="L216" s="3">
        <v>18502.080000000002</v>
      </c>
      <c r="M216" s="3">
        <v>1789</v>
      </c>
      <c r="N216" s="3">
        <v>8454.9950000000008</v>
      </c>
      <c r="O216" s="3">
        <v>84549.950000000012</v>
      </c>
      <c r="P216" s="3">
        <v>19224.37</v>
      </c>
      <c r="Q216" s="5">
        <f t="shared" si="13"/>
        <v>1337913.518043478</v>
      </c>
      <c r="R216" s="6">
        <v>0</v>
      </c>
      <c r="S216" s="6">
        <f t="shared" si="14"/>
        <v>1337913.518043478</v>
      </c>
      <c r="T216" s="3" t="b">
        <f>IF(SUMIFS('[1]Cashflow Projection'!$E$125:$E$129,'[1]Cashflow Projection'!$D$125:$D$129,'Sales (2)'!C216)&lt;&gt;0,TRUE,FALSE)</f>
        <v>0</v>
      </c>
      <c r="U216" s="4">
        <v>45565</v>
      </c>
      <c r="V216" s="6">
        <v>309541.61869862978</v>
      </c>
      <c r="W216" s="7">
        <f>IF(SUMIFS('[1]Cashflow Projection'!$E$125:$E$129,'[1]Cashflow Projection'!$D$125:$D$129,'Sales (2)'!C216)=1,SUMIFS('[1]Cashflow Projection'!$C$125:$C$129,'[1]Cashflow Projection'!$D$125:$D$129,'Sales (2)'!C216),+'Sales (2)'!H216)</f>
        <v>45492</v>
      </c>
      <c r="X216" s="7">
        <f t="shared" si="15"/>
        <v>45565</v>
      </c>
      <c r="Y216" s="7">
        <f t="shared" si="16"/>
        <v>45596</v>
      </c>
      <c r="Z216" t="b">
        <v>0</v>
      </c>
    </row>
    <row r="217" spans="1:26" hidden="1" x14ac:dyDescent="0.2">
      <c r="A217" s="3" t="s">
        <v>174</v>
      </c>
      <c r="B217" s="3" t="s">
        <v>242</v>
      </c>
      <c r="C217" s="3" t="s">
        <v>247</v>
      </c>
      <c r="D217" s="3" t="b">
        <v>1</v>
      </c>
      <c r="E217" s="3" t="b">
        <v>1</v>
      </c>
      <c r="F217" s="3">
        <f>IF(OR(Z217=TRUE,SUMIFS('[1]Cashflow Projection'!$E$125:$E$129,'[1]Cashflow Projection'!$D$125:$D$129,'Sales (2)'!C217)=1),0,SUMIFS('[1]Cashflow Projection'!$C$7:$C$23,'[1]Cashflow Projection'!$B$7:$B$23,'Sales (2)'!B217,'[1]Cashflow Projection'!$A$7:$A$23,'Sales (2)'!A217))</f>
        <v>0</v>
      </c>
      <c r="G217" s="4">
        <v>45490</v>
      </c>
      <c r="H217" s="4">
        <v>45492</v>
      </c>
      <c r="I217" s="3">
        <v>1707999</v>
      </c>
      <c r="J217" s="3">
        <v>222782.4782608696</v>
      </c>
      <c r="K217" s="3">
        <v>1485216.5217391311</v>
      </c>
      <c r="L217" s="3">
        <v>18502.080000000002</v>
      </c>
      <c r="M217" s="3">
        <v>1789</v>
      </c>
      <c r="N217" s="3">
        <v>8539.9950000000008</v>
      </c>
      <c r="O217" s="3">
        <v>85399.950000000012</v>
      </c>
      <c r="P217" s="3">
        <v>19224.37</v>
      </c>
      <c r="Q217" s="5">
        <f t="shared" si="13"/>
        <v>1351761.1267391311</v>
      </c>
      <c r="R217" s="6">
        <v>0</v>
      </c>
      <c r="S217" s="6">
        <f t="shared" si="14"/>
        <v>1351761.1267391311</v>
      </c>
      <c r="T217" s="3" t="b">
        <f>IF(SUMIFS('[1]Cashflow Projection'!$E$125:$E$129,'[1]Cashflow Projection'!$D$125:$D$129,'Sales (2)'!C217)&lt;&gt;0,TRUE,FALSE)</f>
        <v>0</v>
      </c>
      <c r="U217" s="4">
        <v>45565</v>
      </c>
      <c r="V217" s="6">
        <v>347576.4817123285</v>
      </c>
      <c r="W217" s="7">
        <f>IF(SUMIFS('[1]Cashflow Projection'!$E$125:$E$129,'[1]Cashflow Projection'!$D$125:$D$129,'Sales (2)'!C217)=1,SUMIFS('[1]Cashflow Projection'!$C$125:$C$129,'[1]Cashflow Projection'!$D$125:$D$129,'Sales (2)'!C217),+'Sales (2)'!H217)</f>
        <v>45492</v>
      </c>
      <c r="X217" s="7">
        <f t="shared" si="15"/>
        <v>45565</v>
      </c>
      <c r="Y217" s="7">
        <f t="shared" si="16"/>
        <v>45596</v>
      </c>
      <c r="Z217" t="b">
        <v>0</v>
      </c>
    </row>
    <row r="218" spans="1:26" hidden="1" x14ac:dyDescent="0.2">
      <c r="A218" s="3" t="s">
        <v>174</v>
      </c>
      <c r="B218" s="3" t="s">
        <v>242</v>
      </c>
      <c r="C218" s="3" t="s">
        <v>248</v>
      </c>
      <c r="D218" s="3" t="b">
        <v>1</v>
      </c>
      <c r="E218" s="3" t="b">
        <v>1</v>
      </c>
      <c r="F218" s="3">
        <f>IF(OR(Z218=TRUE,SUMIFS('[1]Cashflow Projection'!$E$125:$E$129,'[1]Cashflow Projection'!$D$125:$D$129,'Sales (2)'!C218)=1),0,SUMIFS('[1]Cashflow Projection'!$C$7:$C$23,'[1]Cashflow Projection'!$B$7:$B$23,'Sales (2)'!B218,'[1]Cashflow Projection'!$A$7:$A$23,'Sales (2)'!A218))</f>
        <v>0</v>
      </c>
      <c r="G218" s="4">
        <v>45490</v>
      </c>
      <c r="H218" s="4">
        <v>45492</v>
      </c>
      <c r="I218" s="3">
        <v>1690999</v>
      </c>
      <c r="J218" s="3">
        <v>220565.0869565217</v>
      </c>
      <c r="K218" s="3">
        <v>1470433.913043478</v>
      </c>
      <c r="L218" s="3">
        <v>18502.080000000002</v>
      </c>
      <c r="M218" s="3">
        <v>1789</v>
      </c>
      <c r="N218" s="3">
        <v>8454.9950000000008</v>
      </c>
      <c r="O218" s="3">
        <v>84549.950000000012</v>
      </c>
      <c r="P218" s="3">
        <v>19224.37</v>
      </c>
      <c r="Q218" s="5">
        <f t="shared" si="13"/>
        <v>1337913.518043478</v>
      </c>
      <c r="R218" s="6">
        <v>0</v>
      </c>
      <c r="S218" s="6">
        <f t="shared" si="14"/>
        <v>1337913.518043478</v>
      </c>
      <c r="T218" s="3" t="b">
        <f>IF(SUMIFS('[1]Cashflow Projection'!$E$125:$E$129,'[1]Cashflow Projection'!$D$125:$D$129,'Sales (2)'!C218)&lt;&gt;0,TRUE,FALSE)</f>
        <v>0</v>
      </c>
      <c r="U218" s="4">
        <v>45565</v>
      </c>
      <c r="V218" s="6">
        <v>334464.90636986279</v>
      </c>
      <c r="W218" s="7">
        <f>IF(SUMIFS('[1]Cashflow Projection'!$E$125:$E$129,'[1]Cashflow Projection'!$D$125:$D$129,'Sales (2)'!C218)=1,SUMIFS('[1]Cashflow Projection'!$C$125:$C$129,'[1]Cashflow Projection'!$D$125:$D$129,'Sales (2)'!C218),+'Sales (2)'!H218)</f>
        <v>45492</v>
      </c>
      <c r="X218" s="7">
        <f t="shared" si="15"/>
        <v>45565</v>
      </c>
      <c r="Y218" s="7">
        <f t="shared" si="16"/>
        <v>45596</v>
      </c>
      <c r="Z218" t="b">
        <v>0</v>
      </c>
    </row>
    <row r="219" spans="1:26" hidden="1" x14ac:dyDescent="0.2">
      <c r="A219" s="3" t="s">
        <v>174</v>
      </c>
      <c r="B219" s="3" t="s">
        <v>242</v>
      </c>
      <c r="C219" s="3" t="s">
        <v>249</v>
      </c>
      <c r="D219" s="3" t="b">
        <v>1</v>
      </c>
      <c r="E219" s="3" t="b">
        <v>1</v>
      </c>
      <c r="F219" s="3">
        <f>IF(OR(Z219=TRUE,SUMIFS('[1]Cashflow Projection'!$E$125:$E$129,'[1]Cashflow Projection'!$D$125:$D$129,'Sales (2)'!C219)=1),0,SUMIFS('[1]Cashflow Projection'!$C$7:$C$23,'[1]Cashflow Projection'!$B$7:$B$23,'Sales (2)'!B219,'[1]Cashflow Projection'!$A$7:$A$23,'Sales (2)'!A219))</f>
        <v>0</v>
      </c>
      <c r="G219" s="4">
        <v>45490</v>
      </c>
      <c r="H219" s="4">
        <v>45492</v>
      </c>
      <c r="I219" s="3">
        <v>1690999</v>
      </c>
      <c r="J219" s="3">
        <v>220565.0869565217</v>
      </c>
      <c r="K219" s="3">
        <v>1470433.913043478</v>
      </c>
      <c r="L219" s="3">
        <v>18502.080000000002</v>
      </c>
      <c r="M219" s="3">
        <v>1789</v>
      </c>
      <c r="N219" s="3">
        <v>8454.9950000000008</v>
      </c>
      <c r="O219" s="3">
        <v>84549.950000000012</v>
      </c>
      <c r="P219" s="3">
        <v>19224.37</v>
      </c>
      <c r="Q219" s="5">
        <f t="shared" si="13"/>
        <v>1337913.518043478</v>
      </c>
      <c r="R219" s="6">
        <v>0</v>
      </c>
      <c r="S219" s="6">
        <f t="shared" si="14"/>
        <v>1337913.518043478</v>
      </c>
      <c r="T219" s="3" t="b">
        <f>IF(SUMIFS('[1]Cashflow Projection'!$E$125:$E$129,'[1]Cashflow Projection'!$D$125:$D$129,'Sales (2)'!C219)&lt;&gt;0,TRUE,FALSE)</f>
        <v>0</v>
      </c>
      <c r="U219" s="4">
        <v>45565</v>
      </c>
      <c r="V219" s="6">
        <v>334464.90636986279</v>
      </c>
      <c r="W219" s="7">
        <f>IF(SUMIFS('[1]Cashflow Projection'!$E$125:$E$129,'[1]Cashflow Projection'!$D$125:$D$129,'Sales (2)'!C219)=1,SUMIFS('[1]Cashflow Projection'!$C$125:$C$129,'[1]Cashflow Projection'!$D$125:$D$129,'Sales (2)'!C219),+'Sales (2)'!H219)</f>
        <v>45492</v>
      </c>
      <c r="X219" s="7">
        <f t="shared" si="15"/>
        <v>45565</v>
      </c>
      <c r="Y219" s="7">
        <f t="shared" si="16"/>
        <v>45596</v>
      </c>
      <c r="Z219" t="b">
        <v>0</v>
      </c>
    </row>
    <row r="220" spans="1:26" hidden="1" x14ac:dyDescent="0.2">
      <c r="A220" s="3" t="s">
        <v>174</v>
      </c>
      <c r="B220" s="3" t="s">
        <v>242</v>
      </c>
      <c r="C220" s="3" t="s">
        <v>250</v>
      </c>
      <c r="D220" s="3" t="b">
        <v>1</v>
      </c>
      <c r="E220" s="3" t="b">
        <v>1</v>
      </c>
      <c r="F220" s="3">
        <f>IF(OR(Z220=TRUE,SUMIFS('[1]Cashflow Projection'!$E$125:$E$129,'[1]Cashflow Projection'!$D$125:$D$129,'Sales (2)'!C220)=1),0,SUMIFS('[1]Cashflow Projection'!$C$7:$C$23,'[1]Cashflow Projection'!$B$7:$B$23,'Sales (2)'!B220,'[1]Cashflow Projection'!$A$7:$A$23,'Sales (2)'!A220))</f>
        <v>0</v>
      </c>
      <c r="G220" s="4">
        <v>45490</v>
      </c>
      <c r="H220" s="4">
        <v>45492</v>
      </c>
      <c r="I220" s="3">
        <v>1707999</v>
      </c>
      <c r="J220" s="3">
        <v>222782.4782608696</v>
      </c>
      <c r="K220" s="3">
        <v>1485216.5217391311</v>
      </c>
      <c r="L220" s="3">
        <v>18502.080000000002</v>
      </c>
      <c r="M220" s="3">
        <v>1789</v>
      </c>
      <c r="N220" s="3">
        <v>8539.9950000000008</v>
      </c>
      <c r="O220" s="3">
        <v>85399.950000000012</v>
      </c>
      <c r="P220" s="3">
        <v>19224.37</v>
      </c>
      <c r="Q220" s="5">
        <f t="shared" si="13"/>
        <v>1351761.1267391311</v>
      </c>
      <c r="R220" s="6">
        <v>0</v>
      </c>
      <c r="S220" s="6">
        <f t="shared" si="14"/>
        <v>1351761.1267391311</v>
      </c>
      <c r="T220" s="3" t="b">
        <f>IF(SUMIFS('[1]Cashflow Projection'!$E$125:$E$129,'[1]Cashflow Projection'!$D$125:$D$129,'Sales (2)'!C220)&lt;&gt;0,TRUE,FALSE)</f>
        <v>0</v>
      </c>
      <c r="U220" s="4">
        <v>45565</v>
      </c>
      <c r="V220" s="6">
        <v>350529.90636986279</v>
      </c>
      <c r="W220" s="7">
        <f>IF(SUMIFS('[1]Cashflow Projection'!$E$125:$E$129,'[1]Cashflow Projection'!$D$125:$D$129,'Sales (2)'!C220)=1,SUMIFS('[1]Cashflow Projection'!$C$125:$C$129,'[1]Cashflow Projection'!$D$125:$D$129,'Sales (2)'!C220),+'Sales (2)'!H220)</f>
        <v>45492</v>
      </c>
      <c r="X220" s="7">
        <f t="shared" si="15"/>
        <v>45565</v>
      </c>
      <c r="Y220" s="7">
        <f t="shared" si="16"/>
        <v>45596</v>
      </c>
      <c r="Z220" t="b">
        <v>0</v>
      </c>
    </row>
    <row r="221" spans="1:26" hidden="1" x14ac:dyDescent="0.2">
      <c r="A221" s="3" t="s">
        <v>174</v>
      </c>
      <c r="B221" s="3" t="s">
        <v>251</v>
      </c>
      <c r="C221" s="3" t="s">
        <v>252</v>
      </c>
      <c r="D221" s="3" t="b">
        <v>0</v>
      </c>
      <c r="E221" s="3" t="b">
        <v>0</v>
      </c>
      <c r="F221" s="3">
        <f>IF(OR(Z221=TRUE,SUMIFS('[1]Cashflow Projection'!$E$125:$E$129,'[1]Cashflow Projection'!$D$125:$D$129,'Sales (2)'!C221)=1),0,SUMIFS('[1]Cashflow Projection'!$C$7:$C$23,'[1]Cashflow Projection'!$B$7:$B$23,'Sales (2)'!B221,'[1]Cashflow Projection'!$A$7:$A$23,'Sales (2)'!A221))</f>
        <v>0</v>
      </c>
      <c r="G221" s="4">
        <v>45491</v>
      </c>
      <c r="H221" s="4">
        <v>45667</v>
      </c>
      <c r="I221" s="3">
        <v>1649900</v>
      </c>
      <c r="J221" s="3">
        <v>215204.34782608689</v>
      </c>
      <c r="K221" s="3">
        <v>1434695.6521739131</v>
      </c>
      <c r="L221" s="3">
        <v>18502.080000000002</v>
      </c>
      <c r="M221" s="3">
        <v>1789</v>
      </c>
      <c r="N221" s="3">
        <v>8249.5</v>
      </c>
      <c r="O221" s="3">
        <v>82495</v>
      </c>
      <c r="P221" s="3">
        <v>19224.37</v>
      </c>
      <c r="Q221" s="5">
        <f t="shared" si="13"/>
        <v>1304435.7021739131</v>
      </c>
      <c r="R221" s="6">
        <v>0</v>
      </c>
      <c r="S221" s="6">
        <f t="shared" si="14"/>
        <v>1304435.7021739131</v>
      </c>
      <c r="T221" s="3" t="b">
        <f>IF(SUMIFS('[1]Cashflow Projection'!$E$125:$E$129,'[1]Cashflow Projection'!$D$125:$D$129,'Sales (2)'!C221)&lt;&gt;0,TRUE,FALSE)</f>
        <v>0</v>
      </c>
      <c r="U221" s="4">
        <v>45747</v>
      </c>
      <c r="V221" s="6">
        <v>215627.72123287641</v>
      </c>
      <c r="W221" s="7">
        <f>IF(SUMIFS('[1]Cashflow Projection'!$E$125:$E$129,'[1]Cashflow Projection'!$D$125:$D$129,'Sales (2)'!C221)=1,SUMIFS('[1]Cashflow Projection'!$C$125:$C$129,'[1]Cashflow Projection'!$D$125:$D$129,'Sales (2)'!C221),+'Sales (2)'!H221)</f>
        <v>45667</v>
      </c>
      <c r="X221" s="7">
        <f t="shared" si="15"/>
        <v>45747</v>
      </c>
      <c r="Y221" s="7">
        <f t="shared" si="16"/>
        <v>45777</v>
      </c>
      <c r="Z221" t="b">
        <v>0</v>
      </c>
    </row>
    <row r="222" spans="1:26" hidden="1" x14ac:dyDescent="0.2">
      <c r="A222" s="3" t="s">
        <v>174</v>
      </c>
      <c r="B222" s="3" t="s">
        <v>251</v>
      </c>
      <c r="C222" s="3" t="s">
        <v>253</v>
      </c>
      <c r="D222" s="3" t="b">
        <v>0</v>
      </c>
      <c r="E222" s="3" t="b">
        <v>0</v>
      </c>
      <c r="F222" s="3">
        <f>IF(OR(Z222=TRUE,SUMIFS('[1]Cashflow Projection'!$E$125:$E$129,'[1]Cashflow Projection'!$D$125:$D$129,'Sales (2)'!C222)=1),0,SUMIFS('[1]Cashflow Projection'!$C$7:$C$23,'[1]Cashflow Projection'!$B$7:$B$23,'Sales (2)'!B222,'[1]Cashflow Projection'!$A$7:$A$23,'Sales (2)'!A222))</f>
        <v>0</v>
      </c>
      <c r="G222" s="4">
        <v>45491</v>
      </c>
      <c r="H222" s="4">
        <v>45667</v>
      </c>
      <c r="I222" s="3">
        <v>1649900</v>
      </c>
      <c r="J222" s="3">
        <v>215204.34782608689</v>
      </c>
      <c r="K222" s="3">
        <v>1434695.6521739131</v>
      </c>
      <c r="L222" s="3">
        <v>18502.080000000002</v>
      </c>
      <c r="M222" s="3">
        <v>1789</v>
      </c>
      <c r="N222" s="3">
        <v>8249.5</v>
      </c>
      <c r="O222" s="3">
        <v>82495</v>
      </c>
      <c r="P222" s="3">
        <v>19224.37</v>
      </c>
      <c r="Q222" s="5">
        <f t="shared" si="13"/>
        <v>1304435.7021739131</v>
      </c>
      <c r="R222" s="6">
        <v>0</v>
      </c>
      <c r="S222" s="6">
        <f t="shared" si="14"/>
        <v>1304435.7021739131</v>
      </c>
      <c r="T222" s="3" t="b">
        <f>IF(SUMIFS('[1]Cashflow Projection'!$E$125:$E$129,'[1]Cashflow Projection'!$D$125:$D$129,'Sales (2)'!C222)&lt;&gt;0,TRUE,FALSE)</f>
        <v>0</v>
      </c>
      <c r="U222" s="4">
        <v>45747</v>
      </c>
      <c r="V222" s="6">
        <v>247785.5705479453</v>
      </c>
      <c r="W222" s="7">
        <f>IF(SUMIFS('[1]Cashflow Projection'!$E$125:$E$129,'[1]Cashflow Projection'!$D$125:$D$129,'Sales (2)'!C222)=1,SUMIFS('[1]Cashflow Projection'!$C$125:$C$129,'[1]Cashflow Projection'!$D$125:$D$129,'Sales (2)'!C222),+'Sales (2)'!H222)</f>
        <v>45667</v>
      </c>
      <c r="X222" s="7">
        <f t="shared" si="15"/>
        <v>45747</v>
      </c>
      <c r="Y222" s="7">
        <f t="shared" si="16"/>
        <v>45777</v>
      </c>
      <c r="Z222" t="b">
        <v>0</v>
      </c>
    </row>
    <row r="223" spans="1:26" hidden="1" x14ac:dyDescent="0.2">
      <c r="A223" s="3" t="s">
        <v>174</v>
      </c>
      <c r="B223" s="3" t="s">
        <v>251</v>
      </c>
      <c r="C223" s="3" t="s">
        <v>254</v>
      </c>
      <c r="D223" s="3" t="b">
        <v>0</v>
      </c>
      <c r="E223" s="3" t="b">
        <v>0</v>
      </c>
      <c r="F223" s="3">
        <f>IF(OR(Z223=TRUE,SUMIFS('[1]Cashflow Projection'!$E$125:$E$129,'[1]Cashflow Projection'!$D$125:$D$129,'Sales (2)'!C223)=1),0,SUMIFS('[1]Cashflow Projection'!$C$7:$C$23,'[1]Cashflow Projection'!$B$7:$B$23,'Sales (2)'!B223,'[1]Cashflow Projection'!$A$7:$A$23,'Sales (2)'!A223))</f>
        <v>0</v>
      </c>
      <c r="G223" s="4">
        <v>45491</v>
      </c>
      <c r="H223" s="4">
        <v>45667</v>
      </c>
      <c r="I223" s="3">
        <v>1649900</v>
      </c>
      <c r="J223" s="3">
        <v>215204.34782608689</v>
      </c>
      <c r="K223" s="3">
        <v>1434695.6521739131</v>
      </c>
      <c r="L223" s="3">
        <v>18502.080000000002</v>
      </c>
      <c r="M223" s="3">
        <v>1789</v>
      </c>
      <c r="N223" s="3">
        <v>8249.5</v>
      </c>
      <c r="O223" s="3">
        <v>82495</v>
      </c>
      <c r="P223" s="3">
        <v>19224.37</v>
      </c>
      <c r="Q223" s="5">
        <f t="shared" si="13"/>
        <v>1304435.7021739131</v>
      </c>
      <c r="R223" s="6">
        <v>0</v>
      </c>
      <c r="S223" s="6">
        <f t="shared" si="14"/>
        <v>1304435.7021739131</v>
      </c>
      <c r="T223" s="3" t="b">
        <f>IF(SUMIFS('[1]Cashflow Projection'!$E$125:$E$129,'[1]Cashflow Projection'!$D$125:$D$129,'Sales (2)'!C223)&lt;&gt;0,TRUE,FALSE)</f>
        <v>0</v>
      </c>
      <c r="U223" s="4">
        <v>45747</v>
      </c>
      <c r="V223" s="6">
        <v>240741.41986301361</v>
      </c>
      <c r="W223" s="7">
        <f>IF(SUMIFS('[1]Cashflow Projection'!$E$125:$E$129,'[1]Cashflow Projection'!$D$125:$D$129,'Sales (2)'!C223)=1,SUMIFS('[1]Cashflow Projection'!$C$125:$C$129,'[1]Cashflow Projection'!$D$125:$D$129,'Sales (2)'!C223),+'Sales (2)'!H223)</f>
        <v>45667</v>
      </c>
      <c r="X223" s="7">
        <f t="shared" si="15"/>
        <v>45747</v>
      </c>
      <c r="Y223" s="7">
        <f t="shared" si="16"/>
        <v>45777</v>
      </c>
      <c r="Z223" t="b">
        <v>0</v>
      </c>
    </row>
    <row r="224" spans="1:26" hidden="1" x14ac:dyDescent="0.2">
      <c r="A224" s="3" t="s">
        <v>174</v>
      </c>
      <c r="B224" s="3" t="s">
        <v>251</v>
      </c>
      <c r="C224" s="3" t="s">
        <v>255</v>
      </c>
      <c r="D224" s="3" t="b">
        <v>0</v>
      </c>
      <c r="E224" s="3" t="b">
        <v>0</v>
      </c>
      <c r="F224" s="3">
        <f>IF(OR(Z224=TRUE,SUMIFS('[1]Cashflow Projection'!$E$125:$E$129,'[1]Cashflow Projection'!$D$125:$D$129,'Sales (2)'!C224)=1),0,SUMIFS('[1]Cashflow Projection'!$C$7:$C$23,'[1]Cashflow Projection'!$B$7:$B$23,'Sales (2)'!B224,'[1]Cashflow Projection'!$A$7:$A$23,'Sales (2)'!A224))</f>
        <v>0</v>
      </c>
      <c r="G224" s="4">
        <v>45491</v>
      </c>
      <c r="H224" s="4">
        <v>45667</v>
      </c>
      <c r="I224" s="3">
        <v>1649900</v>
      </c>
      <c r="J224" s="3">
        <v>215204.34782608689</v>
      </c>
      <c r="K224" s="3">
        <v>1434695.6521739131</v>
      </c>
      <c r="L224" s="3">
        <v>18502.080000000002</v>
      </c>
      <c r="M224" s="3">
        <v>1789</v>
      </c>
      <c r="N224" s="3">
        <v>8249.5</v>
      </c>
      <c r="O224" s="3">
        <v>82495</v>
      </c>
      <c r="P224" s="3">
        <v>19224.37</v>
      </c>
      <c r="Q224" s="5">
        <f t="shared" si="13"/>
        <v>1304435.7021739131</v>
      </c>
      <c r="R224" s="6">
        <v>0</v>
      </c>
      <c r="S224" s="6">
        <f t="shared" si="14"/>
        <v>1304435.7021739131</v>
      </c>
      <c r="T224" s="3" t="b">
        <f>IF(SUMIFS('[1]Cashflow Projection'!$E$125:$E$129,'[1]Cashflow Projection'!$D$125:$D$129,'Sales (2)'!C224)&lt;&gt;0,TRUE,FALSE)</f>
        <v>0</v>
      </c>
      <c r="U224" s="4">
        <v>45747</v>
      </c>
      <c r="V224" s="6">
        <v>239311.2828767123</v>
      </c>
      <c r="W224" s="7">
        <f>IF(SUMIFS('[1]Cashflow Projection'!$E$125:$E$129,'[1]Cashflow Projection'!$D$125:$D$129,'Sales (2)'!C224)=1,SUMIFS('[1]Cashflow Projection'!$C$125:$C$129,'[1]Cashflow Projection'!$D$125:$D$129,'Sales (2)'!C224),+'Sales (2)'!H224)</f>
        <v>45667</v>
      </c>
      <c r="X224" s="7">
        <f t="shared" si="15"/>
        <v>45747</v>
      </c>
      <c r="Y224" s="7">
        <f t="shared" si="16"/>
        <v>45777</v>
      </c>
      <c r="Z224" t="b">
        <v>0</v>
      </c>
    </row>
    <row r="225" spans="1:26" hidden="1" x14ac:dyDescent="0.2">
      <c r="A225" s="3" t="s">
        <v>174</v>
      </c>
      <c r="B225" s="3" t="s">
        <v>251</v>
      </c>
      <c r="C225" s="3" t="s">
        <v>256</v>
      </c>
      <c r="D225" s="3" t="b">
        <v>0</v>
      </c>
      <c r="E225" s="3" t="b">
        <v>0</v>
      </c>
      <c r="F225" s="3">
        <f>IF(OR(Z225=TRUE,SUMIFS('[1]Cashflow Projection'!$E$125:$E$129,'[1]Cashflow Projection'!$D$125:$D$129,'Sales (2)'!C225)=1),0,SUMIFS('[1]Cashflow Projection'!$C$7:$C$23,'[1]Cashflow Projection'!$B$7:$B$23,'Sales (2)'!B225,'[1]Cashflow Projection'!$A$7:$A$23,'Sales (2)'!A225))</f>
        <v>0</v>
      </c>
      <c r="G225" s="4">
        <v>45491</v>
      </c>
      <c r="H225" s="4">
        <v>45667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5">
        <f t="shared" si="13"/>
        <v>1222979.180434783</v>
      </c>
      <c r="R225" s="6">
        <v>0</v>
      </c>
      <c r="S225" s="6">
        <f t="shared" si="14"/>
        <v>1222979.180434783</v>
      </c>
      <c r="T225" s="3" t="b">
        <f>IF(SUMIFS('[1]Cashflow Projection'!$E$125:$E$129,'[1]Cashflow Projection'!$D$125:$D$129,'Sales (2)'!C225)&lt;&gt;0,TRUE,FALSE)</f>
        <v>0</v>
      </c>
      <c r="U225" s="4">
        <v>45747</v>
      </c>
      <c r="V225" s="6">
        <v>157600.3239726024</v>
      </c>
      <c r="W225" s="7">
        <f>IF(SUMIFS('[1]Cashflow Projection'!$E$125:$E$129,'[1]Cashflow Projection'!$D$125:$D$129,'Sales (2)'!C225)=1,SUMIFS('[1]Cashflow Projection'!$C$125:$C$129,'[1]Cashflow Projection'!$D$125:$D$129,'Sales (2)'!C225),+'Sales (2)'!H225)</f>
        <v>45667</v>
      </c>
      <c r="X225" s="7">
        <f t="shared" si="15"/>
        <v>45747</v>
      </c>
      <c r="Y225" s="7">
        <f t="shared" si="16"/>
        <v>45777</v>
      </c>
      <c r="Z225" t="b">
        <v>0</v>
      </c>
    </row>
    <row r="226" spans="1:26" hidden="1" x14ac:dyDescent="0.2">
      <c r="A226" s="3" t="s">
        <v>174</v>
      </c>
      <c r="B226" s="3" t="s">
        <v>251</v>
      </c>
      <c r="C226" s="3" t="s">
        <v>257</v>
      </c>
      <c r="D226" s="3" t="b">
        <v>0</v>
      </c>
      <c r="E226" s="3" t="b">
        <v>0</v>
      </c>
      <c r="F226" s="3">
        <f>IF(OR(Z226=TRUE,SUMIFS('[1]Cashflow Projection'!$E$125:$E$129,'[1]Cashflow Projection'!$D$125:$D$129,'Sales (2)'!C226)=1),0,SUMIFS('[1]Cashflow Projection'!$C$7:$C$23,'[1]Cashflow Projection'!$B$7:$B$23,'Sales (2)'!B226,'[1]Cashflow Projection'!$A$7:$A$23,'Sales (2)'!A226))</f>
        <v>0</v>
      </c>
      <c r="G226" s="4">
        <v>45491</v>
      </c>
      <c r="H226" s="4">
        <v>45667</v>
      </c>
      <c r="I226" s="3">
        <v>1549900</v>
      </c>
      <c r="J226" s="3">
        <v>202160.86956521741</v>
      </c>
      <c r="K226" s="3">
        <v>1347739.1304347829</v>
      </c>
      <c r="L226" s="3">
        <v>18502.080000000002</v>
      </c>
      <c r="M226" s="3">
        <v>1789</v>
      </c>
      <c r="N226" s="3">
        <v>7749.5</v>
      </c>
      <c r="O226" s="3">
        <v>77495</v>
      </c>
      <c r="P226" s="3">
        <v>19224.37</v>
      </c>
      <c r="Q226" s="5">
        <f t="shared" si="13"/>
        <v>1222979.180434783</v>
      </c>
      <c r="R226" s="6">
        <v>0</v>
      </c>
      <c r="S226" s="6">
        <f t="shared" si="14"/>
        <v>1222979.180434783</v>
      </c>
      <c r="T226" s="3" t="b">
        <f>IF(SUMIFS('[1]Cashflow Projection'!$E$125:$E$129,'[1]Cashflow Projection'!$D$125:$D$129,'Sales (2)'!C226)&lt;&gt;0,TRUE,FALSE)</f>
        <v>0</v>
      </c>
      <c r="U226" s="4">
        <v>45747</v>
      </c>
      <c r="V226" s="6">
        <v>145583.8856164382</v>
      </c>
      <c r="W226" s="7">
        <f>IF(SUMIFS('[1]Cashflow Projection'!$E$125:$E$129,'[1]Cashflow Projection'!$D$125:$D$129,'Sales (2)'!C226)=1,SUMIFS('[1]Cashflow Projection'!$C$125:$C$129,'[1]Cashflow Projection'!$D$125:$D$129,'Sales (2)'!C226),+'Sales (2)'!H226)</f>
        <v>45667</v>
      </c>
      <c r="X226" s="7">
        <f t="shared" si="15"/>
        <v>45747</v>
      </c>
      <c r="Y226" s="7">
        <f t="shared" si="16"/>
        <v>45777</v>
      </c>
      <c r="Z226" t="b">
        <v>0</v>
      </c>
    </row>
    <row r="227" spans="1:26" hidden="1" x14ac:dyDescent="0.2">
      <c r="A227" s="3" t="s">
        <v>174</v>
      </c>
      <c r="B227" s="3" t="s">
        <v>251</v>
      </c>
      <c r="C227" s="3" t="s">
        <v>258</v>
      </c>
      <c r="D227" s="3" t="b">
        <v>0</v>
      </c>
      <c r="E227" s="3" t="b">
        <v>0</v>
      </c>
      <c r="F227" s="3">
        <f>IF(OR(Z227=TRUE,SUMIFS('[1]Cashflow Projection'!$E$125:$E$129,'[1]Cashflow Projection'!$D$125:$D$129,'Sales (2)'!C227)=1),0,SUMIFS('[1]Cashflow Projection'!$C$7:$C$23,'[1]Cashflow Projection'!$B$7:$B$23,'Sales (2)'!B227,'[1]Cashflow Projection'!$A$7:$A$23,'Sales (2)'!A227))</f>
        <v>0</v>
      </c>
      <c r="G227" s="4">
        <v>45491</v>
      </c>
      <c r="H227" s="4">
        <v>45667</v>
      </c>
      <c r="I227" s="3">
        <v>1549900</v>
      </c>
      <c r="J227" s="3">
        <v>202160.86956521741</v>
      </c>
      <c r="K227" s="3">
        <v>1347739.1304347829</v>
      </c>
      <c r="L227" s="3">
        <v>18502.080000000002</v>
      </c>
      <c r="M227" s="3">
        <v>1789</v>
      </c>
      <c r="N227" s="3">
        <v>7749.5</v>
      </c>
      <c r="O227" s="3">
        <v>77495</v>
      </c>
      <c r="P227" s="3">
        <v>19224.37</v>
      </c>
      <c r="Q227" s="5">
        <f t="shared" si="13"/>
        <v>1222979.180434783</v>
      </c>
      <c r="R227" s="6">
        <v>0</v>
      </c>
      <c r="S227" s="6">
        <f t="shared" si="14"/>
        <v>1222979.180434783</v>
      </c>
      <c r="T227" s="3" t="b">
        <f>IF(SUMIFS('[1]Cashflow Projection'!$E$125:$E$129,'[1]Cashflow Projection'!$D$125:$D$129,'Sales (2)'!C227)&lt;&gt;0,TRUE,FALSE)</f>
        <v>0</v>
      </c>
      <c r="U227" s="4">
        <v>45747</v>
      </c>
      <c r="V227" s="6">
        <v>145583.8856164382</v>
      </c>
      <c r="W227" s="7">
        <f>IF(SUMIFS('[1]Cashflow Projection'!$E$125:$E$129,'[1]Cashflow Projection'!$D$125:$D$129,'Sales (2)'!C227)=1,SUMIFS('[1]Cashflow Projection'!$C$125:$C$129,'[1]Cashflow Projection'!$D$125:$D$129,'Sales (2)'!C227),+'Sales (2)'!H227)</f>
        <v>45667</v>
      </c>
      <c r="X227" s="7">
        <f t="shared" si="15"/>
        <v>45747</v>
      </c>
      <c r="Y227" s="7">
        <f t="shared" si="16"/>
        <v>45777</v>
      </c>
      <c r="Z227" t="b">
        <v>0</v>
      </c>
    </row>
    <row r="228" spans="1:26" hidden="1" x14ac:dyDescent="0.2">
      <c r="A228" s="3" t="s">
        <v>174</v>
      </c>
      <c r="B228" s="3" t="s">
        <v>251</v>
      </c>
      <c r="C228" s="3" t="s">
        <v>259</v>
      </c>
      <c r="D228" s="3" t="b">
        <v>0</v>
      </c>
      <c r="E228" s="3" t="b">
        <v>0</v>
      </c>
      <c r="F228" s="3">
        <f>IF(OR(Z228=TRUE,SUMIFS('[1]Cashflow Projection'!$E$125:$E$129,'[1]Cashflow Projection'!$D$125:$D$129,'Sales (2)'!C228)=1),0,SUMIFS('[1]Cashflow Projection'!$C$7:$C$23,'[1]Cashflow Projection'!$B$7:$B$23,'Sales (2)'!B228,'[1]Cashflow Projection'!$A$7:$A$23,'Sales (2)'!A228))</f>
        <v>0</v>
      </c>
      <c r="G228" s="4">
        <v>45491</v>
      </c>
      <c r="H228" s="4">
        <v>45667</v>
      </c>
      <c r="I228" s="3">
        <v>1549900</v>
      </c>
      <c r="J228" s="3">
        <v>202160.86956521741</v>
      </c>
      <c r="K228" s="3">
        <v>1347739.1304347829</v>
      </c>
      <c r="L228" s="3">
        <v>18502.080000000002</v>
      </c>
      <c r="M228" s="3">
        <v>1789</v>
      </c>
      <c r="N228" s="3">
        <v>7749.5</v>
      </c>
      <c r="O228" s="3">
        <v>77495</v>
      </c>
      <c r="P228" s="3">
        <v>19224.37</v>
      </c>
      <c r="Q228" s="5">
        <f t="shared" si="13"/>
        <v>1222979.180434783</v>
      </c>
      <c r="R228" s="6">
        <v>0</v>
      </c>
      <c r="S228" s="6">
        <f t="shared" si="14"/>
        <v>1222979.180434783</v>
      </c>
      <c r="T228" s="3" t="b">
        <f>IF(SUMIFS('[1]Cashflow Projection'!$E$125:$E$129,'[1]Cashflow Projection'!$D$125:$D$129,'Sales (2)'!C228)&lt;&gt;0,TRUE,FALSE)</f>
        <v>0</v>
      </c>
      <c r="U228" s="4">
        <v>45747</v>
      </c>
      <c r="V228" s="6">
        <v>150677.03630136981</v>
      </c>
      <c r="W228" s="7">
        <f>IF(SUMIFS('[1]Cashflow Projection'!$E$125:$E$129,'[1]Cashflow Projection'!$D$125:$D$129,'Sales (2)'!C228)=1,SUMIFS('[1]Cashflow Projection'!$C$125:$C$129,'[1]Cashflow Projection'!$D$125:$D$129,'Sales (2)'!C228),+'Sales (2)'!H228)</f>
        <v>45667</v>
      </c>
      <c r="X228" s="7">
        <f t="shared" si="15"/>
        <v>45747</v>
      </c>
      <c r="Y228" s="7">
        <f t="shared" si="16"/>
        <v>45777</v>
      </c>
      <c r="Z228" t="b">
        <v>0</v>
      </c>
    </row>
    <row r="229" spans="1:26" hidden="1" x14ac:dyDescent="0.2">
      <c r="A229" s="3" t="s">
        <v>174</v>
      </c>
      <c r="B229" s="3" t="s">
        <v>260</v>
      </c>
      <c r="C229" s="3" t="s">
        <v>261</v>
      </c>
      <c r="D229" s="3" t="b">
        <v>1</v>
      </c>
      <c r="E229" s="3" t="b">
        <v>0</v>
      </c>
      <c r="F229" s="3">
        <f>IF(OR(Z229=TRUE,SUMIFS('[1]Cashflow Projection'!$E$125:$E$129,'[1]Cashflow Projection'!$D$125:$D$129,'Sales (2)'!C229)=1),0,SUMIFS('[1]Cashflow Projection'!$C$7:$C$23,'[1]Cashflow Projection'!$B$7:$B$23,'Sales (2)'!B229,'[1]Cashflow Projection'!$A$7:$A$23,'Sales (2)'!A229))</f>
        <v>0</v>
      </c>
      <c r="G229" s="4">
        <v>45552</v>
      </c>
      <c r="H229" s="4">
        <v>45625</v>
      </c>
      <c r="I229" s="3">
        <v>1759900</v>
      </c>
      <c r="J229" s="3">
        <v>229552.17391304349</v>
      </c>
      <c r="K229" s="3">
        <v>1530347.826086957</v>
      </c>
      <c r="L229" s="3">
        <v>18502.080000000002</v>
      </c>
      <c r="M229" s="3">
        <v>1789</v>
      </c>
      <c r="N229" s="3">
        <v>8799.5</v>
      </c>
      <c r="O229" s="3">
        <v>87995</v>
      </c>
      <c r="P229" s="3">
        <v>19224.37</v>
      </c>
      <c r="Q229" s="5">
        <f t="shared" si="13"/>
        <v>1394037.8760869571</v>
      </c>
      <c r="R229" s="6">
        <v>0</v>
      </c>
      <c r="S229" s="6">
        <f t="shared" si="14"/>
        <v>1394037.8760869571</v>
      </c>
      <c r="T229" s="3" t="b">
        <f>IF(SUMIFS('[1]Cashflow Projection'!$E$125:$E$129,'[1]Cashflow Projection'!$D$125:$D$129,'Sales (2)'!C229)&lt;&gt;0,TRUE,FALSE)</f>
        <v>0</v>
      </c>
      <c r="U229" s="4">
        <v>45688</v>
      </c>
      <c r="V229" s="6">
        <v>196146.2143835614</v>
      </c>
      <c r="W229" s="7">
        <f>IF(SUMIFS('[1]Cashflow Projection'!$E$125:$E$129,'[1]Cashflow Projection'!$D$125:$D$129,'Sales (2)'!C229)=1,SUMIFS('[1]Cashflow Projection'!$C$125:$C$129,'[1]Cashflow Projection'!$D$125:$D$129,'Sales (2)'!C229),+'Sales (2)'!H229)</f>
        <v>45625</v>
      </c>
      <c r="X229" s="7">
        <f t="shared" si="15"/>
        <v>45688</v>
      </c>
      <c r="Y229" s="7">
        <f t="shared" si="16"/>
        <v>45716</v>
      </c>
      <c r="Z229" t="b">
        <v>0</v>
      </c>
    </row>
    <row r="230" spans="1:26" hidden="1" x14ac:dyDescent="0.2">
      <c r="A230" s="3" t="s">
        <v>174</v>
      </c>
      <c r="B230" s="3" t="s">
        <v>260</v>
      </c>
      <c r="C230" s="3" t="s">
        <v>262</v>
      </c>
      <c r="D230" s="3" t="b">
        <v>1</v>
      </c>
      <c r="E230" s="3" t="b">
        <v>0</v>
      </c>
      <c r="F230" s="3">
        <f>IF(OR(Z230=TRUE,SUMIFS('[1]Cashflow Projection'!$E$125:$E$129,'[1]Cashflow Projection'!$D$125:$D$129,'Sales (2)'!C230)=1),0,SUMIFS('[1]Cashflow Projection'!$C$7:$C$23,'[1]Cashflow Projection'!$B$7:$B$23,'Sales (2)'!B230,'[1]Cashflow Projection'!$A$7:$A$23,'Sales (2)'!A230))</f>
        <v>0</v>
      </c>
      <c r="G230" s="4">
        <v>45552</v>
      </c>
      <c r="H230" s="4">
        <v>45625</v>
      </c>
      <c r="I230" s="3">
        <v>1754900</v>
      </c>
      <c r="J230" s="3">
        <v>228247.82608695651</v>
      </c>
      <c r="K230" s="3">
        <v>1521652.1739130439</v>
      </c>
      <c r="L230" s="3">
        <v>18502.080000000002</v>
      </c>
      <c r="M230" s="3">
        <v>1789</v>
      </c>
      <c r="N230" s="3">
        <v>8749.5</v>
      </c>
      <c r="O230" s="3">
        <v>87495</v>
      </c>
      <c r="P230" s="3">
        <v>19224.37</v>
      </c>
      <c r="Q230" s="5">
        <f t="shared" si="13"/>
        <v>1385892.223913044</v>
      </c>
      <c r="R230" s="6">
        <v>0</v>
      </c>
      <c r="S230" s="6">
        <f t="shared" si="14"/>
        <v>1385892.223913044</v>
      </c>
      <c r="T230" s="3" t="b">
        <f>IF(SUMIFS('[1]Cashflow Projection'!$E$125:$E$129,'[1]Cashflow Projection'!$D$125:$D$129,'Sales (2)'!C230)&lt;&gt;0,TRUE,FALSE)</f>
        <v>0</v>
      </c>
      <c r="U230" s="4">
        <v>45688</v>
      </c>
      <c r="V230" s="6">
        <v>240804.33851287651</v>
      </c>
      <c r="W230" s="7">
        <f>IF(SUMIFS('[1]Cashflow Projection'!$E$125:$E$129,'[1]Cashflow Projection'!$D$125:$D$129,'Sales (2)'!C230)=1,SUMIFS('[1]Cashflow Projection'!$C$125:$C$129,'[1]Cashflow Projection'!$D$125:$D$129,'Sales (2)'!C230),+'Sales (2)'!H230)</f>
        <v>45625</v>
      </c>
      <c r="X230" s="7">
        <f t="shared" si="15"/>
        <v>45688</v>
      </c>
      <c r="Y230" s="7">
        <f t="shared" si="16"/>
        <v>45716</v>
      </c>
      <c r="Z230" t="b">
        <v>0</v>
      </c>
    </row>
    <row r="231" spans="1:26" x14ac:dyDescent="0.2">
      <c r="A231" s="3" t="s">
        <v>174</v>
      </c>
      <c r="B231" s="3" t="s">
        <v>260</v>
      </c>
      <c r="C231" s="3" t="s">
        <v>263</v>
      </c>
      <c r="D231" s="3" t="b">
        <v>0</v>
      </c>
      <c r="E231" s="3" t="b">
        <v>0</v>
      </c>
      <c r="F231" s="3"/>
      <c r="G231" s="4">
        <v>45552</v>
      </c>
      <c r="H231" s="4">
        <v>45625</v>
      </c>
      <c r="I231" s="3">
        <v>1749900</v>
      </c>
      <c r="J231" s="3">
        <v>228247.82608695651</v>
      </c>
      <c r="K231" s="3">
        <v>1521652.1739130439</v>
      </c>
      <c r="L231" s="3">
        <v>18502.080000000002</v>
      </c>
      <c r="M231" s="3">
        <v>1789</v>
      </c>
      <c r="N231" s="3">
        <v>8749.5</v>
      </c>
      <c r="O231" s="3">
        <v>87495</v>
      </c>
      <c r="P231" s="3">
        <v>19224.37</v>
      </c>
      <c r="Q231" s="5">
        <f t="shared" si="13"/>
        <v>1385892.223913044</v>
      </c>
      <c r="R231" s="6">
        <v>0</v>
      </c>
      <c r="S231" s="6">
        <f t="shared" si="14"/>
        <v>1385892.223913044</v>
      </c>
      <c r="T231" s="3"/>
      <c r="U231" s="4"/>
      <c r="V231" s="6"/>
      <c r="W231" s="7"/>
      <c r="X231" s="7"/>
      <c r="Y231" s="7"/>
    </row>
    <row r="232" spans="1:26" hidden="1" x14ac:dyDescent="0.2">
      <c r="A232" s="3" t="s">
        <v>174</v>
      </c>
      <c r="B232" s="3" t="s">
        <v>260</v>
      </c>
      <c r="C232" s="3" t="s">
        <v>264</v>
      </c>
      <c r="D232" s="3" t="b">
        <v>1</v>
      </c>
      <c r="E232" s="3" t="b">
        <v>0</v>
      </c>
      <c r="F232" s="3">
        <f>IF(OR(Z232=TRUE,SUMIFS('[1]Cashflow Projection'!$E$125:$E$129,'[1]Cashflow Projection'!$D$125:$D$129,'Sales (2)'!C232)=1),0,SUMIFS('[1]Cashflow Projection'!$C$7:$C$23,'[1]Cashflow Projection'!$B$7:$B$23,'Sales (2)'!B232,'[1]Cashflow Projection'!$A$7:$A$23,'Sales (2)'!A232))</f>
        <v>0</v>
      </c>
      <c r="G232" s="4">
        <v>45552</v>
      </c>
      <c r="H232" s="4">
        <v>45625</v>
      </c>
      <c r="I232" s="3">
        <v>1599900</v>
      </c>
      <c r="J232" s="3">
        <v>208682.60869565219</v>
      </c>
      <c r="K232" s="3">
        <v>1391217.3913043479</v>
      </c>
      <c r="L232" s="3">
        <v>18502.080000000002</v>
      </c>
      <c r="M232" s="3">
        <v>1789</v>
      </c>
      <c r="N232" s="3">
        <v>7999.5</v>
      </c>
      <c r="O232" s="3">
        <v>79995</v>
      </c>
      <c r="P232" s="3">
        <v>19224.37</v>
      </c>
      <c r="Q232" s="5">
        <f t="shared" si="13"/>
        <v>1263707.4413043479</v>
      </c>
      <c r="R232" s="6">
        <v>0</v>
      </c>
      <c r="S232" s="6">
        <f t="shared" si="14"/>
        <v>1263707.4413043479</v>
      </c>
      <c r="T232" s="3" t="b">
        <f>IF(SUMIFS('[1]Cashflow Projection'!$E$125:$E$129,'[1]Cashflow Projection'!$D$125:$D$129,'Sales (2)'!C232)&lt;&gt;0,TRUE,FALSE)</f>
        <v>0</v>
      </c>
      <c r="U232" s="4">
        <v>45688</v>
      </c>
      <c r="V232" s="6">
        <v>120457.1732876711</v>
      </c>
      <c r="W232" s="7">
        <f>IF(SUMIFS('[1]Cashflow Projection'!$E$125:$E$129,'[1]Cashflow Projection'!$D$125:$D$129,'Sales (2)'!C232)=1,SUMIFS('[1]Cashflow Projection'!$C$125:$C$129,'[1]Cashflow Projection'!$D$125:$D$129,'Sales (2)'!C232),+'Sales (2)'!H232)</f>
        <v>45625</v>
      </c>
      <c r="X232" s="7">
        <f t="shared" si="15"/>
        <v>45688</v>
      </c>
      <c r="Y232" s="7">
        <f t="shared" si="16"/>
        <v>45716</v>
      </c>
      <c r="Z232" t="b">
        <v>0</v>
      </c>
    </row>
    <row r="233" spans="1:26" hidden="1" x14ac:dyDescent="0.2">
      <c r="A233" s="3" t="s">
        <v>174</v>
      </c>
      <c r="B233" s="3" t="s">
        <v>260</v>
      </c>
      <c r="C233" s="3" t="s">
        <v>265</v>
      </c>
      <c r="D233" s="3" t="b">
        <v>1</v>
      </c>
      <c r="E233" s="3" t="b">
        <v>0</v>
      </c>
      <c r="F233" s="3">
        <f>IF(OR(Z233=TRUE,SUMIFS('[1]Cashflow Projection'!$E$125:$E$129,'[1]Cashflow Projection'!$D$125:$D$129,'Sales (2)'!C233)=1),0,SUMIFS('[1]Cashflow Projection'!$C$7:$C$23,'[1]Cashflow Projection'!$B$7:$B$23,'Sales (2)'!B233,'[1]Cashflow Projection'!$A$7:$A$23,'Sales (2)'!A233))</f>
        <v>0</v>
      </c>
      <c r="G233" s="4">
        <v>45552</v>
      </c>
      <c r="H233" s="4">
        <v>45625</v>
      </c>
      <c r="I233" s="3">
        <v>1604900</v>
      </c>
      <c r="J233" s="3">
        <v>208682.60869565219</v>
      </c>
      <c r="K233" s="3">
        <v>1391217.3913043479</v>
      </c>
      <c r="L233" s="3">
        <v>18502.080000000002</v>
      </c>
      <c r="M233" s="3">
        <v>1789</v>
      </c>
      <c r="N233" s="3">
        <v>7999.5</v>
      </c>
      <c r="O233" s="3">
        <v>79995</v>
      </c>
      <c r="P233" s="3">
        <v>19224.37</v>
      </c>
      <c r="Q233" s="5">
        <f t="shared" si="13"/>
        <v>1263707.4413043479</v>
      </c>
      <c r="R233" s="6">
        <v>0</v>
      </c>
      <c r="S233" s="6">
        <f t="shared" si="14"/>
        <v>1263707.4413043479</v>
      </c>
      <c r="T233" s="3" t="b">
        <f>IF(SUMIFS('[1]Cashflow Projection'!$E$125:$E$129,'[1]Cashflow Projection'!$D$125:$D$129,'Sales (2)'!C233)&lt;&gt;0,TRUE,FALSE)</f>
        <v>0</v>
      </c>
      <c r="U233" s="4">
        <v>45688</v>
      </c>
      <c r="V233" s="6">
        <v>96321.556849314831</v>
      </c>
      <c r="W233" s="7">
        <f>IF(SUMIFS('[1]Cashflow Projection'!$E$125:$E$129,'[1]Cashflow Projection'!$D$125:$D$129,'Sales (2)'!C233)=1,SUMIFS('[1]Cashflow Projection'!$C$125:$C$129,'[1]Cashflow Projection'!$D$125:$D$129,'Sales (2)'!C233),+'Sales (2)'!H233)</f>
        <v>45625</v>
      </c>
      <c r="X233" s="7">
        <f t="shared" si="15"/>
        <v>45688</v>
      </c>
      <c r="Y233" s="7">
        <f t="shared" si="16"/>
        <v>45716</v>
      </c>
      <c r="Z233" t="b">
        <v>0</v>
      </c>
    </row>
    <row r="234" spans="1:26" x14ac:dyDescent="0.2">
      <c r="A234" s="3" t="s">
        <v>174</v>
      </c>
      <c r="B234" s="3" t="s">
        <v>260</v>
      </c>
      <c r="C234" s="3" t="s">
        <v>266</v>
      </c>
      <c r="D234" s="3" t="b">
        <v>0</v>
      </c>
      <c r="E234" s="3" t="b">
        <v>0</v>
      </c>
      <c r="F234" s="3"/>
      <c r="G234" s="4">
        <v>45552</v>
      </c>
      <c r="H234" s="4">
        <v>45625</v>
      </c>
      <c r="I234" s="3">
        <v>1599900</v>
      </c>
      <c r="J234" s="3">
        <v>208682.60869565219</v>
      </c>
      <c r="K234" s="3">
        <v>1391217.3913043479</v>
      </c>
      <c r="L234" s="3">
        <v>18502.080000000002</v>
      </c>
      <c r="M234" s="3">
        <v>1789</v>
      </c>
      <c r="N234" s="3">
        <v>7999.5</v>
      </c>
      <c r="O234" s="3">
        <v>79995</v>
      </c>
      <c r="P234" s="3">
        <v>19224.37</v>
      </c>
      <c r="Q234" s="5">
        <f t="shared" si="13"/>
        <v>1263707.4413043479</v>
      </c>
      <c r="R234" s="6">
        <v>0</v>
      </c>
      <c r="S234" s="6">
        <f t="shared" si="14"/>
        <v>1263707.4413043479</v>
      </c>
      <c r="T234" s="3"/>
      <c r="U234" s="4"/>
      <c r="V234" s="6"/>
      <c r="W234" s="7"/>
      <c r="X234" s="7"/>
      <c r="Y234" s="7"/>
    </row>
    <row r="235" spans="1:26" x14ac:dyDescent="0.2">
      <c r="A235" s="3" t="s">
        <v>174</v>
      </c>
      <c r="B235" s="3" t="s">
        <v>260</v>
      </c>
      <c r="C235" s="3" t="s">
        <v>267</v>
      </c>
      <c r="D235" s="3" t="b">
        <v>0</v>
      </c>
      <c r="E235" s="3" t="b">
        <v>0</v>
      </c>
      <c r="F235" s="3"/>
      <c r="G235" s="4">
        <v>45552</v>
      </c>
      <c r="H235" s="4">
        <v>45625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5">
        <f t="shared" si="13"/>
        <v>1304435.7021739131</v>
      </c>
      <c r="R235" s="6">
        <v>0</v>
      </c>
      <c r="S235" s="6">
        <f t="shared" si="14"/>
        <v>1304435.7021739131</v>
      </c>
      <c r="T235" s="3"/>
      <c r="U235" s="4"/>
      <c r="V235" s="6"/>
      <c r="W235" s="7"/>
      <c r="X235" s="7"/>
      <c r="Y235" s="7"/>
    </row>
    <row r="236" spans="1:26" x14ac:dyDescent="0.2">
      <c r="A236" s="3" t="s">
        <v>174</v>
      </c>
      <c r="B236" s="3" t="s">
        <v>260</v>
      </c>
      <c r="C236" s="3" t="s">
        <v>268</v>
      </c>
      <c r="D236" s="3" t="b">
        <v>0</v>
      </c>
      <c r="E236" s="3" t="b">
        <v>0</v>
      </c>
      <c r="F236" s="3"/>
      <c r="G236" s="4">
        <v>45552</v>
      </c>
      <c r="H236" s="4">
        <v>45625</v>
      </c>
      <c r="I236" s="3">
        <v>1649900</v>
      </c>
      <c r="J236" s="3">
        <v>215204.34782608689</v>
      </c>
      <c r="K236" s="3">
        <v>1434695.6521739131</v>
      </c>
      <c r="L236" s="3">
        <v>18502.080000000002</v>
      </c>
      <c r="M236" s="3">
        <v>1789</v>
      </c>
      <c r="N236" s="3">
        <v>8249.5</v>
      </c>
      <c r="O236" s="3">
        <v>82495</v>
      </c>
      <c r="P236" s="3">
        <v>19224.37</v>
      </c>
      <c r="Q236" s="5">
        <f t="shared" si="13"/>
        <v>1304435.7021739131</v>
      </c>
      <c r="R236" s="6">
        <v>0</v>
      </c>
      <c r="S236" s="6">
        <f t="shared" si="14"/>
        <v>1304435.7021739131</v>
      </c>
      <c r="T236" s="3"/>
      <c r="U236" s="4"/>
      <c r="V236" s="6"/>
      <c r="W236" s="7"/>
      <c r="X236" s="7"/>
      <c r="Y236" s="7"/>
    </row>
    <row r="237" spans="1:26" x14ac:dyDescent="0.2">
      <c r="A237" s="3" t="s">
        <v>174</v>
      </c>
      <c r="B237" s="3" t="s">
        <v>260</v>
      </c>
      <c r="C237" s="3" t="s">
        <v>269</v>
      </c>
      <c r="D237" s="3" t="b">
        <v>0</v>
      </c>
      <c r="E237" s="3" t="b">
        <v>0</v>
      </c>
      <c r="F237" s="3"/>
      <c r="G237" s="4">
        <v>45552</v>
      </c>
      <c r="H237" s="4">
        <v>45625</v>
      </c>
      <c r="I237" s="3">
        <v>1649900</v>
      </c>
      <c r="J237" s="3">
        <v>215204.34782608689</v>
      </c>
      <c r="K237" s="3">
        <v>1434695.6521739131</v>
      </c>
      <c r="L237" s="3">
        <v>18502.080000000002</v>
      </c>
      <c r="M237" s="3">
        <v>1789</v>
      </c>
      <c r="N237" s="3">
        <v>8249.5</v>
      </c>
      <c r="O237" s="3">
        <v>82495</v>
      </c>
      <c r="P237" s="3">
        <v>19224.37</v>
      </c>
      <c r="Q237" s="5">
        <f t="shared" si="13"/>
        <v>1304435.7021739131</v>
      </c>
      <c r="R237" s="6">
        <v>0</v>
      </c>
      <c r="S237" s="6">
        <f t="shared" si="14"/>
        <v>1304435.7021739131</v>
      </c>
      <c r="T237" s="3"/>
      <c r="U237" s="4"/>
      <c r="V237" s="6"/>
      <c r="W237" s="7"/>
      <c r="X237" s="7"/>
      <c r="Y237" s="7"/>
    </row>
    <row r="238" spans="1:26" x14ac:dyDescent="0.2">
      <c r="A238" s="3" t="s">
        <v>174</v>
      </c>
      <c r="B238" s="3" t="s">
        <v>260</v>
      </c>
      <c r="C238" s="3" t="s">
        <v>270</v>
      </c>
      <c r="D238" s="3" t="b">
        <v>0</v>
      </c>
      <c r="E238" s="3" t="b">
        <v>0</v>
      </c>
      <c r="F238" s="3"/>
      <c r="G238" s="4">
        <v>45552</v>
      </c>
      <c r="H238" s="4">
        <v>45625</v>
      </c>
      <c r="I238" s="3">
        <v>1699900</v>
      </c>
      <c r="J238" s="3">
        <v>221726.0869565217</v>
      </c>
      <c r="K238" s="3">
        <v>1478173.913043478</v>
      </c>
      <c r="L238" s="3">
        <v>18502.080000000002</v>
      </c>
      <c r="M238" s="3">
        <v>1789</v>
      </c>
      <c r="N238" s="3">
        <v>8499.5</v>
      </c>
      <c r="O238" s="3">
        <v>84995</v>
      </c>
      <c r="P238" s="3">
        <v>19224.37</v>
      </c>
      <c r="Q238" s="5">
        <f t="shared" si="13"/>
        <v>1345163.9630434781</v>
      </c>
      <c r="R238" s="6">
        <v>0</v>
      </c>
      <c r="S238" s="6">
        <f t="shared" si="14"/>
        <v>1345163.9630434781</v>
      </c>
      <c r="T238" s="3"/>
      <c r="U238" s="4"/>
      <c r="V238" s="6"/>
      <c r="W238" s="7"/>
      <c r="X238" s="7"/>
      <c r="Y238" s="7"/>
    </row>
    <row r="239" spans="1:26" x14ac:dyDescent="0.2">
      <c r="A239" s="3" t="s">
        <v>174</v>
      </c>
      <c r="B239" s="3" t="s">
        <v>260</v>
      </c>
      <c r="C239" s="3" t="s">
        <v>271</v>
      </c>
      <c r="D239" s="3" t="b">
        <v>0</v>
      </c>
      <c r="E239" s="3" t="b">
        <v>0</v>
      </c>
      <c r="F239" s="3"/>
      <c r="G239" s="4">
        <v>45552</v>
      </c>
      <c r="H239" s="4">
        <v>45625</v>
      </c>
      <c r="I239" s="3">
        <v>1699900</v>
      </c>
      <c r="J239" s="3">
        <v>221726.0869565217</v>
      </c>
      <c r="K239" s="3">
        <v>1478173.913043478</v>
      </c>
      <c r="L239" s="3">
        <v>18502.080000000002</v>
      </c>
      <c r="M239" s="3">
        <v>1789</v>
      </c>
      <c r="N239" s="3">
        <v>8499.5</v>
      </c>
      <c r="O239" s="3">
        <v>84995</v>
      </c>
      <c r="P239" s="3">
        <v>19224.37</v>
      </c>
      <c r="Q239" s="5">
        <f t="shared" si="13"/>
        <v>1345163.9630434781</v>
      </c>
      <c r="R239" s="6">
        <v>0</v>
      </c>
      <c r="S239" s="6">
        <f t="shared" si="14"/>
        <v>1345163.9630434781</v>
      </c>
      <c r="T239" s="3"/>
      <c r="U239" s="4"/>
      <c r="V239" s="6"/>
      <c r="W239" s="7"/>
      <c r="X239" s="7"/>
      <c r="Y239" s="7"/>
    </row>
    <row r="240" spans="1:26" x14ac:dyDescent="0.2">
      <c r="A240" s="3" t="s">
        <v>174</v>
      </c>
      <c r="B240" s="3" t="s">
        <v>260</v>
      </c>
      <c r="C240" s="3" t="s">
        <v>272</v>
      </c>
      <c r="D240" s="3" t="b">
        <v>0</v>
      </c>
      <c r="E240" s="3" t="b">
        <v>0</v>
      </c>
      <c r="F240" s="3"/>
      <c r="G240" s="4">
        <v>45552</v>
      </c>
      <c r="H240" s="4">
        <v>45625</v>
      </c>
      <c r="I240" s="3">
        <v>1699900</v>
      </c>
      <c r="J240" s="3">
        <v>221726.0869565217</v>
      </c>
      <c r="K240" s="3">
        <v>1478173.913043478</v>
      </c>
      <c r="L240" s="3">
        <v>18502.080000000002</v>
      </c>
      <c r="M240" s="3">
        <v>1789</v>
      </c>
      <c r="N240" s="3">
        <v>8499.5</v>
      </c>
      <c r="O240" s="3">
        <v>84995</v>
      </c>
      <c r="P240" s="3">
        <v>19224.37</v>
      </c>
      <c r="Q240" s="5">
        <f t="shared" si="13"/>
        <v>1345163.9630434781</v>
      </c>
      <c r="R240" s="6">
        <v>0</v>
      </c>
      <c r="S240" s="6">
        <f t="shared" si="14"/>
        <v>1345163.9630434781</v>
      </c>
      <c r="T240" s="3"/>
      <c r="U240" s="4"/>
      <c r="V240" s="6"/>
      <c r="W240" s="7"/>
      <c r="X240" s="7"/>
      <c r="Y240" s="7"/>
    </row>
    <row r="241" spans="1:26" hidden="1" x14ac:dyDescent="0.2">
      <c r="A241" s="3" t="s">
        <v>174</v>
      </c>
      <c r="B241" s="3" t="s">
        <v>273</v>
      </c>
      <c r="C241" s="3" t="s">
        <v>274</v>
      </c>
      <c r="D241" s="3" t="b">
        <v>0</v>
      </c>
      <c r="E241" s="3" t="b">
        <v>0</v>
      </c>
      <c r="F241" s="3">
        <f>IF(OR(Z241=TRUE,SUMIFS('[1]Cashflow Projection'!$E$125:$E$129,'[1]Cashflow Projection'!$D$125:$D$129,'Sales (2)'!C241)=1),0,SUMIFS('[1]Cashflow Projection'!$C$7:$C$23,'[1]Cashflow Projection'!$B$7:$B$23,'Sales (2)'!B241,'[1]Cashflow Projection'!$A$7:$A$23,'Sales (2)'!A241))</f>
        <v>0</v>
      </c>
      <c r="G241" s="4">
        <v>45510</v>
      </c>
      <c r="H241" s="4">
        <v>45721</v>
      </c>
      <c r="I241" s="3">
        <v>1739900</v>
      </c>
      <c r="J241" s="3">
        <v>226943.4782608696</v>
      </c>
      <c r="K241" s="3">
        <v>1512956.5217391311</v>
      </c>
      <c r="L241" s="3">
        <v>18502.080000000002</v>
      </c>
      <c r="M241" s="3">
        <v>1789</v>
      </c>
      <c r="N241" s="3">
        <v>8699.5</v>
      </c>
      <c r="O241" s="3">
        <v>86995</v>
      </c>
      <c r="P241" s="3">
        <v>19224.37</v>
      </c>
      <c r="Q241" s="5">
        <f t="shared" si="13"/>
        <v>1377746.5717391311</v>
      </c>
      <c r="R241" s="6">
        <v>0</v>
      </c>
      <c r="S241" s="6">
        <f t="shared" si="14"/>
        <v>1377746.5717391311</v>
      </c>
      <c r="T241" s="3" t="b">
        <f>IF(SUMIFS('[1]Cashflow Projection'!$E$125:$E$129,'[1]Cashflow Projection'!$D$125:$D$129,'Sales (2)'!C241)&lt;&gt;0,TRUE,FALSE)</f>
        <v>0</v>
      </c>
      <c r="U241" s="4">
        <v>45808</v>
      </c>
      <c r="V241" s="6">
        <v>302096.35136986268</v>
      </c>
      <c r="W241" s="7">
        <f>IF(SUMIFS('[1]Cashflow Projection'!$E$125:$E$129,'[1]Cashflow Projection'!$D$125:$D$129,'Sales (2)'!C241)=1,SUMIFS('[1]Cashflow Projection'!$C$125:$C$129,'[1]Cashflow Projection'!$D$125:$D$129,'Sales (2)'!C241),+'Sales (2)'!H241)</f>
        <v>45721</v>
      </c>
      <c r="X241" s="7">
        <f t="shared" si="15"/>
        <v>45808</v>
      </c>
      <c r="Y241" s="7">
        <f t="shared" si="16"/>
        <v>45838</v>
      </c>
      <c r="Z241" t="b">
        <v>0</v>
      </c>
    </row>
    <row r="242" spans="1:26" hidden="1" x14ac:dyDescent="0.2">
      <c r="A242" s="3" t="s">
        <v>174</v>
      </c>
      <c r="B242" s="3" t="s">
        <v>273</v>
      </c>
      <c r="C242" s="3" t="s">
        <v>275</v>
      </c>
      <c r="D242" s="3" t="b">
        <v>1</v>
      </c>
      <c r="E242" s="3" t="b">
        <v>0</v>
      </c>
      <c r="F242" s="3">
        <f>IF(OR(Z242=TRUE,SUMIFS('[1]Cashflow Projection'!$E$125:$E$129,'[1]Cashflow Projection'!$D$125:$D$129,'Sales (2)'!C242)=1),0,SUMIFS('[1]Cashflow Projection'!$C$7:$C$23,'[1]Cashflow Projection'!$B$7:$B$23,'Sales (2)'!B242,'[1]Cashflow Projection'!$A$7:$A$23,'Sales (2)'!A242))</f>
        <v>0</v>
      </c>
      <c r="G242" s="4">
        <v>45510</v>
      </c>
      <c r="H242" s="4">
        <v>45751</v>
      </c>
      <c r="I242" s="3">
        <v>1799900</v>
      </c>
      <c r="J242" s="3">
        <v>226943.4782608696</v>
      </c>
      <c r="K242" s="3">
        <v>1512956.5217391311</v>
      </c>
      <c r="L242" s="3">
        <v>18502.080000000002</v>
      </c>
      <c r="M242" s="3">
        <v>1789</v>
      </c>
      <c r="N242" s="3">
        <v>8699.5</v>
      </c>
      <c r="O242" s="3">
        <v>86995</v>
      </c>
      <c r="P242" s="3">
        <v>19224.37</v>
      </c>
      <c r="Q242" s="5">
        <f t="shared" si="13"/>
        <v>1377746.5717391311</v>
      </c>
      <c r="R242" s="6">
        <v>0</v>
      </c>
      <c r="S242" s="6">
        <f t="shared" si="14"/>
        <v>1377746.5717391311</v>
      </c>
      <c r="T242" s="3" t="b">
        <f>IF(SUMIFS('[1]Cashflow Projection'!$E$125:$E$129,'[1]Cashflow Projection'!$D$125:$D$129,'Sales (2)'!C242)&lt;&gt;0,TRUE,FALSE)</f>
        <v>0</v>
      </c>
      <c r="U242" s="4">
        <v>45808</v>
      </c>
      <c r="V242" s="6">
        <v>166688.68013698611</v>
      </c>
      <c r="W242" s="7">
        <f>IF(SUMIFS('[1]Cashflow Projection'!$E$125:$E$129,'[1]Cashflow Projection'!$D$125:$D$129,'Sales (2)'!C242)=1,SUMIFS('[1]Cashflow Projection'!$C$125:$C$129,'[1]Cashflow Projection'!$D$125:$D$129,'Sales (2)'!C242),+'Sales (2)'!H242)</f>
        <v>45751</v>
      </c>
      <c r="X242" s="7">
        <f t="shared" si="15"/>
        <v>45808</v>
      </c>
      <c r="Y242" s="7">
        <f t="shared" si="16"/>
        <v>45838</v>
      </c>
      <c r="Z242" t="b">
        <v>0</v>
      </c>
    </row>
    <row r="243" spans="1:26" hidden="1" x14ac:dyDescent="0.2">
      <c r="A243" s="3" t="s">
        <v>174</v>
      </c>
      <c r="B243" s="3" t="s">
        <v>273</v>
      </c>
      <c r="C243" s="3" t="s">
        <v>276</v>
      </c>
      <c r="D243" s="3" t="b">
        <v>0</v>
      </c>
      <c r="E243" s="3" t="b">
        <v>0</v>
      </c>
      <c r="F243" s="3">
        <f>IF(OR(Z243=TRUE,SUMIFS('[1]Cashflow Projection'!$E$125:$E$129,'[1]Cashflow Projection'!$D$125:$D$129,'Sales (2)'!C243)=1),0,SUMIFS('[1]Cashflow Projection'!$C$7:$C$23,'[1]Cashflow Projection'!$B$7:$B$23,'Sales (2)'!B243,'[1]Cashflow Projection'!$A$7:$A$23,'Sales (2)'!A243))</f>
        <v>0</v>
      </c>
      <c r="G243" s="4">
        <v>45510</v>
      </c>
      <c r="H243" s="4">
        <v>45721</v>
      </c>
      <c r="I243" s="3">
        <v>1739900</v>
      </c>
      <c r="J243" s="3">
        <v>226943.4782608696</v>
      </c>
      <c r="K243" s="3">
        <v>1512956.5217391311</v>
      </c>
      <c r="L243" s="3">
        <v>18502.080000000002</v>
      </c>
      <c r="M243" s="3">
        <v>1789</v>
      </c>
      <c r="N243" s="3">
        <v>8699.5</v>
      </c>
      <c r="O243" s="3">
        <v>86995</v>
      </c>
      <c r="P243" s="3">
        <v>19224.37</v>
      </c>
      <c r="Q243" s="5">
        <f t="shared" si="13"/>
        <v>1377746.5717391311</v>
      </c>
      <c r="R243" s="6">
        <v>0</v>
      </c>
      <c r="S243" s="6">
        <f t="shared" si="14"/>
        <v>1377746.5717391311</v>
      </c>
      <c r="T243" s="3" t="b">
        <f>IF(SUMIFS('[1]Cashflow Projection'!$E$125:$E$129,'[1]Cashflow Projection'!$D$125:$D$129,'Sales (2)'!C243)&lt;&gt;0,TRUE,FALSE)</f>
        <v>0</v>
      </c>
      <c r="U243" s="4">
        <v>45808</v>
      </c>
      <c r="V243" s="6">
        <v>251456.97338856151</v>
      </c>
      <c r="W243" s="7">
        <f>IF(SUMIFS('[1]Cashflow Projection'!$E$125:$E$129,'[1]Cashflow Projection'!$D$125:$D$129,'Sales (2)'!C243)=1,SUMIFS('[1]Cashflow Projection'!$C$125:$C$129,'[1]Cashflow Projection'!$D$125:$D$129,'Sales (2)'!C243),+'Sales (2)'!H243)</f>
        <v>45721</v>
      </c>
      <c r="X243" s="7">
        <f t="shared" si="15"/>
        <v>45808</v>
      </c>
      <c r="Y243" s="7">
        <f t="shared" si="16"/>
        <v>45838</v>
      </c>
      <c r="Z243" t="b">
        <v>0</v>
      </c>
    </row>
    <row r="244" spans="1:26" hidden="1" x14ac:dyDescent="0.2">
      <c r="A244" s="3" t="s">
        <v>174</v>
      </c>
      <c r="B244" s="3" t="s">
        <v>273</v>
      </c>
      <c r="C244" s="3" t="s">
        <v>277</v>
      </c>
      <c r="D244" s="3" t="b">
        <v>0</v>
      </c>
      <c r="E244" s="3" t="b">
        <v>0</v>
      </c>
      <c r="F244" s="3">
        <f>IF(OR(Z244=TRUE,SUMIFS('[1]Cashflow Projection'!$E$125:$E$129,'[1]Cashflow Projection'!$D$125:$D$129,'Sales (2)'!C244)=1),0,SUMIFS('[1]Cashflow Projection'!$C$7:$C$23,'[1]Cashflow Projection'!$B$7:$B$23,'Sales (2)'!B244,'[1]Cashflow Projection'!$A$7:$A$23,'Sales (2)'!A244))</f>
        <v>0</v>
      </c>
      <c r="G244" s="4">
        <v>45510</v>
      </c>
      <c r="H244" s="4">
        <v>45721</v>
      </c>
      <c r="I244" s="3">
        <v>1739900</v>
      </c>
      <c r="J244" s="3">
        <v>226943.4782608696</v>
      </c>
      <c r="K244" s="3">
        <v>1512956.5217391311</v>
      </c>
      <c r="L244" s="3">
        <v>18502.080000000002</v>
      </c>
      <c r="M244" s="3">
        <v>1789</v>
      </c>
      <c r="N244" s="3">
        <v>8699.5</v>
      </c>
      <c r="O244" s="3">
        <v>86995</v>
      </c>
      <c r="P244" s="3">
        <v>19224.37</v>
      </c>
      <c r="Q244" s="5">
        <f t="shared" si="13"/>
        <v>1377746.5717391311</v>
      </c>
      <c r="R244" s="6">
        <v>0</v>
      </c>
      <c r="S244" s="6">
        <f t="shared" si="14"/>
        <v>1377746.5717391311</v>
      </c>
      <c r="T244" s="3" t="b">
        <f>IF(SUMIFS('[1]Cashflow Projection'!$E$125:$E$129,'[1]Cashflow Projection'!$D$125:$D$129,'Sales (2)'!C244)&lt;&gt;0,TRUE,FALSE)</f>
        <v>0</v>
      </c>
      <c r="U244" s="4">
        <v>45808</v>
      </c>
      <c r="V244" s="6">
        <v>223134.5705479449</v>
      </c>
      <c r="W244" s="7">
        <f>IF(SUMIFS('[1]Cashflow Projection'!$E$125:$E$129,'[1]Cashflow Projection'!$D$125:$D$129,'Sales (2)'!C244)=1,SUMIFS('[1]Cashflow Projection'!$C$125:$C$129,'[1]Cashflow Projection'!$D$125:$D$129,'Sales (2)'!C244),+'Sales (2)'!H244)</f>
        <v>45721</v>
      </c>
      <c r="X244" s="7">
        <f t="shared" si="15"/>
        <v>45808</v>
      </c>
      <c r="Y244" s="7">
        <f t="shared" si="16"/>
        <v>45838</v>
      </c>
      <c r="Z244" t="b">
        <v>0</v>
      </c>
    </row>
    <row r="245" spans="1:26" hidden="1" x14ac:dyDescent="0.2">
      <c r="A245" s="3" t="s">
        <v>174</v>
      </c>
      <c r="B245" s="3" t="s">
        <v>273</v>
      </c>
      <c r="C245" s="3" t="s">
        <v>278</v>
      </c>
      <c r="D245" s="3" t="b">
        <v>1</v>
      </c>
      <c r="E245" s="3" t="b">
        <v>0</v>
      </c>
      <c r="F245" s="3">
        <f>IF(OR(Z245=TRUE,SUMIFS('[1]Cashflow Projection'!$E$125:$E$129,'[1]Cashflow Projection'!$D$125:$D$129,'Sales (2)'!C245)=1),0,SUMIFS('[1]Cashflow Projection'!$C$7:$C$23,'[1]Cashflow Projection'!$B$7:$B$23,'Sales (2)'!B245,'[1]Cashflow Projection'!$A$7:$A$23,'Sales (2)'!A245))</f>
        <v>0</v>
      </c>
      <c r="G245" s="4">
        <v>45510</v>
      </c>
      <c r="H245" s="4">
        <v>45751</v>
      </c>
      <c r="I245" s="3">
        <v>1779900</v>
      </c>
      <c r="J245" s="3">
        <v>226943.4782608696</v>
      </c>
      <c r="K245" s="3">
        <v>1512956.5217391311</v>
      </c>
      <c r="L245" s="3">
        <v>18502.080000000002</v>
      </c>
      <c r="M245" s="3">
        <v>1789</v>
      </c>
      <c r="N245" s="3">
        <v>8699.5</v>
      </c>
      <c r="O245" s="3">
        <v>86995</v>
      </c>
      <c r="P245" s="3">
        <v>19224.37</v>
      </c>
      <c r="Q245" s="5">
        <f t="shared" si="13"/>
        <v>1377746.5717391311</v>
      </c>
      <c r="R245" s="6">
        <v>0</v>
      </c>
      <c r="S245" s="6">
        <f t="shared" si="14"/>
        <v>1377746.5717391311</v>
      </c>
      <c r="T245" s="3" t="b">
        <f>IF(SUMIFS('[1]Cashflow Projection'!$E$125:$E$129,'[1]Cashflow Projection'!$D$125:$D$129,'Sales (2)'!C245)&lt;&gt;0,TRUE,FALSE)</f>
        <v>0</v>
      </c>
      <c r="U245" s="4">
        <v>45808</v>
      </c>
      <c r="V245" s="6">
        <v>162011.69383561629</v>
      </c>
      <c r="W245" s="7">
        <f>IF(SUMIFS('[1]Cashflow Projection'!$E$125:$E$129,'[1]Cashflow Projection'!$D$125:$D$129,'Sales (2)'!C245)=1,SUMIFS('[1]Cashflow Projection'!$C$125:$C$129,'[1]Cashflow Projection'!$D$125:$D$129,'Sales (2)'!C245),+'Sales (2)'!H245)</f>
        <v>45751</v>
      </c>
      <c r="X245" s="7">
        <f t="shared" si="15"/>
        <v>45808</v>
      </c>
      <c r="Y245" s="7">
        <f t="shared" si="16"/>
        <v>45838</v>
      </c>
      <c r="Z245" t="b">
        <v>0</v>
      </c>
    </row>
    <row r="246" spans="1:26" hidden="1" x14ac:dyDescent="0.2">
      <c r="A246" s="3" t="s">
        <v>174</v>
      </c>
      <c r="B246" s="3" t="s">
        <v>273</v>
      </c>
      <c r="C246" s="3" t="s">
        <v>279</v>
      </c>
      <c r="D246" s="3" t="b">
        <v>0</v>
      </c>
      <c r="E246" s="3" t="b">
        <v>0</v>
      </c>
      <c r="F246" s="3">
        <f>IF(OR(Z246=TRUE,SUMIFS('[1]Cashflow Projection'!$E$125:$E$129,'[1]Cashflow Projection'!$D$125:$D$129,'Sales (2)'!C246)=1),0,SUMIFS('[1]Cashflow Projection'!$C$7:$C$23,'[1]Cashflow Projection'!$B$7:$B$23,'Sales (2)'!B246,'[1]Cashflow Projection'!$A$7:$A$23,'Sales (2)'!A246))</f>
        <v>0</v>
      </c>
      <c r="G246" s="4">
        <v>45510</v>
      </c>
      <c r="H246" s="4">
        <v>45751</v>
      </c>
      <c r="I246" s="3">
        <v>1779900</v>
      </c>
      <c r="J246" s="3">
        <v>226943.4782608696</v>
      </c>
      <c r="K246" s="3">
        <v>1512956.5217391311</v>
      </c>
      <c r="L246" s="3">
        <v>18502.080000000002</v>
      </c>
      <c r="M246" s="3">
        <v>1789</v>
      </c>
      <c r="N246" s="3">
        <v>8699.5</v>
      </c>
      <c r="O246" s="3">
        <v>86995</v>
      </c>
      <c r="P246" s="3">
        <v>19224.37</v>
      </c>
      <c r="Q246" s="5">
        <f t="shared" si="13"/>
        <v>1377746.5717391311</v>
      </c>
      <c r="R246" s="6">
        <v>0</v>
      </c>
      <c r="S246" s="6">
        <f t="shared" si="14"/>
        <v>1377746.5717391311</v>
      </c>
      <c r="T246" s="3" t="b">
        <f>IF(SUMIFS('[1]Cashflow Projection'!$E$125:$E$129,'[1]Cashflow Projection'!$D$125:$D$129,'Sales (2)'!C246)&lt;&gt;0,TRUE,FALSE)</f>
        <v>0</v>
      </c>
      <c r="U246" s="4">
        <v>45808</v>
      </c>
      <c r="V246" s="6">
        <v>167543.08389116431</v>
      </c>
      <c r="W246" s="7">
        <f>IF(SUMIFS('[1]Cashflow Projection'!$E$125:$E$129,'[1]Cashflow Projection'!$D$125:$D$129,'Sales (2)'!C246)=1,SUMIFS('[1]Cashflow Projection'!$C$125:$C$129,'[1]Cashflow Projection'!$D$125:$D$129,'Sales (2)'!C246),+'Sales (2)'!H246)</f>
        <v>45751</v>
      </c>
      <c r="X246" s="7">
        <f t="shared" si="15"/>
        <v>45808</v>
      </c>
      <c r="Y246" s="7">
        <f t="shared" si="16"/>
        <v>45838</v>
      </c>
      <c r="Z246" t="b">
        <v>0</v>
      </c>
    </row>
    <row r="247" spans="1:26" hidden="1" x14ac:dyDescent="0.2">
      <c r="A247" s="3" t="s">
        <v>174</v>
      </c>
      <c r="B247" s="3" t="s">
        <v>273</v>
      </c>
      <c r="C247" s="3" t="s">
        <v>280</v>
      </c>
      <c r="D247" s="3" t="b">
        <v>0</v>
      </c>
      <c r="E247" s="3" t="b">
        <v>0</v>
      </c>
      <c r="F247" s="3">
        <f>IF(OR(Z247=TRUE,SUMIFS('[1]Cashflow Projection'!$E$125:$E$129,'[1]Cashflow Projection'!$D$125:$D$129,'Sales (2)'!C247)=1),0,SUMIFS('[1]Cashflow Projection'!$C$7:$C$23,'[1]Cashflow Projection'!$B$7:$B$23,'Sales (2)'!B247,'[1]Cashflow Projection'!$A$7:$A$23,'Sales (2)'!A247))</f>
        <v>0</v>
      </c>
      <c r="G247" s="4">
        <v>45510</v>
      </c>
      <c r="H247" s="4">
        <v>45721</v>
      </c>
      <c r="I247" s="3">
        <v>1499900</v>
      </c>
      <c r="J247" s="3">
        <v>195639.13043478259</v>
      </c>
      <c r="K247" s="3">
        <v>1304260.869565218</v>
      </c>
      <c r="L247" s="3">
        <v>18502.080000000002</v>
      </c>
      <c r="M247" s="3">
        <v>1789</v>
      </c>
      <c r="N247" s="3">
        <v>7499.5</v>
      </c>
      <c r="O247" s="3">
        <v>74995</v>
      </c>
      <c r="P247" s="3">
        <v>19224.37</v>
      </c>
      <c r="Q247" s="5">
        <f t="shared" si="13"/>
        <v>1182250.919565218</v>
      </c>
      <c r="R247" s="6">
        <v>0</v>
      </c>
      <c r="S247" s="6">
        <f t="shared" si="14"/>
        <v>1182250.919565218</v>
      </c>
      <c r="T247" s="3" t="b">
        <f>IF(SUMIFS('[1]Cashflow Projection'!$E$125:$E$129,'[1]Cashflow Projection'!$D$125:$D$129,'Sales (2)'!C247)&lt;&gt;0,TRUE,FALSE)</f>
        <v>0</v>
      </c>
      <c r="U247" s="4">
        <v>45808</v>
      </c>
      <c r="V247" s="6">
        <v>-58370.908904109849</v>
      </c>
      <c r="W247" s="7">
        <f>IF(SUMIFS('[1]Cashflow Projection'!$E$125:$E$129,'[1]Cashflow Projection'!$D$125:$D$129,'Sales (2)'!C247)=1,SUMIFS('[1]Cashflow Projection'!$C$125:$C$129,'[1]Cashflow Projection'!$D$125:$D$129,'Sales (2)'!C247),+'Sales (2)'!H247)</f>
        <v>45721</v>
      </c>
      <c r="X247" s="7">
        <f t="shared" si="15"/>
        <v>45808</v>
      </c>
      <c r="Y247" s="7">
        <f t="shared" si="16"/>
        <v>45838</v>
      </c>
      <c r="Z247" t="b">
        <v>0</v>
      </c>
    </row>
    <row r="248" spans="1:26" hidden="1" x14ac:dyDescent="0.2">
      <c r="A248" s="3" t="s">
        <v>174</v>
      </c>
      <c r="B248" s="3" t="s">
        <v>273</v>
      </c>
      <c r="C248" s="3" t="s">
        <v>281</v>
      </c>
      <c r="D248" s="3" t="b">
        <v>0</v>
      </c>
      <c r="E248" s="3" t="b">
        <v>0</v>
      </c>
      <c r="F248" s="3">
        <f>IF(OR(Z248=TRUE,SUMIFS('[1]Cashflow Projection'!$E$125:$E$129,'[1]Cashflow Projection'!$D$125:$D$129,'Sales (2)'!C248)=1),0,SUMIFS('[1]Cashflow Projection'!$C$7:$C$23,'[1]Cashflow Projection'!$B$7:$B$23,'Sales (2)'!B248,'[1]Cashflow Projection'!$A$7:$A$23,'Sales (2)'!A248))</f>
        <v>0</v>
      </c>
      <c r="G248" s="4">
        <v>45510</v>
      </c>
      <c r="H248" s="4">
        <v>45721</v>
      </c>
      <c r="I248" s="3">
        <v>1499900</v>
      </c>
      <c r="J248" s="3">
        <v>195639.13043478259</v>
      </c>
      <c r="K248" s="3">
        <v>1304260.869565218</v>
      </c>
      <c r="L248" s="3">
        <v>18502.080000000002</v>
      </c>
      <c r="M248" s="3">
        <v>1789</v>
      </c>
      <c r="N248" s="3">
        <v>7499.5</v>
      </c>
      <c r="O248" s="3">
        <v>74995</v>
      </c>
      <c r="P248" s="3">
        <v>19224.37</v>
      </c>
      <c r="Q248" s="5">
        <f t="shared" si="13"/>
        <v>1182250.919565218</v>
      </c>
      <c r="R248" s="6">
        <v>0</v>
      </c>
      <c r="S248" s="6">
        <f t="shared" si="14"/>
        <v>1182250.919565218</v>
      </c>
      <c r="T248" s="3" t="b">
        <f>IF(SUMIFS('[1]Cashflow Projection'!$E$125:$E$129,'[1]Cashflow Projection'!$D$125:$D$129,'Sales (2)'!C248)&lt;&gt;0,TRUE,FALSE)</f>
        <v>0</v>
      </c>
      <c r="U248" s="4">
        <v>45808</v>
      </c>
      <c r="V248" s="6">
        <v>100090.1216166434</v>
      </c>
      <c r="W248" s="7">
        <f>IF(SUMIFS('[1]Cashflow Projection'!$E$125:$E$129,'[1]Cashflow Projection'!$D$125:$D$129,'Sales (2)'!C248)=1,SUMIFS('[1]Cashflow Projection'!$C$125:$C$129,'[1]Cashflow Projection'!$D$125:$D$129,'Sales (2)'!C248),+'Sales (2)'!H248)</f>
        <v>45721</v>
      </c>
      <c r="X248" s="7">
        <f t="shared" si="15"/>
        <v>45808</v>
      </c>
      <c r="Y248" s="7">
        <f t="shared" si="16"/>
        <v>45838</v>
      </c>
      <c r="Z248" t="b">
        <v>0</v>
      </c>
    </row>
    <row r="249" spans="1:26" hidden="1" x14ac:dyDescent="0.2">
      <c r="A249" s="3" t="s">
        <v>174</v>
      </c>
      <c r="B249" s="3" t="s">
        <v>273</v>
      </c>
      <c r="C249" s="3" t="s">
        <v>282</v>
      </c>
      <c r="D249" s="3" t="b">
        <v>0</v>
      </c>
      <c r="E249" s="3" t="b">
        <v>0</v>
      </c>
      <c r="F249" s="3">
        <f>IF(OR(Z249=TRUE,SUMIFS('[1]Cashflow Projection'!$E$125:$E$129,'[1]Cashflow Projection'!$D$125:$D$129,'Sales (2)'!C249)=1),0,SUMIFS('[1]Cashflow Projection'!$C$7:$C$23,'[1]Cashflow Projection'!$B$7:$B$23,'Sales (2)'!B249,'[1]Cashflow Projection'!$A$7:$A$23,'Sales (2)'!A249))</f>
        <v>0</v>
      </c>
      <c r="G249" s="4">
        <v>45510</v>
      </c>
      <c r="H249" s="4">
        <v>45721</v>
      </c>
      <c r="I249" s="3">
        <v>1699900</v>
      </c>
      <c r="J249" s="3">
        <v>221726.0869565217</v>
      </c>
      <c r="K249" s="3">
        <v>1478173.913043478</v>
      </c>
      <c r="L249" s="3">
        <v>18502.080000000002</v>
      </c>
      <c r="M249" s="3">
        <v>1789</v>
      </c>
      <c r="N249" s="3">
        <v>8499.5</v>
      </c>
      <c r="O249" s="3">
        <v>84995</v>
      </c>
      <c r="P249" s="3">
        <v>19224.37</v>
      </c>
      <c r="Q249" s="5">
        <f t="shared" si="13"/>
        <v>1345163.9630434781</v>
      </c>
      <c r="R249" s="6">
        <v>0</v>
      </c>
      <c r="S249" s="6">
        <f t="shared" si="14"/>
        <v>1345163.9630434781</v>
      </c>
      <c r="T249" s="3" t="b">
        <f>IF(SUMIFS('[1]Cashflow Projection'!$E$125:$E$129,'[1]Cashflow Projection'!$D$125:$D$129,'Sales (2)'!C249)&lt;&gt;0,TRUE,FALSE)</f>
        <v>0</v>
      </c>
      <c r="U249" s="4">
        <v>45808</v>
      </c>
      <c r="V249" s="6">
        <v>197457.67784835579</v>
      </c>
      <c r="W249" s="7">
        <f>IF(SUMIFS('[1]Cashflow Projection'!$E$125:$E$129,'[1]Cashflow Projection'!$D$125:$D$129,'Sales (2)'!C249)=1,SUMIFS('[1]Cashflow Projection'!$C$125:$C$129,'[1]Cashflow Projection'!$D$125:$D$129,'Sales (2)'!C249),+'Sales (2)'!H249)</f>
        <v>45721</v>
      </c>
      <c r="X249" s="7">
        <f t="shared" si="15"/>
        <v>45808</v>
      </c>
      <c r="Y249" s="7">
        <f t="shared" si="16"/>
        <v>45838</v>
      </c>
      <c r="Z249" t="b">
        <v>0</v>
      </c>
    </row>
    <row r="250" spans="1:26" hidden="1" x14ac:dyDescent="0.2">
      <c r="A250" s="3" t="s">
        <v>174</v>
      </c>
      <c r="B250" s="3" t="s">
        <v>273</v>
      </c>
      <c r="C250" s="3" t="s">
        <v>283</v>
      </c>
      <c r="D250" s="3" t="b">
        <v>0</v>
      </c>
      <c r="E250" s="3" t="b">
        <v>0</v>
      </c>
      <c r="F250" s="3">
        <f>IF(OR(Z250=TRUE,SUMIFS('[1]Cashflow Projection'!$E$125:$E$129,'[1]Cashflow Projection'!$D$125:$D$129,'Sales (2)'!C250)=1),0,SUMIFS('[1]Cashflow Projection'!$C$7:$C$23,'[1]Cashflow Projection'!$B$7:$B$23,'Sales (2)'!B250,'[1]Cashflow Projection'!$A$7:$A$23,'Sales (2)'!A250))</f>
        <v>0</v>
      </c>
      <c r="G250" s="4">
        <v>45510</v>
      </c>
      <c r="H250" s="4">
        <v>45721</v>
      </c>
      <c r="I250" s="3">
        <v>1499900</v>
      </c>
      <c r="J250" s="3">
        <v>195639.13043478259</v>
      </c>
      <c r="K250" s="3">
        <v>1304260.869565218</v>
      </c>
      <c r="L250" s="3">
        <v>18502.080000000002</v>
      </c>
      <c r="M250" s="3">
        <v>1789</v>
      </c>
      <c r="N250" s="3">
        <v>7499.5</v>
      </c>
      <c r="O250" s="3">
        <v>74995</v>
      </c>
      <c r="P250" s="3">
        <v>19224.37</v>
      </c>
      <c r="Q250" s="5">
        <f t="shared" si="13"/>
        <v>1182250.919565218</v>
      </c>
      <c r="R250" s="6">
        <v>0</v>
      </c>
      <c r="S250" s="6">
        <f t="shared" si="14"/>
        <v>1182250.919565218</v>
      </c>
      <c r="T250" s="3" t="b">
        <f>IF(SUMIFS('[1]Cashflow Projection'!$E$125:$E$129,'[1]Cashflow Projection'!$D$125:$D$129,'Sales (2)'!C250)&lt;&gt;0,TRUE,FALSE)</f>
        <v>0</v>
      </c>
      <c r="U250" s="4">
        <v>45808</v>
      </c>
      <c r="V250" s="6">
        <v>-10865.334636095909</v>
      </c>
      <c r="W250" s="7">
        <f>IF(SUMIFS('[1]Cashflow Projection'!$E$125:$E$129,'[1]Cashflow Projection'!$D$125:$D$129,'Sales (2)'!C250)=1,SUMIFS('[1]Cashflow Projection'!$C$125:$C$129,'[1]Cashflow Projection'!$D$125:$D$129,'Sales (2)'!C250),+'Sales (2)'!H250)</f>
        <v>45721</v>
      </c>
      <c r="X250" s="7">
        <f t="shared" si="15"/>
        <v>45808</v>
      </c>
      <c r="Y250" s="7">
        <f t="shared" si="16"/>
        <v>45838</v>
      </c>
      <c r="Z250" t="b">
        <v>0</v>
      </c>
    </row>
    <row r="251" spans="1:26" hidden="1" x14ac:dyDescent="0.2">
      <c r="A251" s="3" t="s">
        <v>174</v>
      </c>
      <c r="B251" s="3" t="s">
        <v>273</v>
      </c>
      <c r="C251" s="3" t="s">
        <v>284</v>
      </c>
      <c r="D251" s="3" t="b">
        <v>0</v>
      </c>
      <c r="E251" s="3" t="b">
        <v>0</v>
      </c>
      <c r="F251" s="3">
        <f>IF(OR(Z251=TRUE,SUMIFS('[1]Cashflow Projection'!$E$125:$E$129,'[1]Cashflow Projection'!$D$125:$D$129,'Sales (2)'!C251)=1),0,SUMIFS('[1]Cashflow Projection'!$C$7:$C$23,'[1]Cashflow Projection'!$B$7:$B$23,'Sales (2)'!B251,'[1]Cashflow Projection'!$A$7:$A$23,'Sales (2)'!A251))</f>
        <v>0</v>
      </c>
      <c r="G251" s="4">
        <v>45510</v>
      </c>
      <c r="H251" s="4">
        <v>45721</v>
      </c>
      <c r="I251" s="3">
        <v>1499900</v>
      </c>
      <c r="J251" s="3">
        <v>195639.13043478259</v>
      </c>
      <c r="K251" s="3">
        <v>1304260.869565218</v>
      </c>
      <c r="L251" s="3">
        <v>18502.080000000002</v>
      </c>
      <c r="M251" s="3">
        <v>1789</v>
      </c>
      <c r="N251" s="3">
        <v>7499.5</v>
      </c>
      <c r="O251" s="3">
        <v>74995</v>
      </c>
      <c r="P251" s="3">
        <v>19224.37</v>
      </c>
      <c r="Q251" s="5">
        <f t="shared" si="13"/>
        <v>1182250.919565218</v>
      </c>
      <c r="R251" s="6">
        <v>0</v>
      </c>
      <c r="S251" s="6">
        <f t="shared" si="14"/>
        <v>1182250.919565218</v>
      </c>
      <c r="T251" s="3" t="b">
        <f>IF(SUMIFS('[1]Cashflow Projection'!$E$125:$E$129,'[1]Cashflow Projection'!$D$125:$D$129,'Sales (2)'!C251)&lt;&gt;0,TRUE,FALSE)</f>
        <v>0</v>
      </c>
      <c r="U251" s="4">
        <v>45808</v>
      </c>
      <c r="V251" s="6">
        <v>-40335.673834452173</v>
      </c>
      <c r="W251" s="7">
        <f>IF(SUMIFS('[1]Cashflow Projection'!$E$125:$E$129,'[1]Cashflow Projection'!$D$125:$D$129,'Sales (2)'!C251)=1,SUMIFS('[1]Cashflow Projection'!$C$125:$C$129,'[1]Cashflow Projection'!$D$125:$D$129,'Sales (2)'!C251),+'Sales (2)'!H251)</f>
        <v>45721</v>
      </c>
      <c r="X251" s="7">
        <f t="shared" si="15"/>
        <v>45808</v>
      </c>
      <c r="Y251" s="7">
        <f t="shared" si="16"/>
        <v>45838</v>
      </c>
      <c r="Z251" t="b">
        <v>0</v>
      </c>
    </row>
    <row r="252" spans="1:26" hidden="1" x14ac:dyDescent="0.2">
      <c r="A252" s="3" t="s">
        <v>174</v>
      </c>
      <c r="B252" s="3" t="s">
        <v>273</v>
      </c>
      <c r="C252" s="3" t="s">
        <v>285</v>
      </c>
      <c r="D252" s="3" t="b">
        <v>0</v>
      </c>
      <c r="E252" s="3" t="b">
        <v>0</v>
      </c>
      <c r="F252" s="3">
        <f>IF(OR(Z252=TRUE,SUMIFS('[1]Cashflow Projection'!$E$125:$E$129,'[1]Cashflow Projection'!$D$125:$D$129,'Sales (2)'!C252)=1),0,SUMIFS('[1]Cashflow Projection'!$C$7:$C$23,'[1]Cashflow Projection'!$B$7:$B$23,'Sales (2)'!B252,'[1]Cashflow Projection'!$A$7:$A$23,'Sales (2)'!A252))</f>
        <v>0</v>
      </c>
      <c r="G252" s="4">
        <v>45510</v>
      </c>
      <c r="H252" s="4">
        <v>45721</v>
      </c>
      <c r="I252" s="3">
        <v>1499900</v>
      </c>
      <c r="J252" s="3">
        <v>195639.13043478259</v>
      </c>
      <c r="K252" s="3">
        <v>1304260.869565218</v>
      </c>
      <c r="L252" s="3">
        <v>18502.080000000002</v>
      </c>
      <c r="M252" s="3">
        <v>1789</v>
      </c>
      <c r="N252" s="3">
        <v>7499.5</v>
      </c>
      <c r="O252" s="3">
        <v>74995</v>
      </c>
      <c r="P252" s="3">
        <v>19224.37</v>
      </c>
      <c r="Q252" s="5">
        <f t="shared" si="13"/>
        <v>1182250.919565218</v>
      </c>
      <c r="R252" s="6">
        <v>0</v>
      </c>
      <c r="S252" s="6">
        <f t="shared" si="14"/>
        <v>1182250.919565218</v>
      </c>
      <c r="T252" s="3" t="b">
        <f>IF(SUMIFS('[1]Cashflow Projection'!$E$125:$E$129,'[1]Cashflow Projection'!$D$125:$D$129,'Sales (2)'!C252)&lt;&gt;0,TRUE,FALSE)</f>
        <v>0</v>
      </c>
      <c r="U252" s="4">
        <v>45808</v>
      </c>
      <c r="V252" s="6">
        <v>-15585.21300739748</v>
      </c>
      <c r="W252" s="7">
        <f>IF(SUMIFS('[1]Cashflow Projection'!$E$125:$E$129,'[1]Cashflow Projection'!$D$125:$D$129,'Sales (2)'!C252)=1,SUMIFS('[1]Cashflow Projection'!$C$125:$C$129,'[1]Cashflow Projection'!$D$125:$D$129,'Sales (2)'!C252),+'Sales (2)'!H252)</f>
        <v>45721</v>
      </c>
      <c r="X252" s="7">
        <f t="shared" si="15"/>
        <v>45808</v>
      </c>
      <c r="Y252" s="7">
        <f t="shared" si="16"/>
        <v>45838</v>
      </c>
      <c r="Z252" t="b">
        <v>0</v>
      </c>
    </row>
    <row r="253" spans="1:26" hidden="1" x14ac:dyDescent="0.2">
      <c r="A253" s="3" t="s">
        <v>174</v>
      </c>
      <c r="B253" s="3" t="s">
        <v>273</v>
      </c>
      <c r="C253" s="3" t="s">
        <v>286</v>
      </c>
      <c r="D253" s="3" t="b">
        <v>0</v>
      </c>
      <c r="E253" s="3" t="b">
        <v>0</v>
      </c>
      <c r="F253" s="3">
        <f>IF(OR(Z253=TRUE,SUMIFS('[1]Cashflow Projection'!$E$125:$E$129,'[1]Cashflow Projection'!$D$125:$D$129,'Sales (2)'!C253)=1),0,SUMIFS('[1]Cashflow Projection'!$C$7:$C$23,'[1]Cashflow Projection'!$B$7:$B$23,'Sales (2)'!B253,'[1]Cashflow Projection'!$A$7:$A$23,'Sales (2)'!A253))</f>
        <v>0</v>
      </c>
      <c r="G253" s="4">
        <v>45510</v>
      </c>
      <c r="H253" s="4">
        <v>45721</v>
      </c>
      <c r="I253" s="3">
        <v>1529900</v>
      </c>
      <c r="J253" s="3">
        <v>199552.17391304349</v>
      </c>
      <c r="K253" s="3">
        <v>1330347.826086957</v>
      </c>
      <c r="L253" s="3">
        <v>18502.080000000002</v>
      </c>
      <c r="M253" s="3">
        <v>1789</v>
      </c>
      <c r="N253" s="3">
        <v>7649.5</v>
      </c>
      <c r="O253" s="3">
        <v>76495</v>
      </c>
      <c r="P253" s="3">
        <v>19224.37</v>
      </c>
      <c r="Q253" s="5">
        <f t="shared" si="13"/>
        <v>1206687.8760869571</v>
      </c>
      <c r="R253" s="6">
        <v>0</v>
      </c>
      <c r="S253" s="6">
        <f t="shared" si="14"/>
        <v>1206687.8760869571</v>
      </c>
      <c r="T253" s="3" t="b">
        <f>IF(SUMIFS('[1]Cashflow Projection'!$E$125:$E$129,'[1]Cashflow Projection'!$D$125:$D$129,'Sales (2)'!C253)&lt;&gt;0,TRUE,FALSE)</f>
        <v>0</v>
      </c>
      <c r="U253" s="4">
        <v>45808</v>
      </c>
      <c r="V253" s="6">
        <v>21813.988819520451</v>
      </c>
      <c r="W253" s="7">
        <f>IF(SUMIFS('[1]Cashflow Projection'!$E$125:$E$129,'[1]Cashflow Projection'!$D$125:$D$129,'Sales (2)'!C253)=1,SUMIFS('[1]Cashflow Projection'!$C$125:$C$129,'[1]Cashflow Projection'!$D$125:$D$129,'Sales (2)'!C253),+'Sales (2)'!H253)</f>
        <v>45721</v>
      </c>
      <c r="X253" s="7">
        <f t="shared" si="15"/>
        <v>45808</v>
      </c>
      <c r="Y253" s="7">
        <f t="shared" si="16"/>
        <v>45838</v>
      </c>
      <c r="Z253" t="b">
        <v>0</v>
      </c>
    </row>
    <row r="254" spans="1:26" hidden="1" x14ac:dyDescent="0.2">
      <c r="A254" s="3" t="s">
        <v>174</v>
      </c>
      <c r="B254" s="3" t="s">
        <v>273</v>
      </c>
      <c r="C254" s="3" t="s">
        <v>287</v>
      </c>
      <c r="D254" s="3" t="b">
        <v>0</v>
      </c>
      <c r="E254" s="3" t="b">
        <v>0</v>
      </c>
      <c r="F254" s="3">
        <f>IF(OR(Z254=TRUE,SUMIFS('[1]Cashflow Projection'!$E$125:$E$129,'[1]Cashflow Projection'!$D$125:$D$129,'Sales (2)'!C254)=1),0,SUMIFS('[1]Cashflow Projection'!$C$7:$C$23,'[1]Cashflow Projection'!$B$7:$B$23,'Sales (2)'!B254,'[1]Cashflow Projection'!$A$7:$A$23,'Sales (2)'!A254))</f>
        <v>0</v>
      </c>
      <c r="G254" s="4">
        <v>45510</v>
      </c>
      <c r="H254" s="4">
        <v>45721</v>
      </c>
      <c r="I254" s="3">
        <v>1529900</v>
      </c>
      <c r="J254" s="3">
        <v>199552.17391304349</v>
      </c>
      <c r="K254" s="3">
        <v>1330347.826086957</v>
      </c>
      <c r="L254" s="3">
        <v>18502.080000000002</v>
      </c>
      <c r="M254" s="3">
        <v>1789</v>
      </c>
      <c r="N254" s="3">
        <v>7649.5</v>
      </c>
      <c r="O254" s="3">
        <v>76495</v>
      </c>
      <c r="P254" s="3">
        <v>19224.37</v>
      </c>
      <c r="Q254" s="5">
        <f t="shared" si="13"/>
        <v>1206687.8760869571</v>
      </c>
      <c r="R254" s="6">
        <v>0</v>
      </c>
      <c r="S254" s="6">
        <f t="shared" si="14"/>
        <v>1206687.8760869571</v>
      </c>
      <c r="T254" s="3" t="b">
        <f>IF(SUMIFS('[1]Cashflow Projection'!$E$125:$E$129,'[1]Cashflow Projection'!$D$125:$D$129,'Sales (2)'!C254)&lt;&gt;0,TRUE,FALSE)</f>
        <v>0</v>
      </c>
      <c r="U254" s="4">
        <v>45808</v>
      </c>
      <c r="V254" s="6">
        <v>28568.842997534201</v>
      </c>
      <c r="W254" s="7">
        <f>IF(SUMIFS('[1]Cashflow Projection'!$E$125:$E$129,'[1]Cashflow Projection'!$D$125:$D$129,'Sales (2)'!C254)=1,SUMIFS('[1]Cashflow Projection'!$C$125:$C$129,'[1]Cashflow Projection'!$D$125:$D$129,'Sales (2)'!C254),+'Sales (2)'!H254)</f>
        <v>45721</v>
      </c>
      <c r="X254" s="7">
        <f t="shared" si="15"/>
        <v>45808</v>
      </c>
      <c r="Y254" s="7">
        <f t="shared" si="16"/>
        <v>45838</v>
      </c>
      <c r="Z254" t="b">
        <v>0</v>
      </c>
    </row>
    <row r="255" spans="1:26" hidden="1" x14ac:dyDescent="0.2">
      <c r="A255" s="3" t="s">
        <v>174</v>
      </c>
      <c r="B255" s="3" t="s">
        <v>273</v>
      </c>
      <c r="C255" s="3" t="s">
        <v>288</v>
      </c>
      <c r="D255" s="3" t="b">
        <v>0</v>
      </c>
      <c r="E255" s="3" t="b">
        <v>0</v>
      </c>
      <c r="F255" s="3">
        <f>IF(OR(Z255=TRUE,SUMIFS('[1]Cashflow Projection'!$E$125:$E$129,'[1]Cashflow Projection'!$D$125:$D$129,'Sales (2)'!C255)=1),0,SUMIFS('[1]Cashflow Projection'!$C$7:$C$23,'[1]Cashflow Projection'!$B$7:$B$23,'Sales (2)'!B255,'[1]Cashflow Projection'!$A$7:$A$23,'Sales (2)'!A255))</f>
        <v>0</v>
      </c>
      <c r="G255" s="4">
        <v>45510</v>
      </c>
      <c r="H255" s="4">
        <v>45721</v>
      </c>
      <c r="I255" s="3">
        <v>1729900</v>
      </c>
      <c r="J255" s="3">
        <v>225639.13043478259</v>
      </c>
      <c r="K255" s="3">
        <v>1504260.869565218</v>
      </c>
      <c r="L255" s="3">
        <v>18502.080000000002</v>
      </c>
      <c r="M255" s="3">
        <v>1789</v>
      </c>
      <c r="N255" s="3">
        <v>8649.5</v>
      </c>
      <c r="O255" s="3">
        <v>86495</v>
      </c>
      <c r="P255" s="3">
        <v>19224.37</v>
      </c>
      <c r="Q255" s="5">
        <f t="shared" si="13"/>
        <v>1369600.919565218</v>
      </c>
      <c r="R255" s="6">
        <v>0</v>
      </c>
      <c r="S255" s="6">
        <f t="shared" si="14"/>
        <v>1369600.919565218</v>
      </c>
      <c r="T255" s="3" t="b">
        <f>IF(SUMIFS('[1]Cashflow Projection'!$E$125:$E$129,'[1]Cashflow Projection'!$D$125:$D$129,'Sales (2)'!C255)&lt;&gt;0,TRUE,FALSE)</f>
        <v>0</v>
      </c>
      <c r="U255" s="4">
        <v>45808</v>
      </c>
      <c r="V255" s="6">
        <v>186082.25517191761</v>
      </c>
      <c r="W255" s="7">
        <f>IF(SUMIFS('[1]Cashflow Projection'!$E$125:$E$129,'[1]Cashflow Projection'!$D$125:$D$129,'Sales (2)'!C255)=1,SUMIFS('[1]Cashflow Projection'!$C$125:$C$129,'[1]Cashflow Projection'!$D$125:$D$129,'Sales (2)'!C255),+'Sales (2)'!H255)</f>
        <v>45721</v>
      </c>
      <c r="X255" s="7">
        <f t="shared" si="15"/>
        <v>45808</v>
      </c>
      <c r="Y255" s="7">
        <f t="shared" si="16"/>
        <v>45838</v>
      </c>
      <c r="Z255" t="b">
        <v>0</v>
      </c>
    </row>
    <row r="256" spans="1:26" hidden="1" x14ac:dyDescent="0.2">
      <c r="A256" s="3" t="s">
        <v>174</v>
      </c>
      <c r="B256" s="3" t="s">
        <v>273</v>
      </c>
      <c r="C256" s="3" t="s">
        <v>289</v>
      </c>
      <c r="D256" s="3" t="b">
        <v>0</v>
      </c>
      <c r="E256" s="3" t="b">
        <v>0</v>
      </c>
      <c r="F256" s="3">
        <f>IF(OR(Z256=TRUE,SUMIFS('[1]Cashflow Projection'!$E$125:$E$129,'[1]Cashflow Projection'!$D$125:$D$129,'Sales (2)'!C256)=1),0,SUMIFS('[1]Cashflow Projection'!$C$7:$C$23,'[1]Cashflow Projection'!$B$7:$B$23,'Sales (2)'!B256,'[1]Cashflow Projection'!$A$7:$A$23,'Sales (2)'!A256))</f>
        <v>0</v>
      </c>
      <c r="G256" s="4">
        <v>45510</v>
      </c>
      <c r="H256" s="4">
        <v>45721</v>
      </c>
      <c r="I256" s="3">
        <v>1529900</v>
      </c>
      <c r="J256" s="3">
        <v>199552.17391304349</v>
      </c>
      <c r="K256" s="3">
        <v>1330347.826086957</v>
      </c>
      <c r="L256" s="3">
        <v>18502.080000000002</v>
      </c>
      <c r="M256" s="3">
        <v>1789</v>
      </c>
      <c r="N256" s="3">
        <v>7649.5</v>
      </c>
      <c r="O256" s="3">
        <v>76495</v>
      </c>
      <c r="P256" s="3">
        <v>19224.37</v>
      </c>
      <c r="Q256" s="5">
        <f t="shared" si="13"/>
        <v>1206687.8760869571</v>
      </c>
      <c r="R256" s="6">
        <v>0</v>
      </c>
      <c r="S256" s="6">
        <f t="shared" si="14"/>
        <v>1206687.8760869571</v>
      </c>
      <c r="T256" s="3" t="b">
        <f>IF(SUMIFS('[1]Cashflow Projection'!$E$125:$E$129,'[1]Cashflow Projection'!$D$125:$D$129,'Sales (2)'!C256)&lt;&gt;0,TRUE,FALSE)</f>
        <v>0</v>
      </c>
      <c r="U256" s="4">
        <v>45808</v>
      </c>
      <c r="V256" s="6">
        <v>26263.56270506838</v>
      </c>
      <c r="W256" s="7">
        <f>IF(SUMIFS('[1]Cashflow Projection'!$E$125:$E$129,'[1]Cashflow Projection'!$D$125:$D$129,'Sales (2)'!C256)=1,SUMIFS('[1]Cashflow Projection'!$C$125:$C$129,'[1]Cashflow Projection'!$D$125:$D$129,'Sales (2)'!C256),+'Sales (2)'!H256)</f>
        <v>45721</v>
      </c>
      <c r="X256" s="7">
        <f t="shared" si="15"/>
        <v>45808</v>
      </c>
      <c r="Y256" s="7">
        <f t="shared" si="16"/>
        <v>45838</v>
      </c>
      <c r="Z256" t="b">
        <v>0</v>
      </c>
    </row>
    <row r="257" spans="1:26" hidden="1" x14ac:dyDescent="0.2">
      <c r="A257" s="3" t="s">
        <v>174</v>
      </c>
      <c r="B257" s="3" t="s">
        <v>273</v>
      </c>
      <c r="C257" s="3" t="s">
        <v>290</v>
      </c>
      <c r="D257" s="3" t="b">
        <v>0</v>
      </c>
      <c r="E257" s="3" t="b">
        <v>0</v>
      </c>
      <c r="F257" s="3">
        <f>IF(OR(Z257=TRUE,SUMIFS('[1]Cashflow Projection'!$E$125:$E$129,'[1]Cashflow Projection'!$D$125:$D$129,'Sales (2)'!C257)=1),0,SUMIFS('[1]Cashflow Projection'!$C$7:$C$23,'[1]Cashflow Projection'!$B$7:$B$23,'Sales (2)'!B257,'[1]Cashflow Projection'!$A$7:$A$23,'Sales (2)'!A257))</f>
        <v>0</v>
      </c>
      <c r="G257" s="4">
        <v>45510</v>
      </c>
      <c r="H257" s="4">
        <v>45721</v>
      </c>
      <c r="I257" s="3">
        <v>1529900</v>
      </c>
      <c r="J257" s="3">
        <v>199552.17391304349</v>
      </c>
      <c r="K257" s="3">
        <v>1330347.826086957</v>
      </c>
      <c r="L257" s="3">
        <v>18502.080000000002</v>
      </c>
      <c r="M257" s="3">
        <v>1789</v>
      </c>
      <c r="N257" s="3">
        <v>7649.5</v>
      </c>
      <c r="O257" s="3">
        <v>76495</v>
      </c>
      <c r="P257" s="3">
        <v>19224.37</v>
      </c>
      <c r="Q257" s="5">
        <f t="shared" si="13"/>
        <v>1206687.8760869571</v>
      </c>
      <c r="R257" s="6">
        <v>0</v>
      </c>
      <c r="S257" s="6">
        <f t="shared" si="14"/>
        <v>1206687.8760869571</v>
      </c>
      <c r="T257" s="3" t="b">
        <f>IF(SUMIFS('[1]Cashflow Projection'!$E$125:$E$129,'[1]Cashflow Projection'!$D$125:$D$129,'Sales (2)'!C257)&lt;&gt;0,TRUE,FALSE)</f>
        <v>0</v>
      </c>
      <c r="U257" s="4">
        <v>45808</v>
      </c>
      <c r="V257" s="6">
        <v>9381.7966639725491</v>
      </c>
      <c r="W257" s="7">
        <f>IF(SUMIFS('[1]Cashflow Projection'!$E$125:$E$129,'[1]Cashflow Projection'!$D$125:$D$129,'Sales (2)'!C257)=1,SUMIFS('[1]Cashflow Projection'!$C$125:$C$129,'[1]Cashflow Projection'!$D$125:$D$129,'Sales (2)'!C257),+'Sales (2)'!H257)</f>
        <v>45721</v>
      </c>
      <c r="X257" s="7">
        <f t="shared" si="15"/>
        <v>45808</v>
      </c>
      <c r="Y257" s="7">
        <f t="shared" si="16"/>
        <v>45838</v>
      </c>
      <c r="Z257" t="b">
        <v>0</v>
      </c>
    </row>
    <row r="258" spans="1:26" hidden="1" x14ac:dyDescent="0.2">
      <c r="A258" s="3" t="s">
        <v>174</v>
      </c>
      <c r="B258" s="3" t="s">
        <v>273</v>
      </c>
      <c r="C258" s="3" t="s">
        <v>291</v>
      </c>
      <c r="D258" s="3" t="b">
        <v>0</v>
      </c>
      <c r="E258" s="3" t="b">
        <v>0</v>
      </c>
      <c r="F258" s="3">
        <f>IF(OR(Z258=TRUE,SUMIFS('[1]Cashflow Projection'!$E$125:$E$129,'[1]Cashflow Projection'!$D$125:$D$129,'Sales (2)'!C258)=1),0,SUMIFS('[1]Cashflow Projection'!$C$7:$C$23,'[1]Cashflow Projection'!$B$7:$B$23,'Sales (2)'!B258,'[1]Cashflow Projection'!$A$7:$A$23,'Sales (2)'!A258))</f>
        <v>0</v>
      </c>
      <c r="G258" s="4">
        <v>45510</v>
      </c>
      <c r="H258" s="4">
        <v>45721</v>
      </c>
      <c r="I258" s="3">
        <v>1529900</v>
      </c>
      <c r="J258" s="3">
        <v>199552.17391304349</v>
      </c>
      <c r="K258" s="3">
        <v>1330347.826086957</v>
      </c>
      <c r="L258" s="3">
        <v>18502.080000000002</v>
      </c>
      <c r="M258" s="3">
        <v>1789</v>
      </c>
      <c r="N258" s="3">
        <v>7649.5</v>
      </c>
      <c r="O258" s="3">
        <v>76495</v>
      </c>
      <c r="P258" s="3">
        <v>19224.37</v>
      </c>
      <c r="Q258" s="5">
        <f t="shared" si="13"/>
        <v>1206687.8760869571</v>
      </c>
      <c r="R258" s="6">
        <v>0</v>
      </c>
      <c r="S258" s="6">
        <f t="shared" si="14"/>
        <v>1206687.8760869571</v>
      </c>
      <c r="T258" s="3" t="b">
        <f>IF(SUMIFS('[1]Cashflow Projection'!$E$125:$E$129,'[1]Cashflow Projection'!$D$125:$D$129,'Sales (2)'!C258)&lt;&gt;0,TRUE,FALSE)</f>
        <v>0</v>
      </c>
      <c r="U258" s="4">
        <v>45808</v>
      </c>
      <c r="V258" s="6">
        <v>-1053.100684931502</v>
      </c>
      <c r="W258" s="7">
        <f>IF(SUMIFS('[1]Cashflow Projection'!$E$125:$E$129,'[1]Cashflow Projection'!$D$125:$D$129,'Sales (2)'!C258)=1,SUMIFS('[1]Cashflow Projection'!$C$125:$C$129,'[1]Cashflow Projection'!$D$125:$D$129,'Sales (2)'!C258),+'Sales (2)'!H258)</f>
        <v>45721</v>
      </c>
      <c r="X258" s="7">
        <f t="shared" si="15"/>
        <v>45808</v>
      </c>
      <c r="Y258" s="7">
        <f t="shared" si="16"/>
        <v>45838</v>
      </c>
      <c r="Z258" t="b">
        <v>0</v>
      </c>
    </row>
    <row r="259" spans="1:26" hidden="1" x14ac:dyDescent="0.2">
      <c r="A259" s="3" t="s">
        <v>174</v>
      </c>
      <c r="B259" s="3" t="s">
        <v>273</v>
      </c>
      <c r="C259" s="3" t="s">
        <v>292</v>
      </c>
      <c r="D259" s="3" t="b">
        <v>0</v>
      </c>
      <c r="E259" s="3" t="b">
        <v>0</v>
      </c>
      <c r="F259" s="3">
        <f>IF(OR(Z259=TRUE,SUMIFS('[1]Cashflow Projection'!$E$125:$E$129,'[1]Cashflow Projection'!$D$125:$D$129,'Sales (2)'!C259)=1),0,SUMIFS('[1]Cashflow Projection'!$C$7:$C$23,'[1]Cashflow Projection'!$B$7:$B$23,'Sales (2)'!B259,'[1]Cashflow Projection'!$A$7:$A$23,'Sales (2)'!A259))</f>
        <v>0</v>
      </c>
      <c r="G259" s="4">
        <v>45510</v>
      </c>
      <c r="H259" s="4">
        <v>45721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5">
        <f t="shared" si="13"/>
        <v>1182250.919565218</v>
      </c>
      <c r="R259" s="6">
        <v>0</v>
      </c>
      <c r="S259" s="6">
        <f t="shared" si="14"/>
        <v>1182250.919565218</v>
      </c>
      <c r="T259" s="3" t="b">
        <f>IF(SUMIFS('[1]Cashflow Projection'!$E$125:$E$129,'[1]Cashflow Projection'!$D$125:$D$129,'Sales (2)'!C259)&lt;&gt;0,TRUE,FALSE)</f>
        <v>0</v>
      </c>
      <c r="U259" s="4">
        <v>45808</v>
      </c>
      <c r="V259" s="6">
        <v>-39469.91410109587</v>
      </c>
      <c r="W259" s="7">
        <f>IF(SUMIFS('[1]Cashflow Projection'!$E$125:$E$129,'[1]Cashflow Projection'!$D$125:$D$129,'Sales (2)'!C259)=1,SUMIFS('[1]Cashflow Projection'!$C$125:$C$129,'[1]Cashflow Projection'!$D$125:$D$129,'Sales (2)'!C259),+'Sales (2)'!H259)</f>
        <v>45721</v>
      </c>
      <c r="X259" s="7">
        <f t="shared" si="15"/>
        <v>45808</v>
      </c>
      <c r="Y259" s="7">
        <f t="shared" si="16"/>
        <v>45838</v>
      </c>
      <c r="Z259" t="b">
        <v>0</v>
      </c>
    </row>
    <row r="260" spans="1:26" hidden="1" x14ac:dyDescent="0.2">
      <c r="A260" s="3" t="s">
        <v>174</v>
      </c>
      <c r="B260" s="3" t="s">
        <v>273</v>
      </c>
      <c r="C260" s="3" t="s">
        <v>293</v>
      </c>
      <c r="D260" s="3" t="b">
        <v>0</v>
      </c>
      <c r="E260" s="3" t="b">
        <v>0</v>
      </c>
      <c r="F260" s="3">
        <f>IF(OR(Z260=TRUE,SUMIFS('[1]Cashflow Projection'!$E$125:$E$129,'[1]Cashflow Projection'!$D$125:$D$129,'Sales (2)'!C260)=1),0,SUMIFS('[1]Cashflow Projection'!$C$7:$C$23,'[1]Cashflow Projection'!$B$7:$B$23,'Sales (2)'!B260,'[1]Cashflow Projection'!$A$7:$A$23,'Sales (2)'!A260))</f>
        <v>0</v>
      </c>
      <c r="G260" s="4">
        <v>45510</v>
      </c>
      <c r="H260" s="4">
        <v>45721</v>
      </c>
      <c r="I260" s="3">
        <v>1499900</v>
      </c>
      <c r="J260" s="3">
        <v>195639.13043478259</v>
      </c>
      <c r="K260" s="3">
        <v>1304260.869565218</v>
      </c>
      <c r="L260" s="3">
        <v>18502.080000000002</v>
      </c>
      <c r="M260" s="3">
        <v>1789</v>
      </c>
      <c r="N260" s="3">
        <v>7499.5</v>
      </c>
      <c r="O260" s="3">
        <v>74995</v>
      </c>
      <c r="P260" s="3">
        <v>19224.37</v>
      </c>
      <c r="Q260" s="5">
        <f t="shared" si="13"/>
        <v>1182250.919565218</v>
      </c>
      <c r="R260" s="6">
        <v>0</v>
      </c>
      <c r="S260" s="6">
        <f t="shared" si="14"/>
        <v>1182250.919565218</v>
      </c>
      <c r="T260" s="3" t="b">
        <f>IF(SUMIFS('[1]Cashflow Projection'!$E$125:$E$129,'[1]Cashflow Projection'!$D$125:$D$129,'Sales (2)'!C260)&lt;&gt;0,TRUE,FALSE)</f>
        <v>0</v>
      </c>
      <c r="U260" s="4">
        <v>45808</v>
      </c>
      <c r="V260" s="6">
        <v>-36370.520158356521</v>
      </c>
      <c r="W260" s="7">
        <f>IF(SUMIFS('[1]Cashflow Projection'!$E$125:$E$129,'[1]Cashflow Projection'!$D$125:$D$129,'Sales (2)'!C260)=1,SUMIFS('[1]Cashflow Projection'!$C$125:$C$129,'[1]Cashflow Projection'!$D$125:$D$129,'Sales (2)'!C260),+'Sales (2)'!H260)</f>
        <v>45721</v>
      </c>
      <c r="X260" s="7">
        <f t="shared" si="15"/>
        <v>45808</v>
      </c>
      <c r="Y260" s="7">
        <f t="shared" si="16"/>
        <v>45838</v>
      </c>
      <c r="Z260" t="b">
        <v>0</v>
      </c>
    </row>
    <row r="261" spans="1:26" hidden="1" x14ac:dyDescent="0.2">
      <c r="A261" s="3" t="s">
        <v>174</v>
      </c>
      <c r="B261" s="3" t="s">
        <v>273</v>
      </c>
      <c r="C261" s="3" t="s">
        <v>294</v>
      </c>
      <c r="D261" s="3" t="b">
        <v>0</v>
      </c>
      <c r="E261" s="3" t="b">
        <v>0</v>
      </c>
      <c r="F261" s="3">
        <f>IF(OR(Z261=TRUE,SUMIFS('[1]Cashflow Projection'!$E$125:$E$129,'[1]Cashflow Projection'!$D$125:$D$129,'Sales (2)'!C261)=1),0,SUMIFS('[1]Cashflow Projection'!$C$7:$C$23,'[1]Cashflow Projection'!$B$7:$B$23,'Sales (2)'!B261,'[1]Cashflow Projection'!$A$7:$A$23,'Sales (2)'!A261))</f>
        <v>0</v>
      </c>
      <c r="G261" s="4">
        <v>45510</v>
      </c>
      <c r="H261" s="4">
        <v>45721</v>
      </c>
      <c r="I261" s="3">
        <v>1749900</v>
      </c>
      <c r="J261" s="3">
        <v>228247.82608695651</v>
      </c>
      <c r="K261" s="3">
        <v>1521652.1739130439</v>
      </c>
      <c r="L261" s="3">
        <v>18502.080000000002</v>
      </c>
      <c r="M261" s="3">
        <v>1789</v>
      </c>
      <c r="N261" s="3">
        <v>8749.5</v>
      </c>
      <c r="O261" s="3">
        <v>87495</v>
      </c>
      <c r="P261" s="3">
        <v>19224.37</v>
      </c>
      <c r="Q261" s="5">
        <f t="shared" ref="Q261:Q321" si="17">K261-SUM(L261:P261)</f>
        <v>1385892.223913044</v>
      </c>
      <c r="R261" s="6">
        <v>0</v>
      </c>
      <c r="S261" s="6">
        <f t="shared" ref="S261:S321" si="18">IF(T261=FALSE,Q261-R261,+V261)</f>
        <v>1385892.223913044</v>
      </c>
      <c r="T261" s="3" t="b">
        <f>IF(SUMIFS('[1]Cashflow Projection'!$E$125:$E$129,'[1]Cashflow Projection'!$D$125:$D$129,'Sales (2)'!C261)&lt;&gt;0,TRUE,FALSE)</f>
        <v>0</v>
      </c>
      <c r="U261" s="4">
        <v>45808</v>
      </c>
      <c r="V261" s="6">
        <v>243164.749769863</v>
      </c>
      <c r="W261" s="7">
        <f>IF(SUMIFS('[1]Cashflow Projection'!$E$125:$E$129,'[1]Cashflow Projection'!$D$125:$D$129,'Sales (2)'!C261)=1,SUMIFS('[1]Cashflow Projection'!$C$125:$C$129,'[1]Cashflow Projection'!$D$125:$D$129,'Sales (2)'!C261),+'Sales (2)'!H261)</f>
        <v>45721</v>
      </c>
      <c r="X261" s="7">
        <f t="shared" ref="X261:X321" si="19">IF(MOD(MONTH(W261), 2) &lt;&gt; 0, EOMONTH(W261, 2), EOMONTH(W261, 1))</f>
        <v>45808</v>
      </c>
      <c r="Y261" s="7">
        <f t="shared" ref="Y261:Y321" si="20">EOMONTH(X261,1)</f>
        <v>45838</v>
      </c>
      <c r="Z261" t="b">
        <v>0</v>
      </c>
    </row>
    <row r="262" spans="1:26" hidden="1" x14ac:dyDescent="0.2">
      <c r="A262" s="3" t="s">
        <v>174</v>
      </c>
      <c r="B262" s="3" t="s">
        <v>273</v>
      </c>
      <c r="C262" s="3" t="s">
        <v>295</v>
      </c>
      <c r="D262" s="3" t="b">
        <v>0</v>
      </c>
      <c r="E262" s="3" t="b">
        <v>0</v>
      </c>
      <c r="F262" s="3">
        <f>IF(OR(Z262=TRUE,SUMIFS('[1]Cashflow Projection'!$E$125:$E$129,'[1]Cashflow Projection'!$D$125:$D$129,'Sales (2)'!C262)=1),0,SUMIFS('[1]Cashflow Projection'!$C$7:$C$23,'[1]Cashflow Projection'!$B$7:$B$23,'Sales (2)'!B262,'[1]Cashflow Projection'!$A$7:$A$23,'Sales (2)'!A262))</f>
        <v>0</v>
      </c>
      <c r="G262" s="4">
        <v>45510</v>
      </c>
      <c r="H262" s="4">
        <v>45721</v>
      </c>
      <c r="I262" s="3">
        <v>1499900</v>
      </c>
      <c r="J262" s="3">
        <v>195639.13043478259</v>
      </c>
      <c r="K262" s="3">
        <v>1304260.869565218</v>
      </c>
      <c r="L262" s="3">
        <v>18502.080000000002</v>
      </c>
      <c r="M262" s="3">
        <v>1789</v>
      </c>
      <c r="N262" s="3">
        <v>7499.5</v>
      </c>
      <c r="O262" s="3">
        <v>74995</v>
      </c>
      <c r="P262" s="3">
        <v>19224.37</v>
      </c>
      <c r="Q262" s="5">
        <f t="shared" si="17"/>
        <v>1182250.919565218</v>
      </c>
      <c r="R262" s="6">
        <v>0</v>
      </c>
      <c r="S262" s="6">
        <f t="shared" si="18"/>
        <v>1182250.919565218</v>
      </c>
      <c r="T262" s="3" t="b">
        <f>IF(SUMIFS('[1]Cashflow Projection'!$E$125:$E$129,'[1]Cashflow Projection'!$D$125:$D$129,'Sales (2)'!C262)&lt;&gt;0,TRUE,FALSE)</f>
        <v>0</v>
      </c>
      <c r="U262" s="4">
        <v>45808</v>
      </c>
      <c r="V262" s="6">
        <v>5391.4198630135506</v>
      </c>
      <c r="W262" s="7">
        <f>IF(SUMIFS('[1]Cashflow Projection'!$E$125:$E$129,'[1]Cashflow Projection'!$D$125:$D$129,'Sales (2)'!C262)=1,SUMIFS('[1]Cashflow Projection'!$C$125:$C$129,'[1]Cashflow Projection'!$D$125:$D$129,'Sales (2)'!C262),+'Sales (2)'!H262)</f>
        <v>45721</v>
      </c>
      <c r="X262" s="7">
        <f t="shared" si="19"/>
        <v>45808</v>
      </c>
      <c r="Y262" s="7">
        <f t="shared" si="20"/>
        <v>45838</v>
      </c>
      <c r="Z262" t="b">
        <v>0</v>
      </c>
    </row>
    <row r="263" spans="1:26" hidden="1" x14ac:dyDescent="0.2">
      <c r="A263" s="3" t="s">
        <v>174</v>
      </c>
      <c r="B263" s="3" t="s">
        <v>273</v>
      </c>
      <c r="C263" s="3" t="s">
        <v>296</v>
      </c>
      <c r="D263" s="3" t="b">
        <v>0</v>
      </c>
      <c r="E263" s="3" t="b">
        <v>0</v>
      </c>
      <c r="F263" s="3">
        <f>IF(OR(Z263=TRUE,SUMIFS('[1]Cashflow Projection'!$E$125:$E$129,'[1]Cashflow Projection'!$D$125:$D$129,'Sales (2)'!C263)=1),0,SUMIFS('[1]Cashflow Projection'!$C$7:$C$23,'[1]Cashflow Projection'!$B$7:$B$23,'Sales (2)'!B263,'[1]Cashflow Projection'!$A$7:$A$23,'Sales (2)'!A263))</f>
        <v>0</v>
      </c>
      <c r="G263" s="4">
        <v>45510</v>
      </c>
      <c r="H263" s="4">
        <v>45721</v>
      </c>
      <c r="I263" s="3">
        <v>1499900</v>
      </c>
      <c r="J263" s="3">
        <v>195639.13043478259</v>
      </c>
      <c r="K263" s="3">
        <v>1304260.869565218</v>
      </c>
      <c r="L263" s="3">
        <v>18502.080000000002</v>
      </c>
      <c r="M263" s="3">
        <v>1789</v>
      </c>
      <c r="N263" s="3">
        <v>7499.5</v>
      </c>
      <c r="O263" s="3">
        <v>74995</v>
      </c>
      <c r="P263" s="3">
        <v>19224.37</v>
      </c>
      <c r="Q263" s="5">
        <f t="shared" si="17"/>
        <v>1182250.919565218</v>
      </c>
      <c r="R263" s="6">
        <v>0</v>
      </c>
      <c r="S263" s="6">
        <f t="shared" si="18"/>
        <v>1182250.919565218</v>
      </c>
      <c r="T263" s="3" t="b">
        <f>IF(SUMIFS('[1]Cashflow Projection'!$E$125:$E$129,'[1]Cashflow Projection'!$D$125:$D$129,'Sales (2)'!C263)&lt;&gt;0,TRUE,FALSE)</f>
        <v>0</v>
      </c>
      <c r="U263" s="4">
        <v>45808</v>
      </c>
      <c r="V263" s="6">
        <v>-8950.0893315069843</v>
      </c>
      <c r="W263" s="7">
        <f>IF(SUMIFS('[1]Cashflow Projection'!$E$125:$E$129,'[1]Cashflow Projection'!$D$125:$D$129,'Sales (2)'!C263)=1,SUMIFS('[1]Cashflow Projection'!$C$125:$C$129,'[1]Cashflow Projection'!$D$125:$D$129,'Sales (2)'!C263),+'Sales (2)'!H263)</f>
        <v>45721</v>
      </c>
      <c r="X263" s="7">
        <f t="shared" si="19"/>
        <v>45808</v>
      </c>
      <c r="Y263" s="7">
        <f t="shared" si="20"/>
        <v>45838</v>
      </c>
      <c r="Z263" t="b">
        <v>0</v>
      </c>
    </row>
    <row r="264" spans="1:26" hidden="1" x14ac:dyDescent="0.2">
      <c r="A264" s="3" t="s">
        <v>174</v>
      </c>
      <c r="B264" s="3" t="s">
        <v>273</v>
      </c>
      <c r="C264" s="3" t="s">
        <v>297</v>
      </c>
      <c r="D264" s="3" t="b">
        <v>1</v>
      </c>
      <c r="E264" s="3" t="b">
        <v>0</v>
      </c>
      <c r="F264" s="3">
        <f>IF(OR(Z264=TRUE,SUMIFS('[1]Cashflow Projection'!$E$125:$E$129,'[1]Cashflow Projection'!$D$125:$D$129,'Sales (2)'!C264)=1),0,SUMIFS('[1]Cashflow Projection'!$C$7:$C$23,'[1]Cashflow Projection'!$B$7:$B$23,'Sales (2)'!B264,'[1]Cashflow Projection'!$A$7:$A$23,'Sales (2)'!A264))</f>
        <v>0</v>
      </c>
      <c r="G264" s="4">
        <v>45510</v>
      </c>
      <c r="H264" s="4">
        <v>45751</v>
      </c>
      <c r="I264" s="3">
        <v>1669900</v>
      </c>
      <c r="J264" s="3">
        <v>195639.13043478259</v>
      </c>
      <c r="K264" s="3">
        <v>1304260.869565218</v>
      </c>
      <c r="L264" s="3">
        <v>18502.080000000002</v>
      </c>
      <c r="M264" s="3">
        <v>1789</v>
      </c>
      <c r="N264" s="3">
        <v>7499.5</v>
      </c>
      <c r="O264" s="3">
        <v>74995</v>
      </c>
      <c r="P264" s="3">
        <v>19224.37</v>
      </c>
      <c r="Q264" s="5">
        <f t="shared" si="17"/>
        <v>1182250.919565218</v>
      </c>
      <c r="R264" s="6">
        <v>0</v>
      </c>
      <c r="S264" s="6">
        <f t="shared" si="18"/>
        <v>1182250.919565218</v>
      </c>
      <c r="T264" s="3" t="b">
        <f>IF(SUMIFS('[1]Cashflow Projection'!$E$125:$E$129,'[1]Cashflow Projection'!$D$125:$D$129,'Sales (2)'!C264)&lt;&gt;0,TRUE,FALSE)</f>
        <v>0</v>
      </c>
      <c r="U264" s="4">
        <v>45808</v>
      </c>
      <c r="V264" s="6">
        <v>-24403.30641226051</v>
      </c>
      <c r="W264" s="7">
        <f>IF(SUMIFS('[1]Cashflow Projection'!$E$125:$E$129,'[1]Cashflow Projection'!$D$125:$D$129,'Sales (2)'!C264)=1,SUMIFS('[1]Cashflow Projection'!$C$125:$C$129,'[1]Cashflow Projection'!$D$125:$D$129,'Sales (2)'!C264),+'Sales (2)'!H264)</f>
        <v>45751</v>
      </c>
      <c r="X264" s="7">
        <f t="shared" si="19"/>
        <v>45808</v>
      </c>
      <c r="Y264" s="7">
        <f t="shared" si="20"/>
        <v>45838</v>
      </c>
      <c r="Z264" t="b">
        <v>0</v>
      </c>
    </row>
    <row r="265" spans="1:26" hidden="1" x14ac:dyDescent="0.2">
      <c r="A265" s="3" t="s">
        <v>174</v>
      </c>
      <c r="B265" s="3" t="s">
        <v>298</v>
      </c>
      <c r="C265" s="3" t="s">
        <v>299</v>
      </c>
      <c r="D265" s="3" t="b">
        <v>0</v>
      </c>
      <c r="E265" s="3" t="b">
        <v>0</v>
      </c>
      <c r="F265" s="3">
        <f>IF(OR(Z265=TRUE,SUMIFS('[1]Cashflow Projection'!$E$125:$E$129,'[1]Cashflow Projection'!$D$125:$D$129,'Sales (2)'!C265)=1),0,SUMIFS('[1]Cashflow Projection'!$C$7:$C$23,'[1]Cashflow Projection'!$B$7:$B$23,'Sales (2)'!B265,'[1]Cashflow Projection'!$A$7:$A$23,'Sales (2)'!A265))</f>
        <v>0</v>
      </c>
      <c r="G265" s="4">
        <v>45499</v>
      </c>
      <c r="H265" s="4">
        <v>45804</v>
      </c>
      <c r="I265" s="3">
        <v>1499900</v>
      </c>
      <c r="J265" s="3">
        <v>195639.13043478259</v>
      </c>
      <c r="K265" s="3">
        <v>1304260.869565218</v>
      </c>
      <c r="L265" s="3">
        <v>18502.080000000002</v>
      </c>
      <c r="M265" s="3">
        <v>1789</v>
      </c>
      <c r="N265" s="3">
        <v>7499.5</v>
      </c>
      <c r="O265" s="3">
        <v>74995</v>
      </c>
      <c r="P265" s="3">
        <v>19224.37</v>
      </c>
      <c r="Q265" s="5">
        <f t="shared" si="17"/>
        <v>1182250.919565218</v>
      </c>
      <c r="R265" s="6">
        <v>0</v>
      </c>
      <c r="S265" s="6">
        <f t="shared" si="18"/>
        <v>1182250.919565218</v>
      </c>
      <c r="T265" s="3" t="b">
        <f>IF(SUMIFS('[1]Cashflow Projection'!$E$125:$E$129,'[1]Cashflow Projection'!$D$125:$D$129,'Sales (2)'!C265)&lt;&gt;0,TRUE,FALSE)</f>
        <v>0</v>
      </c>
      <c r="U265" s="4">
        <v>45869</v>
      </c>
      <c r="V265" s="6">
        <v>89865.392465753248</v>
      </c>
      <c r="W265" s="7">
        <f>IF(SUMIFS('[1]Cashflow Projection'!$E$125:$E$129,'[1]Cashflow Projection'!$D$125:$D$129,'Sales (2)'!C265)=1,SUMIFS('[1]Cashflow Projection'!$C$125:$C$129,'[1]Cashflow Projection'!$D$125:$D$129,'Sales (2)'!C265),+'Sales (2)'!H265)</f>
        <v>45804</v>
      </c>
      <c r="X265" s="7">
        <f t="shared" si="19"/>
        <v>45869</v>
      </c>
      <c r="Y265" s="7">
        <f t="shared" si="20"/>
        <v>45900</v>
      </c>
      <c r="Z265" t="b">
        <v>0</v>
      </c>
    </row>
    <row r="266" spans="1:26" hidden="1" x14ac:dyDescent="0.2">
      <c r="A266" s="3" t="s">
        <v>174</v>
      </c>
      <c r="B266" s="3" t="s">
        <v>298</v>
      </c>
      <c r="C266" s="3" t="s">
        <v>300</v>
      </c>
      <c r="D266" s="3" t="b">
        <v>0</v>
      </c>
      <c r="E266" s="3" t="b">
        <v>0</v>
      </c>
      <c r="F266" s="3">
        <f>IF(OR(Z266=TRUE,SUMIFS('[1]Cashflow Projection'!$E$125:$E$129,'[1]Cashflow Projection'!$D$125:$D$129,'Sales (2)'!C266)=1),0,SUMIFS('[1]Cashflow Projection'!$C$7:$C$23,'[1]Cashflow Projection'!$B$7:$B$23,'Sales (2)'!B266,'[1]Cashflow Projection'!$A$7:$A$23,'Sales (2)'!A266))</f>
        <v>0</v>
      </c>
      <c r="G266" s="4">
        <v>45499</v>
      </c>
      <c r="H266" s="4">
        <v>45804</v>
      </c>
      <c r="I266" s="3">
        <v>1499900</v>
      </c>
      <c r="J266" s="3">
        <v>195639.13043478259</v>
      </c>
      <c r="K266" s="3">
        <v>1304260.869565218</v>
      </c>
      <c r="L266" s="3">
        <v>18502.080000000002</v>
      </c>
      <c r="M266" s="3">
        <v>1789</v>
      </c>
      <c r="N266" s="3">
        <v>7499.5</v>
      </c>
      <c r="O266" s="3">
        <v>74995</v>
      </c>
      <c r="P266" s="3">
        <v>19224.37</v>
      </c>
      <c r="Q266" s="5">
        <f t="shared" si="17"/>
        <v>1182250.919565218</v>
      </c>
      <c r="R266" s="6">
        <v>0</v>
      </c>
      <c r="S266" s="6">
        <f t="shared" si="18"/>
        <v>1182250.919565218</v>
      </c>
      <c r="T266" s="3" t="b">
        <f>IF(SUMIFS('[1]Cashflow Projection'!$E$125:$E$129,'[1]Cashflow Projection'!$D$125:$D$129,'Sales (2)'!C266)&lt;&gt;0,TRUE,FALSE)</f>
        <v>0</v>
      </c>
      <c r="U266" s="4">
        <v>45869</v>
      </c>
      <c r="V266" s="6">
        <v>155102.37876712301</v>
      </c>
      <c r="W266" s="7">
        <f>IF(SUMIFS('[1]Cashflow Projection'!$E$125:$E$129,'[1]Cashflow Projection'!$D$125:$D$129,'Sales (2)'!C266)=1,SUMIFS('[1]Cashflow Projection'!$C$125:$C$129,'[1]Cashflow Projection'!$D$125:$D$129,'Sales (2)'!C266),+'Sales (2)'!H266)</f>
        <v>45804</v>
      </c>
      <c r="X266" s="7">
        <f t="shared" si="19"/>
        <v>45869</v>
      </c>
      <c r="Y266" s="7">
        <f t="shared" si="20"/>
        <v>45900</v>
      </c>
      <c r="Z266" t="b">
        <v>0</v>
      </c>
    </row>
    <row r="267" spans="1:26" hidden="1" x14ac:dyDescent="0.2">
      <c r="A267" s="3" t="s">
        <v>174</v>
      </c>
      <c r="B267" s="3" t="s">
        <v>298</v>
      </c>
      <c r="C267" s="3" t="s">
        <v>301</v>
      </c>
      <c r="D267" s="3" t="b">
        <v>0</v>
      </c>
      <c r="E267" s="3" t="b">
        <v>0</v>
      </c>
      <c r="F267" s="3">
        <f>IF(OR(Z267=TRUE,SUMIFS('[1]Cashflow Projection'!$E$125:$E$129,'[1]Cashflow Projection'!$D$125:$D$129,'Sales (2)'!C267)=1),0,SUMIFS('[1]Cashflow Projection'!$C$7:$C$23,'[1]Cashflow Projection'!$B$7:$B$23,'Sales (2)'!B267,'[1]Cashflow Projection'!$A$7:$A$23,'Sales (2)'!A267))</f>
        <v>0</v>
      </c>
      <c r="G267" s="4">
        <v>45499</v>
      </c>
      <c r="H267" s="4">
        <v>45804</v>
      </c>
      <c r="I267" s="3">
        <v>1499900</v>
      </c>
      <c r="J267" s="3">
        <v>195639.13043478259</v>
      </c>
      <c r="K267" s="3">
        <v>1304260.869565218</v>
      </c>
      <c r="L267" s="3">
        <v>18502.080000000002</v>
      </c>
      <c r="M267" s="3">
        <v>1789</v>
      </c>
      <c r="N267" s="3">
        <v>7499.5</v>
      </c>
      <c r="O267" s="3">
        <v>74995</v>
      </c>
      <c r="P267" s="3">
        <v>19224.37</v>
      </c>
      <c r="Q267" s="5">
        <f t="shared" si="17"/>
        <v>1182250.919565218</v>
      </c>
      <c r="R267" s="6">
        <v>0</v>
      </c>
      <c r="S267" s="6">
        <f t="shared" si="18"/>
        <v>1182250.919565218</v>
      </c>
      <c r="T267" s="3" t="b">
        <f>IF(SUMIFS('[1]Cashflow Projection'!$E$125:$E$129,'[1]Cashflow Projection'!$D$125:$D$129,'Sales (2)'!C267)&lt;&gt;0,TRUE,FALSE)</f>
        <v>0</v>
      </c>
      <c r="U267" s="4">
        <v>45869</v>
      </c>
      <c r="V267" s="6">
        <v>91715.122762739658</v>
      </c>
      <c r="W267" s="7">
        <f>IF(SUMIFS('[1]Cashflow Projection'!$E$125:$E$129,'[1]Cashflow Projection'!$D$125:$D$129,'Sales (2)'!C267)=1,SUMIFS('[1]Cashflow Projection'!$C$125:$C$129,'[1]Cashflow Projection'!$D$125:$D$129,'Sales (2)'!C267),+'Sales (2)'!H267)</f>
        <v>45804</v>
      </c>
      <c r="X267" s="7">
        <f t="shared" si="19"/>
        <v>45869</v>
      </c>
      <c r="Y267" s="7">
        <f t="shared" si="20"/>
        <v>45900</v>
      </c>
      <c r="Z267" t="b">
        <v>0</v>
      </c>
    </row>
    <row r="268" spans="1:26" hidden="1" x14ac:dyDescent="0.2">
      <c r="A268" s="3" t="s">
        <v>174</v>
      </c>
      <c r="B268" s="3" t="s">
        <v>298</v>
      </c>
      <c r="C268" s="3" t="s">
        <v>302</v>
      </c>
      <c r="D268" s="3" t="b">
        <v>0</v>
      </c>
      <c r="E268" s="3" t="b">
        <v>0</v>
      </c>
      <c r="F268" s="3">
        <f>IF(OR(Z268=TRUE,SUMIFS('[1]Cashflow Projection'!$E$125:$E$129,'[1]Cashflow Projection'!$D$125:$D$129,'Sales (2)'!C268)=1),0,SUMIFS('[1]Cashflow Projection'!$C$7:$C$23,'[1]Cashflow Projection'!$B$7:$B$23,'Sales (2)'!B268,'[1]Cashflow Projection'!$A$7:$A$23,'Sales (2)'!A268))</f>
        <v>0</v>
      </c>
      <c r="G268" s="4">
        <v>45499</v>
      </c>
      <c r="H268" s="4">
        <v>45804</v>
      </c>
      <c r="I268" s="3">
        <v>1499900</v>
      </c>
      <c r="J268" s="3">
        <v>195639.13043478259</v>
      </c>
      <c r="K268" s="3">
        <v>1304260.869565218</v>
      </c>
      <c r="L268" s="3">
        <v>18502.080000000002</v>
      </c>
      <c r="M268" s="3">
        <v>1789</v>
      </c>
      <c r="N268" s="3">
        <v>7499.5</v>
      </c>
      <c r="O268" s="3">
        <v>74995</v>
      </c>
      <c r="P268" s="3">
        <v>19224.37</v>
      </c>
      <c r="Q268" s="5">
        <f t="shared" si="17"/>
        <v>1182250.919565218</v>
      </c>
      <c r="R268" s="6">
        <v>0</v>
      </c>
      <c r="S268" s="6">
        <f t="shared" si="18"/>
        <v>1182250.919565218</v>
      </c>
      <c r="T268" s="3" t="b">
        <f>IF(SUMIFS('[1]Cashflow Projection'!$E$125:$E$129,'[1]Cashflow Projection'!$D$125:$D$129,'Sales (2)'!C268)&lt;&gt;0,TRUE,FALSE)</f>
        <v>0</v>
      </c>
      <c r="U268" s="4">
        <v>45869</v>
      </c>
      <c r="V268" s="6">
        <v>89865.392465753248</v>
      </c>
      <c r="W268" s="7">
        <f>IF(SUMIFS('[1]Cashflow Projection'!$E$125:$E$129,'[1]Cashflow Projection'!$D$125:$D$129,'Sales (2)'!C268)=1,SUMIFS('[1]Cashflow Projection'!$C$125:$C$129,'[1]Cashflow Projection'!$D$125:$D$129,'Sales (2)'!C268),+'Sales (2)'!H268)</f>
        <v>45804</v>
      </c>
      <c r="X268" s="7">
        <f t="shared" si="19"/>
        <v>45869</v>
      </c>
      <c r="Y268" s="7">
        <f t="shared" si="20"/>
        <v>45900</v>
      </c>
      <c r="Z268" t="b">
        <v>0</v>
      </c>
    </row>
    <row r="269" spans="1:26" hidden="1" x14ac:dyDescent="0.2">
      <c r="A269" s="3" t="s">
        <v>174</v>
      </c>
      <c r="B269" s="3" t="s">
        <v>298</v>
      </c>
      <c r="C269" s="3" t="s">
        <v>303</v>
      </c>
      <c r="D269" s="3" t="b">
        <v>0</v>
      </c>
      <c r="E269" s="3" t="b">
        <v>0</v>
      </c>
      <c r="F269" s="3">
        <f>IF(OR(Z269=TRUE,SUMIFS('[1]Cashflow Projection'!$E$125:$E$129,'[1]Cashflow Projection'!$D$125:$D$129,'Sales (2)'!C269)=1),0,SUMIFS('[1]Cashflow Projection'!$C$7:$C$23,'[1]Cashflow Projection'!$B$7:$B$23,'Sales (2)'!B269,'[1]Cashflow Projection'!$A$7:$A$23,'Sales (2)'!A269))</f>
        <v>0</v>
      </c>
      <c r="G269" s="4">
        <v>45499</v>
      </c>
      <c r="H269" s="4">
        <v>45804</v>
      </c>
      <c r="I269" s="3">
        <v>1499900</v>
      </c>
      <c r="J269" s="3">
        <v>195639.13043478259</v>
      </c>
      <c r="K269" s="3">
        <v>1304260.869565218</v>
      </c>
      <c r="L269" s="3">
        <v>18502.080000000002</v>
      </c>
      <c r="M269" s="3">
        <v>1789</v>
      </c>
      <c r="N269" s="3">
        <v>7499.5</v>
      </c>
      <c r="O269" s="3">
        <v>74995</v>
      </c>
      <c r="P269" s="3">
        <v>19224.37</v>
      </c>
      <c r="Q269" s="5">
        <f t="shared" si="17"/>
        <v>1182250.919565218</v>
      </c>
      <c r="R269" s="6">
        <v>0</v>
      </c>
      <c r="S269" s="6">
        <f t="shared" si="18"/>
        <v>1182250.919565218</v>
      </c>
      <c r="T269" s="3" t="b">
        <f>IF(SUMIFS('[1]Cashflow Projection'!$E$125:$E$129,'[1]Cashflow Projection'!$D$125:$D$129,'Sales (2)'!C269)&lt;&gt;0,TRUE,FALSE)</f>
        <v>0</v>
      </c>
      <c r="U269" s="4">
        <v>45869</v>
      </c>
      <c r="V269" s="6">
        <v>31258.118892054768</v>
      </c>
      <c r="W269" s="7">
        <f>IF(SUMIFS('[1]Cashflow Projection'!$E$125:$E$129,'[1]Cashflow Projection'!$D$125:$D$129,'Sales (2)'!C269)=1,SUMIFS('[1]Cashflow Projection'!$C$125:$C$129,'[1]Cashflow Projection'!$D$125:$D$129,'Sales (2)'!C269),+'Sales (2)'!H269)</f>
        <v>45804</v>
      </c>
      <c r="X269" s="7">
        <f t="shared" si="19"/>
        <v>45869</v>
      </c>
      <c r="Y269" s="7">
        <f t="shared" si="20"/>
        <v>45900</v>
      </c>
      <c r="Z269" t="b">
        <v>0</v>
      </c>
    </row>
    <row r="270" spans="1:26" hidden="1" x14ac:dyDescent="0.2">
      <c r="A270" s="3" t="s">
        <v>174</v>
      </c>
      <c r="B270" s="3" t="s">
        <v>298</v>
      </c>
      <c r="C270" s="3" t="s">
        <v>304</v>
      </c>
      <c r="D270" s="3" t="b">
        <v>0</v>
      </c>
      <c r="E270" s="3" t="b">
        <v>0</v>
      </c>
      <c r="F270" s="3">
        <f>IF(OR(Z270=TRUE,SUMIFS('[1]Cashflow Projection'!$E$125:$E$129,'[1]Cashflow Projection'!$D$125:$D$129,'Sales (2)'!C270)=1),0,SUMIFS('[1]Cashflow Projection'!$C$7:$C$23,'[1]Cashflow Projection'!$B$7:$B$23,'Sales (2)'!B270,'[1]Cashflow Projection'!$A$7:$A$23,'Sales (2)'!A270))</f>
        <v>0</v>
      </c>
      <c r="G270" s="4">
        <v>45499</v>
      </c>
      <c r="H270" s="4">
        <v>45804</v>
      </c>
      <c r="I270" s="3">
        <v>1499900</v>
      </c>
      <c r="J270" s="3">
        <v>195639.13043478259</v>
      </c>
      <c r="K270" s="3">
        <v>1304260.869565218</v>
      </c>
      <c r="L270" s="3">
        <v>18502.080000000002</v>
      </c>
      <c r="M270" s="3">
        <v>1789</v>
      </c>
      <c r="N270" s="3">
        <v>7499.5</v>
      </c>
      <c r="O270" s="3">
        <v>74995</v>
      </c>
      <c r="P270" s="3">
        <v>19224.37</v>
      </c>
      <c r="Q270" s="5">
        <f t="shared" si="17"/>
        <v>1182250.919565218</v>
      </c>
      <c r="R270" s="6">
        <v>0</v>
      </c>
      <c r="S270" s="6">
        <f t="shared" si="18"/>
        <v>1182250.919565218</v>
      </c>
      <c r="T270" s="3" t="b">
        <f>IF(SUMIFS('[1]Cashflow Projection'!$E$125:$E$129,'[1]Cashflow Projection'!$D$125:$D$129,'Sales (2)'!C270)&lt;&gt;0,TRUE,FALSE)</f>
        <v>0</v>
      </c>
      <c r="U270" s="4">
        <v>45869</v>
      </c>
      <c r="V270" s="6">
        <v>-1156.525342465844</v>
      </c>
      <c r="W270" s="7">
        <f>IF(SUMIFS('[1]Cashflow Projection'!$E$125:$E$129,'[1]Cashflow Projection'!$D$125:$D$129,'Sales (2)'!C270)=1,SUMIFS('[1]Cashflow Projection'!$C$125:$C$129,'[1]Cashflow Projection'!$D$125:$D$129,'Sales (2)'!C270),+'Sales (2)'!H270)</f>
        <v>45804</v>
      </c>
      <c r="X270" s="7">
        <f t="shared" si="19"/>
        <v>45869</v>
      </c>
      <c r="Y270" s="7">
        <f t="shared" si="20"/>
        <v>45900</v>
      </c>
      <c r="Z270" t="b">
        <v>0</v>
      </c>
    </row>
    <row r="271" spans="1:26" hidden="1" x14ac:dyDescent="0.2">
      <c r="A271" s="3" t="s">
        <v>174</v>
      </c>
      <c r="B271" s="3" t="s">
        <v>298</v>
      </c>
      <c r="C271" s="3" t="s">
        <v>305</v>
      </c>
      <c r="D271" s="3" t="b">
        <v>0</v>
      </c>
      <c r="E271" s="3" t="b">
        <v>0</v>
      </c>
      <c r="F271" s="3">
        <f>IF(OR(Z271=TRUE,SUMIFS('[1]Cashflow Projection'!$E$125:$E$129,'[1]Cashflow Projection'!$D$125:$D$129,'Sales (2)'!C271)=1),0,SUMIFS('[1]Cashflow Projection'!$C$7:$C$23,'[1]Cashflow Projection'!$B$7:$B$23,'Sales (2)'!B271,'[1]Cashflow Projection'!$A$7:$A$23,'Sales (2)'!A271))</f>
        <v>0</v>
      </c>
      <c r="G271" s="4">
        <v>45499</v>
      </c>
      <c r="H271" s="4">
        <v>45804</v>
      </c>
      <c r="I271" s="3">
        <v>1499900</v>
      </c>
      <c r="J271" s="3">
        <v>195639.13043478259</v>
      </c>
      <c r="K271" s="3">
        <v>1304260.869565218</v>
      </c>
      <c r="L271" s="3">
        <v>18502.080000000002</v>
      </c>
      <c r="M271" s="3">
        <v>1789</v>
      </c>
      <c r="N271" s="3">
        <v>7499.5</v>
      </c>
      <c r="O271" s="3">
        <v>74995</v>
      </c>
      <c r="P271" s="3">
        <v>19224.37</v>
      </c>
      <c r="Q271" s="5">
        <f t="shared" si="17"/>
        <v>1182250.919565218</v>
      </c>
      <c r="R271" s="6">
        <v>0</v>
      </c>
      <c r="S271" s="6">
        <f t="shared" si="18"/>
        <v>1182250.919565218</v>
      </c>
      <c r="T271" s="3" t="b">
        <f>IF(SUMIFS('[1]Cashflow Projection'!$E$125:$E$129,'[1]Cashflow Projection'!$D$125:$D$129,'Sales (2)'!C271)&lt;&gt;0,TRUE,FALSE)</f>
        <v>0</v>
      </c>
      <c r="U271" s="4">
        <v>45869</v>
      </c>
      <c r="V271" s="6">
        <v>35089.730922739487</v>
      </c>
      <c r="W271" s="7">
        <f>IF(SUMIFS('[1]Cashflow Projection'!$E$125:$E$129,'[1]Cashflow Projection'!$D$125:$D$129,'Sales (2)'!C271)=1,SUMIFS('[1]Cashflow Projection'!$C$125:$C$129,'[1]Cashflow Projection'!$D$125:$D$129,'Sales (2)'!C271),+'Sales (2)'!H271)</f>
        <v>45804</v>
      </c>
      <c r="X271" s="7">
        <f t="shared" si="19"/>
        <v>45869</v>
      </c>
      <c r="Y271" s="7">
        <f t="shared" si="20"/>
        <v>45900</v>
      </c>
      <c r="Z271" t="b">
        <v>0</v>
      </c>
    </row>
    <row r="272" spans="1:26" hidden="1" x14ac:dyDescent="0.2">
      <c r="A272" s="3" t="s">
        <v>174</v>
      </c>
      <c r="B272" s="3" t="s">
        <v>298</v>
      </c>
      <c r="C272" s="3" t="s">
        <v>306</v>
      </c>
      <c r="D272" s="3" t="b">
        <v>0</v>
      </c>
      <c r="E272" s="3" t="b">
        <v>0</v>
      </c>
      <c r="F272" s="3">
        <f>IF(OR(Z272=TRUE,SUMIFS('[1]Cashflow Projection'!$E$125:$E$129,'[1]Cashflow Projection'!$D$125:$D$129,'Sales (2)'!C272)=1),0,SUMIFS('[1]Cashflow Projection'!$C$7:$C$23,'[1]Cashflow Projection'!$B$7:$B$23,'Sales (2)'!B272,'[1]Cashflow Projection'!$A$7:$A$23,'Sales (2)'!A272))</f>
        <v>0</v>
      </c>
      <c r="G272" s="4">
        <v>45499</v>
      </c>
      <c r="H272" s="4">
        <v>45804</v>
      </c>
      <c r="I272" s="3">
        <v>1499900</v>
      </c>
      <c r="J272" s="3">
        <v>195639.13043478259</v>
      </c>
      <c r="K272" s="3">
        <v>1304260.869565218</v>
      </c>
      <c r="L272" s="3">
        <v>18502.080000000002</v>
      </c>
      <c r="M272" s="3">
        <v>1789</v>
      </c>
      <c r="N272" s="3">
        <v>7499.5</v>
      </c>
      <c r="O272" s="3">
        <v>74995</v>
      </c>
      <c r="P272" s="3">
        <v>19224.37</v>
      </c>
      <c r="Q272" s="5">
        <f t="shared" si="17"/>
        <v>1182250.919565218</v>
      </c>
      <c r="R272" s="6">
        <v>0</v>
      </c>
      <c r="S272" s="6">
        <f t="shared" si="18"/>
        <v>1182250.919565218</v>
      </c>
      <c r="T272" s="3" t="b">
        <f>IF(SUMIFS('[1]Cashflow Projection'!$E$125:$E$129,'[1]Cashflow Projection'!$D$125:$D$129,'Sales (2)'!C272)&lt;&gt;0,TRUE,FALSE)</f>
        <v>0</v>
      </c>
      <c r="U272" s="4">
        <v>45869</v>
      </c>
      <c r="V272" s="6">
        <v>57158.067174794392</v>
      </c>
      <c r="W272" s="7">
        <f>IF(SUMIFS('[1]Cashflow Projection'!$E$125:$E$129,'[1]Cashflow Projection'!$D$125:$D$129,'Sales (2)'!C272)=1,SUMIFS('[1]Cashflow Projection'!$C$125:$C$129,'[1]Cashflow Projection'!$D$125:$D$129,'Sales (2)'!C272),+'Sales (2)'!H272)</f>
        <v>45804</v>
      </c>
      <c r="X272" s="7">
        <f t="shared" si="19"/>
        <v>45869</v>
      </c>
      <c r="Y272" s="7">
        <f t="shared" si="20"/>
        <v>45900</v>
      </c>
      <c r="Z272" t="b">
        <v>0</v>
      </c>
    </row>
    <row r="273" spans="1:26" hidden="1" x14ac:dyDescent="0.2">
      <c r="A273" s="3" t="s">
        <v>174</v>
      </c>
      <c r="B273" s="3" t="s">
        <v>307</v>
      </c>
      <c r="C273" s="3" t="s">
        <v>308</v>
      </c>
      <c r="D273" s="3" t="b">
        <v>1</v>
      </c>
      <c r="E273" s="3" t="b">
        <v>0</v>
      </c>
      <c r="F273" s="3">
        <f>IF(OR(Z273=TRUE,SUMIFS('[1]Cashflow Projection'!$E$125:$E$129,'[1]Cashflow Projection'!$D$125:$D$129,'Sales (2)'!C273)=1),0,SUMIFS('[1]Cashflow Projection'!$C$7:$C$23,'[1]Cashflow Projection'!$B$7:$B$23,'Sales (2)'!B273,'[1]Cashflow Projection'!$A$7:$A$23,'Sales (2)'!A273))</f>
        <v>0</v>
      </c>
      <c r="G273" s="4">
        <v>45450</v>
      </c>
      <c r="H273" s="4">
        <v>45597</v>
      </c>
      <c r="I273" s="3">
        <v>1729900</v>
      </c>
      <c r="J273" s="3">
        <v>219117.39130434781</v>
      </c>
      <c r="K273" s="3">
        <v>1460782.6086956521</v>
      </c>
      <c r="L273" s="3">
        <v>18502.080000000002</v>
      </c>
      <c r="M273" s="3">
        <v>1789</v>
      </c>
      <c r="N273" s="3">
        <v>8399.5</v>
      </c>
      <c r="O273" s="3">
        <v>83995</v>
      </c>
      <c r="P273" s="3">
        <v>19224.37</v>
      </c>
      <c r="Q273" s="5">
        <f t="shared" si="17"/>
        <v>1328872.6586956521</v>
      </c>
      <c r="R273" s="6">
        <v>0</v>
      </c>
      <c r="S273" s="6">
        <f t="shared" si="18"/>
        <v>1328872.6586956521</v>
      </c>
      <c r="T273" s="3" t="b">
        <f>IF(SUMIFS('[1]Cashflow Projection'!$E$125:$E$129,'[1]Cashflow Projection'!$D$125:$D$129,'Sales (2)'!C273)&lt;&gt;0,TRUE,FALSE)</f>
        <v>0</v>
      </c>
      <c r="U273" s="4">
        <v>45688</v>
      </c>
      <c r="V273" s="6">
        <v>249566.14007575321</v>
      </c>
      <c r="W273" s="7">
        <f>IF(SUMIFS('[1]Cashflow Projection'!$E$125:$E$129,'[1]Cashflow Projection'!$D$125:$D$129,'Sales (2)'!C273)=1,SUMIFS('[1]Cashflow Projection'!$C$125:$C$129,'[1]Cashflow Projection'!$D$125:$D$129,'Sales (2)'!C273),+'Sales (2)'!H273)</f>
        <v>45597</v>
      </c>
      <c r="X273" s="7">
        <f t="shared" si="19"/>
        <v>45688</v>
      </c>
      <c r="Y273" s="7">
        <f t="shared" si="20"/>
        <v>45716</v>
      </c>
      <c r="Z273" t="b">
        <v>0</v>
      </c>
    </row>
    <row r="274" spans="1:26" hidden="1" x14ac:dyDescent="0.2">
      <c r="A274" s="3" t="s">
        <v>174</v>
      </c>
      <c r="B274" s="3" t="s">
        <v>307</v>
      </c>
      <c r="C274" s="3" t="s">
        <v>309</v>
      </c>
      <c r="D274" s="3" t="b">
        <v>1</v>
      </c>
      <c r="E274" s="3" t="b">
        <v>0</v>
      </c>
      <c r="F274" s="3">
        <f>IF(OR(Z274=TRUE,SUMIFS('[1]Cashflow Projection'!$E$125:$E$129,'[1]Cashflow Projection'!$D$125:$D$129,'Sales (2)'!C274)=1),0,SUMIFS('[1]Cashflow Projection'!$C$7:$C$23,'[1]Cashflow Projection'!$B$7:$B$23,'Sales (2)'!B274,'[1]Cashflow Projection'!$A$7:$A$23,'Sales (2)'!A274))</f>
        <v>0</v>
      </c>
      <c r="G274" s="4">
        <v>45450</v>
      </c>
      <c r="H274" s="4">
        <v>45597</v>
      </c>
      <c r="I274" s="3">
        <v>1699900</v>
      </c>
      <c r="J274" s="3">
        <v>215204.34782608689</v>
      </c>
      <c r="K274" s="3">
        <v>1434695.6521739131</v>
      </c>
      <c r="L274" s="3">
        <v>18502.080000000002</v>
      </c>
      <c r="M274" s="3">
        <v>1789</v>
      </c>
      <c r="N274" s="3">
        <v>8249.5</v>
      </c>
      <c r="O274" s="3">
        <v>82495</v>
      </c>
      <c r="P274" s="3">
        <v>19224.37</v>
      </c>
      <c r="Q274" s="5">
        <f t="shared" si="17"/>
        <v>1304435.7021739131</v>
      </c>
      <c r="R274" s="6">
        <v>0</v>
      </c>
      <c r="S274" s="6">
        <f t="shared" si="18"/>
        <v>1304435.7021739131</v>
      </c>
      <c r="T274" s="3" t="b">
        <f>IF(SUMIFS('[1]Cashflow Projection'!$E$125:$E$129,'[1]Cashflow Projection'!$D$125:$D$129,'Sales (2)'!C274)&lt;&gt;0,TRUE,FALSE)</f>
        <v>0</v>
      </c>
      <c r="U274" s="4">
        <v>45688</v>
      </c>
      <c r="V274" s="6">
        <v>208598.76802356169</v>
      </c>
      <c r="W274" s="7">
        <f>IF(SUMIFS('[1]Cashflow Projection'!$E$125:$E$129,'[1]Cashflow Projection'!$D$125:$D$129,'Sales (2)'!C274)=1,SUMIFS('[1]Cashflow Projection'!$C$125:$C$129,'[1]Cashflow Projection'!$D$125:$D$129,'Sales (2)'!C274),+'Sales (2)'!H274)</f>
        <v>45597</v>
      </c>
      <c r="X274" s="7">
        <f t="shared" si="19"/>
        <v>45688</v>
      </c>
      <c r="Y274" s="7">
        <f t="shared" si="20"/>
        <v>45716</v>
      </c>
      <c r="Z274" t="b">
        <v>0</v>
      </c>
    </row>
    <row r="275" spans="1:26" x14ac:dyDescent="0.2">
      <c r="A275" s="3" t="s">
        <v>174</v>
      </c>
      <c r="B275" s="3" t="s">
        <v>307</v>
      </c>
      <c r="C275" s="3" t="s">
        <v>310</v>
      </c>
      <c r="D275" s="3" t="b">
        <v>0</v>
      </c>
      <c r="E275" s="3" t="b">
        <v>0</v>
      </c>
      <c r="F275" s="3"/>
      <c r="G275" s="4">
        <v>45450</v>
      </c>
      <c r="H275" s="4">
        <v>45615</v>
      </c>
      <c r="I275" s="3">
        <v>1789900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5">
        <f t="shared" si="17"/>
        <v>1345163.9630434781</v>
      </c>
      <c r="R275" s="6">
        <v>0</v>
      </c>
      <c r="S275" s="6">
        <f t="shared" si="18"/>
        <v>1345163.9630434781</v>
      </c>
      <c r="T275" s="3"/>
      <c r="U275" s="4"/>
      <c r="V275" s="6"/>
      <c r="W275" s="7"/>
      <c r="X275" s="7"/>
      <c r="Y275" s="7"/>
    </row>
    <row r="276" spans="1:26" x14ac:dyDescent="0.2">
      <c r="A276" s="3" t="s">
        <v>174</v>
      </c>
      <c r="B276" s="3" t="s">
        <v>307</v>
      </c>
      <c r="C276" s="3" t="s">
        <v>311</v>
      </c>
      <c r="D276" s="3" t="b">
        <v>0</v>
      </c>
      <c r="E276" s="3" t="b">
        <v>0</v>
      </c>
      <c r="F276" s="3"/>
      <c r="G276" s="4">
        <v>45450</v>
      </c>
      <c r="H276" s="4">
        <v>45615</v>
      </c>
      <c r="I276" s="3">
        <v>1679900</v>
      </c>
      <c r="J276" s="3">
        <v>219117.39130434781</v>
      </c>
      <c r="K276" s="3">
        <v>1460782.6086956521</v>
      </c>
      <c r="L276" s="3">
        <v>18502.080000000002</v>
      </c>
      <c r="M276" s="3">
        <v>1789</v>
      </c>
      <c r="N276" s="3">
        <v>8399.5</v>
      </c>
      <c r="O276" s="3">
        <v>83995</v>
      </c>
      <c r="P276" s="3">
        <v>19224.37</v>
      </c>
      <c r="Q276" s="5">
        <f t="shared" si="17"/>
        <v>1328872.6586956521</v>
      </c>
      <c r="R276" s="6">
        <v>0</v>
      </c>
      <c r="S276" s="6">
        <f t="shared" si="18"/>
        <v>1328872.6586956521</v>
      </c>
      <c r="T276" s="3"/>
      <c r="U276" s="4"/>
      <c r="V276" s="6"/>
      <c r="W276" s="7"/>
      <c r="X276" s="7"/>
      <c r="Y276" s="7"/>
    </row>
    <row r="277" spans="1:26" hidden="1" x14ac:dyDescent="0.2">
      <c r="A277" s="3" t="s">
        <v>174</v>
      </c>
      <c r="B277" s="3" t="s">
        <v>307</v>
      </c>
      <c r="C277" s="3" t="s">
        <v>312</v>
      </c>
      <c r="D277" s="3" t="b">
        <v>1</v>
      </c>
      <c r="E277" s="3" t="b">
        <v>0</v>
      </c>
      <c r="F277" s="3">
        <f>IF(OR(Z277=TRUE,SUMIFS('[1]Cashflow Projection'!$E$125:$E$129,'[1]Cashflow Projection'!$D$125:$D$129,'Sales (2)'!C277)=1),0,SUMIFS('[1]Cashflow Projection'!$C$7:$C$23,'[1]Cashflow Projection'!$B$7:$B$23,'Sales (2)'!B277,'[1]Cashflow Projection'!$A$7:$A$23,'Sales (2)'!A277))</f>
        <v>0</v>
      </c>
      <c r="G277" s="4">
        <v>45450</v>
      </c>
      <c r="H277" s="4">
        <v>45597</v>
      </c>
      <c r="I277" s="3">
        <v>1739900</v>
      </c>
      <c r="J277" s="3">
        <v>223030.4347826087</v>
      </c>
      <c r="K277" s="3">
        <v>1486869.5652173909</v>
      </c>
      <c r="L277" s="3">
        <v>18502.080000000002</v>
      </c>
      <c r="M277" s="3">
        <v>1789</v>
      </c>
      <c r="N277" s="3">
        <v>8549.5</v>
      </c>
      <c r="O277" s="3">
        <v>85495</v>
      </c>
      <c r="P277" s="3">
        <v>19224.37</v>
      </c>
      <c r="Q277" s="5">
        <f t="shared" si="17"/>
        <v>1353309.6152173909</v>
      </c>
      <c r="R277" s="6">
        <v>0</v>
      </c>
      <c r="S277" s="6">
        <f t="shared" si="18"/>
        <v>1353309.6152173909</v>
      </c>
      <c r="T277" s="3" t="b">
        <f>IF(SUMIFS('[1]Cashflow Projection'!$E$125:$E$129,'[1]Cashflow Projection'!$D$125:$D$129,'Sales (2)'!C277)&lt;&gt;0,TRUE,FALSE)</f>
        <v>0</v>
      </c>
      <c r="U277" s="4">
        <v>45688</v>
      </c>
      <c r="V277" s="6">
        <v>266616.76232876698</v>
      </c>
      <c r="W277" s="7">
        <f>IF(SUMIFS('[1]Cashflow Projection'!$E$125:$E$129,'[1]Cashflow Projection'!$D$125:$D$129,'Sales (2)'!C277)=1,SUMIFS('[1]Cashflow Projection'!$C$125:$C$129,'[1]Cashflow Projection'!$D$125:$D$129,'Sales (2)'!C277),+'Sales (2)'!H277)</f>
        <v>45597</v>
      </c>
      <c r="X277" s="7">
        <f t="shared" si="19"/>
        <v>45688</v>
      </c>
      <c r="Y277" s="7">
        <f t="shared" si="20"/>
        <v>45716</v>
      </c>
      <c r="Z277" t="b">
        <v>0</v>
      </c>
    </row>
    <row r="278" spans="1:26" x14ac:dyDescent="0.2">
      <c r="A278" s="3" t="s">
        <v>174</v>
      </c>
      <c r="B278" s="3" t="s">
        <v>307</v>
      </c>
      <c r="C278" s="3" t="s">
        <v>313</v>
      </c>
      <c r="D278" s="3" t="b">
        <v>0</v>
      </c>
      <c r="E278" s="3" t="b">
        <v>0</v>
      </c>
      <c r="F278" s="3"/>
      <c r="G278" s="4">
        <v>45450</v>
      </c>
      <c r="H278" s="4">
        <v>45615</v>
      </c>
      <c r="I278" s="3">
        <v>1679900</v>
      </c>
      <c r="J278" s="3">
        <v>219117.39130434781</v>
      </c>
      <c r="K278" s="3">
        <v>1460782.6086956521</v>
      </c>
      <c r="L278" s="3">
        <v>18502.080000000002</v>
      </c>
      <c r="M278" s="3">
        <v>1789</v>
      </c>
      <c r="N278" s="3">
        <v>8399.5</v>
      </c>
      <c r="O278" s="3">
        <v>83995</v>
      </c>
      <c r="P278" s="3">
        <v>19224.37</v>
      </c>
      <c r="Q278" s="5">
        <f t="shared" si="17"/>
        <v>1328872.6586956521</v>
      </c>
      <c r="R278" s="6">
        <v>0</v>
      </c>
      <c r="S278" s="6">
        <f t="shared" si="18"/>
        <v>1328872.6586956521</v>
      </c>
      <c r="T278" s="3"/>
      <c r="U278" s="4"/>
      <c r="V278" s="6"/>
      <c r="W278" s="7"/>
      <c r="X278" s="7"/>
      <c r="Y278" s="7"/>
    </row>
    <row r="279" spans="1:26" hidden="1" x14ac:dyDescent="0.2">
      <c r="A279" s="3" t="s">
        <v>174</v>
      </c>
      <c r="B279" s="3" t="s">
        <v>307</v>
      </c>
      <c r="C279" s="3" t="s">
        <v>314</v>
      </c>
      <c r="D279" s="3" t="b">
        <v>1</v>
      </c>
      <c r="E279" s="3" t="b">
        <v>0</v>
      </c>
      <c r="F279" s="3">
        <f>IF(OR(Z279=TRUE,SUMIFS('[1]Cashflow Projection'!$E$125:$E$129,'[1]Cashflow Projection'!$D$125:$D$129,'Sales (2)'!C279)=1),0,SUMIFS('[1]Cashflow Projection'!$C$7:$C$23,'[1]Cashflow Projection'!$B$7:$B$23,'Sales (2)'!B279,'[1]Cashflow Projection'!$A$7:$A$23,'Sales (2)'!A279))</f>
        <v>0</v>
      </c>
      <c r="G279" s="4">
        <v>45450</v>
      </c>
      <c r="H279" s="4">
        <v>45597</v>
      </c>
      <c r="I279" s="3">
        <v>1799900</v>
      </c>
      <c r="J279" s="3">
        <v>225639.13043478259</v>
      </c>
      <c r="K279" s="3">
        <v>1504260.869565218</v>
      </c>
      <c r="L279" s="3">
        <v>18502.080000000002</v>
      </c>
      <c r="M279" s="3">
        <v>1789</v>
      </c>
      <c r="N279" s="3">
        <v>8649.5</v>
      </c>
      <c r="O279" s="3">
        <v>86495</v>
      </c>
      <c r="P279" s="3">
        <v>19224.37</v>
      </c>
      <c r="Q279" s="5">
        <f t="shared" si="17"/>
        <v>1369600.919565218</v>
      </c>
      <c r="R279" s="6">
        <v>0</v>
      </c>
      <c r="S279" s="6">
        <f t="shared" si="18"/>
        <v>1369600.919565218</v>
      </c>
      <c r="T279" s="3" t="b">
        <f>IF(SUMIFS('[1]Cashflow Projection'!$E$125:$E$129,'[1]Cashflow Projection'!$D$125:$D$129,'Sales (2)'!C279)&lt;&gt;0,TRUE,FALSE)</f>
        <v>0</v>
      </c>
      <c r="U279" s="4">
        <v>45688</v>
      </c>
      <c r="V279" s="6">
        <v>288048.269178082</v>
      </c>
      <c r="W279" s="7">
        <f>IF(SUMIFS('[1]Cashflow Projection'!$E$125:$E$129,'[1]Cashflow Projection'!$D$125:$D$129,'Sales (2)'!C279)=1,SUMIFS('[1]Cashflow Projection'!$C$125:$C$129,'[1]Cashflow Projection'!$D$125:$D$129,'Sales (2)'!C279),+'Sales (2)'!H279)</f>
        <v>45597</v>
      </c>
      <c r="X279" s="7">
        <f t="shared" si="19"/>
        <v>45688</v>
      </c>
      <c r="Y279" s="7">
        <f t="shared" si="20"/>
        <v>45716</v>
      </c>
      <c r="Z279" t="b">
        <v>0</v>
      </c>
    </row>
    <row r="280" spans="1:26" hidden="1" x14ac:dyDescent="0.2">
      <c r="A280" s="3" t="s">
        <v>174</v>
      </c>
      <c r="B280" s="3" t="s">
        <v>307</v>
      </c>
      <c r="C280" s="3" t="s">
        <v>315</v>
      </c>
      <c r="D280" s="3" t="b">
        <v>1</v>
      </c>
      <c r="E280" s="3" t="b">
        <v>0</v>
      </c>
      <c r="F280" s="3">
        <f>IF(OR(Z280=TRUE,SUMIFS('[1]Cashflow Projection'!$E$125:$E$129,'[1]Cashflow Projection'!$D$125:$D$129,'Sales (2)'!C280)=1),0,SUMIFS('[1]Cashflow Projection'!$C$7:$C$23,'[1]Cashflow Projection'!$B$7:$B$23,'Sales (2)'!B280,'[1]Cashflow Projection'!$A$7:$A$23,'Sales (2)'!A280))</f>
        <v>0</v>
      </c>
      <c r="G280" s="4">
        <v>45450</v>
      </c>
      <c r="H280" s="4">
        <v>45597</v>
      </c>
      <c r="I280" s="3">
        <v>1749900</v>
      </c>
      <c r="J280" s="3">
        <v>221726.0869565217</v>
      </c>
      <c r="K280" s="3">
        <v>1478173.913043478</v>
      </c>
      <c r="L280" s="3">
        <v>18502.080000000002</v>
      </c>
      <c r="M280" s="3">
        <v>1789</v>
      </c>
      <c r="N280" s="3">
        <v>8499.5</v>
      </c>
      <c r="O280" s="3">
        <v>84995</v>
      </c>
      <c r="P280" s="3">
        <v>19224.37</v>
      </c>
      <c r="Q280" s="5">
        <f t="shared" si="17"/>
        <v>1345163.9630434781</v>
      </c>
      <c r="R280" s="6">
        <v>0</v>
      </c>
      <c r="S280" s="6">
        <f t="shared" si="18"/>
        <v>1345163.9630434781</v>
      </c>
      <c r="T280" s="3" t="b">
        <f>IF(SUMIFS('[1]Cashflow Projection'!$E$125:$E$129,'[1]Cashflow Projection'!$D$125:$D$129,'Sales (2)'!C280)&lt;&gt;0,TRUE,FALSE)</f>
        <v>0</v>
      </c>
      <c r="U280" s="4">
        <v>45688</v>
      </c>
      <c r="V280" s="6">
        <v>282753.06369862979</v>
      </c>
      <c r="W280" s="7">
        <f>IF(SUMIFS('[1]Cashflow Projection'!$E$125:$E$129,'[1]Cashflow Projection'!$D$125:$D$129,'Sales (2)'!C280)=1,SUMIFS('[1]Cashflow Projection'!$C$125:$C$129,'[1]Cashflow Projection'!$D$125:$D$129,'Sales (2)'!C280),+'Sales (2)'!H280)</f>
        <v>45597</v>
      </c>
      <c r="X280" s="7">
        <f t="shared" si="19"/>
        <v>45688</v>
      </c>
      <c r="Y280" s="7">
        <f t="shared" si="20"/>
        <v>45716</v>
      </c>
      <c r="Z280" t="b">
        <v>0</v>
      </c>
    </row>
    <row r="281" spans="1:26" hidden="1" x14ac:dyDescent="0.2">
      <c r="A281" s="3" t="s">
        <v>174</v>
      </c>
      <c r="B281" s="3" t="s">
        <v>316</v>
      </c>
      <c r="C281" s="3" t="s">
        <v>317</v>
      </c>
      <c r="D281" s="3" t="b">
        <v>1</v>
      </c>
      <c r="E281" s="3" t="b">
        <v>1</v>
      </c>
      <c r="F281" s="3">
        <f>IF(OR(Z281=TRUE,SUMIFS('[1]Cashflow Projection'!$E$125:$E$129,'[1]Cashflow Projection'!$D$125:$D$129,'Sales (2)'!C281)=1),0,SUMIFS('[1]Cashflow Projection'!$C$7:$C$23,'[1]Cashflow Projection'!$B$7:$B$23,'Sales (2)'!B281,'[1]Cashflow Projection'!$A$7:$A$23,'Sales (2)'!A281))</f>
        <v>1</v>
      </c>
      <c r="G281" s="4">
        <v>45310</v>
      </c>
      <c r="H281" s="4">
        <v>45310</v>
      </c>
      <c r="I281" s="3">
        <v>1679900</v>
      </c>
      <c r="J281" s="3">
        <v>221726.0869565217</v>
      </c>
      <c r="K281" s="3">
        <v>1478173.913043478</v>
      </c>
      <c r="L281" s="3">
        <v>18502.080000000002</v>
      </c>
      <c r="M281" s="3">
        <v>1789</v>
      </c>
      <c r="N281" s="3">
        <v>8499.5</v>
      </c>
      <c r="O281" s="3">
        <v>84995</v>
      </c>
      <c r="P281" s="3">
        <v>19224.37</v>
      </c>
      <c r="Q281" s="5">
        <f t="shared" si="17"/>
        <v>1345163.9630434781</v>
      </c>
      <c r="R281" s="6">
        <v>0</v>
      </c>
      <c r="S281" s="6">
        <f t="shared" si="18"/>
        <v>1345163.9630434781</v>
      </c>
      <c r="T281" s="3" t="b">
        <f>IF(SUMIFS('[1]Cashflow Projection'!$E$125:$E$129,'[1]Cashflow Projection'!$D$125:$D$129,'Sales (2)'!C281)&lt;&gt;0,TRUE,FALSE)</f>
        <v>0</v>
      </c>
      <c r="U281" s="4">
        <v>45382</v>
      </c>
      <c r="V281" s="6">
        <v>351075.18155383551</v>
      </c>
      <c r="W281" s="7">
        <f>IF(SUMIFS('[1]Cashflow Projection'!$E$125:$E$129,'[1]Cashflow Projection'!$D$125:$D$129,'Sales (2)'!C281)=1,SUMIFS('[1]Cashflow Projection'!$C$125:$C$129,'[1]Cashflow Projection'!$D$125:$D$129,'Sales (2)'!C281),+'Sales (2)'!H281)</f>
        <v>45310</v>
      </c>
      <c r="X281" s="7">
        <f t="shared" si="19"/>
        <v>45382</v>
      </c>
      <c r="Y281" s="7">
        <f t="shared" si="20"/>
        <v>45412</v>
      </c>
      <c r="Z281" t="b">
        <v>0</v>
      </c>
    </row>
    <row r="282" spans="1:26" hidden="1" x14ac:dyDescent="0.2">
      <c r="A282" s="3" t="s">
        <v>174</v>
      </c>
      <c r="B282" s="3" t="s">
        <v>316</v>
      </c>
      <c r="C282" s="3" t="s">
        <v>318</v>
      </c>
      <c r="D282" s="3" t="b">
        <v>1</v>
      </c>
      <c r="E282" s="3" t="b">
        <v>1</v>
      </c>
      <c r="F282" s="3">
        <f>IF(OR(Z282=TRUE,SUMIFS('[1]Cashflow Projection'!$E$125:$E$129,'[1]Cashflow Projection'!$D$125:$D$129,'Sales (2)'!C282)=1),0,SUMIFS('[1]Cashflow Projection'!$C$7:$C$23,'[1]Cashflow Projection'!$B$7:$B$23,'Sales (2)'!B282,'[1]Cashflow Projection'!$A$7:$A$23,'Sales (2)'!A282))</f>
        <v>1</v>
      </c>
      <c r="G282" s="4">
        <v>45428</v>
      </c>
      <c r="H282" s="4">
        <v>45420</v>
      </c>
      <c r="I282" s="3">
        <v>1699900</v>
      </c>
      <c r="J282" s="3">
        <v>220421.73913043481</v>
      </c>
      <c r="K282" s="3">
        <v>1469478.260869565</v>
      </c>
      <c r="L282" s="3">
        <v>18502.080000000002</v>
      </c>
      <c r="M282" s="3">
        <v>1789</v>
      </c>
      <c r="N282" s="3">
        <v>8449.5</v>
      </c>
      <c r="O282" s="3">
        <v>84495</v>
      </c>
      <c r="P282" s="3">
        <v>19224.37</v>
      </c>
      <c r="Q282" s="5">
        <f t="shared" si="17"/>
        <v>1337018.310869565</v>
      </c>
      <c r="R282" s="6">
        <v>0</v>
      </c>
      <c r="S282" s="6">
        <f t="shared" si="18"/>
        <v>1337018.310869565</v>
      </c>
      <c r="T282" s="3" t="b">
        <f>IF(SUMIFS('[1]Cashflow Projection'!$E$125:$E$129,'[1]Cashflow Projection'!$D$125:$D$129,'Sales (2)'!C282)&lt;&gt;0,TRUE,FALSE)</f>
        <v>0</v>
      </c>
      <c r="U282" s="4">
        <v>45504</v>
      </c>
      <c r="V282" s="6">
        <v>223905.80342465729</v>
      </c>
      <c r="W282" s="7">
        <f>IF(SUMIFS('[1]Cashflow Projection'!$E$125:$E$129,'[1]Cashflow Projection'!$D$125:$D$129,'Sales (2)'!C282)=1,SUMIFS('[1]Cashflow Projection'!$C$125:$C$129,'[1]Cashflow Projection'!$D$125:$D$129,'Sales (2)'!C282),+'Sales (2)'!H282)</f>
        <v>45420</v>
      </c>
      <c r="X282" s="7">
        <f t="shared" si="19"/>
        <v>45504</v>
      </c>
      <c r="Y282" s="7">
        <f t="shared" si="20"/>
        <v>45535</v>
      </c>
      <c r="Z282" t="b">
        <v>0</v>
      </c>
    </row>
    <row r="283" spans="1:26" hidden="1" x14ac:dyDescent="0.2">
      <c r="A283" s="3" t="s">
        <v>174</v>
      </c>
      <c r="B283" s="3" t="s">
        <v>316</v>
      </c>
      <c r="C283" s="3" t="s">
        <v>319</v>
      </c>
      <c r="D283" s="3" t="b">
        <v>1</v>
      </c>
      <c r="E283" s="3" t="b">
        <v>1</v>
      </c>
      <c r="F283" s="3">
        <f>IF(OR(Z283=TRUE,SUMIFS('[1]Cashflow Projection'!$E$125:$E$129,'[1]Cashflow Projection'!$D$125:$D$129,'Sales (2)'!C283)=1),0,SUMIFS('[1]Cashflow Projection'!$C$7:$C$23,'[1]Cashflow Projection'!$B$7:$B$23,'Sales (2)'!B283,'[1]Cashflow Projection'!$A$7:$A$23,'Sales (2)'!A283))</f>
        <v>1</v>
      </c>
      <c r="G283" s="4">
        <v>45308</v>
      </c>
      <c r="H283" s="4">
        <v>45308</v>
      </c>
      <c r="I283" s="3">
        <v>1694900</v>
      </c>
      <c r="J283" s="3">
        <v>220421.73913043481</v>
      </c>
      <c r="K283" s="3">
        <v>1469478.260869565</v>
      </c>
      <c r="L283" s="3">
        <v>18502.080000000002</v>
      </c>
      <c r="M283" s="3">
        <v>1789</v>
      </c>
      <c r="N283" s="3">
        <v>8449.5</v>
      </c>
      <c r="O283" s="3">
        <v>84495</v>
      </c>
      <c r="P283" s="3">
        <v>19224.37</v>
      </c>
      <c r="Q283" s="5">
        <f t="shared" si="17"/>
        <v>1337018.310869565</v>
      </c>
      <c r="R283" s="6">
        <v>0</v>
      </c>
      <c r="S283" s="6">
        <f t="shared" si="18"/>
        <v>1337018.310869565</v>
      </c>
      <c r="T283" s="3" t="b">
        <f>IF(SUMIFS('[1]Cashflow Projection'!$E$125:$E$129,'[1]Cashflow Projection'!$D$125:$D$129,'Sales (2)'!C283)&lt;&gt;0,TRUE,FALSE)</f>
        <v>0</v>
      </c>
      <c r="U283" s="4">
        <v>45382</v>
      </c>
      <c r="V283" s="6">
        <v>348866.465127534</v>
      </c>
      <c r="W283" s="7">
        <f>IF(SUMIFS('[1]Cashflow Projection'!$E$125:$E$129,'[1]Cashflow Projection'!$D$125:$D$129,'Sales (2)'!C283)=1,SUMIFS('[1]Cashflow Projection'!$C$125:$C$129,'[1]Cashflow Projection'!$D$125:$D$129,'Sales (2)'!C283),+'Sales (2)'!H283)</f>
        <v>45308</v>
      </c>
      <c r="X283" s="7">
        <f t="shared" si="19"/>
        <v>45382</v>
      </c>
      <c r="Y283" s="7">
        <f t="shared" si="20"/>
        <v>45412</v>
      </c>
      <c r="Z283" t="b">
        <v>0</v>
      </c>
    </row>
    <row r="284" spans="1:26" hidden="1" x14ac:dyDescent="0.2">
      <c r="A284" s="3" t="s">
        <v>174</v>
      </c>
      <c r="B284" s="3" t="s">
        <v>316</v>
      </c>
      <c r="C284" s="3" t="s">
        <v>320</v>
      </c>
      <c r="D284" s="3" t="b">
        <v>1</v>
      </c>
      <c r="E284" s="3" t="b">
        <v>1</v>
      </c>
      <c r="F284" s="3">
        <f>IF(OR(Z284=TRUE,SUMIFS('[1]Cashflow Projection'!$E$125:$E$129,'[1]Cashflow Projection'!$D$125:$D$129,'Sales (2)'!C284)=1),0,SUMIFS('[1]Cashflow Projection'!$C$7:$C$23,'[1]Cashflow Projection'!$B$7:$B$23,'Sales (2)'!B284,'[1]Cashflow Projection'!$A$7:$A$23,'Sales (2)'!A284))</f>
        <v>1</v>
      </c>
      <c r="G284" s="4">
        <v>45399</v>
      </c>
      <c r="H284" s="4">
        <v>45369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5">
        <f t="shared" si="17"/>
        <v>1345163.9630434781</v>
      </c>
      <c r="R284" s="6">
        <v>0</v>
      </c>
      <c r="S284" s="6">
        <f t="shared" si="18"/>
        <v>1345163.9630434781</v>
      </c>
      <c r="T284" s="3" t="b">
        <f>IF(SUMIFS('[1]Cashflow Projection'!$E$125:$E$129,'[1]Cashflow Projection'!$D$125:$D$129,'Sales (2)'!C284)&lt;&gt;0,TRUE,FALSE)</f>
        <v>0</v>
      </c>
      <c r="U284" s="4">
        <v>45443</v>
      </c>
      <c r="V284" s="6">
        <v>251335.25547945171</v>
      </c>
      <c r="W284" s="7">
        <f>IF(SUMIFS('[1]Cashflow Projection'!$E$125:$E$129,'[1]Cashflow Projection'!$D$125:$D$129,'Sales (2)'!C284)=1,SUMIFS('[1]Cashflow Projection'!$C$125:$C$129,'[1]Cashflow Projection'!$D$125:$D$129,'Sales (2)'!C284),+'Sales (2)'!H284)</f>
        <v>45369</v>
      </c>
      <c r="X284" s="7">
        <f t="shared" si="19"/>
        <v>45443</v>
      </c>
      <c r="Y284" s="7">
        <f t="shared" si="20"/>
        <v>45473</v>
      </c>
      <c r="Z284" t="b">
        <v>0</v>
      </c>
    </row>
    <row r="285" spans="1:26" hidden="1" x14ac:dyDescent="0.2">
      <c r="A285" s="3" t="s">
        <v>174</v>
      </c>
      <c r="B285" s="3" t="s">
        <v>316</v>
      </c>
      <c r="C285" s="3" t="s">
        <v>321</v>
      </c>
      <c r="D285" s="3" t="b">
        <v>1</v>
      </c>
      <c r="E285" s="3" t="b">
        <v>1</v>
      </c>
      <c r="F285" s="3">
        <f>IF(OR(Z285=TRUE,SUMIFS('[1]Cashflow Projection'!$E$125:$E$129,'[1]Cashflow Projection'!$D$125:$D$129,'Sales (2)'!C285)=1),0,SUMIFS('[1]Cashflow Projection'!$C$7:$C$23,'[1]Cashflow Projection'!$B$7:$B$23,'Sales (2)'!B285,'[1]Cashflow Projection'!$A$7:$A$23,'Sales (2)'!A285))</f>
        <v>1</v>
      </c>
      <c r="G285" s="4">
        <v>45308</v>
      </c>
      <c r="H285" s="4">
        <v>45308</v>
      </c>
      <c r="I285" s="3">
        <v>1479900</v>
      </c>
      <c r="J285" s="3">
        <v>193030.4347826087</v>
      </c>
      <c r="K285" s="3">
        <v>1286869.5652173909</v>
      </c>
      <c r="L285" s="3">
        <v>18502.080000000002</v>
      </c>
      <c r="M285" s="3">
        <v>1789</v>
      </c>
      <c r="N285" s="3">
        <v>7399.5</v>
      </c>
      <c r="O285" s="3">
        <v>73995</v>
      </c>
      <c r="P285" s="3">
        <v>19224.37</v>
      </c>
      <c r="Q285" s="5">
        <f t="shared" si="17"/>
        <v>1165959.6152173909</v>
      </c>
      <c r="R285" s="6">
        <v>0</v>
      </c>
      <c r="S285" s="6">
        <f t="shared" si="18"/>
        <v>1165959.6152173909</v>
      </c>
      <c r="T285" s="3" t="b">
        <f>IF(SUMIFS('[1]Cashflow Projection'!$E$125:$E$129,'[1]Cashflow Projection'!$D$125:$D$129,'Sales (2)'!C285)&lt;&gt;0,TRUE,FALSE)</f>
        <v>0</v>
      </c>
      <c r="U285" s="4">
        <v>45382</v>
      </c>
      <c r="V285" s="6">
        <v>74195.529452054529</v>
      </c>
      <c r="W285" s="7">
        <f>IF(SUMIFS('[1]Cashflow Projection'!$E$125:$E$129,'[1]Cashflow Projection'!$D$125:$D$129,'Sales (2)'!C285)=1,SUMIFS('[1]Cashflow Projection'!$C$125:$C$129,'[1]Cashflow Projection'!$D$125:$D$129,'Sales (2)'!C285),+'Sales (2)'!H285)</f>
        <v>45308</v>
      </c>
      <c r="X285" s="7">
        <f t="shared" si="19"/>
        <v>45382</v>
      </c>
      <c r="Y285" s="7">
        <f t="shared" si="20"/>
        <v>45412</v>
      </c>
      <c r="Z285" t="b">
        <v>0</v>
      </c>
    </row>
    <row r="286" spans="1:26" hidden="1" x14ac:dyDescent="0.2">
      <c r="A286" s="3" t="s">
        <v>174</v>
      </c>
      <c r="B286" s="3" t="s">
        <v>316</v>
      </c>
      <c r="C286" s="3" t="s">
        <v>322</v>
      </c>
      <c r="D286" s="3" t="b">
        <v>1</v>
      </c>
      <c r="E286" s="3" t="b">
        <v>1</v>
      </c>
      <c r="F286" s="3">
        <f>IF(OR(Z286=TRUE,SUMIFS('[1]Cashflow Projection'!$E$125:$E$129,'[1]Cashflow Projection'!$D$125:$D$129,'Sales (2)'!C286)=1),0,SUMIFS('[1]Cashflow Projection'!$C$7:$C$23,'[1]Cashflow Projection'!$B$7:$B$23,'Sales (2)'!B286,'[1]Cashflow Projection'!$A$7:$A$23,'Sales (2)'!A286))</f>
        <v>1</v>
      </c>
      <c r="G286" s="4">
        <v>45327</v>
      </c>
      <c r="H286" s="4">
        <v>45327</v>
      </c>
      <c r="I286" s="3">
        <v>1474900</v>
      </c>
      <c r="J286" s="3">
        <v>191726.0869565217</v>
      </c>
      <c r="K286" s="3">
        <v>1278173.913043478</v>
      </c>
      <c r="L286" s="3">
        <v>18502.080000000002</v>
      </c>
      <c r="M286" s="3">
        <v>1789</v>
      </c>
      <c r="N286" s="3">
        <v>7349.5</v>
      </c>
      <c r="O286" s="3">
        <v>73495</v>
      </c>
      <c r="P286" s="3">
        <v>19224.37</v>
      </c>
      <c r="Q286" s="5">
        <f t="shared" si="17"/>
        <v>1157813.9630434781</v>
      </c>
      <c r="R286" s="6">
        <v>0</v>
      </c>
      <c r="S286" s="6">
        <f t="shared" si="18"/>
        <v>1157813.9630434781</v>
      </c>
      <c r="T286" s="3" t="b">
        <f>IF(SUMIFS('[1]Cashflow Projection'!$E$125:$E$129,'[1]Cashflow Projection'!$D$125:$D$129,'Sales (2)'!C286)&lt;&gt;0,TRUE,FALSE)</f>
        <v>0</v>
      </c>
      <c r="U286" s="4">
        <v>45382</v>
      </c>
      <c r="V286" s="6">
        <v>66019.502054794226</v>
      </c>
      <c r="W286" s="7">
        <f>IF(SUMIFS('[1]Cashflow Projection'!$E$125:$E$129,'[1]Cashflow Projection'!$D$125:$D$129,'Sales (2)'!C286)=1,SUMIFS('[1]Cashflow Projection'!$C$125:$C$129,'[1]Cashflow Projection'!$D$125:$D$129,'Sales (2)'!C286),+'Sales (2)'!H286)</f>
        <v>45327</v>
      </c>
      <c r="X286" s="7">
        <f t="shared" si="19"/>
        <v>45382</v>
      </c>
      <c r="Y286" s="7">
        <f t="shared" si="20"/>
        <v>45412</v>
      </c>
      <c r="Z286" t="b">
        <v>0</v>
      </c>
    </row>
    <row r="287" spans="1:26" hidden="1" x14ac:dyDescent="0.2">
      <c r="A287" s="3" t="s">
        <v>174</v>
      </c>
      <c r="B287" s="3" t="s">
        <v>316</v>
      </c>
      <c r="C287" s="3" t="s">
        <v>323</v>
      </c>
      <c r="D287" s="3" t="b">
        <v>1</v>
      </c>
      <c r="E287" s="3" t="b">
        <v>1</v>
      </c>
      <c r="F287" s="3">
        <f>IF(OR(Z287=TRUE,SUMIFS('[1]Cashflow Projection'!$E$125:$E$129,'[1]Cashflow Projection'!$D$125:$D$129,'Sales (2)'!C287)=1),0,SUMIFS('[1]Cashflow Projection'!$C$7:$C$23,'[1]Cashflow Projection'!$B$7:$B$23,'Sales (2)'!B287,'[1]Cashflow Projection'!$A$7:$A$23,'Sales (2)'!A287))</f>
        <v>1</v>
      </c>
      <c r="G287" s="4">
        <v>45336</v>
      </c>
      <c r="H287" s="4">
        <v>45336</v>
      </c>
      <c r="I287" s="3">
        <v>1489900</v>
      </c>
      <c r="J287" s="3">
        <v>191726.0869565217</v>
      </c>
      <c r="K287" s="3">
        <v>1278173.913043478</v>
      </c>
      <c r="L287" s="3">
        <v>18502.080000000002</v>
      </c>
      <c r="M287" s="3">
        <v>1789</v>
      </c>
      <c r="N287" s="3">
        <v>7349.5</v>
      </c>
      <c r="O287" s="3">
        <v>73495</v>
      </c>
      <c r="P287" s="3">
        <v>19224.37</v>
      </c>
      <c r="Q287" s="5">
        <f t="shared" si="17"/>
        <v>1157813.9630434781</v>
      </c>
      <c r="R287" s="6">
        <v>0</v>
      </c>
      <c r="S287" s="6">
        <f t="shared" si="18"/>
        <v>1157813.9630434781</v>
      </c>
      <c r="T287" s="3" t="b">
        <f>IF(SUMIFS('[1]Cashflow Projection'!$E$125:$E$129,'[1]Cashflow Projection'!$D$125:$D$129,'Sales (2)'!C287)&lt;&gt;0,TRUE,FALSE)</f>
        <v>0</v>
      </c>
      <c r="U287" s="4">
        <v>45382</v>
      </c>
      <c r="V287" s="6">
        <v>56485.255479451967</v>
      </c>
      <c r="W287" s="7">
        <f>IF(SUMIFS('[1]Cashflow Projection'!$E$125:$E$129,'[1]Cashflow Projection'!$D$125:$D$129,'Sales (2)'!C287)=1,SUMIFS('[1]Cashflow Projection'!$C$125:$C$129,'[1]Cashflow Projection'!$D$125:$D$129,'Sales (2)'!C287),+'Sales (2)'!H287)</f>
        <v>45336</v>
      </c>
      <c r="X287" s="7">
        <f t="shared" si="19"/>
        <v>45382</v>
      </c>
      <c r="Y287" s="7">
        <f t="shared" si="20"/>
        <v>45412</v>
      </c>
      <c r="Z287" t="b">
        <v>0</v>
      </c>
    </row>
    <row r="288" spans="1:26" hidden="1" x14ac:dyDescent="0.2">
      <c r="A288" s="3" t="s">
        <v>174</v>
      </c>
      <c r="B288" s="3" t="s">
        <v>316</v>
      </c>
      <c r="C288" s="3" t="s">
        <v>324</v>
      </c>
      <c r="D288" s="3" t="b">
        <v>1</v>
      </c>
      <c r="E288" s="3" t="b">
        <v>1</v>
      </c>
      <c r="F288" s="3">
        <f>IF(OR(Z288=TRUE,SUMIFS('[1]Cashflow Projection'!$E$125:$E$129,'[1]Cashflow Projection'!$D$125:$D$129,'Sales (2)'!C288)=1),0,SUMIFS('[1]Cashflow Projection'!$C$7:$C$23,'[1]Cashflow Projection'!$B$7:$B$23,'Sales (2)'!B288,'[1]Cashflow Projection'!$A$7:$A$23,'Sales (2)'!A288))</f>
        <v>1</v>
      </c>
      <c r="G288" s="4">
        <v>45314</v>
      </c>
      <c r="H288" s="4">
        <v>45314</v>
      </c>
      <c r="I288" s="3">
        <v>1479900</v>
      </c>
      <c r="J288" s="3">
        <v>193030.4347826087</v>
      </c>
      <c r="K288" s="3">
        <v>1286869.5652173909</v>
      </c>
      <c r="L288" s="3">
        <v>18502.080000000002</v>
      </c>
      <c r="M288" s="3">
        <v>1789</v>
      </c>
      <c r="N288" s="3">
        <v>7399.5</v>
      </c>
      <c r="O288" s="3">
        <v>73995</v>
      </c>
      <c r="P288" s="3">
        <v>19224.37</v>
      </c>
      <c r="Q288" s="5">
        <f t="shared" si="17"/>
        <v>1165959.6152173909</v>
      </c>
      <c r="R288" s="6">
        <v>0</v>
      </c>
      <c r="S288" s="6">
        <f t="shared" si="18"/>
        <v>1165959.6152173909</v>
      </c>
      <c r="T288" s="3" t="b">
        <f>IF(SUMIFS('[1]Cashflow Projection'!$E$125:$E$129,'[1]Cashflow Projection'!$D$125:$D$129,'Sales (2)'!C288)&lt;&gt;0,TRUE,FALSE)</f>
        <v>0</v>
      </c>
      <c r="U288" s="4">
        <v>45382</v>
      </c>
      <c r="V288" s="6">
        <v>78222.926712328568</v>
      </c>
      <c r="W288" s="7">
        <f>IF(SUMIFS('[1]Cashflow Projection'!$E$125:$E$129,'[1]Cashflow Projection'!$D$125:$D$129,'Sales (2)'!C288)=1,SUMIFS('[1]Cashflow Projection'!$C$125:$C$129,'[1]Cashflow Projection'!$D$125:$D$129,'Sales (2)'!C288),+'Sales (2)'!H288)</f>
        <v>45314</v>
      </c>
      <c r="X288" s="7">
        <f t="shared" si="19"/>
        <v>45382</v>
      </c>
      <c r="Y288" s="7">
        <f t="shared" si="20"/>
        <v>45412</v>
      </c>
      <c r="Z288" t="b">
        <v>0</v>
      </c>
    </row>
    <row r="289" spans="1:26" hidden="1" x14ac:dyDescent="0.2">
      <c r="A289" s="3" t="s">
        <v>174</v>
      </c>
      <c r="B289" s="3" t="s">
        <v>316</v>
      </c>
      <c r="C289" s="3" t="s">
        <v>325</v>
      </c>
      <c r="D289" s="3" t="b">
        <v>1</v>
      </c>
      <c r="E289" s="3" t="b">
        <v>1</v>
      </c>
      <c r="F289" s="3">
        <f>IF(OR(Z289=TRUE,SUMIFS('[1]Cashflow Projection'!$E$125:$E$129,'[1]Cashflow Projection'!$D$125:$D$129,'Sales (2)'!C289)=1),0,SUMIFS('[1]Cashflow Projection'!$C$7:$C$23,'[1]Cashflow Projection'!$B$7:$B$23,'Sales (2)'!B289,'[1]Cashflow Projection'!$A$7:$A$23,'Sales (2)'!A289))</f>
        <v>1</v>
      </c>
      <c r="G289" s="4">
        <v>45449</v>
      </c>
      <c r="H289" s="4">
        <v>45483</v>
      </c>
      <c r="I289" s="3">
        <v>1499900</v>
      </c>
      <c r="J289" s="3">
        <v>195639.13043478259</v>
      </c>
      <c r="K289" s="3">
        <v>1304260.869565218</v>
      </c>
      <c r="L289" s="3">
        <v>18502.080000000002</v>
      </c>
      <c r="M289" s="3">
        <v>1789</v>
      </c>
      <c r="N289" s="3">
        <v>7499.5</v>
      </c>
      <c r="O289" s="3">
        <v>74995</v>
      </c>
      <c r="P289" s="3">
        <v>19224.37</v>
      </c>
      <c r="Q289" s="5">
        <f t="shared" si="17"/>
        <v>1182250.919565218</v>
      </c>
      <c r="R289" s="6">
        <v>0</v>
      </c>
      <c r="S289" s="6">
        <f t="shared" si="18"/>
        <v>1182250.919565218</v>
      </c>
      <c r="T289" s="3" t="b">
        <f>IF(SUMIFS('[1]Cashflow Projection'!$E$125:$E$129,'[1]Cashflow Projection'!$D$125:$D$129,'Sales (2)'!C289)&lt;&gt;0,TRUE,FALSE)</f>
        <v>0</v>
      </c>
      <c r="U289" s="4">
        <v>45565</v>
      </c>
      <c r="V289" s="6">
        <v>16164.022602739509</v>
      </c>
      <c r="W289" s="7">
        <f>IF(SUMIFS('[1]Cashflow Projection'!$E$125:$E$129,'[1]Cashflow Projection'!$D$125:$D$129,'Sales (2)'!C289)=1,SUMIFS('[1]Cashflow Projection'!$C$125:$C$129,'[1]Cashflow Projection'!$D$125:$D$129,'Sales (2)'!C289),+'Sales (2)'!H289)</f>
        <v>45483</v>
      </c>
      <c r="X289" s="7">
        <f t="shared" si="19"/>
        <v>45565</v>
      </c>
      <c r="Y289" s="7">
        <f t="shared" si="20"/>
        <v>45596</v>
      </c>
      <c r="Z289" t="b">
        <v>0</v>
      </c>
    </row>
    <row r="290" spans="1:26" hidden="1" x14ac:dyDescent="0.2">
      <c r="A290" s="3" t="s">
        <v>174</v>
      </c>
      <c r="B290" s="3" t="s">
        <v>316</v>
      </c>
      <c r="C290" s="3" t="s">
        <v>326</v>
      </c>
      <c r="D290" s="3" t="b">
        <v>1</v>
      </c>
      <c r="E290" s="3" t="b">
        <v>0</v>
      </c>
      <c r="F290" s="3">
        <f>IF(OR(Z290=TRUE,SUMIFS('[1]Cashflow Projection'!$E$125:$E$129,'[1]Cashflow Projection'!$D$125:$D$129,'Sales (2)'!C290)=1),0,SUMIFS('[1]Cashflow Projection'!$C$7:$C$23,'[1]Cashflow Projection'!$B$7:$B$23,'Sales (2)'!B290,'[1]Cashflow Projection'!$A$7:$A$23,'Sales (2)'!A290))</f>
        <v>1</v>
      </c>
      <c r="G290" s="4">
        <v>45422</v>
      </c>
      <c r="H290" s="4">
        <v>45547</v>
      </c>
      <c r="I290" s="3">
        <v>1200000</v>
      </c>
      <c r="J290" s="3">
        <v>194334.78260869559</v>
      </c>
      <c r="K290" s="3">
        <v>1295565.217391304</v>
      </c>
      <c r="L290" s="3">
        <v>18502.080000000002</v>
      </c>
      <c r="M290" s="3">
        <v>1789</v>
      </c>
      <c r="N290" s="3">
        <v>7449.5</v>
      </c>
      <c r="O290" s="3">
        <v>74495</v>
      </c>
      <c r="P290" s="3">
        <v>19224.37</v>
      </c>
      <c r="Q290" s="5">
        <f t="shared" si="17"/>
        <v>1174105.267391304</v>
      </c>
      <c r="R290" s="6">
        <v>0</v>
      </c>
      <c r="S290" s="6">
        <f t="shared" si="18"/>
        <v>1174105.267391304</v>
      </c>
      <c r="T290" s="3" t="b">
        <f>IF(SUMIFS('[1]Cashflow Projection'!$E$125:$E$129,'[1]Cashflow Projection'!$D$125:$D$129,'Sales (2)'!C290)&lt;&gt;0,TRUE,FALSE)</f>
        <v>0</v>
      </c>
      <c r="U290" s="4">
        <v>45626</v>
      </c>
      <c r="V290" s="6">
        <v>34412.652739725767</v>
      </c>
      <c r="W290" s="7">
        <f>IF(SUMIFS('[1]Cashflow Projection'!$E$125:$E$129,'[1]Cashflow Projection'!$D$125:$D$129,'Sales (2)'!C290)=1,SUMIFS('[1]Cashflow Projection'!$C$125:$C$129,'[1]Cashflow Projection'!$D$125:$D$129,'Sales (2)'!C290),+'Sales (2)'!H290)</f>
        <v>45547</v>
      </c>
      <c r="X290" s="7">
        <f t="shared" si="19"/>
        <v>45626</v>
      </c>
      <c r="Y290" s="7">
        <f t="shared" si="20"/>
        <v>45657</v>
      </c>
      <c r="Z290" t="b">
        <v>0</v>
      </c>
    </row>
    <row r="291" spans="1:26" hidden="1" x14ac:dyDescent="0.2">
      <c r="A291" s="3" t="s">
        <v>174</v>
      </c>
      <c r="B291" s="3" t="s">
        <v>316</v>
      </c>
      <c r="C291" s="3" t="s">
        <v>327</v>
      </c>
      <c r="D291" s="3" t="b">
        <v>1</v>
      </c>
      <c r="E291" s="3" t="b">
        <v>0</v>
      </c>
      <c r="F291" s="3">
        <f>IF(OR(Z291=TRUE,SUMIFS('[1]Cashflow Projection'!$E$125:$E$129,'[1]Cashflow Projection'!$D$125:$D$129,'Sales (2)'!C291)=1),0,SUMIFS('[1]Cashflow Projection'!$C$7:$C$23,'[1]Cashflow Projection'!$B$7:$B$23,'Sales (2)'!B291,'[1]Cashflow Projection'!$A$7:$A$23,'Sales (2)'!A291))</f>
        <v>1</v>
      </c>
      <c r="G291" s="4">
        <v>45464</v>
      </c>
      <c r="H291" s="4">
        <v>45547</v>
      </c>
      <c r="I291" s="3">
        <v>1200000</v>
      </c>
      <c r="J291" s="3">
        <v>194334.78260869559</v>
      </c>
      <c r="K291" s="3">
        <v>1295565.217391304</v>
      </c>
      <c r="L291" s="3">
        <v>18502.080000000002</v>
      </c>
      <c r="M291" s="3">
        <v>1789</v>
      </c>
      <c r="N291" s="3">
        <v>7449.5</v>
      </c>
      <c r="O291" s="3">
        <v>74495</v>
      </c>
      <c r="P291" s="3">
        <v>19224.37</v>
      </c>
      <c r="Q291" s="5">
        <f t="shared" si="17"/>
        <v>1174105.267391304</v>
      </c>
      <c r="R291" s="6">
        <v>0</v>
      </c>
      <c r="S291" s="6">
        <f t="shared" si="18"/>
        <v>1174105.267391304</v>
      </c>
      <c r="T291" s="3" t="b">
        <f>IF(SUMIFS('[1]Cashflow Projection'!$E$125:$E$129,'[1]Cashflow Projection'!$D$125:$D$129,'Sales (2)'!C291)&lt;&gt;0,TRUE,FALSE)</f>
        <v>0</v>
      </c>
      <c r="U291" s="4">
        <v>45626</v>
      </c>
      <c r="V291" s="6">
        <v>19289.365068492949</v>
      </c>
      <c r="W291" s="7">
        <f>IF(SUMIFS('[1]Cashflow Projection'!$E$125:$E$129,'[1]Cashflow Projection'!$D$125:$D$129,'Sales (2)'!C291)=1,SUMIFS('[1]Cashflow Projection'!$C$125:$C$129,'[1]Cashflow Projection'!$D$125:$D$129,'Sales (2)'!C291),+'Sales (2)'!H291)</f>
        <v>45547</v>
      </c>
      <c r="X291" s="7">
        <f t="shared" si="19"/>
        <v>45626</v>
      </c>
      <c r="Y291" s="7">
        <f t="shared" si="20"/>
        <v>45657</v>
      </c>
      <c r="Z291" t="b">
        <v>0</v>
      </c>
    </row>
    <row r="292" spans="1:26" hidden="1" x14ac:dyDescent="0.2">
      <c r="A292" s="3" t="s">
        <v>174</v>
      </c>
      <c r="B292" s="3" t="s">
        <v>316</v>
      </c>
      <c r="C292" s="3" t="s">
        <v>328</v>
      </c>
      <c r="D292" s="3" t="b">
        <v>1</v>
      </c>
      <c r="E292" s="3" t="b">
        <v>0</v>
      </c>
      <c r="F292" s="3">
        <f>IF(OR(Z292=TRUE,SUMIFS('[1]Cashflow Projection'!$E$125:$E$129,'[1]Cashflow Projection'!$D$125:$D$129,'Sales (2)'!C292)=1),0,SUMIFS('[1]Cashflow Projection'!$C$7:$C$23,'[1]Cashflow Projection'!$B$7:$B$23,'Sales (2)'!B292,'[1]Cashflow Projection'!$A$7:$A$23,'Sales (2)'!A292))</f>
        <v>1</v>
      </c>
      <c r="G292" s="4">
        <v>45464</v>
      </c>
      <c r="H292" s="4">
        <v>45547</v>
      </c>
      <c r="I292" s="3">
        <v>1200000</v>
      </c>
      <c r="J292" s="3">
        <v>195639.13043478259</v>
      </c>
      <c r="K292" s="3">
        <v>1304260.869565218</v>
      </c>
      <c r="L292" s="3">
        <v>18502.080000000002</v>
      </c>
      <c r="M292" s="3">
        <v>1789</v>
      </c>
      <c r="N292" s="3">
        <v>7499.5</v>
      </c>
      <c r="O292" s="3">
        <v>74995</v>
      </c>
      <c r="P292" s="3">
        <v>19224.37</v>
      </c>
      <c r="Q292" s="5">
        <f t="shared" si="17"/>
        <v>1182250.919565218</v>
      </c>
      <c r="R292" s="6">
        <v>0</v>
      </c>
      <c r="S292" s="6">
        <f t="shared" si="18"/>
        <v>1182250.919565218</v>
      </c>
      <c r="T292" s="3" t="b">
        <f>IF(SUMIFS('[1]Cashflow Projection'!$E$125:$E$129,'[1]Cashflow Projection'!$D$125:$D$129,'Sales (2)'!C292)&lt;&gt;0,TRUE,FALSE)</f>
        <v>0</v>
      </c>
      <c r="U292" s="4">
        <v>45626</v>
      </c>
      <c r="V292" s="6">
        <v>38167.769555068342</v>
      </c>
      <c r="W292" s="7">
        <f>IF(SUMIFS('[1]Cashflow Projection'!$E$125:$E$129,'[1]Cashflow Projection'!$D$125:$D$129,'Sales (2)'!C292)=1,SUMIFS('[1]Cashflow Projection'!$C$125:$C$129,'[1]Cashflow Projection'!$D$125:$D$129,'Sales (2)'!C292),+'Sales (2)'!H292)</f>
        <v>45547</v>
      </c>
      <c r="X292" s="7">
        <f t="shared" si="19"/>
        <v>45626</v>
      </c>
      <c r="Y292" s="7">
        <f t="shared" si="20"/>
        <v>45657</v>
      </c>
      <c r="Z292" t="b">
        <v>0</v>
      </c>
    </row>
    <row r="293" spans="1:26" hidden="1" x14ac:dyDescent="0.2">
      <c r="A293" s="3" t="s">
        <v>174</v>
      </c>
      <c r="B293" s="3" t="s">
        <v>329</v>
      </c>
      <c r="C293" s="3" t="s">
        <v>330</v>
      </c>
      <c r="D293" s="3" t="b">
        <v>1</v>
      </c>
      <c r="E293" s="3" t="b">
        <v>0</v>
      </c>
      <c r="F293" s="3">
        <f>IF(OR(Z293=TRUE,SUMIFS('[1]Cashflow Projection'!$E$125:$E$129,'[1]Cashflow Projection'!$D$125:$D$129,'Sales (2)'!C293)=1),0,SUMIFS('[1]Cashflow Projection'!$C$7:$C$23,'[1]Cashflow Projection'!$B$7:$B$23,'Sales (2)'!B293,'[1]Cashflow Projection'!$A$7:$A$23,'Sales (2)'!A293))</f>
        <v>0</v>
      </c>
      <c r="G293" s="4">
        <v>45518</v>
      </c>
      <c r="H293" s="4">
        <v>45525</v>
      </c>
      <c r="I293" s="3">
        <v>1679900</v>
      </c>
      <c r="J293" s="3">
        <v>219117.39130434781</v>
      </c>
      <c r="K293" s="3">
        <v>1460782.6086956521</v>
      </c>
      <c r="L293" s="3">
        <v>18502.080000000002</v>
      </c>
      <c r="M293" s="3">
        <v>1789</v>
      </c>
      <c r="N293" s="3">
        <v>8399.5</v>
      </c>
      <c r="O293" s="3">
        <v>83995</v>
      </c>
      <c r="P293" s="3">
        <v>19224.37</v>
      </c>
      <c r="Q293" s="5">
        <f t="shared" si="17"/>
        <v>1328872.6586956521</v>
      </c>
      <c r="R293" s="6">
        <v>0</v>
      </c>
      <c r="S293" s="6">
        <f t="shared" si="18"/>
        <v>1328872.6586956521</v>
      </c>
      <c r="T293" s="3" t="b">
        <f>IF(SUMIFS('[1]Cashflow Projection'!$E$125:$E$129,'[1]Cashflow Projection'!$D$125:$D$129,'Sales (2)'!C293)&lt;&gt;0,TRUE,FALSE)</f>
        <v>0</v>
      </c>
      <c r="U293" s="4">
        <v>45565</v>
      </c>
      <c r="V293" s="6">
        <v>177320.04853328739</v>
      </c>
      <c r="W293" s="7">
        <f>IF(SUMIFS('[1]Cashflow Projection'!$E$125:$E$129,'[1]Cashflow Projection'!$D$125:$D$129,'Sales (2)'!C293)=1,SUMIFS('[1]Cashflow Projection'!$C$125:$C$129,'[1]Cashflow Projection'!$D$125:$D$129,'Sales (2)'!C293),+'Sales (2)'!H293)</f>
        <v>45525</v>
      </c>
      <c r="X293" s="7">
        <f t="shared" si="19"/>
        <v>45565</v>
      </c>
      <c r="Y293" s="7">
        <f t="shared" si="20"/>
        <v>45596</v>
      </c>
      <c r="Z293" t="b">
        <v>0</v>
      </c>
    </row>
    <row r="294" spans="1:26" hidden="1" x14ac:dyDescent="0.2">
      <c r="A294" s="3" t="s">
        <v>174</v>
      </c>
      <c r="B294" s="3" t="s">
        <v>329</v>
      </c>
      <c r="C294" s="3" t="s">
        <v>331</v>
      </c>
      <c r="D294" s="3" t="b">
        <v>1</v>
      </c>
      <c r="E294" s="3" t="b">
        <v>0</v>
      </c>
      <c r="F294" s="3">
        <f>IF(OR(Z294=TRUE,SUMIFS('[1]Cashflow Projection'!$E$125:$E$129,'[1]Cashflow Projection'!$D$125:$D$129,'Sales (2)'!C294)=1),0,SUMIFS('[1]Cashflow Projection'!$C$7:$C$23,'[1]Cashflow Projection'!$B$7:$B$23,'Sales (2)'!B294,'[1]Cashflow Projection'!$A$7:$A$23,'Sales (2)'!A294))</f>
        <v>0</v>
      </c>
      <c r="G294" s="4">
        <v>45518</v>
      </c>
      <c r="H294" s="4">
        <v>45533</v>
      </c>
      <c r="I294" s="3">
        <v>1659900</v>
      </c>
      <c r="J294" s="3">
        <v>216508.69565217389</v>
      </c>
      <c r="K294" s="3">
        <v>1443391.3043478259</v>
      </c>
      <c r="L294" s="3">
        <v>18502.080000000002</v>
      </c>
      <c r="M294" s="3">
        <v>1789</v>
      </c>
      <c r="N294" s="3">
        <v>8299.5</v>
      </c>
      <c r="O294" s="3">
        <v>82995</v>
      </c>
      <c r="P294" s="3">
        <v>19224.37</v>
      </c>
      <c r="Q294" s="5">
        <f t="shared" si="17"/>
        <v>1312581.354347826</v>
      </c>
      <c r="R294" s="6">
        <v>0</v>
      </c>
      <c r="S294" s="6">
        <f t="shared" si="18"/>
        <v>1312581.354347826</v>
      </c>
      <c r="T294" s="3" t="b">
        <f>IF(SUMIFS('[1]Cashflow Projection'!$E$125:$E$129,'[1]Cashflow Projection'!$D$125:$D$129,'Sales (2)'!C294)&lt;&gt;0,TRUE,FALSE)</f>
        <v>0</v>
      </c>
      <c r="U294" s="4">
        <v>45565</v>
      </c>
      <c r="V294" s="6">
        <v>161468.49966561611</v>
      </c>
      <c r="W294" s="7">
        <f>IF(SUMIFS('[1]Cashflow Projection'!$E$125:$E$129,'[1]Cashflow Projection'!$D$125:$D$129,'Sales (2)'!C294)=1,SUMIFS('[1]Cashflow Projection'!$C$125:$C$129,'[1]Cashflow Projection'!$D$125:$D$129,'Sales (2)'!C294),+'Sales (2)'!H294)</f>
        <v>45533</v>
      </c>
      <c r="X294" s="7">
        <f t="shared" si="19"/>
        <v>45565</v>
      </c>
      <c r="Y294" s="7">
        <f t="shared" si="20"/>
        <v>45596</v>
      </c>
      <c r="Z294" t="b">
        <v>0</v>
      </c>
    </row>
    <row r="295" spans="1:26" hidden="1" x14ac:dyDescent="0.2">
      <c r="A295" s="3" t="s">
        <v>174</v>
      </c>
      <c r="B295" s="3" t="s">
        <v>329</v>
      </c>
      <c r="C295" s="3" t="s">
        <v>332</v>
      </c>
      <c r="D295" s="3" t="b">
        <v>1</v>
      </c>
      <c r="E295" s="3" t="b">
        <v>0</v>
      </c>
      <c r="F295" s="3">
        <f>IF(OR(Z295=TRUE,SUMIFS('[1]Cashflow Projection'!$E$125:$E$129,'[1]Cashflow Projection'!$D$125:$D$129,'Sales (2)'!C295)=1),0,SUMIFS('[1]Cashflow Projection'!$C$7:$C$23,'[1]Cashflow Projection'!$B$7:$B$23,'Sales (2)'!B295,'[1]Cashflow Projection'!$A$7:$A$23,'Sales (2)'!A295))</f>
        <v>0</v>
      </c>
      <c r="G295" s="4">
        <v>45518</v>
      </c>
      <c r="H295" s="4">
        <v>45525</v>
      </c>
      <c r="I295" s="3">
        <v>1659900</v>
      </c>
      <c r="J295" s="3">
        <v>216508.69565217389</v>
      </c>
      <c r="K295" s="3">
        <v>1443391.3043478259</v>
      </c>
      <c r="L295" s="3">
        <v>18502.080000000002</v>
      </c>
      <c r="M295" s="3">
        <v>1789</v>
      </c>
      <c r="N295" s="3">
        <v>8299.5</v>
      </c>
      <c r="O295" s="3">
        <v>82995</v>
      </c>
      <c r="P295" s="3">
        <v>19224.37</v>
      </c>
      <c r="Q295" s="5">
        <f t="shared" si="17"/>
        <v>1312581.354347826</v>
      </c>
      <c r="R295" s="6">
        <v>0</v>
      </c>
      <c r="S295" s="6">
        <f t="shared" si="18"/>
        <v>1312581.354347826</v>
      </c>
      <c r="T295" s="3" t="b">
        <f>IF(SUMIFS('[1]Cashflow Projection'!$E$125:$E$129,'[1]Cashflow Projection'!$D$125:$D$129,'Sales (2)'!C295)&lt;&gt;0,TRUE,FALSE)</f>
        <v>0</v>
      </c>
      <c r="U295" s="4">
        <v>45565</v>
      </c>
      <c r="V295" s="6">
        <v>114546.55024267131</v>
      </c>
      <c r="W295" s="7">
        <f>IF(SUMIFS('[1]Cashflow Projection'!$E$125:$E$129,'[1]Cashflow Projection'!$D$125:$D$129,'Sales (2)'!C295)=1,SUMIFS('[1]Cashflow Projection'!$C$125:$C$129,'[1]Cashflow Projection'!$D$125:$D$129,'Sales (2)'!C295),+'Sales (2)'!H295)</f>
        <v>45525</v>
      </c>
      <c r="X295" s="7">
        <f t="shared" si="19"/>
        <v>45565</v>
      </c>
      <c r="Y295" s="7">
        <f t="shared" si="20"/>
        <v>45596</v>
      </c>
      <c r="Z295" t="b">
        <v>0</v>
      </c>
    </row>
    <row r="296" spans="1:26" hidden="1" x14ac:dyDescent="0.2">
      <c r="A296" s="3" t="s">
        <v>174</v>
      </c>
      <c r="B296" s="3" t="s">
        <v>329</v>
      </c>
      <c r="C296" s="3" t="s">
        <v>333</v>
      </c>
      <c r="D296" s="3" t="b">
        <v>1</v>
      </c>
      <c r="E296" s="3" t="b">
        <v>1</v>
      </c>
      <c r="F296" s="3">
        <f>IF(OR(Z296=TRUE,SUMIFS('[1]Cashflow Projection'!$E$125:$E$129,'[1]Cashflow Projection'!$D$125:$D$129,'Sales (2)'!C296)=1),0,SUMIFS('[1]Cashflow Projection'!$C$7:$C$23,'[1]Cashflow Projection'!$B$7:$B$23,'Sales (2)'!B296,'[1]Cashflow Projection'!$A$7:$A$23,'Sales (2)'!A296))</f>
        <v>0</v>
      </c>
      <c r="G296" s="4">
        <v>45518</v>
      </c>
      <c r="H296" s="4">
        <v>45503</v>
      </c>
      <c r="I296" s="3"/>
      <c r="J296" s="3">
        <v>216508.69565217389</v>
      </c>
      <c r="K296" s="3">
        <v>1443391.3043478259</v>
      </c>
      <c r="L296" s="3">
        <v>18502.080000000002</v>
      </c>
      <c r="M296" s="3">
        <v>1789</v>
      </c>
      <c r="N296" s="3">
        <v>8299.5</v>
      </c>
      <c r="O296" s="3">
        <v>82995</v>
      </c>
      <c r="P296" s="3">
        <v>19224.37</v>
      </c>
      <c r="Q296" s="5">
        <f t="shared" si="17"/>
        <v>1312581.354347826</v>
      </c>
      <c r="R296" s="6">
        <v>0</v>
      </c>
      <c r="S296" s="6">
        <f t="shared" si="18"/>
        <v>1312581.354347826</v>
      </c>
      <c r="T296" s="3" t="b">
        <f>IF(SUMIFS('[1]Cashflow Projection'!$E$125:$E$129,'[1]Cashflow Projection'!$D$125:$D$129,'Sales (2)'!C296)&lt;&gt;0,TRUE,FALSE)</f>
        <v>0</v>
      </c>
      <c r="U296" s="4">
        <v>45565</v>
      </c>
      <c r="V296" s="6">
        <v>115943.5092847943</v>
      </c>
      <c r="W296" s="7">
        <f>IF(SUMIFS('[1]Cashflow Projection'!$E$125:$E$129,'[1]Cashflow Projection'!$D$125:$D$129,'Sales (2)'!C296)=1,SUMIFS('[1]Cashflow Projection'!$C$125:$C$129,'[1]Cashflow Projection'!$D$125:$D$129,'Sales (2)'!C296),+'Sales (2)'!H296)</f>
        <v>45503</v>
      </c>
      <c r="X296" s="7">
        <f t="shared" si="19"/>
        <v>45565</v>
      </c>
      <c r="Y296" s="7">
        <f t="shared" si="20"/>
        <v>45596</v>
      </c>
      <c r="Z296" t="b">
        <v>0</v>
      </c>
    </row>
    <row r="297" spans="1:26" hidden="1" x14ac:dyDescent="0.2">
      <c r="A297" s="3" t="s">
        <v>174</v>
      </c>
      <c r="B297" s="3" t="s">
        <v>329</v>
      </c>
      <c r="C297" s="3" t="s">
        <v>334</v>
      </c>
      <c r="D297" s="3" t="b">
        <v>1</v>
      </c>
      <c r="E297" s="3" t="b">
        <v>0</v>
      </c>
      <c r="F297" s="3">
        <f>IF(OR(Z297=TRUE,SUMIFS('[1]Cashflow Projection'!$E$125:$E$129,'[1]Cashflow Projection'!$D$125:$D$129,'Sales (2)'!C297)=1),0,SUMIFS('[1]Cashflow Projection'!$C$7:$C$23,'[1]Cashflow Projection'!$B$7:$B$23,'Sales (2)'!B297,'[1]Cashflow Projection'!$A$7:$A$23,'Sales (2)'!A297))</f>
        <v>0</v>
      </c>
      <c r="G297" s="4">
        <v>45518</v>
      </c>
      <c r="H297" s="4">
        <v>45541</v>
      </c>
      <c r="I297" s="3">
        <v>1739900</v>
      </c>
      <c r="J297" s="3">
        <v>226943.4782608696</v>
      </c>
      <c r="K297" s="3">
        <v>1512956.5217391311</v>
      </c>
      <c r="L297" s="3">
        <v>18502.080000000002</v>
      </c>
      <c r="M297" s="3">
        <v>1789</v>
      </c>
      <c r="N297" s="3">
        <v>8699.5</v>
      </c>
      <c r="O297" s="3">
        <v>86995</v>
      </c>
      <c r="P297" s="3">
        <v>19224.37</v>
      </c>
      <c r="Q297" s="5">
        <f t="shared" si="17"/>
        <v>1377746.5717391311</v>
      </c>
      <c r="R297" s="6">
        <v>0</v>
      </c>
      <c r="S297" s="6">
        <f t="shared" si="18"/>
        <v>1377746.5717391311</v>
      </c>
      <c r="T297" s="3" t="b">
        <f>IF(SUMIFS('[1]Cashflow Projection'!$E$125:$E$129,'[1]Cashflow Projection'!$D$125:$D$129,'Sales (2)'!C297)&lt;&gt;0,TRUE,FALSE)</f>
        <v>0</v>
      </c>
      <c r="U297" s="4">
        <v>45626</v>
      </c>
      <c r="V297" s="6">
        <v>210830.06599842431</v>
      </c>
      <c r="W297" s="7">
        <f>IF(SUMIFS('[1]Cashflow Projection'!$E$125:$E$129,'[1]Cashflow Projection'!$D$125:$D$129,'Sales (2)'!C297)=1,SUMIFS('[1]Cashflow Projection'!$C$125:$C$129,'[1]Cashflow Projection'!$D$125:$D$129,'Sales (2)'!C297),+'Sales (2)'!H297)</f>
        <v>45541</v>
      </c>
      <c r="X297" s="7">
        <f t="shared" si="19"/>
        <v>45626</v>
      </c>
      <c r="Y297" s="7">
        <f t="shared" si="20"/>
        <v>45657</v>
      </c>
      <c r="Z297" t="b">
        <v>0</v>
      </c>
    </row>
    <row r="298" spans="1:26" hidden="1" x14ac:dyDescent="0.2">
      <c r="A298" s="3" t="s">
        <v>174</v>
      </c>
      <c r="B298" s="3" t="s">
        <v>329</v>
      </c>
      <c r="C298" s="3" t="s">
        <v>335</v>
      </c>
      <c r="D298" s="3" t="b">
        <v>1</v>
      </c>
      <c r="E298" s="3" t="b">
        <v>1</v>
      </c>
      <c r="F298" s="3">
        <f>IF(OR(Z298=TRUE,SUMIFS('[1]Cashflow Projection'!$E$125:$E$129,'[1]Cashflow Projection'!$D$125:$D$129,'Sales (2)'!C298)=1),0,SUMIFS('[1]Cashflow Projection'!$C$7:$C$23,'[1]Cashflow Projection'!$B$7:$B$23,'Sales (2)'!B298,'[1]Cashflow Projection'!$A$7:$A$23,'Sales (2)'!A298))</f>
        <v>0</v>
      </c>
      <c r="G298" s="4">
        <v>45518</v>
      </c>
      <c r="H298" s="4">
        <v>45503</v>
      </c>
      <c r="I298" s="3">
        <v>1704400</v>
      </c>
      <c r="J298" s="3">
        <v>220421.73913043481</v>
      </c>
      <c r="K298" s="3">
        <v>1469478.260869565</v>
      </c>
      <c r="L298" s="3">
        <v>18502.080000000002</v>
      </c>
      <c r="M298" s="3">
        <v>1789</v>
      </c>
      <c r="N298" s="3">
        <v>8449.5</v>
      </c>
      <c r="O298" s="3">
        <v>84495</v>
      </c>
      <c r="P298" s="3">
        <v>19224.37</v>
      </c>
      <c r="Q298" s="5">
        <f t="shared" si="17"/>
        <v>1337018.310869565</v>
      </c>
      <c r="R298" s="6">
        <v>0</v>
      </c>
      <c r="S298" s="6">
        <f t="shared" si="18"/>
        <v>1337018.310869565</v>
      </c>
      <c r="T298" s="3" t="b">
        <f>IF(SUMIFS('[1]Cashflow Projection'!$E$125:$E$129,'[1]Cashflow Projection'!$D$125:$D$129,'Sales (2)'!C298)&lt;&gt;0,TRUE,FALSE)</f>
        <v>0</v>
      </c>
      <c r="U298" s="4">
        <v>45565</v>
      </c>
      <c r="V298" s="6">
        <v>267165.45775089017</v>
      </c>
      <c r="W298" s="7">
        <f>IF(SUMIFS('[1]Cashflow Projection'!$E$125:$E$129,'[1]Cashflow Projection'!$D$125:$D$129,'Sales (2)'!C298)=1,SUMIFS('[1]Cashflow Projection'!$C$125:$C$129,'[1]Cashflow Projection'!$D$125:$D$129,'Sales (2)'!C298),+'Sales (2)'!H298)</f>
        <v>45503</v>
      </c>
      <c r="X298" s="7">
        <f t="shared" si="19"/>
        <v>45565</v>
      </c>
      <c r="Y298" s="7">
        <f t="shared" si="20"/>
        <v>45596</v>
      </c>
      <c r="Z298" t="b">
        <v>0</v>
      </c>
    </row>
    <row r="299" spans="1:26" hidden="1" x14ac:dyDescent="0.2">
      <c r="A299" s="3" t="s">
        <v>174</v>
      </c>
      <c r="B299" s="3" t="s">
        <v>329</v>
      </c>
      <c r="C299" s="3" t="s">
        <v>336</v>
      </c>
      <c r="D299" s="3" t="b">
        <v>1</v>
      </c>
      <c r="E299" s="3" t="b">
        <v>0</v>
      </c>
      <c r="F299" s="3">
        <f>IF(OR(Z299=TRUE,SUMIFS('[1]Cashflow Projection'!$E$125:$E$129,'[1]Cashflow Projection'!$D$125:$D$129,'Sales (2)'!C299)=1),0,SUMIFS('[1]Cashflow Projection'!$C$7:$C$23,'[1]Cashflow Projection'!$B$7:$B$23,'Sales (2)'!B299,'[1]Cashflow Projection'!$A$7:$A$23,'Sales (2)'!A299))</f>
        <v>0</v>
      </c>
      <c r="G299" s="4">
        <v>45518</v>
      </c>
      <c r="H299" s="4">
        <v>45533</v>
      </c>
      <c r="I299" s="3">
        <v>1679900</v>
      </c>
      <c r="J299" s="3">
        <v>219117.39130434781</v>
      </c>
      <c r="K299" s="3">
        <v>1460782.6086956521</v>
      </c>
      <c r="L299" s="3">
        <v>18502.080000000002</v>
      </c>
      <c r="M299" s="3">
        <v>1789</v>
      </c>
      <c r="N299" s="3">
        <v>8399.5</v>
      </c>
      <c r="O299" s="3">
        <v>83995</v>
      </c>
      <c r="P299" s="3">
        <v>19224.37</v>
      </c>
      <c r="Q299" s="5">
        <f t="shared" si="17"/>
        <v>1328872.6586956521</v>
      </c>
      <c r="R299" s="6">
        <v>0</v>
      </c>
      <c r="S299" s="6">
        <f t="shared" si="18"/>
        <v>1328872.6586956521</v>
      </c>
      <c r="T299" s="3" t="b">
        <f>IF(SUMIFS('[1]Cashflow Projection'!$E$125:$E$129,'[1]Cashflow Projection'!$D$125:$D$129,'Sales (2)'!C299)&lt;&gt;0,TRUE,FALSE)</f>
        <v>0</v>
      </c>
      <c r="U299" s="4">
        <v>45565</v>
      </c>
      <c r="V299" s="6">
        <v>165703.5267766435</v>
      </c>
      <c r="W299" s="7">
        <f>IF(SUMIFS('[1]Cashflow Projection'!$E$125:$E$129,'[1]Cashflow Projection'!$D$125:$D$129,'Sales (2)'!C299)=1,SUMIFS('[1]Cashflow Projection'!$C$125:$C$129,'[1]Cashflow Projection'!$D$125:$D$129,'Sales (2)'!C299),+'Sales (2)'!H299)</f>
        <v>45533</v>
      </c>
      <c r="X299" s="7">
        <f t="shared" si="19"/>
        <v>45565</v>
      </c>
      <c r="Y299" s="7">
        <f t="shared" si="20"/>
        <v>45596</v>
      </c>
      <c r="Z299" t="b">
        <v>0</v>
      </c>
    </row>
    <row r="300" spans="1:26" hidden="1" x14ac:dyDescent="0.2">
      <c r="A300" s="3" t="s">
        <v>174</v>
      </c>
      <c r="B300" s="3" t="s">
        <v>329</v>
      </c>
      <c r="C300" s="3" t="s">
        <v>337</v>
      </c>
      <c r="D300" s="3" t="b">
        <v>1</v>
      </c>
      <c r="E300" s="3" t="b">
        <v>1</v>
      </c>
      <c r="F300" s="3">
        <f>IF(OR(Z300=TRUE,SUMIFS('[1]Cashflow Projection'!$E$125:$E$129,'[1]Cashflow Projection'!$D$125:$D$129,'Sales (2)'!C300)=1),0,SUMIFS('[1]Cashflow Projection'!$C$7:$C$23,'[1]Cashflow Projection'!$B$7:$B$23,'Sales (2)'!B300,'[1]Cashflow Projection'!$A$7:$A$23,'Sales (2)'!A300))</f>
        <v>0</v>
      </c>
      <c r="G300" s="4">
        <v>45518</v>
      </c>
      <c r="H300" s="4">
        <v>45503</v>
      </c>
      <c r="I300" s="3">
        <v>1679900</v>
      </c>
      <c r="J300" s="3">
        <v>219117.39130434781</v>
      </c>
      <c r="K300" s="3">
        <v>1460782.6086956521</v>
      </c>
      <c r="L300" s="3">
        <v>18502.080000000002</v>
      </c>
      <c r="M300" s="3">
        <v>1789</v>
      </c>
      <c r="N300" s="3">
        <v>8399.5</v>
      </c>
      <c r="O300" s="3">
        <v>83995</v>
      </c>
      <c r="P300" s="3">
        <v>19224.37</v>
      </c>
      <c r="Q300" s="5">
        <f t="shared" si="17"/>
        <v>1328872.6586956521</v>
      </c>
      <c r="R300" s="6">
        <v>0</v>
      </c>
      <c r="S300" s="6">
        <f t="shared" si="18"/>
        <v>1328872.6586956521</v>
      </c>
      <c r="T300" s="3" t="b">
        <f>IF(SUMIFS('[1]Cashflow Projection'!$E$125:$E$129,'[1]Cashflow Projection'!$D$125:$D$129,'Sales (2)'!C300)&lt;&gt;0,TRUE,FALSE)</f>
        <v>0</v>
      </c>
      <c r="U300" s="4">
        <v>45565</v>
      </c>
      <c r="V300" s="6">
        <v>158670.6552241091</v>
      </c>
      <c r="W300" s="7">
        <f>IF(SUMIFS('[1]Cashflow Projection'!$E$125:$E$129,'[1]Cashflow Projection'!$D$125:$D$129,'Sales (2)'!C300)=1,SUMIFS('[1]Cashflow Projection'!$C$125:$C$129,'[1]Cashflow Projection'!$D$125:$D$129,'Sales (2)'!C300),+'Sales (2)'!H300)</f>
        <v>45503</v>
      </c>
      <c r="X300" s="7">
        <f t="shared" si="19"/>
        <v>45565</v>
      </c>
      <c r="Y300" s="7">
        <f t="shared" si="20"/>
        <v>45596</v>
      </c>
      <c r="Z300" t="b">
        <v>0</v>
      </c>
    </row>
    <row r="301" spans="1:26" hidden="1" x14ac:dyDescent="0.2">
      <c r="A301" s="3" t="s">
        <v>174</v>
      </c>
      <c r="B301" s="3" t="s">
        <v>329</v>
      </c>
      <c r="C301" s="3" t="s">
        <v>338</v>
      </c>
      <c r="D301" s="3" t="b">
        <v>1</v>
      </c>
      <c r="E301" s="3" t="b">
        <v>0</v>
      </c>
      <c r="F301" s="3">
        <f>IF(OR(Z301=TRUE,SUMIFS('[1]Cashflow Projection'!$E$125:$E$129,'[1]Cashflow Projection'!$D$125:$D$129,'Sales (2)'!C301)=1),0,SUMIFS('[1]Cashflow Projection'!$C$7:$C$23,'[1]Cashflow Projection'!$B$7:$B$23,'Sales (2)'!B301,'[1]Cashflow Projection'!$A$7:$A$23,'Sales (2)'!A301))</f>
        <v>0</v>
      </c>
      <c r="G301" s="4">
        <v>45518</v>
      </c>
      <c r="H301" s="4">
        <v>45533</v>
      </c>
      <c r="I301" s="3">
        <v>1684900</v>
      </c>
      <c r="J301" s="3">
        <v>219117.39130434781</v>
      </c>
      <c r="K301" s="3">
        <v>1460782.6086956521</v>
      </c>
      <c r="L301" s="3">
        <v>18502.080000000002</v>
      </c>
      <c r="M301" s="3">
        <v>1789</v>
      </c>
      <c r="N301" s="3">
        <v>8399.5</v>
      </c>
      <c r="O301" s="3">
        <v>83995</v>
      </c>
      <c r="P301" s="3">
        <v>19224.37</v>
      </c>
      <c r="Q301" s="5">
        <f t="shared" si="17"/>
        <v>1328872.6586956521</v>
      </c>
      <c r="R301" s="6">
        <v>0</v>
      </c>
      <c r="S301" s="6">
        <f t="shared" si="18"/>
        <v>1328872.6586956521</v>
      </c>
      <c r="T301" s="3" t="b">
        <f>IF(SUMIFS('[1]Cashflow Projection'!$E$125:$E$129,'[1]Cashflow Projection'!$D$125:$D$129,'Sales (2)'!C301)&lt;&gt;0,TRUE,FALSE)</f>
        <v>0</v>
      </c>
      <c r="U301" s="4">
        <v>45565</v>
      </c>
      <c r="V301" s="6">
        <v>196291.82130849289</v>
      </c>
      <c r="W301" s="7">
        <f>IF(SUMIFS('[1]Cashflow Projection'!$E$125:$E$129,'[1]Cashflow Projection'!$D$125:$D$129,'Sales (2)'!C301)=1,SUMIFS('[1]Cashflow Projection'!$C$125:$C$129,'[1]Cashflow Projection'!$D$125:$D$129,'Sales (2)'!C301),+'Sales (2)'!H301)</f>
        <v>45533</v>
      </c>
      <c r="X301" s="7">
        <f t="shared" si="19"/>
        <v>45565</v>
      </c>
      <c r="Y301" s="7">
        <f t="shared" si="20"/>
        <v>45596</v>
      </c>
      <c r="Z301" t="b">
        <v>0</v>
      </c>
    </row>
    <row r="302" spans="1:26" hidden="1" x14ac:dyDescent="0.2">
      <c r="A302" s="3" t="s">
        <v>174</v>
      </c>
      <c r="B302" s="3" t="s">
        <v>329</v>
      </c>
      <c r="C302" s="3" t="s">
        <v>339</v>
      </c>
      <c r="D302" s="3" t="b">
        <v>1</v>
      </c>
      <c r="E302" s="3" t="b">
        <v>0</v>
      </c>
      <c r="F302" s="3">
        <f>IF(OR(Z302=TRUE,SUMIFS('[1]Cashflow Projection'!$E$125:$E$129,'[1]Cashflow Projection'!$D$125:$D$129,'Sales (2)'!C302)=1),0,SUMIFS('[1]Cashflow Projection'!$C$7:$C$23,'[1]Cashflow Projection'!$B$7:$B$23,'Sales (2)'!B302,'[1]Cashflow Projection'!$A$7:$A$23,'Sales (2)'!A302))</f>
        <v>0</v>
      </c>
      <c r="G302" s="4">
        <v>45518</v>
      </c>
      <c r="H302" s="4">
        <v>45545</v>
      </c>
      <c r="I302" s="3">
        <v>1749900</v>
      </c>
      <c r="J302" s="3">
        <v>228247.82608695651</v>
      </c>
      <c r="K302" s="3">
        <v>1521652.1739130439</v>
      </c>
      <c r="L302" s="3">
        <v>18502.080000000002</v>
      </c>
      <c r="M302" s="3">
        <v>1789</v>
      </c>
      <c r="N302" s="3">
        <v>8749.5</v>
      </c>
      <c r="O302" s="3">
        <v>87495</v>
      </c>
      <c r="P302" s="3">
        <v>19224.37</v>
      </c>
      <c r="Q302" s="5">
        <f t="shared" si="17"/>
        <v>1385892.223913044</v>
      </c>
      <c r="R302" s="6">
        <v>0</v>
      </c>
      <c r="S302" s="6">
        <f t="shared" si="18"/>
        <v>1385892.223913044</v>
      </c>
      <c r="T302" s="3" t="b">
        <f>IF(SUMIFS('[1]Cashflow Projection'!$E$125:$E$129,'[1]Cashflow Projection'!$D$125:$D$129,'Sales (2)'!C302)&lt;&gt;0,TRUE,FALSE)</f>
        <v>0</v>
      </c>
      <c r="U302" s="4">
        <v>45626</v>
      </c>
      <c r="V302" s="6">
        <v>237959.2280821914</v>
      </c>
      <c r="W302" s="7">
        <f>IF(SUMIFS('[1]Cashflow Projection'!$E$125:$E$129,'[1]Cashflow Projection'!$D$125:$D$129,'Sales (2)'!C302)=1,SUMIFS('[1]Cashflow Projection'!$C$125:$C$129,'[1]Cashflow Projection'!$D$125:$D$129,'Sales (2)'!C302),+'Sales (2)'!H302)</f>
        <v>45545</v>
      </c>
      <c r="X302" s="7">
        <f t="shared" si="19"/>
        <v>45626</v>
      </c>
      <c r="Y302" s="7">
        <f t="shared" si="20"/>
        <v>45657</v>
      </c>
      <c r="Z302" t="b">
        <v>0</v>
      </c>
    </row>
    <row r="303" spans="1:26" hidden="1" x14ac:dyDescent="0.2">
      <c r="A303" s="3" t="s">
        <v>174</v>
      </c>
      <c r="B303" s="3" t="s">
        <v>329</v>
      </c>
      <c r="C303" s="3" t="s">
        <v>340</v>
      </c>
      <c r="D303" s="3" t="b">
        <v>1</v>
      </c>
      <c r="E303" s="3" t="b">
        <v>1</v>
      </c>
      <c r="F303" s="3">
        <f>IF(OR(Z303=TRUE,SUMIFS('[1]Cashflow Projection'!$E$125:$E$129,'[1]Cashflow Projection'!$D$125:$D$129,'Sales (2)'!C303)=1),0,SUMIFS('[1]Cashflow Projection'!$C$7:$C$23,'[1]Cashflow Projection'!$B$7:$B$23,'Sales (2)'!B303,'[1]Cashflow Projection'!$A$7:$A$23,'Sales (2)'!A303))</f>
        <v>0</v>
      </c>
      <c r="G303" s="4">
        <v>45518</v>
      </c>
      <c r="H303" s="4">
        <v>45503</v>
      </c>
      <c r="I303" s="3">
        <v>1699900</v>
      </c>
      <c r="J303" s="3">
        <v>221726.0869565217</v>
      </c>
      <c r="K303" s="3">
        <v>1478173.913043478</v>
      </c>
      <c r="L303" s="3">
        <v>18502.080000000002</v>
      </c>
      <c r="M303" s="3">
        <v>1789</v>
      </c>
      <c r="N303" s="3">
        <v>8499.5</v>
      </c>
      <c r="O303" s="3">
        <v>84995</v>
      </c>
      <c r="P303" s="3">
        <v>19224.37</v>
      </c>
      <c r="Q303" s="5">
        <f t="shared" si="17"/>
        <v>1345163.9630434781</v>
      </c>
      <c r="R303" s="6">
        <v>0</v>
      </c>
      <c r="S303" s="6">
        <f t="shared" si="18"/>
        <v>1345163.9630434781</v>
      </c>
      <c r="T303" s="3" t="b">
        <f>IF(SUMIFS('[1]Cashflow Projection'!$E$125:$E$129,'[1]Cashflow Projection'!$D$125:$D$129,'Sales (2)'!C303)&lt;&gt;0,TRUE,FALSE)</f>
        <v>0</v>
      </c>
      <c r="U303" s="4">
        <v>45565</v>
      </c>
      <c r="V303" s="6">
        <v>221288.63852684919</v>
      </c>
      <c r="W303" s="7">
        <f>IF(SUMIFS('[1]Cashflow Projection'!$E$125:$E$129,'[1]Cashflow Projection'!$D$125:$D$129,'Sales (2)'!C303)=1,SUMIFS('[1]Cashflow Projection'!$C$125:$C$129,'[1]Cashflow Projection'!$D$125:$D$129,'Sales (2)'!C303),+'Sales (2)'!H303)</f>
        <v>45503</v>
      </c>
      <c r="X303" s="7">
        <f t="shared" si="19"/>
        <v>45565</v>
      </c>
      <c r="Y303" s="7">
        <f t="shared" si="20"/>
        <v>45596</v>
      </c>
      <c r="Z303" t="b">
        <v>0</v>
      </c>
    </row>
    <row r="304" spans="1:26" hidden="1" x14ac:dyDescent="0.2">
      <c r="A304" s="3" t="s">
        <v>174</v>
      </c>
      <c r="B304" s="3" t="s">
        <v>329</v>
      </c>
      <c r="C304" s="3" t="s">
        <v>341</v>
      </c>
      <c r="D304" s="3" t="b">
        <v>1</v>
      </c>
      <c r="E304" s="3" t="b">
        <v>0</v>
      </c>
      <c r="F304" s="3">
        <f>IF(OR(Z304=TRUE,SUMIFS('[1]Cashflow Projection'!$E$125:$E$129,'[1]Cashflow Projection'!$D$125:$D$129,'Sales (2)'!C304)=1),0,SUMIFS('[1]Cashflow Projection'!$C$7:$C$23,'[1]Cashflow Projection'!$B$7:$B$23,'Sales (2)'!B304,'[1]Cashflow Projection'!$A$7:$A$23,'Sales (2)'!A304))</f>
        <v>0</v>
      </c>
      <c r="G304" s="4">
        <v>45518</v>
      </c>
      <c r="H304" s="4">
        <v>45525</v>
      </c>
      <c r="I304" s="3">
        <v>1689900</v>
      </c>
      <c r="J304" s="3">
        <v>220421.73913043481</v>
      </c>
      <c r="K304" s="3">
        <v>1469478.260869565</v>
      </c>
      <c r="L304" s="3">
        <v>18502.080000000002</v>
      </c>
      <c r="M304" s="3">
        <v>1789</v>
      </c>
      <c r="N304" s="3">
        <v>8449.5</v>
      </c>
      <c r="O304" s="3">
        <v>84495</v>
      </c>
      <c r="P304" s="3">
        <v>19224.37</v>
      </c>
      <c r="Q304" s="5">
        <f t="shared" si="17"/>
        <v>1337018.310869565</v>
      </c>
      <c r="R304" s="6">
        <v>0</v>
      </c>
      <c r="S304" s="6">
        <f t="shared" si="18"/>
        <v>1337018.310869565</v>
      </c>
      <c r="T304" s="3" t="b">
        <f>IF(SUMIFS('[1]Cashflow Projection'!$E$125:$E$129,'[1]Cashflow Projection'!$D$125:$D$129,'Sales (2)'!C304)&lt;&gt;0,TRUE,FALSE)</f>
        <v>0</v>
      </c>
      <c r="U304" s="4">
        <v>45565</v>
      </c>
      <c r="V304" s="6">
        <v>211700.18504684931</v>
      </c>
      <c r="W304" s="7">
        <f>IF(SUMIFS('[1]Cashflow Projection'!$E$125:$E$129,'[1]Cashflow Projection'!$D$125:$D$129,'Sales (2)'!C304)=1,SUMIFS('[1]Cashflow Projection'!$C$125:$C$129,'[1]Cashflow Projection'!$D$125:$D$129,'Sales (2)'!C304),+'Sales (2)'!H304)</f>
        <v>45525</v>
      </c>
      <c r="X304" s="7">
        <f t="shared" si="19"/>
        <v>45565</v>
      </c>
      <c r="Y304" s="7">
        <f t="shared" si="20"/>
        <v>45596</v>
      </c>
      <c r="Z304" t="b">
        <v>0</v>
      </c>
    </row>
    <row r="305" spans="1:26" hidden="1" x14ac:dyDescent="0.2">
      <c r="A305" s="3" t="s">
        <v>174</v>
      </c>
      <c r="B305" s="3" t="s">
        <v>329</v>
      </c>
      <c r="C305" s="3" t="s">
        <v>342</v>
      </c>
      <c r="D305" s="3" t="b">
        <v>1</v>
      </c>
      <c r="E305" s="3" t="b">
        <v>0</v>
      </c>
      <c r="F305" s="3">
        <f>IF(OR(Z305=TRUE,SUMIFS('[1]Cashflow Projection'!$E$125:$E$129,'[1]Cashflow Projection'!$D$125:$D$129,'Sales (2)'!C305)=1),0,SUMIFS('[1]Cashflow Projection'!$C$7:$C$23,'[1]Cashflow Projection'!$B$7:$B$23,'Sales (2)'!B305,'[1]Cashflow Projection'!$A$7:$A$23,'Sales (2)'!A305))</f>
        <v>0</v>
      </c>
      <c r="G305" s="4">
        <v>45518</v>
      </c>
      <c r="H305" s="4">
        <v>45533</v>
      </c>
      <c r="I305" s="3">
        <v>1689900</v>
      </c>
      <c r="J305" s="3">
        <v>220421.73913043481</v>
      </c>
      <c r="K305" s="3">
        <v>1469478.260869565</v>
      </c>
      <c r="L305" s="3">
        <v>18502.080000000002</v>
      </c>
      <c r="M305" s="3">
        <v>1789</v>
      </c>
      <c r="N305" s="3">
        <v>8449.5</v>
      </c>
      <c r="O305" s="3">
        <v>84495</v>
      </c>
      <c r="P305" s="3">
        <v>19224.37</v>
      </c>
      <c r="Q305" s="5">
        <f t="shared" si="17"/>
        <v>1337018.310869565</v>
      </c>
      <c r="R305" s="6">
        <v>0</v>
      </c>
      <c r="S305" s="6">
        <f t="shared" si="18"/>
        <v>1337018.310869565</v>
      </c>
      <c r="T305" s="3" t="b">
        <f>IF(SUMIFS('[1]Cashflow Projection'!$E$125:$E$129,'[1]Cashflow Projection'!$D$125:$D$129,'Sales (2)'!C305)&lt;&gt;0,TRUE,FALSE)</f>
        <v>0</v>
      </c>
      <c r="U305" s="4">
        <v>45565</v>
      </c>
      <c r="V305" s="6">
        <v>194087.99520547921</v>
      </c>
      <c r="W305" s="7">
        <f>IF(SUMIFS('[1]Cashflow Projection'!$E$125:$E$129,'[1]Cashflow Projection'!$D$125:$D$129,'Sales (2)'!C305)=1,SUMIFS('[1]Cashflow Projection'!$C$125:$C$129,'[1]Cashflow Projection'!$D$125:$D$129,'Sales (2)'!C305),+'Sales (2)'!H305)</f>
        <v>45533</v>
      </c>
      <c r="X305" s="7">
        <f t="shared" si="19"/>
        <v>45565</v>
      </c>
      <c r="Y305" s="7">
        <f t="shared" si="20"/>
        <v>45596</v>
      </c>
      <c r="Z305" t="b">
        <v>0</v>
      </c>
    </row>
    <row r="306" spans="1:26" hidden="1" x14ac:dyDescent="0.2">
      <c r="A306" s="3" t="s">
        <v>174</v>
      </c>
      <c r="B306" s="3" t="s">
        <v>329</v>
      </c>
      <c r="C306" s="3" t="s">
        <v>343</v>
      </c>
      <c r="D306" s="3" t="b">
        <v>1</v>
      </c>
      <c r="E306" s="3" t="b">
        <v>0</v>
      </c>
      <c r="F306" s="3">
        <f>IF(OR(Z306=TRUE,SUMIFS('[1]Cashflow Projection'!$E$125:$E$129,'[1]Cashflow Projection'!$D$125:$D$129,'Sales (2)'!C306)=1),0,SUMIFS('[1]Cashflow Projection'!$C$7:$C$23,'[1]Cashflow Projection'!$B$7:$B$23,'Sales (2)'!B306,'[1]Cashflow Projection'!$A$7:$A$23,'Sales (2)'!A306))</f>
        <v>0</v>
      </c>
      <c r="G306" s="4">
        <v>45518</v>
      </c>
      <c r="H306" s="4">
        <v>45546</v>
      </c>
      <c r="I306" s="3">
        <v>1689900</v>
      </c>
      <c r="J306" s="3">
        <v>220421.73913043481</v>
      </c>
      <c r="K306" s="3">
        <v>1469478.260869565</v>
      </c>
      <c r="L306" s="3">
        <v>18502.080000000002</v>
      </c>
      <c r="M306" s="3">
        <v>1789</v>
      </c>
      <c r="N306" s="3">
        <v>8449.5</v>
      </c>
      <c r="O306" s="3">
        <v>84495</v>
      </c>
      <c r="P306" s="3">
        <v>19224.37</v>
      </c>
      <c r="Q306" s="5">
        <f t="shared" si="17"/>
        <v>1337018.310869565</v>
      </c>
      <c r="R306" s="6">
        <v>0</v>
      </c>
      <c r="S306" s="6">
        <f t="shared" si="18"/>
        <v>1337018.310869565</v>
      </c>
      <c r="T306" s="3" t="b">
        <f>IF(SUMIFS('[1]Cashflow Projection'!$E$125:$E$129,'[1]Cashflow Projection'!$D$125:$D$129,'Sales (2)'!C306)&lt;&gt;0,TRUE,FALSE)</f>
        <v>0</v>
      </c>
      <c r="U306" s="4">
        <v>45626</v>
      </c>
      <c r="V306" s="6">
        <v>237373.90829917791</v>
      </c>
      <c r="W306" s="7">
        <f>IF(SUMIFS('[1]Cashflow Projection'!$E$125:$E$129,'[1]Cashflow Projection'!$D$125:$D$129,'Sales (2)'!C306)=1,SUMIFS('[1]Cashflow Projection'!$C$125:$C$129,'[1]Cashflow Projection'!$D$125:$D$129,'Sales (2)'!C306),+'Sales (2)'!H306)</f>
        <v>45546</v>
      </c>
      <c r="X306" s="7">
        <f t="shared" si="19"/>
        <v>45626</v>
      </c>
      <c r="Y306" s="7">
        <f t="shared" si="20"/>
        <v>45657</v>
      </c>
      <c r="Z306" t="b">
        <v>0</v>
      </c>
    </row>
    <row r="307" spans="1:26" hidden="1" x14ac:dyDescent="0.2">
      <c r="A307" s="3" t="s">
        <v>174</v>
      </c>
      <c r="B307" s="3" t="s">
        <v>329</v>
      </c>
      <c r="C307" s="3" t="s">
        <v>344</v>
      </c>
      <c r="D307" s="3" t="b">
        <v>1</v>
      </c>
      <c r="E307" s="3" t="b">
        <v>0</v>
      </c>
      <c r="F307" s="3">
        <f>IF(OR(Z307=TRUE,SUMIFS('[1]Cashflow Projection'!$E$125:$E$129,'[1]Cashflow Projection'!$D$125:$D$129,'Sales (2)'!C307)=1),0,SUMIFS('[1]Cashflow Projection'!$C$7:$C$23,'[1]Cashflow Projection'!$B$7:$B$23,'Sales (2)'!B307,'[1]Cashflow Projection'!$A$7:$A$23,'Sales (2)'!A307))</f>
        <v>0</v>
      </c>
      <c r="G307" s="4">
        <v>45518</v>
      </c>
      <c r="H307" s="4">
        <v>45533</v>
      </c>
      <c r="I307" s="3">
        <v>1759900</v>
      </c>
      <c r="J307" s="3">
        <v>229552.17391304349</v>
      </c>
      <c r="K307" s="3">
        <v>1530347.826086957</v>
      </c>
      <c r="L307" s="3">
        <v>18502.080000000002</v>
      </c>
      <c r="M307" s="3">
        <v>1789</v>
      </c>
      <c r="N307" s="3">
        <v>8799.5</v>
      </c>
      <c r="O307" s="3">
        <v>87995</v>
      </c>
      <c r="P307" s="3">
        <v>19224.37</v>
      </c>
      <c r="Q307" s="5">
        <f t="shared" si="17"/>
        <v>1394037.8760869571</v>
      </c>
      <c r="R307" s="6">
        <v>0</v>
      </c>
      <c r="S307" s="6">
        <f t="shared" si="18"/>
        <v>1394037.8760869571</v>
      </c>
      <c r="T307" s="3" t="b">
        <f>IF(SUMIFS('[1]Cashflow Projection'!$E$125:$E$129,'[1]Cashflow Projection'!$D$125:$D$129,'Sales (2)'!C307)&lt;&gt;0,TRUE,FALSE)</f>
        <v>0</v>
      </c>
      <c r="U307" s="4">
        <v>45565</v>
      </c>
      <c r="V307" s="6">
        <v>273647.83715178072</v>
      </c>
      <c r="W307" s="7">
        <f>IF(SUMIFS('[1]Cashflow Projection'!$E$125:$E$129,'[1]Cashflow Projection'!$D$125:$D$129,'Sales (2)'!C307)=1,SUMIFS('[1]Cashflow Projection'!$C$125:$C$129,'[1]Cashflow Projection'!$D$125:$D$129,'Sales (2)'!C307),+'Sales (2)'!H307)</f>
        <v>45533</v>
      </c>
      <c r="X307" s="7">
        <f t="shared" si="19"/>
        <v>45565</v>
      </c>
      <c r="Y307" s="7">
        <f t="shared" si="20"/>
        <v>45596</v>
      </c>
      <c r="Z307" t="b">
        <v>0</v>
      </c>
    </row>
    <row r="308" spans="1:26" hidden="1" x14ac:dyDescent="0.2">
      <c r="A308" s="3" t="s">
        <v>174</v>
      </c>
      <c r="B308" s="3" t="s">
        <v>345</v>
      </c>
      <c r="C308" s="3" t="s">
        <v>346</v>
      </c>
      <c r="D308" s="3" t="b">
        <v>1</v>
      </c>
      <c r="E308" s="3" t="b">
        <v>1</v>
      </c>
      <c r="F308" s="3">
        <f>IF(OR(Z308=TRUE,SUMIFS('[1]Cashflow Projection'!$E$125:$E$129,'[1]Cashflow Projection'!$D$125:$D$129,'Sales (2)'!C308)=1),0,SUMIFS('[1]Cashflow Projection'!$C$7:$C$23,'[1]Cashflow Projection'!$B$7:$B$23,'Sales (2)'!B308,'[1]Cashflow Projection'!$A$7:$A$23,'Sales (2)'!A308))</f>
        <v>0</v>
      </c>
      <c r="G308" s="4">
        <v>45177</v>
      </c>
      <c r="H308" s="4">
        <v>45177</v>
      </c>
      <c r="I308" s="3">
        <v>1749900</v>
      </c>
      <c r="J308" s="3">
        <v>228247.82608695651</v>
      </c>
      <c r="K308" s="3">
        <v>1521652.1739130439</v>
      </c>
      <c r="L308" s="3">
        <v>18502.080000000002</v>
      </c>
      <c r="M308" s="3">
        <v>1789</v>
      </c>
      <c r="N308" s="3">
        <v>8749.5</v>
      </c>
      <c r="O308" s="3">
        <v>87495</v>
      </c>
      <c r="P308" s="3">
        <v>19224.37</v>
      </c>
      <c r="Q308" s="5">
        <f t="shared" si="17"/>
        <v>1385892.223913044</v>
      </c>
      <c r="R308" s="6">
        <v>0</v>
      </c>
      <c r="S308" s="6">
        <f t="shared" si="18"/>
        <v>1385892.223913044</v>
      </c>
      <c r="T308" s="3" t="b">
        <f>IF(SUMIFS('[1]Cashflow Projection'!$E$125:$E$129,'[1]Cashflow Projection'!$D$125:$D$129,'Sales (2)'!C308)&lt;&gt;0,TRUE,FALSE)</f>
        <v>0</v>
      </c>
      <c r="U308" s="4">
        <v>45260</v>
      </c>
      <c r="V308" s="6">
        <v>325883.20068493107</v>
      </c>
      <c r="W308" s="7">
        <f>IF(SUMIFS('[1]Cashflow Projection'!$E$125:$E$129,'[1]Cashflow Projection'!$D$125:$D$129,'Sales (2)'!C308)=1,SUMIFS('[1]Cashflow Projection'!$C$125:$C$129,'[1]Cashflow Projection'!$D$125:$D$129,'Sales (2)'!C308),+'Sales (2)'!H308)</f>
        <v>45177</v>
      </c>
      <c r="X308" s="7">
        <f t="shared" si="19"/>
        <v>45260</v>
      </c>
      <c r="Y308" s="7">
        <f t="shared" si="20"/>
        <v>45291</v>
      </c>
      <c r="Z308" t="b">
        <v>0</v>
      </c>
    </row>
    <row r="309" spans="1:26" hidden="1" x14ac:dyDescent="0.2">
      <c r="A309" s="3" t="s">
        <v>174</v>
      </c>
      <c r="B309" s="3" t="s">
        <v>345</v>
      </c>
      <c r="C309" s="3" t="s">
        <v>347</v>
      </c>
      <c r="D309" s="3" t="b">
        <v>1</v>
      </c>
      <c r="E309" s="3" t="b">
        <v>1</v>
      </c>
      <c r="F309" s="3">
        <f>IF(OR(Z309=TRUE,SUMIFS('[1]Cashflow Projection'!$E$125:$E$129,'[1]Cashflow Projection'!$D$125:$D$129,'Sales (2)'!C309)=1),0,SUMIFS('[1]Cashflow Projection'!$C$7:$C$23,'[1]Cashflow Projection'!$B$7:$B$23,'Sales (2)'!B309,'[1]Cashflow Projection'!$A$7:$A$23,'Sales (2)'!A309))</f>
        <v>0</v>
      </c>
      <c r="G309" s="4">
        <v>45177</v>
      </c>
      <c r="H309" s="4">
        <v>45177</v>
      </c>
      <c r="I309" s="3">
        <v>1799900</v>
      </c>
      <c r="J309" s="3">
        <v>234769.5652173913</v>
      </c>
      <c r="K309" s="3">
        <v>1565130.4347826091</v>
      </c>
      <c r="L309" s="3">
        <v>18502.080000000002</v>
      </c>
      <c r="M309" s="3">
        <v>1789</v>
      </c>
      <c r="N309" s="3">
        <v>8999.5</v>
      </c>
      <c r="O309" s="3">
        <v>89995</v>
      </c>
      <c r="P309" s="3">
        <v>19224.37</v>
      </c>
      <c r="Q309" s="5">
        <f t="shared" si="17"/>
        <v>1426620.4847826092</v>
      </c>
      <c r="R309" s="6">
        <v>0</v>
      </c>
      <c r="S309" s="6">
        <f t="shared" si="18"/>
        <v>1426620.4847826092</v>
      </c>
      <c r="T309" s="3" t="b">
        <f>IF(SUMIFS('[1]Cashflow Projection'!$E$125:$E$129,'[1]Cashflow Projection'!$D$125:$D$129,'Sales (2)'!C309)&lt;&gt;0,TRUE,FALSE)</f>
        <v>0</v>
      </c>
      <c r="U309" s="4">
        <v>45260</v>
      </c>
      <c r="V309" s="6">
        <v>366851.00890410919</v>
      </c>
      <c r="W309" s="7">
        <f>IF(SUMIFS('[1]Cashflow Projection'!$E$125:$E$129,'[1]Cashflow Projection'!$D$125:$D$129,'Sales (2)'!C309)=1,SUMIFS('[1]Cashflow Projection'!$C$125:$C$129,'[1]Cashflow Projection'!$D$125:$D$129,'Sales (2)'!C309),+'Sales (2)'!H309)</f>
        <v>45177</v>
      </c>
      <c r="X309" s="7">
        <f t="shared" si="19"/>
        <v>45260</v>
      </c>
      <c r="Y309" s="7">
        <f t="shared" si="20"/>
        <v>45291</v>
      </c>
      <c r="Z309" t="b">
        <v>0</v>
      </c>
    </row>
    <row r="310" spans="1:26" hidden="1" x14ac:dyDescent="0.2">
      <c r="A310" s="3" t="s">
        <v>174</v>
      </c>
      <c r="B310" s="3" t="s">
        <v>345</v>
      </c>
      <c r="C310" s="3" t="s">
        <v>348</v>
      </c>
      <c r="D310" s="3" t="b">
        <v>1</v>
      </c>
      <c r="E310" s="3" t="b">
        <v>1</v>
      </c>
      <c r="F310" s="3">
        <f>IF(OR(Z310=TRUE,SUMIFS('[1]Cashflow Projection'!$E$125:$E$129,'[1]Cashflow Projection'!$D$125:$D$129,'Sales (2)'!C310)=1),0,SUMIFS('[1]Cashflow Projection'!$C$7:$C$23,'[1]Cashflow Projection'!$B$7:$B$23,'Sales (2)'!B310,'[1]Cashflow Projection'!$A$7:$A$23,'Sales (2)'!A310))</f>
        <v>0</v>
      </c>
      <c r="G310" s="4">
        <v>45177</v>
      </c>
      <c r="H310" s="4">
        <v>45177</v>
      </c>
      <c r="I310" s="3">
        <v>1769900</v>
      </c>
      <c r="J310" s="3">
        <v>230856.5217391304</v>
      </c>
      <c r="K310" s="3">
        <v>1539043.4782608701</v>
      </c>
      <c r="L310" s="3">
        <v>18502.080000000002</v>
      </c>
      <c r="M310" s="3">
        <v>1789</v>
      </c>
      <c r="N310" s="3">
        <v>8849.5</v>
      </c>
      <c r="O310" s="3">
        <v>88495</v>
      </c>
      <c r="P310" s="3">
        <v>19224.37</v>
      </c>
      <c r="Q310" s="5">
        <f t="shared" si="17"/>
        <v>1402183.5282608701</v>
      </c>
      <c r="R310" s="6">
        <v>0</v>
      </c>
      <c r="S310" s="6">
        <f t="shared" si="18"/>
        <v>1402183.5282608701</v>
      </c>
      <c r="T310" s="3" t="b">
        <f>IF(SUMIFS('[1]Cashflow Projection'!$E$125:$E$129,'[1]Cashflow Projection'!$D$125:$D$129,'Sales (2)'!C310)&lt;&gt;0,TRUE,FALSE)</f>
        <v>0</v>
      </c>
      <c r="U310" s="4">
        <v>45260</v>
      </c>
      <c r="V310" s="6">
        <v>337232.51575342449</v>
      </c>
      <c r="W310" s="7">
        <f>IF(SUMIFS('[1]Cashflow Projection'!$E$125:$E$129,'[1]Cashflow Projection'!$D$125:$D$129,'Sales (2)'!C310)=1,SUMIFS('[1]Cashflow Projection'!$C$125:$C$129,'[1]Cashflow Projection'!$D$125:$D$129,'Sales (2)'!C310),+'Sales (2)'!H310)</f>
        <v>45177</v>
      </c>
      <c r="X310" s="7">
        <f t="shared" si="19"/>
        <v>45260</v>
      </c>
      <c r="Y310" s="7">
        <f t="shared" si="20"/>
        <v>45291</v>
      </c>
      <c r="Z310" t="b">
        <v>0</v>
      </c>
    </row>
    <row r="311" spans="1:26" hidden="1" x14ac:dyDescent="0.2">
      <c r="A311" s="3" t="s">
        <v>174</v>
      </c>
      <c r="B311" s="3" t="s">
        <v>345</v>
      </c>
      <c r="C311" s="3" t="s">
        <v>349</v>
      </c>
      <c r="D311" s="3" t="b">
        <v>1</v>
      </c>
      <c r="E311" s="3" t="b">
        <v>1</v>
      </c>
      <c r="F311" s="3">
        <f>IF(OR(Z311=TRUE,SUMIFS('[1]Cashflow Projection'!$E$125:$E$129,'[1]Cashflow Projection'!$D$125:$D$129,'Sales (2)'!C311)=1),0,SUMIFS('[1]Cashflow Projection'!$C$7:$C$23,'[1]Cashflow Projection'!$B$7:$B$23,'Sales (2)'!B311,'[1]Cashflow Projection'!$A$7:$A$23,'Sales (2)'!A311))</f>
        <v>0</v>
      </c>
      <c r="G311" s="4">
        <v>45429</v>
      </c>
      <c r="H311" s="4">
        <v>45462</v>
      </c>
      <c r="I311" s="3">
        <v>1699900</v>
      </c>
      <c r="J311" s="3">
        <v>221726.0869565217</v>
      </c>
      <c r="K311" s="3">
        <v>1478173.913043478</v>
      </c>
      <c r="L311" s="3">
        <v>18502.080000000002</v>
      </c>
      <c r="M311" s="3">
        <v>1789</v>
      </c>
      <c r="N311" s="3">
        <v>8499.5</v>
      </c>
      <c r="O311" s="3">
        <v>84995</v>
      </c>
      <c r="P311" s="3">
        <v>19224.37</v>
      </c>
      <c r="Q311" s="5">
        <f t="shared" si="17"/>
        <v>1345163.9630434781</v>
      </c>
      <c r="R311" s="6">
        <v>0</v>
      </c>
      <c r="S311" s="6">
        <f t="shared" si="18"/>
        <v>1345163.9630434781</v>
      </c>
      <c r="T311" s="3" t="b">
        <f>IF(SUMIFS('[1]Cashflow Projection'!$E$125:$E$129,'[1]Cashflow Projection'!$D$125:$D$129,'Sales (2)'!C311)&lt;&gt;0,TRUE,FALSE)</f>
        <v>0</v>
      </c>
      <c r="U311" s="4">
        <v>45504</v>
      </c>
      <c r="V311" s="6">
        <v>163875.66643835601</v>
      </c>
      <c r="W311" s="7">
        <f>IF(SUMIFS('[1]Cashflow Projection'!$E$125:$E$129,'[1]Cashflow Projection'!$D$125:$D$129,'Sales (2)'!C311)=1,SUMIFS('[1]Cashflow Projection'!$C$125:$C$129,'[1]Cashflow Projection'!$D$125:$D$129,'Sales (2)'!C311),+'Sales (2)'!H311)</f>
        <v>45462</v>
      </c>
      <c r="X311" s="7">
        <f t="shared" si="19"/>
        <v>45504</v>
      </c>
      <c r="Y311" s="7">
        <f t="shared" si="20"/>
        <v>45535</v>
      </c>
      <c r="Z311" t="b">
        <v>0</v>
      </c>
    </row>
    <row r="312" spans="1:26" hidden="1" x14ac:dyDescent="0.2">
      <c r="A312" s="3" t="s">
        <v>174</v>
      </c>
      <c r="B312" s="3" t="s">
        <v>345</v>
      </c>
      <c r="C312" s="3" t="s">
        <v>350</v>
      </c>
      <c r="D312" s="3" t="b">
        <v>1</v>
      </c>
      <c r="E312" s="3" t="b">
        <v>1</v>
      </c>
      <c r="F312" s="3">
        <f>IF(OR(Z312=TRUE,SUMIFS('[1]Cashflow Projection'!$E$125:$E$129,'[1]Cashflow Projection'!$D$125:$D$129,'Sales (2)'!C312)=1),0,SUMIFS('[1]Cashflow Projection'!$C$7:$C$23,'[1]Cashflow Projection'!$B$7:$B$23,'Sales (2)'!B312,'[1]Cashflow Projection'!$A$7:$A$23,'Sales (2)'!A312))</f>
        <v>0</v>
      </c>
      <c r="G312" s="4">
        <v>45191</v>
      </c>
      <c r="H312" s="4">
        <v>45191</v>
      </c>
      <c r="I312" s="3">
        <v>1769900</v>
      </c>
      <c r="J312" s="3">
        <v>230856.5217391304</v>
      </c>
      <c r="K312" s="3">
        <v>1539043.4782608701</v>
      </c>
      <c r="L312" s="3">
        <v>18502.080000000002</v>
      </c>
      <c r="M312" s="3">
        <v>1789</v>
      </c>
      <c r="N312" s="3">
        <v>8849.5</v>
      </c>
      <c r="O312" s="3">
        <v>88495</v>
      </c>
      <c r="P312" s="3">
        <v>19224.37</v>
      </c>
      <c r="Q312" s="5">
        <f t="shared" si="17"/>
        <v>1402183.5282608701</v>
      </c>
      <c r="R312" s="6">
        <v>0</v>
      </c>
      <c r="S312" s="6">
        <f t="shared" si="18"/>
        <v>1402183.5282608701</v>
      </c>
      <c r="T312" s="3" t="b">
        <f>IF(SUMIFS('[1]Cashflow Projection'!$E$125:$E$129,'[1]Cashflow Projection'!$D$125:$D$129,'Sales (2)'!C312)&lt;&gt;0,TRUE,FALSE)</f>
        <v>0</v>
      </c>
      <c r="U312" s="4">
        <v>45260</v>
      </c>
      <c r="V312" s="6">
        <v>438716.07739725988</v>
      </c>
      <c r="W312" s="7">
        <f>IF(SUMIFS('[1]Cashflow Projection'!$E$125:$E$129,'[1]Cashflow Projection'!$D$125:$D$129,'Sales (2)'!C312)=1,SUMIFS('[1]Cashflow Projection'!$C$125:$C$129,'[1]Cashflow Projection'!$D$125:$D$129,'Sales (2)'!C312),+'Sales (2)'!H312)</f>
        <v>45191</v>
      </c>
      <c r="X312" s="7">
        <f t="shared" si="19"/>
        <v>45260</v>
      </c>
      <c r="Y312" s="7">
        <f t="shared" si="20"/>
        <v>45291</v>
      </c>
      <c r="Z312" t="b">
        <v>0</v>
      </c>
    </row>
    <row r="313" spans="1:26" x14ac:dyDescent="0.2">
      <c r="A313" s="3" t="s">
        <v>174</v>
      </c>
      <c r="B313" s="3" t="s">
        <v>345</v>
      </c>
      <c r="C313" s="3" t="s">
        <v>351</v>
      </c>
      <c r="D313" s="3" t="b">
        <v>0</v>
      </c>
      <c r="E313" s="3" t="b">
        <v>0</v>
      </c>
      <c r="F313" s="3"/>
      <c r="G313" s="4">
        <v>45456</v>
      </c>
      <c r="H313" s="4">
        <v>45533</v>
      </c>
      <c r="I313" s="3">
        <v>1729900</v>
      </c>
      <c r="J313" s="3">
        <v>225639.13043478259</v>
      </c>
      <c r="K313" s="3">
        <v>1504260.869565218</v>
      </c>
      <c r="L313" s="3">
        <v>18502.080000000002</v>
      </c>
      <c r="M313" s="3">
        <v>1789</v>
      </c>
      <c r="N313" s="3">
        <v>8649.5</v>
      </c>
      <c r="O313" s="3">
        <v>86495</v>
      </c>
      <c r="P313" s="3">
        <v>19224.37</v>
      </c>
      <c r="Q313" s="5">
        <f t="shared" si="17"/>
        <v>1369600.919565218</v>
      </c>
      <c r="R313" s="6">
        <v>0</v>
      </c>
      <c r="S313" s="6">
        <f t="shared" si="18"/>
        <v>1369600.919565218</v>
      </c>
      <c r="T313" s="3"/>
      <c r="U313" s="4"/>
      <c r="V313" s="6"/>
      <c r="W313" s="7"/>
      <c r="X313" s="7"/>
      <c r="Y313" s="7"/>
    </row>
    <row r="314" spans="1:26" hidden="1" x14ac:dyDescent="0.2">
      <c r="A314" s="3" t="s">
        <v>174</v>
      </c>
      <c r="B314" s="3" t="s">
        <v>345</v>
      </c>
      <c r="C314" s="3" t="s">
        <v>352</v>
      </c>
      <c r="D314" s="3" t="b">
        <v>1</v>
      </c>
      <c r="E314" s="3" t="b">
        <v>1</v>
      </c>
      <c r="F314" s="3">
        <f>IF(OR(Z314=TRUE,SUMIFS('[1]Cashflow Projection'!$E$125:$E$129,'[1]Cashflow Projection'!$D$125:$D$129,'Sales (2)'!C314)=1),0,SUMIFS('[1]Cashflow Projection'!$C$7:$C$23,'[1]Cashflow Projection'!$B$7:$B$23,'Sales (2)'!B314,'[1]Cashflow Projection'!$A$7:$A$23,'Sales (2)'!A314))</f>
        <v>0</v>
      </c>
      <c r="G314" s="4">
        <v>45247</v>
      </c>
      <c r="H314" s="4">
        <v>45247</v>
      </c>
      <c r="I314" s="3">
        <v>1744900</v>
      </c>
      <c r="J314" s="3">
        <v>224334.78260869559</v>
      </c>
      <c r="K314" s="3">
        <v>1495565.217391304</v>
      </c>
      <c r="L314" s="3">
        <v>18502.080000000002</v>
      </c>
      <c r="M314" s="3">
        <v>1789</v>
      </c>
      <c r="N314" s="3">
        <v>8599.5</v>
      </c>
      <c r="O314" s="3">
        <v>85995</v>
      </c>
      <c r="P314" s="3">
        <v>19224.37</v>
      </c>
      <c r="Q314" s="5">
        <f t="shared" si="17"/>
        <v>1361455.267391304</v>
      </c>
      <c r="R314" s="6">
        <v>0</v>
      </c>
      <c r="S314" s="6">
        <f t="shared" si="18"/>
        <v>1361455.267391304</v>
      </c>
      <c r="T314" s="3" t="b">
        <f>IF(SUMIFS('[1]Cashflow Projection'!$E$125:$E$129,'[1]Cashflow Projection'!$D$125:$D$129,'Sales (2)'!C314)&lt;&gt;0,TRUE,FALSE)</f>
        <v>0</v>
      </c>
      <c r="U314" s="4">
        <v>45322</v>
      </c>
      <c r="V314" s="6">
        <v>254202.2203583559</v>
      </c>
      <c r="W314" s="7">
        <f>IF(SUMIFS('[1]Cashflow Projection'!$E$125:$E$129,'[1]Cashflow Projection'!$D$125:$D$129,'Sales (2)'!C314)=1,SUMIFS('[1]Cashflow Projection'!$C$125:$C$129,'[1]Cashflow Projection'!$D$125:$D$129,'Sales (2)'!C314),+'Sales (2)'!H314)</f>
        <v>45247</v>
      </c>
      <c r="X314" s="7">
        <f t="shared" si="19"/>
        <v>45322</v>
      </c>
      <c r="Y314" s="7">
        <f t="shared" si="20"/>
        <v>45351</v>
      </c>
      <c r="Z314" t="b">
        <v>0</v>
      </c>
    </row>
    <row r="315" spans="1:26" hidden="1" x14ac:dyDescent="0.2">
      <c r="A315" s="3" t="s">
        <v>174</v>
      </c>
      <c r="B315" s="3" t="s">
        <v>345</v>
      </c>
      <c r="C315" s="3" t="s">
        <v>353</v>
      </c>
      <c r="D315" s="3" t="b">
        <v>1</v>
      </c>
      <c r="E315" s="3" t="b">
        <v>1</v>
      </c>
      <c r="F315" s="3">
        <f>IF(OR(Z315=TRUE,SUMIFS('[1]Cashflow Projection'!$E$125:$E$129,'[1]Cashflow Projection'!$D$125:$D$129,'Sales (2)'!C315)=1),0,SUMIFS('[1]Cashflow Projection'!$C$7:$C$23,'[1]Cashflow Projection'!$B$7:$B$23,'Sales (2)'!B315,'[1]Cashflow Projection'!$A$7:$A$23,'Sales (2)'!A315))</f>
        <v>0</v>
      </c>
      <c r="G315" s="4">
        <v>45271</v>
      </c>
      <c r="H315" s="4">
        <v>45271</v>
      </c>
      <c r="I315" s="3">
        <v>1784900</v>
      </c>
      <c r="J315" s="3">
        <v>232160.86956521741</v>
      </c>
      <c r="K315" s="3">
        <v>1547739.1304347829</v>
      </c>
      <c r="L315" s="3">
        <v>18502.080000000002</v>
      </c>
      <c r="M315" s="3">
        <v>1789</v>
      </c>
      <c r="N315" s="3">
        <v>8899.5</v>
      </c>
      <c r="O315" s="3">
        <v>88995</v>
      </c>
      <c r="P315" s="3">
        <v>19224.37</v>
      </c>
      <c r="Q315" s="5">
        <f t="shared" si="17"/>
        <v>1410329.180434783</v>
      </c>
      <c r="R315" s="6">
        <v>0</v>
      </c>
      <c r="S315" s="6">
        <f t="shared" si="18"/>
        <v>1410329.180434783</v>
      </c>
      <c r="T315" s="3" t="b">
        <f>IF(SUMIFS('[1]Cashflow Projection'!$E$125:$E$129,'[1]Cashflow Projection'!$D$125:$D$129,'Sales (2)'!C315)&lt;&gt;0,TRUE,FALSE)</f>
        <v>0</v>
      </c>
      <c r="U315" s="4">
        <v>45322</v>
      </c>
      <c r="V315" s="6">
        <v>385098.92855999991</v>
      </c>
      <c r="W315" s="7">
        <f>IF(SUMIFS('[1]Cashflow Projection'!$E$125:$E$129,'[1]Cashflow Projection'!$D$125:$D$129,'Sales (2)'!C315)=1,SUMIFS('[1]Cashflow Projection'!$C$125:$C$129,'[1]Cashflow Projection'!$D$125:$D$129,'Sales (2)'!C315),+'Sales (2)'!H315)</f>
        <v>45271</v>
      </c>
      <c r="X315" s="7">
        <f t="shared" si="19"/>
        <v>45322</v>
      </c>
      <c r="Y315" s="7">
        <f t="shared" si="20"/>
        <v>45351</v>
      </c>
      <c r="Z315" t="b">
        <v>0</v>
      </c>
    </row>
    <row r="316" spans="1:26" x14ac:dyDescent="0.2">
      <c r="A316" s="3" t="s">
        <v>174</v>
      </c>
      <c r="B316" s="3" t="s">
        <v>345</v>
      </c>
      <c r="C316" s="3" t="s">
        <v>354</v>
      </c>
      <c r="D316" s="3" t="b">
        <v>0</v>
      </c>
      <c r="E316" s="3" t="b">
        <v>0</v>
      </c>
      <c r="F316" s="3"/>
      <c r="G316" s="4">
        <v>45456</v>
      </c>
      <c r="H316" s="4">
        <v>45533</v>
      </c>
      <c r="I316" s="3">
        <v>1749900</v>
      </c>
      <c r="J316" s="3">
        <v>228247.82608695651</v>
      </c>
      <c r="K316" s="3">
        <v>1521652.1739130439</v>
      </c>
      <c r="L316" s="3">
        <v>18502.080000000002</v>
      </c>
      <c r="M316" s="3">
        <v>1789</v>
      </c>
      <c r="N316" s="3">
        <v>8749.5</v>
      </c>
      <c r="O316" s="3">
        <v>87495</v>
      </c>
      <c r="P316" s="3">
        <v>19224.37</v>
      </c>
      <c r="Q316" s="5">
        <f t="shared" si="17"/>
        <v>1385892.223913044</v>
      </c>
      <c r="R316" s="6">
        <v>0</v>
      </c>
      <c r="S316" s="6">
        <f t="shared" si="18"/>
        <v>1385892.223913044</v>
      </c>
      <c r="T316" s="3"/>
      <c r="U316" s="4"/>
      <c r="V316" s="6"/>
      <c r="W316" s="7"/>
      <c r="X316" s="7"/>
      <c r="Y316" s="7"/>
    </row>
    <row r="317" spans="1:26" hidden="1" x14ac:dyDescent="0.2">
      <c r="A317" s="3" t="s">
        <v>355</v>
      </c>
      <c r="B317" s="3" t="s">
        <v>113</v>
      </c>
      <c r="C317" s="3" t="s">
        <v>356</v>
      </c>
      <c r="D317" s="3" t="b">
        <v>0</v>
      </c>
      <c r="E317" s="3" t="b">
        <v>0</v>
      </c>
      <c r="F317" s="3">
        <f>IF(OR(Z317=TRUE,SUMIFS('[1]Cashflow Projection'!$E$125:$E$129,'[1]Cashflow Projection'!$D$125:$D$129,'Sales (2)'!C317)=1),0,SUMIFS('[1]Cashflow Projection'!$C$7:$C$23,'[1]Cashflow Projection'!$B$7:$B$23,'Sales (2)'!B317,'[1]Cashflow Projection'!$A$7:$A$23,'Sales (2)'!A317))</f>
        <v>0</v>
      </c>
      <c r="G317" s="4">
        <v>45657</v>
      </c>
      <c r="H317" s="4">
        <v>45657</v>
      </c>
      <c r="I317" s="3" t="s">
        <v>357</v>
      </c>
      <c r="J317" s="3">
        <v>195652.17391304349</v>
      </c>
      <c r="K317" s="3">
        <v>1304347.826086957</v>
      </c>
      <c r="L317" s="3">
        <v>0</v>
      </c>
      <c r="M317" s="3">
        <v>1789</v>
      </c>
      <c r="N317" s="3">
        <v>7500</v>
      </c>
      <c r="O317" s="3">
        <v>75000</v>
      </c>
      <c r="P317" s="3">
        <v>3500</v>
      </c>
      <c r="Q317" s="5">
        <f t="shared" si="17"/>
        <v>1216558.826086957</v>
      </c>
      <c r="R317" s="6">
        <v>0</v>
      </c>
      <c r="S317" s="6">
        <f t="shared" si="18"/>
        <v>1216558.826086957</v>
      </c>
      <c r="T317" s="3" t="b">
        <f>IF(SUMIFS('[1]Cashflow Projection'!$E$125:$E$129,'[1]Cashflow Projection'!$D$125:$D$129,'Sales (2)'!C317)&lt;&gt;0,TRUE,FALSE)</f>
        <v>0</v>
      </c>
      <c r="U317" s="4">
        <v>45688</v>
      </c>
      <c r="V317" s="6">
        <v>1216558.826086957</v>
      </c>
      <c r="W317" s="7">
        <f>IF(SUMIFS('[1]Cashflow Projection'!$E$125:$E$129,'[1]Cashflow Projection'!$D$125:$D$129,'Sales (2)'!C317)=1,SUMIFS('[1]Cashflow Projection'!$C$125:$C$129,'[1]Cashflow Projection'!$D$125:$D$129,'Sales (2)'!C317),+'Sales (2)'!H317)</f>
        <v>45657</v>
      </c>
      <c r="X317" s="7">
        <f t="shared" si="19"/>
        <v>45688</v>
      </c>
      <c r="Y317" s="7">
        <f t="shared" si="20"/>
        <v>45716</v>
      </c>
      <c r="Z317" t="b">
        <v>0</v>
      </c>
    </row>
    <row r="318" spans="1:26" hidden="1" x14ac:dyDescent="0.2">
      <c r="A318" s="3" t="s">
        <v>355</v>
      </c>
      <c r="B318" s="3" t="s">
        <v>113</v>
      </c>
      <c r="C318" s="3" t="s">
        <v>358</v>
      </c>
      <c r="D318" s="3" t="b">
        <v>0</v>
      </c>
      <c r="E318" s="3" t="b">
        <v>0</v>
      </c>
      <c r="F318" s="3">
        <f>IF(OR(Z318=TRUE,SUMIFS('[1]Cashflow Projection'!$E$125:$E$129,'[1]Cashflow Projection'!$D$125:$D$129,'Sales (2)'!C318)=1),0,SUMIFS('[1]Cashflow Projection'!$C$7:$C$23,'[1]Cashflow Projection'!$B$7:$B$23,'Sales (2)'!B318,'[1]Cashflow Projection'!$A$7:$A$23,'Sales (2)'!A318))</f>
        <v>0</v>
      </c>
      <c r="G318" s="4">
        <v>45657</v>
      </c>
      <c r="H318" s="4">
        <v>45657</v>
      </c>
      <c r="I318" s="3" t="s">
        <v>357</v>
      </c>
      <c r="J318" s="3">
        <v>195652.17391304349</v>
      </c>
      <c r="K318" s="3">
        <v>1304347.826086957</v>
      </c>
      <c r="L318" s="3">
        <v>0</v>
      </c>
      <c r="M318" s="3">
        <v>1789</v>
      </c>
      <c r="N318" s="3">
        <v>7500</v>
      </c>
      <c r="O318" s="3">
        <v>75000</v>
      </c>
      <c r="P318" s="3">
        <v>3500</v>
      </c>
      <c r="Q318" s="5">
        <f t="shared" si="17"/>
        <v>1216558.826086957</v>
      </c>
      <c r="R318" s="6">
        <v>0</v>
      </c>
      <c r="S318" s="6">
        <f t="shared" si="18"/>
        <v>1216558.826086957</v>
      </c>
      <c r="T318" s="3" t="b">
        <f>IF(SUMIFS('[1]Cashflow Projection'!$E$125:$E$129,'[1]Cashflow Projection'!$D$125:$D$129,'Sales (2)'!C318)&lt;&gt;0,TRUE,FALSE)</f>
        <v>0</v>
      </c>
      <c r="U318" s="4">
        <v>45688</v>
      </c>
      <c r="V318" s="6">
        <v>1216558.826086957</v>
      </c>
      <c r="W318" s="7">
        <f>IF(SUMIFS('[1]Cashflow Projection'!$E$125:$E$129,'[1]Cashflow Projection'!$D$125:$D$129,'Sales (2)'!C318)=1,SUMIFS('[1]Cashflow Projection'!$C$125:$C$129,'[1]Cashflow Projection'!$D$125:$D$129,'Sales (2)'!C318),+'Sales (2)'!H318)</f>
        <v>45657</v>
      </c>
      <c r="X318" s="7">
        <f t="shared" si="19"/>
        <v>45688</v>
      </c>
      <c r="Y318" s="7">
        <f t="shared" si="20"/>
        <v>45716</v>
      </c>
      <c r="Z318" t="b">
        <v>0</v>
      </c>
    </row>
    <row r="319" spans="1:26" hidden="1" x14ac:dyDescent="0.2">
      <c r="A319" s="3" t="s">
        <v>355</v>
      </c>
      <c r="B319" s="3" t="s">
        <v>113</v>
      </c>
      <c r="C319" s="3" t="s">
        <v>359</v>
      </c>
      <c r="D319" s="3" t="b">
        <v>0</v>
      </c>
      <c r="E319" s="3" t="b">
        <v>0</v>
      </c>
      <c r="F319" s="3">
        <f>IF(OR(Z319=TRUE,SUMIFS('[1]Cashflow Projection'!$E$125:$E$129,'[1]Cashflow Projection'!$D$125:$D$129,'Sales (2)'!C319)=1),0,SUMIFS('[1]Cashflow Projection'!$C$7:$C$23,'[1]Cashflow Projection'!$B$7:$B$23,'Sales (2)'!B319,'[1]Cashflow Projection'!$A$7:$A$23,'Sales (2)'!A319))</f>
        <v>0</v>
      </c>
      <c r="G319" s="4">
        <v>45657</v>
      </c>
      <c r="H319" s="4">
        <v>45657</v>
      </c>
      <c r="I319" s="3" t="s">
        <v>357</v>
      </c>
      <c r="J319" s="3">
        <v>195652.17391304349</v>
      </c>
      <c r="K319" s="3">
        <v>1304347.826086957</v>
      </c>
      <c r="L319" s="3">
        <v>0</v>
      </c>
      <c r="M319" s="3">
        <v>1789</v>
      </c>
      <c r="N319" s="3">
        <v>7500</v>
      </c>
      <c r="O319" s="3">
        <v>75000</v>
      </c>
      <c r="P319" s="3">
        <v>3500</v>
      </c>
      <c r="Q319" s="5">
        <f t="shared" si="17"/>
        <v>1216558.826086957</v>
      </c>
      <c r="R319" s="6">
        <v>0</v>
      </c>
      <c r="S319" s="6">
        <f t="shared" si="18"/>
        <v>1216558.826086957</v>
      </c>
      <c r="T319" s="3" t="b">
        <f>IF(SUMIFS('[1]Cashflow Projection'!$E$125:$E$129,'[1]Cashflow Projection'!$D$125:$D$129,'Sales (2)'!C319)&lt;&gt;0,TRUE,FALSE)</f>
        <v>0</v>
      </c>
      <c r="U319" s="4">
        <v>45688</v>
      </c>
      <c r="V319" s="6">
        <v>1216558.826086957</v>
      </c>
      <c r="W319" s="7">
        <f>IF(SUMIFS('[1]Cashflow Projection'!$E$125:$E$129,'[1]Cashflow Projection'!$D$125:$D$129,'Sales (2)'!C319)=1,SUMIFS('[1]Cashflow Projection'!$C$125:$C$129,'[1]Cashflow Projection'!$D$125:$D$129,'Sales (2)'!C319),+'Sales (2)'!H319)</f>
        <v>45657</v>
      </c>
      <c r="X319" s="7">
        <f t="shared" si="19"/>
        <v>45688</v>
      </c>
      <c r="Y319" s="7">
        <f t="shared" si="20"/>
        <v>45716</v>
      </c>
      <c r="Z319" t="b">
        <v>0</v>
      </c>
    </row>
    <row r="320" spans="1:26" hidden="1" x14ac:dyDescent="0.2">
      <c r="A320" s="3" t="s">
        <v>355</v>
      </c>
      <c r="B320" s="3" t="s">
        <v>132</v>
      </c>
      <c r="C320" s="3" t="s">
        <v>360</v>
      </c>
      <c r="D320" s="3" t="b">
        <v>0</v>
      </c>
      <c r="E320" s="3" t="b">
        <v>0</v>
      </c>
      <c r="F320" s="3">
        <f>IF(OR(Z320=TRUE,SUMIFS('[1]Cashflow Projection'!$E$125:$E$129,'[1]Cashflow Projection'!$D$125:$D$129,'Sales (2)'!C320)=1),0,SUMIFS('[1]Cashflow Projection'!$C$7:$C$23,'[1]Cashflow Projection'!$B$7:$B$23,'Sales (2)'!B320,'[1]Cashflow Projection'!$A$7:$A$23,'Sales (2)'!A320))</f>
        <v>0</v>
      </c>
      <c r="G320" s="4">
        <v>45657</v>
      </c>
      <c r="H320" s="4">
        <v>45657</v>
      </c>
      <c r="I320" s="3" t="s">
        <v>357</v>
      </c>
      <c r="J320" s="3">
        <v>195652.17391304349</v>
      </c>
      <c r="K320" s="3">
        <v>1304347.826086957</v>
      </c>
      <c r="L320" s="3">
        <v>0</v>
      </c>
      <c r="M320" s="3">
        <v>1789</v>
      </c>
      <c r="N320" s="3">
        <v>7500</v>
      </c>
      <c r="O320" s="3">
        <v>75000</v>
      </c>
      <c r="P320" s="3">
        <v>3500</v>
      </c>
      <c r="Q320" s="5">
        <f t="shared" si="17"/>
        <v>1216558.826086957</v>
      </c>
      <c r="R320" s="6">
        <v>0</v>
      </c>
      <c r="S320" s="6">
        <f t="shared" si="18"/>
        <v>1216558.826086957</v>
      </c>
      <c r="T320" s="3" t="b">
        <f>IF(SUMIFS('[1]Cashflow Projection'!$E$125:$E$129,'[1]Cashflow Projection'!$D$125:$D$129,'Sales (2)'!C320)&lt;&gt;0,TRUE,FALSE)</f>
        <v>0</v>
      </c>
      <c r="U320" s="4">
        <v>45688</v>
      </c>
      <c r="V320" s="6">
        <v>1216558.826086957</v>
      </c>
      <c r="W320" s="7">
        <f>IF(SUMIFS('[1]Cashflow Projection'!$E$125:$E$129,'[1]Cashflow Projection'!$D$125:$D$129,'Sales (2)'!C320)=1,SUMIFS('[1]Cashflow Projection'!$C$125:$C$129,'[1]Cashflow Projection'!$D$125:$D$129,'Sales (2)'!C320),+'Sales (2)'!H320)</f>
        <v>45657</v>
      </c>
      <c r="X320" s="7">
        <f t="shared" si="19"/>
        <v>45688</v>
      </c>
      <c r="Y320" s="7">
        <f t="shared" si="20"/>
        <v>45716</v>
      </c>
      <c r="Z320" t="b">
        <v>0</v>
      </c>
    </row>
    <row r="321" spans="1:26" hidden="1" x14ac:dyDescent="0.2">
      <c r="A321" s="3" t="s">
        <v>355</v>
      </c>
      <c r="B321" s="3" t="s">
        <v>132</v>
      </c>
      <c r="C321" s="3" t="s">
        <v>361</v>
      </c>
      <c r="D321" s="3" t="b">
        <v>0</v>
      </c>
      <c r="E321" s="3" t="b">
        <v>0</v>
      </c>
      <c r="F321" s="3">
        <f>IF(OR(Z321=TRUE,SUMIFS('[1]Cashflow Projection'!$E$125:$E$129,'[1]Cashflow Projection'!$D$125:$D$129,'Sales (2)'!C321)=1),0,SUMIFS('[1]Cashflow Projection'!$C$7:$C$23,'[1]Cashflow Projection'!$B$7:$B$23,'Sales (2)'!B321,'[1]Cashflow Projection'!$A$7:$A$23,'Sales (2)'!A321))</f>
        <v>0</v>
      </c>
      <c r="G321" s="4">
        <v>45657</v>
      </c>
      <c r="H321" s="4">
        <v>45657</v>
      </c>
      <c r="I321" s="3" t="s">
        <v>357</v>
      </c>
      <c r="J321" s="3">
        <v>195652.17391304349</v>
      </c>
      <c r="K321" s="3">
        <v>1304347.826086957</v>
      </c>
      <c r="L321" s="3">
        <v>0</v>
      </c>
      <c r="M321" s="3">
        <v>1789</v>
      </c>
      <c r="N321" s="3">
        <v>7500</v>
      </c>
      <c r="O321" s="3">
        <v>75000</v>
      </c>
      <c r="P321" s="3">
        <v>3500</v>
      </c>
      <c r="Q321" s="5">
        <f t="shared" si="17"/>
        <v>1216558.826086957</v>
      </c>
      <c r="R321" s="6">
        <v>0</v>
      </c>
      <c r="S321" s="6">
        <f t="shared" si="18"/>
        <v>1216558.826086957</v>
      </c>
      <c r="T321" s="3" t="b">
        <f>IF(SUMIFS('[1]Cashflow Projection'!$E$125:$E$129,'[1]Cashflow Projection'!$D$125:$D$129,'Sales (2)'!C321)&lt;&gt;0,TRUE,FALSE)</f>
        <v>0</v>
      </c>
      <c r="U321" s="4">
        <v>45688</v>
      </c>
      <c r="V321" s="6">
        <v>1216558.826086957</v>
      </c>
      <c r="W321" s="7">
        <f>IF(SUMIFS('[1]Cashflow Projection'!$E$125:$E$129,'[1]Cashflow Projection'!$D$125:$D$129,'Sales (2)'!C321)=1,SUMIFS('[1]Cashflow Projection'!$C$125:$C$129,'[1]Cashflow Projection'!$D$125:$D$129,'Sales (2)'!C321),+'Sales (2)'!H321)</f>
        <v>45657</v>
      </c>
      <c r="X321" s="7">
        <f t="shared" si="19"/>
        <v>45688</v>
      </c>
      <c r="Y321" s="7">
        <f t="shared" si="20"/>
        <v>45716</v>
      </c>
      <c r="Z321" t="b">
        <v>0</v>
      </c>
    </row>
  </sheetData>
  <autoFilter ref="A4:V321" xr:uid="{00000000-0009-0000-0000-000004000000}">
    <filterColumn colId="0">
      <filters>
        <filter val="Heron View"/>
      </filters>
    </filterColumn>
    <filterColumn colId="3">
      <filters>
        <filter val="FALSE"/>
      </filters>
    </filterColumn>
    <filterColumn colId="7">
      <filters>
        <dateGroupItem year="2024" dateTimeGrouping="year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Bruton</dc:creator>
  <cp:lastModifiedBy>Wayne Bruton</cp:lastModifiedBy>
  <dcterms:created xsi:type="dcterms:W3CDTF">2024-08-13T10:15:21Z</dcterms:created>
  <dcterms:modified xsi:type="dcterms:W3CDTF">2024-08-13T10:15:33Z</dcterms:modified>
</cp:coreProperties>
</file>