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babacardiop/Downloads/"/>
    </mc:Choice>
  </mc:AlternateContent>
  <bookViews>
    <workbookView xWindow="40" yWindow="460" windowWidth="28760" windowHeight="16440"/>
  </bookViews>
  <sheets>
    <sheet name="BE MAÏS" sheetId="1" r:id="rId1"/>
    <sheet name="BE ARACHID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M18" i="1"/>
  <c r="P53" i="1"/>
  <c r="P49" i="1"/>
  <c r="P47" i="1"/>
  <c r="P43" i="1"/>
  <c r="P41" i="1"/>
  <c r="P39" i="1"/>
  <c r="P37" i="1"/>
  <c r="P35" i="1"/>
  <c r="P27" i="1"/>
  <c r="J24" i="1"/>
  <c r="J25" i="1"/>
  <c r="P25" i="1"/>
  <c r="P33" i="1"/>
  <c r="P31" i="1"/>
  <c r="P29" i="1"/>
  <c r="J22" i="1"/>
  <c r="J23" i="1"/>
  <c r="P23" i="1"/>
  <c r="J20" i="1"/>
  <c r="J21" i="1"/>
  <c r="P21" i="1"/>
  <c r="J19" i="1"/>
  <c r="P19" i="1"/>
  <c r="J17" i="1"/>
  <c r="P17" i="1"/>
  <c r="J23" i="2"/>
  <c r="O23" i="2"/>
  <c r="O17" i="1"/>
  <c r="M23" i="2"/>
  <c r="M17" i="1"/>
  <c r="N17" i="1"/>
  <c r="M19" i="1"/>
  <c r="M20" i="1"/>
  <c r="M21" i="1"/>
  <c r="M22" i="1"/>
  <c r="M23" i="1"/>
  <c r="M24" i="1"/>
  <c r="M25" i="1"/>
  <c r="J26" i="1"/>
  <c r="M26" i="1"/>
  <c r="J27" i="1"/>
  <c r="M27" i="1"/>
  <c r="J28" i="1"/>
  <c r="M28" i="1"/>
  <c r="J29" i="1"/>
  <c r="M29" i="1"/>
  <c r="J30" i="1"/>
  <c r="M30" i="1"/>
  <c r="J31" i="1"/>
  <c r="M31" i="1"/>
  <c r="J32" i="1"/>
  <c r="M32" i="1"/>
  <c r="J33" i="1"/>
  <c r="M33" i="1"/>
  <c r="J34" i="1"/>
  <c r="M34" i="1"/>
  <c r="J35" i="1"/>
  <c r="M35" i="1"/>
  <c r="J37" i="1"/>
  <c r="M37" i="1"/>
  <c r="J38" i="1"/>
  <c r="M38" i="1"/>
  <c r="J39" i="1"/>
  <c r="M39" i="1"/>
  <c r="J40" i="1"/>
  <c r="M40" i="1"/>
  <c r="J41" i="1"/>
  <c r="M41" i="1"/>
  <c r="J42" i="1"/>
  <c r="M42" i="1"/>
  <c r="J43" i="1"/>
  <c r="M43" i="1"/>
  <c r="J44" i="1"/>
  <c r="M44" i="1"/>
  <c r="J45" i="1"/>
  <c r="M45" i="1"/>
  <c r="J46" i="1"/>
  <c r="M46" i="1"/>
  <c r="J47" i="1"/>
  <c r="M47" i="1"/>
  <c r="J48" i="1"/>
  <c r="M48" i="1"/>
  <c r="J49" i="1"/>
  <c r="M49" i="1"/>
  <c r="J50" i="1"/>
  <c r="M50" i="1"/>
  <c r="J51" i="1"/>
  <c r="M51" i="1"/>
  <c r="J52" i="1"/>
  <c r="M52" i="1"/>
  <c r="J53" i="1"/>
  <c r="M53" i="1"/>
  <c r="J54" i="1"/>
  <c r="M54" i="1"/>
  <c r="J55" i="1"/>
  <c r="M55" i="1"/>
  <c r="J56" i="1"/>
  <c r="M56" i="1"/>
  <c r="J57" i="1"/>
  <c r="M57" i="1"/>
  <c r="J58" i="1"/>
  <c r="M58" i="1"/>
  <c r="J59" i="1"/>
  <c r="M59" i="1"/>
  <c r="J60" i="1"/>
  <c r="M60" i="1"/>
  <c r="J61" i="1"/>
  <c r="M61" i="1"/>
  <c r="J62" i="1"/>
  <c r="M62" i="1"/>
  <c r="J63" i="1"/>
  <c r="M63" i="1"/>
  <c r="J64" i="1"/>
  <c r="M64" i="1"/>
  <c r="J65" i="1"/>
  <c r="M65" i="1"/>
  <c r="J66" i="1"/>
  <c r="M66" i="1"/>
  <c r="J67" i="1"/>
  <c r="M67" i="1"/>
  <c r="J68" i="1"/>
  <c r="M68" i="1"/>
  <c r="J69" i="1"/>
  <c r="M69" i="1"/>
  <c r="J70" i="1"/>
  <c r="M70" i="1"/>
  <c r="J71" i="1"/>
  <c r="M71" i="1"/>
  <c r="J72" i="1"/>
  <c r="M72" i="1"/>
  <c r="J73" i="1"/>
  <c r="M73" i="1"/>
  <c r="J74" i="1"/>
  <c r="M74" i="1"/>
  <c r="J75" i="1"/>
  <c r="M75" i="1"/>
  <c r="J76" i="1"/>
  <c r="M76" i="1"/>
  <c r="J77" i="1"/>
  <c r="M77" i="1"/>
  <c r="J78" i="1"/>
  <c r="M78" i="1"/>
  <c r="J79" i="1"/>
  <c r="M79" i="1"/>
  <c r="J80" i="1"/>
  <c r="M80" i="1"/>
  <c r="J81" i="1"/>
  <c r="M81" i="1"/>
  <c r="J82" i="1"/>
  <c r="M82" i="1"/>
  <c r="J83" i="1"/>
  <c r="M83" i="1"/>
  <c r="J84" i="1"/>
  <c r="M84" i="1"/>
  <c r="J85" i="1"/>
  <c r="M85" i="1"/>
  <c r="J86" i="1"/>
  <c r="M86" i="1"/>
  <c r="J87" i="1"/>
  <c r="M87" i="1"/>
  <c r="J88" i="1"/>
  <c r="M88" i="1"/>
  <c r="J89" i="1"/>
  <c r="M89" i="1"/>
  <c r="J90" i="1"/>
  <c r="M90" i="1"/>
  <c r="J91" i="1"/>
  <c r="M91" i="1"/>
  <c r="J92" i="1"/>
  <c r="M92" i="1"/>
  <c r="J93" i="1"/>
  <c r="M93" i="1"/>
  <c r="J94" i="1"/>
  <c r="M94" i="1"/>
  <c r="J95" i="1"/>
  <c r="M95" i="1"/>
  <c r="J96" i="1"/>
  <c r="M96" i="1"/>
  <c r="J25" i="2"/>
  <c r="M25" i="2"/>
  <c r="N23" i="2"/>
  <c r="J24" i="2"/>
  <c r="M24" i="2"/>
  <c r="N25" i="2"/>
  <c r="J26" i="2"/>
  <c r="M26" i="2"/>
  <c r="J27" i="2"/>
  <c r="M27" i="2"/>
  <c r="J28" i="2"/>
  <c r="M28" i="2"/>
  <c r="J29" i="2"/>
  <c r="M29" i="2"/>
  <c r="J30" i="2"/>
  <c r="M30" i="2"/>
  <c r="J31" i="2"/>
  <c r="M31" i="2"/>
  <c r="J32" i="2"/>
  <c r="M32" i="2"/>
  <c r="J33" i="2"/>
  <c r="M33" i="2"/>
  <c r="J34" i="2"/>
  <c r="M34" i="2"/>
  <c r="J35" i="2"/>
  <c r="M35" i="2"/>
  <c r="J36" i="2"/>
  <c r="M36" i="2"/>
  <c r="J37" i="2"/>
  <c r="M37" i="2"/>
  <c r="J38" i="2"/>
  <c r="M38" i="2"/>
  <c r="J39" i="2"/>
  <c r="M39" i="2"/>
  <c r="J41" i="2"/>
  <c r="M41" i="2"/>
  <c r="J42" i="2"/>
  <c r="M42" i="2"/>
  <c r="J46" i="2"/>
  <c r="M46" i="2"/>
  <c r="J47" i="2"/>
  <c r="M47" i="2"/>
  <c r="J48" i="2"/>
  <c r="M48" i="2"/>
  <c r="J49" i="2"/>
  <c r="M49" i="2"/>
  <c r="J50" i="2"/>
  <c r="M50" i="2"/>
  <c r="J51" i="2"/>
  <c r="M51" i="2"/>
  <c r="J52" i="2"/>
  <c r="M52" i="2"/>
  <c r="J53" i="2"/>
  <c r="M53" i="2"/>
  <c r="J54" i="2"/>
  <c r="M54" i="2"/>
  <c r="J55" i="2"/>
  <c r="M55" i="2"/>
  <c r="J56" i="2"/>
  <c r="M56" i="2"/>
  <c r="J57" i="2"/>
  <c r="M57" i="2"/>
  <c r="J58" i="2"/>
  <c r="M58" i="2"/>
  <c r="J59" i="2"/>
  <c r="M59" i="2"/>
  <c r="J60" i="2"/>
  <c r="M60" i="2"/>
  <c r="J61" i="2"/>
  <c r="M61" i="2"/>
  <c r="J62" i="2"/>
  <c r="M62" i="2"/>
  <c r="J63" i="2"/>
  <c r="M63" i="2"/>
  <c r="J64" i="2"/>
  <c r="M64" i="2"/>
  <c r="J65" i="2"/>
  <c r="M65" i="2"/>
  <c r="J66" i="2"/>
  <c r="M66" i="2"/>
  <c r="J67" i="2"/>
  <c r="M67" i="2"/>
  <c r="J68" i="2"/>
  <c r="M68" i="2"/>
  <c r="J69" i="2"/>
  <c r="M69" i="2"/>
  <c r="J70" i="2"/>
  <c r="M70" i="2"/>
  <c r="J71" i="2"/>
  <c r="M71" i="2"/>
  <c r="J72" i="2"/>
  <c r="M72" i="2"/>
  <c r="J73" i="2"/>
  <c r="M73" i="2"/>
  <c r="J74" i="2"/>
  <c r="M74" i="2"/>
  <c r="J75" i="2"/>
  <c r="M75" i="2"/>
  <c r="J76" i="2"/>
  <c r="M76" i="2"/>
  <c r="J77" i="2"/>
  <c r="M77" i="2"/>
  <c r="J78" i="2"/>
  <c r="M78" i="2"/>
  <c r="J79" i="2"/>
  <c r="M79" i="2"/>
  <c r="J80" i="2"/>
  <c r="M80" i="2"/>
  <c r="J81" i="2"/>
  <c r="M81" i="2"/>
  <c r="J82" i="2"/>
  <c r="M82" i="2"/>
  <c r="J83" i="2"/>
  <c r="M83" i="2"/>
  <c r="J84" i="2"/>
  <c r="M84" i="2"/>
  <c r="J85" i="2"/>
  <c r="M85" i="2"/>
  <c r="J86" i="2"/>
  <c r="M86" i="2"/>
  <c r="J87" i="2"/>
  <c r="M87" i="2"/>
  <c r="J88" i="2"/>
  <c r="M88" i="2"/>
  <c r="J89" i="2"/>
  <c r="M89" i="2"/>
  <c r="J90" i="2"/>
  <c r="M90" i="2"/>
  <c r="J91" i="2"/>
  <c r="M91" i="2"/>
  <c r="J92" i="2"/>
  <c r="M92" i="2"/>
  <c r="J93" i="2"/>
  <c r="M93" i="2"/>
  <c r="J94" i="2"/>
  <c r="M94" i="2"/>
  <c r="J95" i="2"/>
  <c r="M95" i="2"/>
  <c r="J96" i="2"/>
  <c r="M96" i="2"/>
  <c r="O95" i="2"/>
  <c r="N95" i="2"/>
  <c r="P95" i="1"/>
  <c r="O95" i="1"/>
  <c r="N95" i="1"/>
  <c r="O92" i="2"/>
  <c r="N93" i="2"/>
  <c r="P93" i="1"/>
  <c r="O92" i="1"/>
  <c r="N93" i="1"/>
  <c r="N91" i="2"/>
  <c r="P91" i="1"/>
  <c r="N91" i="1"/>
  <c r="O89" i="2"/>
  <c r="N89" i="2"/>
  <c r="P89" i="1"/>
  <c r="O89" i="1"/>
  <c r="N89" i="1"/>
  <c r="N87" i="2"/>
  <c r="P87" i="1"/>
  <c r="N87" i="1"/>
  <c r="O86" i="2"/>
  <c r="N85" i="2"/>
  <c r="P85" i="1"/>
  <c r="O86" i="1"/>
  <c r="N85" i="1"/>
  <c r="O83" i="1"/>
  <c r="O83" i="2"/>
  <c r="N83" i="2"/>
  <c r="P83" i="1"/>
  <c r="N83" i="1"/>
  <c r="P81" i="1"/>
  <c r="N81" i="1"/>
  <c r="N81" i="2"/>
  <c r="O80" i="1"/>
  <c r="O80" i="2"/>
  <c r="N79" i="2"/>
  <c r="P79" i="1"/>
  <c r="N79" i="1"/>
  <c r="O77" i="2"/>
  <c r="N77" i="2"/>
  <c r="O74" i="2"/>
  <c r="N75" i="2"/>
  <c r="P77" i="1"/>
  <c r="O77" i="1"/>
  <c r="N77" i="1"/>
  <c r="P75" i="1"/>
  <c r="N75" i="1"/>
  <c r="O74" i="1"/>
  <c r="P73" i="1"/>
  <c r="N73" i="1"/>
  <c r="P69" i="1"/>
  <c r="N73" i="2"/>
  <c r="O71" i="2"/>
  <c r="O68" i="2"/>
  <c r="N71" i="2"/>
  <c r="N69" i="2"/>
  <c r="P71" i="1"/>
  <c r="O71" i="1"/>
  <c r="N71" i="1"/>
  <c r="N69" i="1"/>
  <c r="N67" i="2"/>
  <c r="P67" i="1"/>
  <c r="O68" i="1"/>
  <c r="N67" i="1"/>
  <c r="O65" i="2"/>
  <c r="N65" i="2"/>
  <c r="P65" i="1"/>
  <c r="N65" i="1"/>
  <c r="N63" i="2"/>
  <c r="P63" i="1"/>
  <c r="O65" i="1"/>
  <c r="N63" i="1"/>
  <c r="P61" i="1"/>
  <c r="N61" i="1"/>
  <c r="O62" i="1"/>
  <c r="O62" i="2"/>
  <c r="N61" i="2"/>
  <c r="N59" i="2"/>
  <c r="P57" i="1"/>
  <c r="N59" i="1"/>
  <c r="O59" i="2"/>
  <c r="O59" i="1"/>
  <c r="N57" i="2"/>
  <c r="N57" i="1"/>
  <c r="P55" i="1"/>
  <c r="O56" i="2"/>
  <c r="N55" i="2"/>
  <c r="N55" i="1"/>
  <c r="O56" i="1"/>
  <c r="N53" i="1"/>
  <c r="N53" i="2"/>
  <c r="P51" i="1"/>
  <c r="O53" i="1"/>
  <c r="O53" i="2"/>
  <c r="N51" i="1"/>
  <c r="N51" i="2"/>
  <c r="N49" i="2"/>
  <c r="J36" i="1"/>
  <c r="M36" i="1"/>
  <c r="O50" i="2"/>
  <c r="O50" i="1"/>
  <c r="N49" i="1"/>
  <c r="N47" i="2"/>
  <c r="N47" i="1"/>
  <c r="J45" i="2"/>
  <c r="M45" i="2"/>
  <c r="P45" i="1"/>
  <c r="O47" i="1"/>
  <c r="O47" i="2"/>
  <c r="J44" i="2"/>
  <c r="M44" i="2"/>
  <c r="N45" i="1"/>
  <c r="N45" i="2"/>
  <c r="J43" i="2"/>
  <c r="M43" i="2"/>
  <c r="N43" i="2"/>
  <c r="O44" i="2"/>
  <c r="N43" i="1"/>
  <c r="O44" i="1"/>
  <c r="J40" i="2"/>
  <c r="M40" i="2"/>
  <c r="N41" i="1"/>
  <c r="N41" i="2"/>
  <c r="O41" i="1"/>
  <c r="O41" i="2"/>
  <c r="N39" i="1"/>
  <c r="N39" i="2"/>
  <c r="O38" i="2"/>
  <c r="N37" i="2"/>
  <c r="O38" i="1"/>
  <c r="N37" i="1"/>
  <c r="N35" i="2"/>
  <c r="N35" i="1"/>
  <c r="O35" i="1"/>
  <c r="O35" i="2"/>
  <c r="N31" i="2"/>
  <c r="N27" i="2"/>
  <c r="N33" i="2"/>
  <c r="N29" i="2"/>
  <c r="N33" i="1"/>
  <c r="N31" i="1"/>
  <c r="O32" i="1"/>
  <c r="O32" i="2"/>
  <c r="N29" i="1"/>
  <c r="O29" i="2"/>
  <c r="O29" i="1"/>
  <c r="N27" i="1"/>
  <c r="O26" i="2"/>
  <c r="O26" i="1"/>
  <c r="N25" i="1"/>
  <c r="N23" i="1"/>
  <c r="N21" i="1"/>
  <c r="O23" i="1"/>
  <c r="N19" i="1"/>
  <c r="O20" i="1"/>
</calcChain>
</file>

<file path=xl/sharedStrings.xml><?xml version="1.0" encoding="utf-8"?>
<sst xmlns="http://schemas.openxmlformats.org/spreadsheetml/2006/main" count="38" uniqueCount="22">
  <si>
    <t>Date</t>
  </si>
  <si>
    <t>Coefficient cultural (Kc) jour j-1</t>
  </si>
  <si>
    <t>Evapotranspiration de référence (ETo) jour j-1</t>
  </si>
  <si>
    <t>Evapotranspiration réelle (Etc) jour j-1</t>
  </si>
  <si>
    <t>Pluie brute jour j-1</t>
  </si>
  <si>
    <t>Pluie efficace (Pe) jour j-1</t>
  </si>
  <si>
    <t>Besoin en eau d'irrigation (BE)/Fréquence</t>
  </si>
  <si>
    <t>100% BE / 1j</t>
  </si>
  <si>
    <t>100% BE / 2j</t>
  </si>
  <si>
    <t>100% BE / 3j</t>
  </si>
  <si>
    <t>FREQUENCE D'IRRIGATION MAÏS</t>
  </si>
  <si>
    <t>Tmin</t>
  </si>
  <si>
    <t>Tmax</t>
  </si>
  <si>
    <t>FREQUENCE D'IRRIGATION ARACHIDE</t>
  </si>
  <si>
    <t>Radiation solaire (Mj/) jour j-1</t>
  </si>
  <si>
    <t>Vitesse du vent (m/s) jour j-1</t>
  </si>
  <si>
    <t>Humidité relative (%) jour j-1</t>
  </si>
  <si>
    <t>Température (°C) jour j-1</t>
  </si>
  <si>
    <t>Radiation solaire (Mj/jour) jour j-1</t>
  </si>
  <si>
    <t>Sun</t>
  </si>
  <si>
    <t>22.6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</si>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</sst>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" fontId="3" fillId="5" borderId="1" xfId="0" applyNumberFormat="1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7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/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" fontId="6" fillId="5" borderId="1" xfId="0" applyNumberFormat="1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/>
    <xf numFmtId="16" fontId="7" fillId="2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65" fontId="7" fillId="7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/>
    <xf numFmtId="165" fontId="6" fillId="7" borderId="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1" fontId="6" fillId="0" borderId="0" xfId="0" applyNumberFormat="1" applyFont="1" applyBorder="1"/>
    <xf numFmtId="2" fontId="6" fillId="0" borderId="0" xfId="0" applyNumberFormat="1" applyFont="1" applyBorder="1"/>
    <xf numFmtId="164" fontId="6" fillId="0" borderId="0" xfId="0" applyNumberFormat="1" applyFont="1" applyBorder="1"/>
    <xf numFmtId="0" fontId="3" fillId="0" borderId="0" xfId="0" applyFont="1"/>
    <xf numFmtId="2" fontId="8" fillId="6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16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165" fontId="3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 applyFill="1"/>
    <xf numFmtId="165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 wrapText="1"/>
    </xf>
    <xf numFmtId="165" fontId="6" fillId="0" borderId="7" xfId="0" applyNumberFormat="1" applyFont="1" applyBorder="1" applyAlignment="1">
      <alignment horizontal="center" vertical="center" wrapText="1"/>
    </xf>
    <xf numFmtId="165" fontId="6" fillId="0" borderId="8" xfId="0" applyNumberFormat="1" applyFont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 wrapText="1"/>
    </xf>
    <xf numFmtId="165" fontId="6" fillId="0" borderId="10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5" fontId="6" fillId="0" borderId="12" xfId="0" applyNumberFormat="1" applyFont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2" fontId="6" fillId="0" borderId="7" xfId="0" applyNumberFormat="1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>
      <alignment horizontal="center" vertical="center" wrapText="1"/>
    </xf>
    <xf numFmtId="2" fontId="6" fillId="0" borderId="10" xfId="0" applyNumberFormat="1" applyFont="1" applyFill="1" applyBorder="1" applyAlignment="1">
      <alignment horizontal="center" vertical="center" wrapText="1"/>
    </xf>
    <xf numFmtId="2" fontId="6" fillId="0" borderId="11" xfId="0" applyNumberFormat="1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165" fontId="3" fillId="0" borderId="9" xfId="0" applyNumberFormat="1" applyFont="1" applyBorder="1" applyAlignment="1">
      <alignment horizontal="center" vertical="center" wrapText="1"/>
    </xf>
    <xf numFmtId="165" fontId="3" fillId="0" borderId="10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Fill="1" applyBorder="1" applyAlignment="1">
      <alignment horizontal="center" vertical="center" wrapText="1"/>
    </xf>
    <xf numFmtId="2" fontId="3" fillId="0" borderId="12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Fill="1" applyBorder="1" applyAlignment="1">
      <alignment horizontal="center" vertical="center" wrapText="1"/>
    </xf>
    <xf numFmtId="164" fontId="3" fillId="0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zoomScale="66" zoomScaleNormal="66" zoomScalePageLayoutView="66" workbookViewId="0">
      <pane ySplit="1" topLeftCell="A2" activePane="bottomLeft" state="frozen"/>
      <selection pane="bottomLeft" activeCell="B4" sqref="B4:G15"/>
    </sheetView>
  </sheetViews>
  <sheetFormatPr baseColWidth="10" defaultColWidth="17.6640625" defaultRowHeight="26" customHeight="1" x14ac:dyDescent="0.2"/>
  <cols>
    <col min="1" max="1" width="17.6640625" style="73"/>
    <col min="2" max="3" width="17.6640625" style="104"/>
    <col min="4" max="4" width="17.6640625" style="105"/>
    <col min="5" max="7" width="17.6640625" style="104"/>
    <col min="8" max="8" width="17.6640625" style="108"/>
    <col min="9" max="10" width="17.6640625" style="106"/>
    <col min="11" max="12" width="17.6640625" style="105"/>
    <col min="13" max="15" width="17.6640625" style="107"/>
    <col min="16" max="16" width="17.6640625" style="22"/>
    <col min="17" max="16384" width="17.6640625" style="73"/>
  </cols>
  <sheetData>
    <row r="1" spans="1:16" ht="26" customHeight="1" x14ac:dyDescent="0.2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26" customHeight="1" x14ac:dyDescent="0.2">
      <c r="A2" s="1" t="s">
        <v>0</v>
      </c>
      <c r="B2" s="109" t="s">
        <v>17</v>
      </c>
      <c r="C2" s="109"/>
      <c r="D2" s="110" t="s">
        <v>16</v>
      </c>
      <c r="E2" s="109" t="s">
        <v>15</v>
      </c>
      <c r="F2" s="111" t="s">
        <v>19</v>
      </c>
      <c r="G2" s="109" t="s">
        <v>18</v>
      </c>
      <c r="H2" s="112" t="s">
        <v>1</v>
      </c>
      <c r="I2" s="113" t="s">
        <v>2</v>
      </c>
      <c r="J2" s="113" t="s">
        <v>3</v>
      </c>
      <c r="K2" s="110" t="s">
        <v>4</v>
      </c>
      <c r="L2" s="110" t="s">
        <v>5</v>
      </c>
      <c r="M2" s="114" t="s">
        <v>6</v>
      </c>
      <c r="N2" s="114"/>
      <c r="O2" s="114"/>
      <c r="P2" s="115"/>
    </row>
    <row r="3" spans="1:16" ht="26" customHeight="1" x14ac:dyDescent="0.2">
      <c r="A3" s="1"/>
      <c r="B3" s="116" t="s">
        <v>11</v>
      </c>
      <c r="C3" s="116" t="s">
        <v>12</v>
      </c>
      <c r="D3" s="110"/>
      <c r="E3" s="109"/>
      <c r="F3" s="117"/>
      <c r="G3" s="109"/>
      <c r="H3" s="112"/>
      <c r="I3" s="113"/>
      <c r="J3" s="113"/>
      <c r="K3" s="110"/>
      <c r="L3" s="110"/>
      <c r="M3" s="118" t="s">
        <v>7</v>
      </c>
      <c r="N3" s="118" t="s">
        <v>8</v>
      </c>
      <c r="O3" s="119" t="s">
        <v>9</v>
      </c>
      <c r="P3" s="120" t="s">
        <v>21</v>
      </c>
    </row>
    <row r="4" spans="1:16" ht="26" customHeight="1" x14ac:dyDescent="0.2">
      <c r="A4" s="4">
        <v>43502</v>
      </c>
      <c r="B4" s="139"/>
      <c r="C4" s="140"/>
      <c r="D4" s="140"/>
      <c r="E4" s="140"/>
      <c r="F4" s="140"/>
      <c r="G4" s="141"/>
      <c r="H4" s="74">
        <v>0.4</v>
      </c>
      <c r="I4" s="148"/>
      <c r="J4" s="149"/>
      <c r="K4" s="7">
        <v>0</v>
      </c>
      <c r="L4" s="7">
        <v>0</v>
      </c>
      <c r="M4" s="154"/>
      <c r="N4" s="155"/>
      <c r="O4" s="155"/>
      <c r="P4" s="156"/>
    </row>
    <row r="5" spans="1:16" ht="26" customHeight="1" x14ac:dyDescent="0.2">
      <c r="A5" s="4">
        <v>43503</v>
      </c>
      <c r="B5" s="142"/>
      <c r="C5" s="143"/>
      <c r="D5" s="143"/>
      <c r="E5" s="143"/>
      <c r="F5" s="143"/>
      <c r="G5" s="144"/>
      <c r="H5" s="74">
        <v>0.4</v>
      </c>
      <c r="I5" s="150"/>
      <c r="J5" s="151"/>
      <c r="K5" s="7">
        <v>0</v>
      </c>
      <c r="L5" s="7">
        <v>0</v>
      </c>
      <c r="M5" s="157"/>
      <c r="N5" s="158"/>
      <c r="O5" s="158"/>
      <c r="P5" s="159"/>
    </row>
    <row r="6" spans="1:16" ht="26" customHeight="1" x14ac:dyDescent="0.2">
      <c r="A6" s="4">
        <v>43504</v>
      </c>
      <c r="B6" s="142"/>
      <c r="C6" s="143"/>
      <c r="D6" s="143"/>
      <c r="E6" s="143"/>
      <c r="F6" s="143"/>
      <c r="G6" s="144"/>
      <c r="H6" s="74">
        <v>0.4</v>
      </c>
      <c r="I6" s="150"/>
      <c r="J6" s="151"/>
      <c r="K6" s="7">
        <v>0</v>
      </c>
      <c r="L6" s="7">
        <v>0</v>
      </c>
      <c r="M6" s="157"/>
      <c r="N6" s="158"/>
      <c r="O6" s="158"/>
      <c r="P6" s="159"/>
    </row>
    <row r="7" spans="1:16" ht="26" customHeight="1" x14ac:dyDescent="0.2">
      <c r="A7" s="4">
        <v>43505</v>
      </c>
      <c r="B7" s="142"/>
      <c r="C7" s="143"/>
      <c r="D7" s="143"/>
      <c r="E7" s="143"/>
      <c r="F7" s="143"/>
      <c r="G7" s="144"/>
      <c r="H7" s="74">
        <v>0.4</v>
      </c>
      <c r="I7" s="150"/>
      <c r="J7" s="151"/>
      <c r="K7" s="7">
        <v>0</v>
      </c>
      <c r="L7" s="7">
        <v>0</v>
      </c>
      <c r="M7" s="157"/>
      <c r="N7" s="158"/>
      <c r="O7" s="158"/>
      <c r="P7" s="159"/>
    </row>
    <row r="8" spans="1:16" ht="26" customHeight="1" x14ac:dyDescent="0.2">
      <c r="A8" s="4">
        <v>43506</v>
      </c>
      <c r="B8" s="142"/>
      <c r="C8" s="143"/>
      <c r="D8" s="143"/>
      <c r="E8" s="143"/>
      <c r="F8" s="143"/>
      <c r="G8" s="144"/>
      <c r="H8" s="74">
        <v>0.4</v>
      </c>
      <c r="I8" s="150"/>
      <c r="J8" s="151"/>
      <c r="K8" s="7">
        <v>0</v>
      </c>
      <c r="L8" s="7">
        <v>0</v>
      </c>
      <c r="M8" s="157"/>
      <c r="N8" s="158"/>
      <c r="O8" s="158"/>
      <c r="P8" s="159"/>
    </row>
    <row r="9" spans="1:16" ht="26" customHeight="1" x14ac:dyDescent="0.2">
      <c r="A9" s="4">
        <v>43507</v>
      </c>
      <c r="B9" s="142"/>
      <c r="C9" s="143"/>
      <c r="D9" s="143"/>
      <c r="E9" s="143"/>
      <c r="F9" s="143"/>
      <c r="G9" s="144"/>
      <c r="H9" s="74">
        <v>0.4</v>
      </c>
      <c r="I9" s="150"/>
      <c r="J9" s="151"/>
      <c r="K9" s="7">
        <v>0</v>
      </c>
      <c r="L9" s="7">
        <v>0</v>
      </c>
      <c r="M9" s="157"/>
      <c r="N9" s="158"/>
      <c r="O9" s="158"/>
      <c r="P9" s="159"/>
    </row>
    <row r="10" spans="1:16" ht="26" customHeight="1" x14ac:dyDescent="0.2">
      <c r="A10" s="4">
        <v>43508</v>
      </c>
      <c r="B10" s="142"/>
      <c r="C10" s="143"/>
      <c r="D10" s="143"/>
      <c r="E10" s="143"/>
      <c r="F10" s="143"/>
      <c r="G10" s="144"/>
      <c r="H10" s="74">
        <v>0.4</v>
      </c>
      <c r="I10" s="150"/>
      <c r="J10" s="151"/>
      <c r="K10" s="7">
        <v>0</v>
      </c>
      <c r="L10" s="7">
        <v>0</v>
      </c>
      <c r="M10" s="157"/>
      <c r="N10" s="158"/>
      <c r="O10" s="158"/>
      <c r="P10" s="159"/>
    </row>
    <row r="11" spans="1:16" ht="26" customHeight="1" x14ac:dyDescent="0.2">
      <c r="A11" s="4">
        <v>43509</v>
      </c>
      <c r="B11" s="142"/>
      <c r="C11" s="143"/>
      <c r="D11" s="143"/>
      <c r="E11" s="143"/>
      <c r="F11" s="143"/>
      <c r="G11" s="144"/>
      <c r="H11" s="74">
        <v>0.4</v>
      </c>
      <c r="I11" s="150"/>
      <c r="J11" s="151"/>
      <c r="K11" s="7">
        <v>0</v>
      </c>
      <c r="L11" s="7">
        <v>0</v>
      </c>
      <c r="M11" s="157"/>
      <c r="N11" s="158"/>
      <c r="O11" s="158"/>
      <c r="P11" s="159"/>
    </row>
    <row r="12" spans="1:16" ht="26" customHeight="1" x14ac:dyDescent="0.2">
      <c r="A12" s="4">
        <v>43510</v>
      </c>
      <c r="B12" s="142"/>
      <c r="C12" s="143"/>
      <c r="D12" s="143"/>
      <c r="E12" s="143"/>
      <c r="F12" s="143"/>
      <c r="G12" s="144"/>
      <c r="H12" s="74">
        <v>0.4</v>
      </c>
      <c r="I12" s="150"/>
      <c r="J12" s="151"/>
      <c r="K12" s="7">
        <v>0</v>
      </c>
      <c r="L12" s="7">
        <v>0</v>
      </c>
      <c r="M12" s="157"/>
      <c r="N12" s="158"/>
      <c r="O12" s="158"/>
      <c r="P12" s="159"/>
    </row>
    <row r="13" spans="1:16" ht="26" customHeight="1" x14ac:dyDescent="0.2">
      <c r="A13" s="4">
        <v>43511</v>
      </c>
      <c r="B13" s="142"/>
      <c r="C13" s="143"/>
      <c r="D13" s="143"/>
      <c r="E13" s="143"/>
      <c r="F13" s="143"/>
      <c r="G13" s="144"/>
      <c r="H13" s="74">
        <v>0.4</v>
      </c>
      <c r="I13" s="150"/>
      <c r="J13" s="151"/>
      <c r="K13" s="7">
        <v>0</v>
      </c>
      <c r="L13" s="7">
        <v>0</v>
      </c>
      <c r="M13" s="157"/>
      <c r="N13" s="158"/>
      <c r="O13" s="158"/>
      <c r="P13" s="159"/>
    </row>
    <row r="14" spans="1:16" ht="26" customHeight="1" x14ac:dyDescent="0.2">
      <c r="A14" s="4">
        <v>43512</v>
      </c>
      <c r="B14" s="142"/>
      <c r="C14" s="143"/>
      <c r="D14" s="143"/>
      <c r="E14" s="143"/>
      <c r="F14" s="143"/>
      <c r="G14" s="144"/>
      <c r="H14" s="74">
        <v>0.4</v>
      </c>
      <c r="I14" s="150"/>
      <c r="J14" s="151"/>
      <c r="K14" s="7">
        <v>0</v>
      </c>
      <c r="L14" s="7">
        <v>0</v>
      </c>
      <c r="M14" s="157"/>
      <c r="N14" s="158"/>
      <c r="O14" s="158"/>
      <c r="P14" s="159"/>
    </row>
    <row r="15" spans="1:16" ht="26" customHeight="1" x14ac:dyDescent="0.2">
      <c r="A15" s="4">
        <v>43513</v>
      </c>
      <c r="B15" s="145"/>
      <c r="C15" s="146"/>
      <c r="D15" s="146"/>
      <c r="E15" s="146"/>
      <c r="F15" s="146"/>
      <c r="G15" s="147"/>
      <c r="H15" s="74">
        <v>0.4</v>
      </c>
      <c r="I15" s="152"/>
      <c r="J15" s="153"/>
      <c r="K15" s="7">
        <v>0</v>
      </c>
      <c r="L15" s="7">
        <v>0</v>
      </c>
      <c r="M15" s="157"/>
      <c r="N15" s="158"/>
      <c r="O15" s="158"/>
      <c r="P15" s="159"/>
    </row>
    <row r="16" spans="1:16" ht="26" customHeight="1" x14ac:dyDescent="0.2">
      <c r="A16" s="4">
        <v>43514</v>
      </c>
      <c r="B16" s="77">
        <v>16.03</v>
      </c>
      <c r="C16" s="77">
        <v>37.11</v>
      </c>
      <c r="D16" s="77">
        <v>59.86</v>
      </c>
      <c r="E16" s="15">
        <v>9.41</v>
      </c>
      <c r="F16" s="77">
        <v>12</v>
      </c>
      <c r="G16" s="3">
        <v>24.8</v>
      </c>
      <c r="H16" s="74">
        <v>0.4</v>
      </c>
      <c r="I16" s="6">
        <v>9.74</v>
      </c>
      <c r="J16" s="6"/>
      <c r="K16" s="7">
        <v>0</v>
      </c>
      <c r="L16" s="7">
        <v>0</v>
      </c>
      <c r="M16" s="160"/>
      <c r="N16" s="161"/>
      <c r="O16" s="161"/>
      <c r="P16" s="162"/>
    </row>
    <row r="17" spans="1:16" s="86" customFormat="1" ht="26" customHeight="1" x14ac:dyDescent="0.2">
      <c r="A17" s="78">
        <v>43515</v>
      </c>
      <c r="B17" s="79">
        <v>16.47</v>
      </c>
      <c r="C17" s="79">
        <v>33.97</v>
      </c>
      <c r="D17" s="80">
        <v>64.45</v>
      </c>
      <c r="E17" s="15">
        <v>7.64</v>
      </c>
      <c r="F17" s="79">
        <v>10.4</v>
      </c>
      <c r="G17" s="81" t="s">
        <v>20</v>
      </c>
      <c r="H17" s="82">
        <v>0.4</v>
      </c>
      <c r="I17" s="14">
        <v>7.58</v>
      </c>
      <c r="J17" s="83">
        <f>H17*I17</f>
        <v>3.032</v>
      </c>
      <c r="K17" s="80">
        <v>0</v>
      </c>
      <c r="L17" s="80">
        <v>0</v>
      </c>
      <c r="M17" s="84">
        <f>(J17-L17)*4</f>
        <v>12.128</v>
      </c>
      <c r="N17" s="84">
        <f>(J17-L17)*4</f>
        <v>12.128</v>
      </c>
      <c r="O17" s="84">
        <f>(J17-L17)*4</f>
        <v>12.128</v>
      </c>
      <c r="P17" s="85">
        <f>J17*4</f>
        <v>12.128</v>
      </c>
    </row>
    <row r="18" spans="1:16" ht="26" customHeight="1" x14ac:dyDescent="0.2">
      <c r="A18" s="4">
        <v>43516</v>
      </c>
      <c r="B18" s="3">
        <v>16.350000000000001</v>
      </c>
      <c r="C18" s="3">
        <v>36.15</v>
      </c>
      <c r="D18" s="5">
        <v>55.21</v>
      </c>
      <c r="E18" s="15">
        <v>8.9600000000000009</v>
      </c>
      <c r="F18" s="3">
        <v>11.4</v>
      </c>
      <c r="G18" s="16">
        <v>24.1</v>
      </c>
      <c r="H18" s="74">
        <v>0.4</v>
      </c>
      <c r="I18" s="6">
        <v>9.75</v>
      </c>
      <c r="J18" s="6">
        <f>H18*I18</f>
        <v>3.9000000000000004</v>
      </c>
      <c r="K18" s="7">
        <v>0</v>
      </c>
      <c r="L18" s="7">
        <v>0</v>
      </c>
      <c r="M18" s="8">
        <f>(J18-L18)*4</f>
        <v>15.600000000000001</v>
      </c>
      <c r="N18" s="8">
        <v>0</v>
      </c>
      <c r="O18" s="75">
        <v>0</v>
      </c>
      <c r="P18" s="8">
        <v>0</v>
      </c>
    </row>
    <row r="19" spans="1:16" s="93" customFormat="1" ht="26" customHeight="1" x14ac:dyDescent="0.2">
      <c r="A19" s="87">
        <v>43517</v>
      </c>
      <c r="B19" s="88">
        <v>16.350000000000001</v>
      </c>
      <c r="C19" s="88">
        <v>36.15</v>
      </c>
      <c r="D19" s="89">
        <v>55.21</v>
      </c>
      <c r="E19" s="15">
        <v>8.9600000000000009</v>
      </c>
      <c r="F19" s="88">
        <v>11.4</v>
      </c>
      <c r="G19" s="88">
        <v>24.1</v>
      </c>
      <c r="H19" s="90">
        <v>0.4</v>
      </c>
      <c r="I19" s="17">
        <v>9.7899999999999991</v>
      </c>
      <c r="J19" s="17">
        <f t="shared" ref="J19:J22" si="0">H19*I19</f>
        <v>3.9159999999999999</v>
      </c>
      <c r="K19" s="89">
        <v>0</v>
      </c>
      <c r="L19" s="89">
        <v>0</v>
      </c>
      <c r="M19" s="18">
        <f t="shared" ref="M19:M81" si="1">(J19-L19)*4</f>
        <v>15.664</v>
      </c>
      <c r="N19" s="18">
        <f>M18+M19</f>
        <v>31.264000000000003</v>
      </c>
      <c r="O19" s="91">
        <v>0</v>
      </c>
      <c r="P19" s="92">
        <f>(J18+J19)*4</f>
        <v>31.264000000000003</v>
      </c>
    </row>
    <row r="20" spans="1:16" ht="26" customHeight="1" x14ac:dyDescent="0.2">
      <c r="A20" s="4">
        <v>43518</v>
      </c>
      <c r="B20" s="16">
        <v>19.11</v>
      </c>
      <c r="C20" s="16">
        <v>38.71</v>
      </c>
      <c r="D20" s="7">
        <v>30.72</v>
      </c>
      <c r="E20" s="15">
        <v>7.01</v>
      </c>
      <c r="F20" s="16">
        <v>11.4</v>
      </c>
      <c r="G20" s="16">
        <v>23.9</v>
      </c>
      <c r="H20" s="74">
        <v>0.4</v>
      </c>
      <c r="I20" s="6">
        <v>11.93</v>
      </c>
      <c r="J20" s="6">
        <f t="shared" si="0"/>
        <v>4.7720000000000002</v>
      </c>
      <c r="K20" s="7">
        <v>0</v>
      </c>
      <c r="L20" s="7">
        <v>0</v>
      </c>
      <c r="M20" s="8">
        <f t="shared" si="1"/>
        <v>19.088000000000001</v>
      </c>
      <c r="N20" s="8">
        <v>0</v>
      </c>
      <c r="O20" s="75">
        <f>M18+M19+M20</f>
        <v>50.352000000000004</v>
      </c>
      <c r="P20" s="8">
        <v>0</v>
      </c>
    </row>
    <row r="21" spans="1:16" ht="26" customHeight="1" x14ac:dyDescent="0.2">
      <c r="A21" s="4">
        <v>43519</v>
      </c>
      <c r="B21" s="3">
        <v>15.88</v>
      </c>
      <c r="C21" s="3">
        <v>39.43</v>
      </c>
      <c r="D21" s="5">
        <v>35.68</v>
      </c>
      <c r="E21" s="15">
        <v>5.62</v>
      </c>
      <c r="F21" s="3">
        <v>13</v>
      </c>
      <c r="G21" s="3">
        <v>26.2</v>
      </c>
      <c r="H21" s="74">
        <v>0.4</v>
      </c>
      <c r="I21" s="6">
        <v>10.66</v>
      </c>
      <c r="J21" s="6">
        <f t="shared" si="0"/>
        <v>4.2640000000000002</v>
      </c>
      <c r="K21" s="7">
        <v>0</v>
      </c>
      <c r="L21" s="7">
        <v>0</v>
      </c>
      <c r="M21" s="8">
        <f t="shared" si="1"/>
        <v>17.056000000000001</v>
      </c>
      <c r="N21" s="8">
        <f>M20+M21</f>
        <v>36.144000000000005</v>
      </c>
      <c r="O21" s="75">
        <v>0</v>
      </c>
      <c r="P21" s="22">
        <f>(J20+J21)*4</f>
        <v>36.144000000000005</v>
      </c>
    </row>
    <row r="22" spans="1:16" ht="26" customHeight="1" x14ac:dyDescent="0.2">
      <c r="A22" s="4">
        <v>43520</v>
      </c>
      <c r="B22" s="3">
        <v>18.309999999999999</v>
      </c>
      <c r="C22" s="3">
        <v>38.020000000000003</v>
      </c>
      <c r="D22" s="5">
        <v>15.41</v>
      </c>
      <c r="E22" s="15">
        <v>7.44</v>
      </c>
      <c r="F22" s="3">
        <v>11.4</v>
      </c>
      <c r="G22" s="3">
        <v>24</v>
      </c>
      <c r="H22" s="74">
        <v>0.4</v>
      </c>
      <c r="I22" s="6">
        <v>13.51</v>
      </c>
      <c r="J22" s="6">
        <f t="shared" si="0"/>
        <v>5.4039999999999999</v>
      </c>
      <c r="K22" s="7">
        <v>0</v>
      </c>
      <c r="L22" s="7">
        <v>0</v>
      </c>
      <c r="M22" s="8">
        <f t="shared" si="1"/>
        <v>21.616</v>
      </c>
      <c r="N22" s="8">
        <v>0</v>
      </c>
      <c r="O22" s="75">
        <v>0</v>
      </c>
      <c r="P22" s="8">
        <v>0</v>
      </c>
    </row>
    <row r="23" spans="1:16" ht="26" customHeight="1" x14ac:dyDescent="0.2">
      <c r="A23" s="4">
        <v>43521</v>
      </c>
      <c r="B23" s="3">
        <v>17.91</v>
      </c>
      <c r="C23" s="3">
        <v>34.86</v>
      </c>
      <c r="D23" s="5">
        <v>12.94</v>
      </c>
      <c r="E23" s="15">
        <v>7.7</v>
      </c>
      <c r="F23" s="3">
        <v>10.199999999999999</v>
      </c>
      <c r="G23" s="3">
        <v>22.3</v>
      </c>
      <c r="H23" s="74">
        <v>0.4</v>
      </c>
      <c r="I23" s="6">
        <v>12.91</v>
      </c>
      <c r="J23" s="6">
        <f t="shared" ref="J23:J29" si="2">H23*I23</f>
        <v>5.1640000000000006</v>
      </c>
      <c r="K23" s="7">
        <v>0</v>
      </c>
      <c r="L23" s="7">
        <v>0</v>
      </c>
      <c r="M23" s="8">
        <f t="shared" si="1"/>
        <v>20.656000000000002</v>
      </c>
      <c r="N23" s="8">
        <f>M22+M23</f>
        <v>42.272000000000006</v>
      </c>
      <c r="O23" s="75">
        <f>M21+M22+M23</f>
        <v>59.328000000000003</v>
      </c>
      <c r="P23" s="22">
        <f>(J22+J23)*4</f>
        <v>42.272000000000006</v>
      </c>
    </row>
    <row r="24" spans="1:16" s="99" customFormat="1" ht="26" customHeight="1" x14ac:dyDescent="0.2">
      <c r="A24" s="9">
        <v>43522</v>
      </c>
      <c r="B24" s="94">
        <v>15.69</v>
      </c>
      <c r="C24" s="94">
        <v>35.479999999999997</v>
      </c>
      <c r="D24" s="95">
        <v>12.96</v>
      </c>
      <c r="E24" s="15">
        <v>10.029999999999999</v>
      </c>
      <c r="F24" s="94">
        <v>11.4</v>
      </c>
      <c r="G24" s="10">
        <v>24.1</v>
      </c>
      <c r="H24" s="96">
        <v>0.8</v>
      </c>
      <c r="I24" s="12">
        <v>14.66</v>
      </c>
      <c r="J24" s="12">
        <f t="shared" si="2"/>
        <v>11.728000000000002</v>
      </c>
      <c r="K24" s="11">
        <v>0</v>
      </c>
      <c r="L24" s="11">
        <v>0</v>
      </c>
      <c r="M24" s="13">
        <f t="shared" si="1"/>
        <v>46.912000000000006</v>
      </c>
      <c r="N24" s="13">
        <v>0</v>
      </c>
      <c r="O24" s="97">
        <v>0</v>
      </c>
      <c r="P24" s="98">
        <v>0</v>
      </c>
    </row>
    <row r="25" spans="1:16" ht="26" customHeight="1" x14ac:dyDescent="0.2">
      <c r="A25" s="4">
        <v>43523</v>
      </c>
      <c r="B25" s="3">
        <v>17.34</v>
      </c>
      <c r="C25" s="3">
        <v>33.74</v>
      </c>
      <c r="D25" s="5">
        <v>13.39</v>
      </c>
      <c r="E25" s="16">
        <v>6.0415999999999999</v>
      </c>
      <c r="F25" s="3">
        <v>9.9</v>
      </c>
      <c r="G25" s="3">
        <v>21.9</v>
      </c>
      <c r="H25" s="74">
        <v>0.8</v>
      </c>
      <c r="I25" s="6">
        <v>11.01</v>
      </c>
      <c r="J25" s="6">
        <f t="shared" si="2"/>
        <v>8.8079999999999998</v>
      </c>
      <c r="K25" s="7">
        <v>0</v>
      </c>
      <c r="L25" s="7">
        <v>0</v>
      </c>
      <c r="M25" s="8">
        <f t="shared" si="1"/>
        <v>35.231999999999999</v>
      </c>
      <c r="N25" s="8">
        <f>M24+M25</f>
        <v>82.144000000000005</v>
      </c>
      <c r="O25" s="75">
        <v>0</v>
      </c>
      <c r="P25" s="22">
        <f>(J24+J25)*4</f>
        <v>82.144000000000005</v>
      </c>
    </row>
    <row r="26" spans="1:16" ht="26" customHeight="1" x14ac:dyDescent="0.2">
      <c r="A26" s="4">
        <v>43524</v>
      </c>
      <c r="B26" s="3">
        <v>15.67</v>
      </c>
      <c r="C26" s="3">
        <v>31.42</v>
      </c>
      <c r="D26" s="5">
        <v>13.66</v>
      </c>
      <c r="E26" s="16">
        <v>6.0583</v>
      </c>
      <c r="F26" s="3">
        <v>9.6</v>
      </c>
      <c r="G26" s="3">
        <v>21.4</v>
      </c>
      <c r="H26" s="74">
        <v>0.8</v>
      </c>
      <c r="I26" s="6">
        <v>10.35</v>
      </c>
      <c r="J26" s="6">
        <f t="shared" si="2"/>
        <v>8.2799999999999994</v>
      </c>
      <c r="K26" s="7">
        <v>0</v>
      </c>
      <c r="L26" s="7">
        <v>0</v>
      </c>
      <c r="M26" s="8">
        <f t="shared" si="1"/>
        <v>33.119999999999997</v>
      </c>
      <c r="N26" s="8">
        <v>0</v>
      </c>
      <c r="O26" s="75">
        <f>M24+M25+M26</f>
        <v>115.26400000000001</v>
      </c>
      <c r="P26" s="8">
        <v>0</v>
      </c>
    </row>
    <row r="27" spans="1:16" ht="26" customHeight="1" x14ac:dyDescent="0.2">
      <c r="A27" s="4">
        <v>43525</v>
      </c>
      <c r="B27" s="3">
        <v>17.91</v>
      </c>
      <c r="C27" s="3">
        <v>34.86</v>
      </c>
      <c r="D27" s="5">
        <v>12.94</v>
      </c>
      <c r="E27" s="16">
        <v>5.8333000000000004</v>
      </c>
      <c r="F27" s="3">
        <v>10.199999999999999</v>
      </c>
      <c r="G27" s="3">
        <v>22.3</v>
      </c>
      <c r="H27" s="74">
        <v>0.8</v>
      </c>
      <c r="I27" s="6">
        <v>11.16</v>
      </c>
      <c r="J27" s="6">
        <f t="shared" si="2"/>
        <v>8.9280000000000008</v>
      </c>
      <c r="K27" s="7">
        <v>0</v>
      </c>
      <c r="L27" s="7">
        <v>0</v>
      </c>
      <c r="M27" s="8">
        <f t="shared" si="1"/>
        <v>35.712000000000003</v>
      </c>
      <c r="N27" s="8">
        <f>M26+M27</f>
        <v>68.831999999999994</v>
      </c>
      <c r="O27" s="75">
        <v>0</v>
      </c>
      <c r="P27" s="22">
        <f>(I26+I27)*4</f>
        <v>86.039999999999992</v>
      </c>
    </row>
    <row r="28" spans="1:16" ht="26" customHeight="1" x14ac:dyDescent="0.2">
      <c r="A28" s="4">
        <v>43526</v>
      </c>
      <c r="B28" s="3">
        <v>17.149999999999999</v>
      </c>
      <c r="C28" s="3">
        <v>31.23</v>
      </c>
      <c r="D28" s="5">
        <v>10.14</v>
      </c>
      <c r="E28" s="16">
        <v>6.1805000000000003</v>
      </c>
      <c r="F28" s="3">
        <v>9</v>
      </c>
      <c r="G28" s="3">
        <v>22.4</v>
      </c>
      <c r="H28" s="74">
        <v>0.8</v>
      </c>
      <c r="I28" s="6">
        <v>11.05</v>
      </c>
      <c r="J28" s="6">
        <f t="shared" si="2"/>
        <v>8.8400000000000016</v>
      </c>
      <c r="K28" s="7">
        <v>0</v>
      </c>
      <c r="L28" s="7">
        <v>0</v>
      </c>
      <c r="M28" s="8">
        <f t="shared" si="1"/>
        <v>35.360000000000007</v>
      </c>
      <c r="N28" s="8">
        <v>0</v>
      </c>
      <c r="O28" s="75">
        <v>0</v>
      </c>
      <c r="P28" s="8">
        <v>0</v>
      </c>
    </row>
    <row r="29" spans="1:16" ht="26" customHeight="1" x14ac:dyDescent="0.2">
      <c r="A29" s="4">
        <v>43527</v>
      </c>
      <c r="B29" s="3">
        <v>13.89</v>
      </c>
      <c r="C29" s="3">
        <v>33.78</v>
      </c>
      <c r="D29" s="5">
        <v>27.55</v>
      </c>
      <c r="E29" s="16">
        <v>4.7194000000000003</v>
      </c>
      <c r="F29" s="3">
        <v>11.9</v>
      </c>
      <c r="G29" s="3">
        <v>26.7</v>
      </c>
      <c r="H29" s="74">
        <v>0.8</v>
      </c>
      <c r="I29" s="6">
        <v>9.27</v>
      </c>
      <c r="J29" s="6">
        <f t="shared" si="2"/>
        <v>7.4160000000000004</v>
      </c>
      <c r="K29" s="7">
        <v>0</v>
      </c>
      <c r="L29" s="7">
        <v>0</v>
      </c>
      <c r="M29" s="8">
        <f t="shared" si="1"/>
        <v>29.664000000000001</v>
      </c>
      <c r="N29" s="8">
        <f>M28+M29</f>
        <v>65.024000000000001</v>
      </c>
      <c r="O29" s="75">
        <f>M27+M28+M29</f>
        <v>100.736</v>
      </c>
      <c r="P29" s="22">
        <f>(I28+I29)*4</f>
        <v>81.28</v>
      </c>
    </row>
    <row r="30" spans="1:16" ht="26" customHeight="1" x14ac:dyDescent="0.2">
      <c r="A30" s="4">
        <v>43528</v>
      </c>
      <c r="B30" s="3">
        <v>11.22</v>
      </c>
      <c r="C30" s="3">
        <v>36.450000000000003</v>
      </c>
      <c r="D30" s="5">
        <v>39.130000000000003</v>
      </c>
      <c r="E30" s="16">
        <v>4.7583000000000002</v>
      </c>
      <c r="F30" s="3">
        <v>14.1</v>
      </c>
      <c r="G30" s="3">
        <v>30.1</v>
      </c>
      <c r="H30" s="74">
        <v>0.8</v>
      </c>
      <c r="I30" s="6">
        <v>9.61</v>
      </c>
      <c r="J30" s="6">
        <f>H30*I30</f>
        <v>7.6879999999999997</v>
      </c>
      <c r="K30" s="7">
        <v>0</v>
      </c>
      <c r="L30" s="7">
        <v>0</v>
      </c>
      <c r="M30" s="8">
        <f t="shared" si="1"/>
        <v>30.751999999999999</v>
      </c>
      <c r="N30" s="8">
        <v>0</v>
      </c>
      <c r="O30" s="75">
        <v>0</v>
      </c>
      <c r="P30" s="22">
        <v>0</v>
      </c>
    </row>
    <row r="31" spans="1:16" ht="26" customHeight="1" x14ac:dyDescent="0.2">
      <c r="A31" s="4">
        <v>43529</v>
      </c>
      <c r="B31" s="3">
        <v>11.72</v>
      </c>
      <c r="C31" s="3">
        <v>37.74</v>
      </c>
      <c r="D31" s="5">
        <v>47.23</v>
      </c>
      <c r="E31" s="16">
        <v>4.7583000000000002</v>
      </c>
      <c r="F31" s="3">
        <v>14.4</v>
      </c>
      <c r="G31" s="3">
        <v>30.5</v>
      </c>
      <c r="H31" s="74">
        <v>0.8</v>
      </c>
      <c r="I31" s="6">
        <v>9.5</v>
      </c>
      <c r="J31" s="6">
        <f t="shared" ref="J31:J33" si="3">H31*I31</f>
        <v>7.6000000000000005</v>
      </c>
      <c r="K31" s="7">
        <v>0</v>
      </c>
      <c r="L31" s="7">
        <v>0</v>
      </c>
      <c r="M31" s="8">
        <f t="shared" si="1"/>
        <v>30.400000000000002</v>
      </c>
      <c r="N31" s="8">
        <f>M30+M31</f>
        <v>61.152000000000001</v>
      </c>
      <c r="O31" s="75">
        <v>0</v>
      </c>
      <c r="P31" s="22">
        <f>(I30+I31)*4</f>
        <v>76.44</v>
      </c>
    </row>
    <row r="32" spans="1:16" ht="26" customHeight="1" x14ac:dyDescent="0.2">
      <c r="A32" s="4">
        <v>43530</v>
      </c>
      <c r="B32" s="3">
        <v>11.68</v>
      </c>
      <c r="C32" s="3">
        <v>39.21</v>
      </c>
      <c r="D32" s="5">
        <v>51.51</v>
      </c>
      <c r="E32" s="16">
        <v>4.7777000000000003</v>
      </c>
      <c r="F32" s="3">
        <v>15</v>
      </c>
      <c r="G32" s="3">
        <v>31.3</v>
      </c>
      <c r="H32" s="74">
        <v>0.8</v>
      </c>
      <c r="I32" s="6">
        <v>9.6999999999999993</v>
      </c>
      <c r="J32" s="6">
        <f t="shared" si="3"/>
        <v>7.76</v>
      </c>
      <c r="K32" s="7">
        <v>0</v>
      </c>
      <c r="L32" s="7">
        <v>0</v>
      </c>
      <c r="M32" s="8">
        <f t="shared" si="1"/>
        <v>31.04</v>
      </c>
      <c r="N32" s="8">
        <v>0</v>
      </c>
      <c r="O32" s="75">
        <f>M30+M31+M32</f>
        <v>92.192000000000007</v>
      </c>
      <c r="P32" s="22">
        <v>0</v>
      </c>
    </row>
    <row r="33" spans="1:16" ht="26" customHeight="1" x14ac:dyDescent="0.2">
      <c r="A33" s="4">
        <v>43531</v>
      </c>
      <c r="B33" s="3">
        <v>14.92</v>
      </c>
      <c r="C33" s="3">
        <v>38.54</v>
      </c>
      <c r="D33" s="5">
        <v>60.86</v>
      </c>
      <c r="E33" s="16">
        <v>4.7972000000000001</v>
      </c>
      <c r="F33" s="3">
        <v>13.5</v>
      </c>
      <c r="G33" s="3">
        <v>29</v>
      </c>
      <c r="H33" s="74">
        <v>0.8</v>
      </c>
      <c r="I33" s="6">
        <v>8.65</v>
      </c>
      <c r="J33" s="6">
        <f t="shared" si="3"/>
        <v>6.9200000000000008</v>
      </c>
      <c r="K33" s="7">
        <v>0</v>
      </c>
      <c r="L33" s="7">
        <v>0</v>
      </c>
      <c r="M33" s="8">
        <f t="shared" si="1"/>
        <v>27.680000000000003</v>
      </c>
      <c r="N33" s="8">
        <f>M32+M33</f>
        <v>58.72</v>
      </c>
      <c r="O33" s="75">
        <v>0</v>
      </c>
      <c r="P33" s="22">
        <f>(I32*4)+(I33*4)</f>
        <v>73.400000000000006</v>
      </c>
    </row>
    <row r="34" spans="1:16" ht="26" customHeight="1" x14ac:dyDescent="0.2">
      <c r="A34" s="4">
        <v>43532</v>
      </c>
      <c r="B34" s="3">
        <v>15.08</v>
      </c>
      <c r="C34" s="3">
        <v>37.01</v>
      </c>
      <c r="D34" s="5">
        <v>63.17</v>
      </c>
      <c r="E34" s="16">
        <v>4.8167</v>
      </c>
      <c r="F34" s="3">
        <v>12.7</v>
      </c>
      <c r="G34" s="3">
        <v>28</v>
      </c>
      <c r="H34" s="74">
        <v>0.8</v>
      </c>
      <c r="I34" s="6">
        <v>8.0299999999999994</v>
      </c>
      <c r="J34" s="6">
        <f t="shared" ref="J34:J39" si="4">H34*I34</f>
        <v>6.4239999999999995</v>
      </c>
      <c r="K34" s="7">
        <v>0</v>
      </c>
      <c r="L34" s="7">
        <v>0</v>
      </c>
      <c r="M34" s="8">
        <f t="shared" si="1"/>
        <v>25.695999999999998</v>
      </c>
      <c r="N34" s="8">
        <v>0</v>
      </c>
      <c r="O34" s="75">
        <v>0</v>
      </c>
      <c r="P34" s="22">
        <v>0</v>
      </c>
    </row>
    <row r="35" spans="1:16" ht="26" customHeight="1" x14ac:dyDescent="0.2">
      <c r="A35" s="4">
        <v>43533</v>
      </c>
      <c r="B35" s="3">
        <v>15.85</v>
      </c>
      <c r="C35" s="3">
        <v>34.82</v>
      </c>
      <c r="D35" s="5">
        <v>50.07</v>
      </c>
      <c r="E35" s="16">
        <v>4.8380999999999998</v>
      </c>
      <c r="F35" s="3">
        <v>11.4</v>
      </c>
      <c r="G35" s="3">
        <v>26</v>
      </c>
      <c r="H35" s="74">
        <v>0.8</v>
      </c>
      <c r="I35" s="6">
        <v>8.17</v>
      </c>
      <c r="J35" s="6">
        <f t="shared" si="4"/>
        <v>6.5360000000000005</v>
      </c>
      <c r="K35" s="7">
        <v>0</v>
      </c>
      <c r="L35" s="7">
        <v>0</v>
      </c>
      <c r="M35" s="8">
        <f t="shared" si="1"/>
        <v>26.144000000000002</v>
      </c>
      <c r="N35" s="8">
        <f>M34+M35</f>
        <v>51.84</v>
      </c>
      <c r="O35" s="75">
        <f>M33+M34+M35</f>
        <v>79.52000000000001</v>
      </c>
      <c r="P35" s="22">
        <f>(I34+I35)*4</f>
        <v>64.8</v>
      </c>
    </row>
    <row r="36" spans="1:16" ht="26" customHeight="1" x14ac:dyDescent="0.2">
      <c r="A36" s="4">
        <v>43534</v>
      </c>
      <c r="B36" s="3">
        <v>15</v>
      </c>
      <c r="C36" s="3">
        <v>35.65</v>
      </c>
      <c r="D36" s="5">
        <v>60.49</v>
      </c>
      <c r="E36" s="16">
        <v>4.8582999999999998</v>
      </c>
      <c r="F36" s="3">
        <v>12.2</v>
      </c>
      <c r="G36" s="3">
        <v>27.2</v>
      </c>
      <c r="H36" s="74">
        <v>0.8</v>
      </c>
      <c r="I36" s="6">
        <v>7.89</v>
      </c>
      <c r="J36" s="6">
        <f t="shared" si="4"/>
        <v>6.3120000000000003</v>
      </c>
      <c r="K36" s="7">
        <v>0</v>
      </c>
      <c r="L36" s="7">
        <v>0</v>
      </c>
      <c r="M36" s="8">
        <f t="shared" si="1"/>
        <v>25.248000000000001</v>
      </c>
      <c r="N36" s="8">
        <v>0</v>
      </c>
      <c r="O36" s="75">
        <v>0</v>
      </c>
      <c r="P36" s="22">
        <v>0</v>
      </c>
    </row>
    <row r="37" spans="1:16" s="86" customFormat="1" ht="26" customHeight="1" x14ac:dyDescent="0.2">
      <c r="A37" s="9">
        <v>43535</v>
      </c>
      <c r="B37" s="10">
        <v>15</v>
      </c>
      <c r="C37" s="10">
        <v>35.65</v>
      </c>
      <c r="D37" s="11">
        <v>60.49</v>
      </c>
      <c r="E37" s="10">
        <v>4.8776999999999999</v>
      </c>
      <c r="F37" s="10">
        <v>12.2</v>
      </c>
      <c r="G37" s="10">
        <v>27.2</v>
      </c>
      <c r="H37" s="96">
        <v>0.8</v>
      </c>
      <c r="I37" s="12">
        <v>7.89</v>
      </c>
      <c r="J37" s="12">
        <f t="shared" si="4"/>
        <v>6.3120000000000003</v>
      </c>
      <c r="K37" s="11">
        <v>0</v>
      </c>
      <c r="L37" s="11">
        <v>0</v>
      </c>
      <c r="M37" s="13">
        <f t="shared" si="1"/>
        <v>25.248000000000001</v>
      </c>
      <c r="N37" s="13">
        <f>M36+M37</f>
        <v>50.496000000000002</v>
      </c>
      <c r="O37" s="97">
        <v>0</v>
      </c>
      <c r="P37" s="98">
        <f>(I36+I37)*4</f>
        <v>63.12</v>
      </c>
    </row>
    <row r="38" spans="1:16" ht="26" customHeight="1" x14ac:dyDescent="0.2">
      <c r="A38" s="4">
        <v>43536</v>
      </c>
      <c r="B38" s="3">
        <v>20.83</v>
      </c>
      <c r="C38" s="3">
        <v>36.93</v>
      </c>
      <c r="D38" s="5">
        <v>31.93</v>
      </c>
      <c r="E38" s="3">
        <v>4.8971999999999998</v>
      </c>
      <c r="F38" s="3">
        <v>10.1</v>
      </c>
      <c r="G38" s="3">
        <v>24</v>
      </c>
      <c r="H38" s="74">
        <v>0.8</v>
      </c>
      <c r="I38" s="6">
        <v>9.86</v>
      </c>
      <c r="J38" s="6">
        <f t="shared" si="4"/>
        <v>7.8879999999999999</v>
      </c>
      <c r="K38" s="7">
        <v>0</v>
      </c>
      <c r="L38" s="7">
        <v>0</v>
      </c>
      <c r="M38" s="8">
        <f t="shared" si="1"/>
        <v>31.552</v>
      </c>
      <c r="N38" s="8">
        <v>0</v>
      </c>
      <c r="O38" s="75">
        <f>M36+M37+M38</f>
        <v>82.048000000000002</v>
      </c>
      <c r="P38" s="22">
        <v>0</v>
      </c>
    </row>
    <row r="39" spans="1:16" ht="26" customHeight="1" x14ac:dyDescent="0.2">
      <c r="A39" s="4">
        <v>43537</v>
      </c>
      <c r="B39" s="3">
        <v>19.47</v>
      </c>
      <c r="C39" s="3">
        <v>37.82</v>
      </c>
      <c r="D39" s="5">
        <v>15.37</v>
      </c>
      <c r="E39" s="3">
        <v>6.4</v>
      </c>
      <c r="F39" s="3">
        <v>11.1</v>
      </c>
      <c r="G39" s="3">
        <v>25.6</v>
      </c>
      <c r="H39" s="74">
        <v>0.8</v>
      </c>
      <c r="I39" s="6">
        <v>12.88</v>
      </c>
      <c r="J39" s="6">
        <f t="shared" si="4"/>
        <v>10.304000000000002</v>
      </c>
      <c r="K39" s="7">
        <v>0</v>
      </c>
      <c r="L39" s="7">
        <v>0</v>
      </c>
      <c r="M39" s="8">
        <f t="shared" si="1"/>
        <v>41.216000000000008</v>
      </c>
      <c r="N39" s="8">
        <f>M38+M39</f>
        <v>72.768000000000001</v>
      </c>
      <c r="O39" s="75">
        <v>0</v>
      </c>
      <c r="P39" s="22">
        <f>(I38+I39)*4</f>
        <v>90.960000000000008</v>
      </c>
    </row>
    <row r="40" spans="1:16" ht="26" customHeight="1" x14ac:dyDescent="0.2">
      <c r="A40" s="4">
        <v>43538</v>
      </c>
      <c r="B40" s="3">
        <v>23.34</v>
      </c>
      <c r="C40" s="3">
        <v>38.29</v>
      </c>
      <c r="D40" s="5">
        <v>8.6300000000000008</v>
      </c>
      <c r="E40" s="3">
        <v>6.4194000000000004</v>
      </c>
      <c r="F40" s="3">
        <v>9.5</v>
      </c>
      <c r="G40" s="3">
        <v>23.2</v>
      </c>
      <c r="H40" s="74">
        <v>0.8</v>
      </c>
      <c r="I40" s="6">
        <v>13.61</v>
      </c>
      <c r="J40" s="6">
        <f t="shared" ref="J40:J42" si="5">H40*I40</f>
        <v>10.888</v>
      </c>
      <c r="K40" s="7">
        <v>0</v>
      </c>
      <c r="L40" s="7">
        <v>0</v>
      </c>
      <c r="M40" s="8">
        <f t="shared" si="1"/>
        <v>43.552</v>
      </c>
      <c r="N40" s="8">
        <v>0</v>
      </c>
      <c r="O40" s="75">
        <v>0</v>
      </c>
      <c r="P40" s="22">
        <v>0</v>
      </c>
    </row>
    <row r="41" spans="1:16" ht="26" customHeight="1" x14ac:dyDescent="0.2">
      <c r="A41" s="4">
        <v>43539</v>
      </c>
      <c r="B41" s="3">
        <v>18.59</v>
      </c>
      <c r="C41" s="3">
        <v>38.21</v>
      </c>
      <c r="D41" s="5">
        <v>19.86</v>
      </c>
      <c r="E41" s="3">
        <v>6.4389000000000003</v>
      </c>
      <c r="F41" s="3">
        <v>11.7</v>
      </c>
      <c r="G41" s="3">
        <v>26.5</v>
      </c>
      <c r="H41" s="74">
        <v>0.8</v>
      </c>
      <c r="I41" s="6">
        <v>12.6</v>
      </c>
      <c r="J41" s="6">
        <f>H41*I41</f>
        <v>10.08</v>
      </c>
      <c r="K41" s="7">
        <v>0</v>
      </c>
      <c r="L41" s="7">
        <v>0</v>
      </c>
      <c r="M41" s="8">
        <f t="shared" si="1"/>
        <v>40.32</v>
      </c>
      <c r="N41" s="8">
        <f>M40+M41</f>
        <v>83.872</v>
      </c>
      <c r="O41" s="75">
        <f>M39+M40+M41</f>
        <v>125.08799999999999</v>
      </c>
      <c r="P41" s="22">
        <f>(I40+I41)*4</f>
        <v>104.84</v>
      </c>
    </row>
    <row r="42" spans="1:16" ht="26" customHeight="1" x14ac:dyDescent="0.2">
      <c r="A42" s="4">
        <v>43540</v>
      </c>
      <c r="B42" s="3">
        <v>16.48</v>
      </c>
      <c r="C42" s="3">
        <v>40.78</v>
      </c>
      <c r="D42" s="5">
        <v>17.190000000000001</v>
      </c>
      <c r="E42" s="3">
        <v>4.9778000000000002</v>
      </c>
      <c r="F42" s="3">
        <v>13.7</v>
      </c>
      <c r="G42" s="3">
        <v>29.5</v>
      </c>
      <c r="H42" s="74">
        <v>0.8</v>
      </c>
      <c r="I42" s="6">
        <v>12.1</v>
      </c>
      <c r="J42" s="6">
        <f t="shared" si="5"/>
        <v>9.68</v>
      </c>
      <c r="K42" s="7">
        <v>0</v>
      </c>
      <c r="L42" s="7">
        <v>0</v>
      </c>
      <c r="M42" s="8">
        <f t="shared" si="1"/>
        <v>38.72</v>
      </c>
      <c r="N42" s="8">
        <v>0</v>
      </c>
      <c r="O42" s="75">
        <v>0</v>
      </c>
      <c r="P42" s="22">
        <v>0</v>
      </c>
    </row>
    <row r="43" spans="1:16" ht="26" customHeight="1" x14ac:dyDescent="0.2">
      <c r="A43" s="4">
        <v>43541</v>
      </c>
      <c r="B43" s="3">
        <v>13.29</v>
      </c>
      <c r="C43" s="3">
        <v>43.8</v>
      </c>
      <c r="D43" s="5">
        <v>54.56</v>
      </c>
      <c r="E43" s="3">
        <v>5</v>
      </c>
      <c r="F43" s="76">
        <v>16.100000000000001</v>
      </c>
      <c r="G43" s="3">
        <v>33</v>
      </c>
      <c r="H43" s="74">
        <v>0.8</v>
      </c>
      <c r="I43" s="6">
        <v>11.11</v>
      </c>
      <c r="J43" s="6">
        <f>H43*I43</f>
        <v>8.8879999999999999</v>
      </c>
      <c r="K43" s="7">
        <v>0</v>
      </c>
      <c r="L43" s="7">
        <v>0</v>
      </c>
      <c r="M43" s="8">
        <f t="shared" si="1"/>
        <v>35.552</v>
      </c>
      <c r="N43" s="8">
        <f>M42+M43</f>
        <v>74.271999999999991</v>
      </c>
      <c r="O43" s="75">
        <v>0</v>
      </c>
      <c r="P43" s="22">
        <f>(I42+I43)*4</f>
        <v>92.84</v>
      </c>
    </row>
    <row r="44" spans="1:16" ht="26" customHeight="1" x14ac:dyDescent="0.2">
      <c r="A44" s="4">
        <v>43542</v>
      </c>
      <c r="B44" s="3">
        <v>13.55</v>
      </c>
      <c r="C44" s="3">
        <v>43.71</v>
      </c>
      <c r="D44" s="5">
        <v>54.78</v>
      </c>
      <c r="E44" s="3">
        <v>5.0194000000000001</v>
      </c>
      <c r="F44" s="3">
        <v>15.9</v>
      </c>
      <c r="G44" s="3">
        <v>32.799999999999997</v>
      </c>
      <c r="H44" s="74">
        <v>0.8</v>
      </c>
      <c r="I44" s="100">
        <v>11.04</v>
      </c>
      <c r="J44" s="6">
        <f>H44*I44</f>
        <v>8.831999999999999</v>
      </c>
      <c r="K44" s="7">
        <v>0</v>
      </c>
      <c r="L44" s="7">
        <v>0</v>
      </c>
      <c r="M44" s="8">
        <f t="shared" si="1"/>
        <v>35.327999999999996</v>
      </c>
      <c r="N44" s="8">
        <v>0</v>
      </c>
      <c r="O44" s="75">
        <f>M42+M43+M44</f>
        <v>109.6</v>
      </c>
      <c r="P44" s="22">
        <v>0</v>
      </c>
    </row>
    <row r="45" spans="1:16" ht="26" customHeight="1" x14ac:dyDescent="0.2">
      <c r="A45" s="4">
        <v>43543</v>
      </c>
      <c r="B45" s="3">
        <v>13.05</v>
      </c>
      <c r="C45" s="3">
        <v>41.6</v>
      </c>
      <c r="D45" s="5">
        <v>37.200000000000003</v>
      </c>
      <c r="E45" s="3">
        <v>5.0388999999999999</v>
      </c>
      <c r="F45" s="3">
        <v>15.4</v>
      </c>
      <c r="G45" s="3">
        <v>31.9</v>
      </c>
      <c r="H45" s="74">
        <v>0.8</v>
      </c>
      <c r="I45" s="6">
        <v>11.4</v>
      </c>
      <c r="J45" s="6">
        <f>H45*I45</f>
        <v>9.120000000000001</v>
      </c>
      <c r="K45" s="7">
        <v>0</v>
      </c>
      <c r="L45" s="7">
        <v>0</v>
      </c>
      <c r="M45" s="8">
        <f t="shared" si="1"/>
        <v>36.480000000000004</v>
      </c>
      <c r="N45" s="8">
        <f>M44+M45</f>
        <v>71.807999999999993</v>
      </c>
      <c r="O45" s="75">
        <v>0</v>
      </c>
      <c r="P45" s="22">
        <f>(I44+I45)*4</f>
        <v>89.759999999999991</v>
      </c>
    </row>
    <row r="46" spans="1:16" ht="26" customHeight="1" x14ac:dyDescent="0.2">
      <c r="A46" s="4">
        <v>43544</v>
      </c>
      <c r="B46" s="3">
        <v>17.72</v>
      </c>
      <c r="C46" s="3">
        <v>41.19</v>
      </c>
      <c r="D46" s="5">
        <v>67.31</v>
      </c>
      <c r="E46" s="3">
        <v>5.0583</v>
      </c>
      <c r="F46" s="3">
        <v>13.4</v>
      </c>
      <c r="G46" s="3">
        <v>29</v>
      </c>
      <c r="H46" s="74">
        <v>0.8</v>
      </c>
      <c r="I46" s="6">
        <v>9</v>
      </c>
      <c r="J46" s="6">
        <f t="shared" ref="J46:J50" si="6">H46*I46</f>
        <v>7.2</v>
      </c>
      <c r="K46" s="7">
        <v>0</v>
      </c>
      <c r="L46" s="7">
        <v>0</v>
      </c>
      <c r="M46" s="8">
        <f t="shared" si="1"/>
        <v>28.8</v>
      </c>
      <c r="N46" s="8">
        <v>0</v>
      </c>
      <c r="O46" s="75">
        <v>0</v>
      </c>
      <c r="P46" s="22">
        <v>0</v>
      </c>
    </row>
    <row r="47" spans="1:16" ht="26" customHeight="1" x14ac:dyDescent="0.2">
      <c r="A47" s="4">
        <v>43545</v>
      </c>
      <c r="B47" s="3">
        <v>17.059999999999999</v>
      </c>
      <c r="C47" s="3">
        <v>38.65</v>
      </c>
      <c r="D47" s="5">
        <v>68.150000000000006</v>
      </c>
      <c r="E47" s="3">
        <v>5.0777999999999999</v>
      </c>
      <c r="F47" s="3">
        <v>12.6</v>
      </c>
      <c r="G47" s="3">
        <v>27.8</v>
      </c>
      <c r="H47" s="74">
        <v>0.8</v>
      </c>
      <c r="I47" s="6">
        <v>8.16</v>
      </c>
      <c r="J47" s="6">
        <f t="shared" si="6"/>
        <v>6.5280000000000005</v>
      </c>
      <c r="K47" s="7">
        <v>0</v>
      </c>
      <c r="L47" s="7">
        <v>0</v>
      </c>
      <c r="M47" s="8">
        <f t="shared" si="1"/>
        <v>26.112000000000002</v>
      </c>
      <c r="N47" s="8">
        <f>M46+M47</f>
        <v>54.912000000000006</v>
      </c>
      <c r="O47" s="75">
        <f>M45+M46+M47</f>
        <v>91.391999999999996</v>
      </c>
      <c r="P47" s="22">
        <f>(I46+I47)*4</f>
        <v>68.64</v>
      </c>
    </row>
    <row r="48" spans="1:16" ht="26" customHeight="1" x14ac:dyDescent="0.2">
      <c r="A48" s="4">
        <v>43546</v>
      </c>
      <c r="B48" s="3">
        <v>19.059999999999999</v>
      </c>
      <c r="C48" s="3">
        <v>29.8</v>
      </c>
      <c r="D48" s="5">
        <v>79.47</v>
      </c>
      <c r="E48" s="3">
        <v>5.0972</v>
      </c>
      <c r="F48" s="3">
        <v>7.2</v>
      </c>
      <c r="G48" s="3">
        <v>19.600000000000001</v>
      </c>
      <c r="H48" s="74">
        <v>0.8</v>
      </c>
      <c r="I48" s="6">
        <v>4.57</v>
      </c>
      <c r="J48" s="6">
        <f t="shared" si="6"/>
        <v>3.6560000000000006</v>
      </c>
      <c r="K48" s="7">
        <v>0</v>
      </c>
      <c r="L48" s="7">
        <v>0</v>
      </c>
      <c r="M48" s="8">
        <f t="shared" si="1"/>
        <v>14.624000000000002</v>
      </c>
      <c r="N48" s="8">
        <v>0</v>
      </c>
      <c r="O48" s="75">
        <v>0</v>
      </c>
      <c r="P48" s="22">
        <v>0</v>
      </c>
    </row>
    <row r="49" spans="1:16" ht="26" customHeight="1" x14ac:dyDescent="0.2">
      <c r="A49" s="4">
        <v>43547</v>
      </c>
      <c r="B49" s="3">
        <v>17.43</v>
      </c>
      <c r="C49" s="3">
        <v>29.22</v>
      </c>
      <c r="D49" s="5">
        <v>80.95</v>
      </c>
      <c r="E49" s="3">
        <v>5.1166999999999998</v>
      </c>
      <c r="F49" s="3">
        <v>7.8</v>
      </c>
      <c r="G49" s="3">
        <v>20.6</v>
      </c>
      <c r="H49" s="74">
        <v>0.8</v>
      </c>
      <c r="I49" s="6">
        <v>4.4400000000000004</v>
      </c>
      <c r="J49" s="6">
        <f t="shared" si="6"/>
        <v>3.5520000000000005</v>
      </c>
      <c r="K49" s="7">
        <v>0</v>
      </c>
      <c r="L49" s="7">
        <v>0</v>
      </c>
      <c r="M49" s="8">
        <f t="shared" si="1"/>
        <v>14.208000000000002</v>
      </c>
      <c r="N49" s="8">
        <f>M48+M49</f>
        <v>28.832000000000004</v>
      </c>
      <c r="O49" s="75">
        <v>0</v>
      </c>
      <c r="P49" s="22">
        <f>(I48+I49)*4</f>
        <v>36.040000000000006</v>
      </c>
    </row>
    <row r="50" spans="1:16" ht="26" customHeight="1" x14ac:dyDescent="0.2">
      <c r="A50" s="4">
        <v>43548</v>
      </c>
      <c r="B50" s="3">
        <v>16.43</v>
      </c>
      <c r="C50" s="3">
        <v>30.19</v>
      </c>
      <c r="D50" s="5">
        <v>76.2</v>
      </c>
      <c r="E50" s="3">
        <v>5.1360999999999999</v>
      </c>
      <c r="F50" s="3">
        <v>8.9</v>
      </c>
      <c r="G50" s="3">
        <v>22.3</v>
      </c>
      <c r="H50" s="74">
        <v>0.8</v>
      </c>
      <c r="I50" s="6">
        <v>5.16</v>
      </c>
      <c r="J50" s="6">
        <f t="shared" si="6"/>
        <v>4.1280000000000001</v>
      </c>
      <c r="K50" s="7">
        <v>0</v>
      </c>
      <c r="L50" s="7">
        <v>0</v>
      </c>
      <c r="M50" s="8">
        <f t="shared" si="1"/>
        <v>16.512</v>
      </c>
      <c r="N50" s="8">
        <v>0</v>
      </c>
      <c r="O50" s="75">
        <f>M48+M49+M50</f>
        <v>45.344000000000008</v>
      </c>
      <c r="P50" s="22">
        <v>0</v>
      </c>
    </row>
    <row r="51" spans="1:16" ht="26" customHeight="1" x14ac:dyDescent="0.2">
      <c r="A51" s="4">
        <v>43549</v>
      </c>
      <c r="B51" s="3">
        <v>16.43</v>
      </c>
      <c r="C51" s="3">
        <v>30.19</v>
      </c>
      <c r="D51" s="5">
        <v>76.2</v>
      </c>
      <c r="E51" s="3">
        <v>5.1555999999999997</v>
      </c>
      <c r="F51" s="3">
        <v>8.9</v>
      </c>
      <c r="G51" s="3">
        <v>22.3</v>
      </c>
      <c r="H51" s="74">
        <v>0.8</v>
      </c>
      <c r="I51" s="6">
        <v>5.17</v>
      </c>
      <c r="J51" s="6">
        <f t="shared" ref="J51:J96" si="7">H51*I51</f>
        <v>4.1360000000000001</v>
      </c>
      <c r="K51" s="7">
        <v>0</v>
      </c>
      <c r="L51" s="7">
        <v>0</v>
      </c>
      <c r="M51" s="8">
        <f t="shared" si="1"/>
        <v>16.544</v>
      </c>
      <c r="N51" s="8">
        <f>M50+M51</f>
        <v>33.055999999999997</v>
      </c>
      <c r="O51" s="75">
        <v>0</v>
      </c>
      <c r="P51" s="22">
        <f>(I50+I51)*4</f>
        <v>41.32</v>
      </c>
    </row>
    <row r="52" spans="1:16" ht="26" customHeight="1" x14ac:dyDescent="0.2">
      <c r="A52" s="4">
        <v>43550</v>
      </c>
      <c r="B52" s="3">
        <v>14.91</v>
      </c>
      <c r="C52" s="3">
        <v>30.98</v>
      </c>
      <c r="D52" s="5">
        <v>77.510000000000005</v>
      </c>
      <c r="E52" s="3">
        <v>5.1749999999999998</v>
      </c>
      <c r="F52" s="3">
        <v>10.1</v>
      </c>
      <c r="G52" s="3">
        <v>24</v>
      </c>
      <c r="H52" s="74">
        <v>0.8</v>
      </c>
      <c r="I52" s="6">
        <v>5.38</v>
      </c>
      <c r="J52" s="6">
        <f t="shared" si="7"/>
        <v>4.3040000000000003</v>
      </c>
      <c r="K52" s="7">
        <v>0</v>
      </c>
      <c r="L52" s="7">
        <v>0</v>
      </c>
      <c r="M52" s="8">
        <f t="shared" si="1"/>
        <v>17.216000000000001</v>
      </c>
      <c r="N52" s="8">
        <v>0</v>
      </c>
      <c r="O52" s="75">
        <v>0</v>
      </c>
      <c r="P52" s="22">
        <v>0</v>
      </c>
    </row>
    <row r="53" spans="1:16" ht="26" customHeight="1" x14ac:dyDescent="0.2">
      <c r="A53" s="4">
        <v>43551</v>
      </c>
      <c r="B53" s="3">
        <v>13.35</v>
      </c>
      <c r="C53" s="3">
        <v>31.32</v>
      </c>
      <c r="D53" s="5">
        <v>73.78</v>
      </c>
      <c r="E53" s="3">
        <v>5.1943999999999999</v>
      </c>
      <c r="F53" s="3">
        <v>11</v>
      </c>
      <c r="G53" s="3">
        <v>25.3</v>
      </c>
      <c r="H53" s="74">
        <v>0.8</v>
      </c>
      <c r="I53" s="6">
        <v>5.89</v>
      </c>
      <c r="J53" s="6">
        <f t="shared" si="7"/>
        <v>4.7119999999999997</v>
      </c>
      <c r="K53" s="7">
        <v>0</v>
      </c>
      <c r="L53" s="7">
        <v>0</v>
      </c>
      <c r="M53" s="8">
        <f t="shared" si="1"/>
        <v>18.847999999999999</v>
      </c>
      <c r="N53" s="8">
        <f>M52+M53</f>
        <v>36.064</v>
      </c>
      <c r="O53" s="75">
        <f>M51+M52+M53</f>
        <v>52.608000000000004</v>
      </c>
      <c r="P53" s="22">
        <f>(I52+I53)*4</f>
        <v>45.08</v>
      </c>
    </row>
    <row r="54" spans="1:16" ht="26" customHeight="1" x14ac:dyDescent="0.2">
      <c r="A54" s="4">
        <v>43552</v>
      </c>
      <c r="B54" s="3">
        <v>16.170000000000002</v>
      </c>
      <c r="C54" s="3">
        <v>32.25</v>
      </c>
      <c r="D54" s="5">
        <v>74.959999999999994</v>
      </c>
      <c r="E54" s="3">
        <v>5.2138999999999998</v>
      </c>
      <c r="F54" s="3">
        <v>10.1</v>
      </c>
      <c r="G54" s="3">
        <v>24</v>
      </c>
      <c r="H54" s="74">
        <v>0.8</v>
      </c>
      <c r="I54" s="6">
        <v>5.81</v>
      </c>
      <c r="J54" s="6">
        <f t="shared" si="7"/>
        <v>4.6479999999999997</v>
      </c>
      <c r="K54" s="7">
        <v>0</v>
      </c>
      <c r="L54" s="7">
        <v>0</v>
      </c>
      <c r="M54" s="8">
        <f t="shared" si="1"/>
        <v>18.591999999999999</v>
      </c>
      <c r="N54" s="8">
        <v>0</v>
      </c>
      <c r="O54" s="75">
        <v>0</v>
      </c>
      <c r="P54" s="22">
        <v>0</v>
      </c>
    </row>
    <row r="55" spans="1:16" ht="26" customHeight="1" x14ac:dyDescent="0.2">
      <c r="A55" s="4">
        <v>43553</v>
      </c>
      <c r="B55" s="3">
        <v>16.170000000000002</v>
      </c>
      <c r="C55" s="3">
        <v>32.25</v>
      </c>
      <c r="D55" s="5">
        <v>74.959999999999994</v>
      </c>
      <c r="E55" s="3">
        <v>5.2305000000000001</v>
      </c>
      <c r="F55" s="3">
        <v>10.1</v>
      </c>
      <c r="G55" s="3">
        <v>24</v>
      </c>
      <c r="H55" s="74">
        <v>0.8</v>
      </c>
      <c r="I55" s="6">
        <v>5.83</v>
      </c>
      <c r="J55" s="6">
        <f t="shared" si="7"/>
        <v>4.6640000000000006</v>
      </c>
      <c r="K55" s="7">
        <v>0</v>
      </c>
      <c r="L55" s="7">
        <v>0</v>
      </c>
      <c r="M55" s="8">
        <f t="shared" si="1"/>
        <v>18.656000000000002</v>
      </c>
      <c r="N55" s="8">
        <f>M54+M55</f>
        <v>37.248000000000005</v>
      </c>
      <c r="O55" s="75">
        <v>0</v>
      </c>
      <c r="P55" s="22">
        <f>(I54+I55)*4</f>
        <v>46.56</v>
      </c>
    </row>
    <row r="56" spans="1:16" ht="26" customHeight="1" x14ac:dyDescent="0.2">
      <c r="A56" s="4">
        <v>43554</v>
      </c>
      <c r="B56" s="3">
        <v>17.510000000000002</v>
      </c>
      <c r="C56" s="3">
        <v>33.479999999999997</v>
      </c>
      <c r="D56" s="5">
        <v>68.03</v>
      </c>
      <c r="E56" s="3">
        <v>6.73</v>
      </c>
      <c r="F56" s="3">
        <v>10</v>
      </c>
      <c r="G56" s="3">
        <v>23.9</v>
      </c>
      <c r="H56" s="74">
        <v>0.8</v>
      </c>
      <c r="I56" s="6">
        <v>7.02</v>
      </c>
      <c r="J56" s="6">
        <f t="shared" si="7"/>
        <v>5.6159999999999997</v>
      </c>
      <c r="K56" s="7">
        <v>0</v>
      </c>
      <c r="L56" s="7">
        <v>0</v>
      </c>
      <c r="M56" s="8">
        <f t="shared" si="1"/>
        <v>22.463999999999999</v>
      </c>
      <c r="N56" s="8">
        <v>0</v>
      </c>
      <c r="O56" s="75">
        <f>SUM(M54+M55+M56)</f>
        <v>59.712000000000003</v>
      </c>
      <c r="P56" s="22">
        <v>0</v>
      </c>
    </row>
    <row r="57" spans="1:16" ht="26" customHeight="1" x14ac:dyDescent="0.2">
      <c r="A57" s="4">
        <v>43555</v>
      </c>
      <c r="B57" s="3">
        <v>17.11</v>
      </c>
      <c r="C57" s="3">
        <v>30.16</v>
      </c>
      <c r="D57" s="5">
        <v>72.87</v>
      </c>
      <c r="E57" s="3">
        <v>6.7472000000000003</v>
      </c>
      <c r="F57" s="3">
        <v>8.5</v>
      </c>
      <c r="G57" s="3">
        <v>21.7</v>
      </c>
      <c r="H57" s="74">
        <v>0.8</v>
      </c>
      <c r="I57" s="6">
        <v>5.62</v>
      </c>
      <c r="J57" s="6">
        <f t="shared" si="7"/>
        <v>4.4960000000000004</v>
      </c>
      <c r="K57" s="7">
        <v>0</v>
      </c>
      <c r="L57" s="7">
        <v>0</v>
      </c>
      <c r="M57" s="8">
        <f t="shared" si="1"/>
        <v>17.984000000000002</v>
      </c>
      <c r="N57" s="8">
        <f>M56+M57</f>
        <v>40.448</v>
      </c>
      <c r="O57" s="75">
        <v>0</v>
      </c>
      <c r="P57" s="22">
        <f>(I57+I58)*4</f>
        <v>51.32</v>
      </c>
    </row>
    <row r="58" spans="1:16" ht="26" customHeight="1" x14ac:dyDescent="0.2">
      <c r="A58" s="4">
        <v>43556</v>
      </c>
      <c r="B58" s="3">
        <v>16.04</v>
      </c>
      <c r="C58" s="3">
        <v>33.6</v>
      </c>
      <c r="D58" s="5">
        <v>67.7</v>
      </c>
      <c r="E58" s="3">
        <v>6.7667000000000002</v>
      </c>
      <c r="F58" s="3">
        <v>10.8</v>
      </c>
      <c r="G58" s="3">
        <v>25.1</v>
      </c>
      <c r="H58" s="74">
        <v>0.8</v>
      </c>
      <c r="I58" s="6">
        <v>7.21</v>
      </c>
      <c r="J58" s="6">
        <f t="shared" si="7"/>
        <v>5.7680000000000007</v>
      </c>
      <c r="K58" s="7">
        <v>0</v>
      </c>
      <c r="L58" s="7">
        <v>0</v>
      </c>
      <c r="M58" s="8">
        <f t="shared" si="1"/>
        <v>23.072000000000003</v>
      </c>
      <c r="N58" s="8">
        <v>0</v>
      </c>
      <c r="O58" s="75">
        <v>0</v>
      </c>
      <c r="P58" s="22">
        <v>0</v>
      </c>
    </row>
    <row r="59" spans="1:16" s="86" customFormat="1" ht="26" customHeight="1" x14ac:dyDescent="0.2">
      <c r="A59" s="9">
        <v>43557</v>
      </c>
      <c r="B59" s="10">
        <v>17.43</v>
      </c>
      <c r="C59" s="10">
        <v>36.79</v>
      </c>
      <c r="D59" s="11">
        <v>62.9</v>
      </c>
      <c r="E59" s="10">
        <v>6.7694000000000001</v>
      </c>
      <c r="F59" s="10">
        <v>12.1</v>
      </c>
      <c r="G59" s="10">
        <v>28.1</v>
      </c>
      <c r="H59" s="96">
        <v>1.1499999999999999</v>
      </c>
      <c r="I59" s="12">
        <v>8.85</v>
      </c>
      <c r="J59" s="12">
        <f t="shared" si="7"/>
        <v>10.177499999999998</v>
      </c>
      <c r="K59" s="11">
        <v>0</v>
      </c>
      <c r="L59" s="11">
        <v>0</v>
      </c>
      <c r="M59" s="13">
        <f t="shared" si="1"/>
        <v>40.709999999999994</v>
      </c>
      <c r="N59" s="13">
        <f>M58+M59</f>
        <v>63.781999999999996</v>
      </c>
      <c r="O59" s="97">
        <f>M57+M58+M59</f>
        <v>81.765999999999991</v>
      </c>
      <c r="P59" s="98">
        <v>64.239999999999995</v>
      </c>
    </row>
    <row r="60" spans="1:16" ht="26" customHeight="1" x14ac:dyDescent="0.2">
      <c r="A60" s="4">
        <v>43558</v>
      </c>
      <c r="B60" s="3">
        <v>18.18</v>
      </c>
      <c r="C60" s="3">
        <v>33.65</v>
      </c>
      <c r="D60" s="5">
        <v>62.25</v>
      </c>
      <c r="E60" s="3">
        <v>5.3167</v>
      </c>
      <c r="F60" s="3">
        <v>9.8000000000000007</v>
      </c>
      <c r="G60" s="3">
        <v>23.6</v>
      </c>
      <c r="H60" s="74">
        <v>1.1499999999999999</v>
      </c>
      <c r="I60" s="6">
        <v>6.99</v>
      </c>
      <c r="J60" s="6">
        <f t="shared" si="7"/>
        <v>8.0384999999999991</v>
      </c>
      <c r="K60" s="7">
        <v>0</v>
      </c>
      <c r="L60" s="7">
        <v>0</v>
      </c>
      <c r="M60" s="8">
        <f t="shared" si="1"/>
        <v>32.153999999999996</v>
      </c>
      <c r="N60" s="8">
        <v>0</v>
      </c>
      <c r="O60" s="75">
        <v>0</v>
      </c>
      <c r="P60" s="22">
        <v>0</v>
      </c>
    </row>
    <row r="61" spans="1:16" ht="26" customHeight="1" x14ac:dyDescent="0.2">
      <c r="A61" s="4">
        <v>43559</v>
      </c>
      <c r="B61" s="3">
        <v>18.100000000000001</v>
      </c>
      <c r="C61" s="3">
        <v>31.51</v>
      </c>
      <c r="D61" s="5">
        <v>71.25</v>
      </c>
      <c r="E61" s="3">
        <v>6.8028000000000004</v>
      </c>
      <c r="F61" s="3">
        <v>9.1</v>
      </c>
      <c r="G61" s="3">
        <v>23.4</v>
      </c>
      <c r="H61" s="74">
        <v>1.1499999999999999</v>
      </c>
      <c r="I61" s="6">
        <v>5.96</v>
      </c>
      <c r="J61" s="6">
        <f t="shared" si="7"/>
        <v>6.8539999999999992</v>
      </c>
      <c r="K61" s="7">
        <v>0</v>
      </c>
      <c r="L61" s="7">
        <v>0</v>
      </c>
      <c r="M61" s="8">
        <f t="shared" si="1"/>
        <v>27.415999999999997</v>
      </c>
      <c r="N61" s="8">
        <f>M60+M61</f>
        <v>59.569999999999993</v>
      </c>
      <c r="O61" s="75">
        <v>0</v>
      </c>
      <c r="P61" s="22">
        <f>(I60+I61)*4</f>
        <v>51.8</v>
      </c>
    </row>
    <row r="62" spans="1:16" ht="26" customHeight="1" x14ac:dyDescent="0.2">
      <c r="A62" s="4">
        <v>43560</v>
      </c>
      <c r="B62" s="3">
        <v>18.39</v>
      </c>
      <c r="C62" s="3">
        <v>31.54</v>
      </c>
      <c r="D62" s="5">
        <v>68.09</v>
      </c>
      <c r="E62" s="3">
        <v>5.35</v>
      </c>
      <c r="F62" s="3">
        <v>8.9</v>
      </c>
      <c r="G62" s="3">
        <v>23.1</v>
      </c>
      <c r="H62" s="74">
        <v>1.1499999999999999</v>
      </c>
      <c r="I62" s="6">
        <v>6.19</v>
      </c>
      <c r="J62" s="6">
        <f t="shared" si="7"/>
        <v>7.1185</v>
      </c>
      <c r="K62" s="7">
        <v>0</v>
      </c>
      <c r="L62" s="7">
        <v>0</v>
      </c>
      <c r="M62" s="8">
        <f t="shared" si="1"/>
        <v>28.474</v>
      </c>
      <c r="N62" s="8">
        <v>0</v>
      </c>
      <c r="O62" s="75">
        <f>M60+M61+M62</f>
        <v>88.043999999999997</v>
      </c>
      <c r="P62" s="22">
        <v>0</v>
      </c>
    </row>
    <row r="63" spans="1:16" ht="26" customHeight="1" x14ac:dyDescent="0.2">
      <c r="A63" s="4">
        <v>43561</v>
      </c>
      <c r="B63" s="3">
        <v>17.11</v>
      </c>
      <c r="C63" s="3">
        <v>34.590000000000003</v>
      </c>
      <c r="D63" s="5">
        <v>67.41</v>
      </c>
      <c r="E63" s="3">
        <v>6.8333000000000004</v>
      </c>
      <c r="F63" s="3">
        <v>10.8</v>
      </c>
      <c r="G63" s="3">
        <v>25</v>
      </c>
      <c r="H63" s="74">
        <v>1.1499999999999999</v>
      </c>
      <c r="I63" s="6">
        <v>7.52</v>
      </c>
      <c r="J63" s="6">
        <f t="shared" si="7"/>
        <v>8.6479999999999997</v>
      </c>
      <c r="K63" s="7">
        <v>0</v>
      </c>
      <c r="L63" s="7">
        <v>0</v>
      </c>
      <c r="M63" s="8">
        <f t="shared" si="1"/>
        <v>34.591999999999999</v>
      </c>
      <c r="N63" s="8">
        <f>M62+M63</f>
        <v>63.066000000000003</v>
      </c>
      <c r="O63" s="75">
        <v>0</v>
      </c>
      <c r="P63" s="22">
        <f>(I62+I63)*4</f>
        <v>54.84</v>
      </c>
    </row>
    <row r="64" spans="1:16" ht="26" customHeight="1" x14ac:dyDescent="0.2">
      <c r="A64" s="4">
        <v>43562</v>
      </c>
      <c r="B64" s="3">
        <v>17.670000000000002</v>
      </c>
      <c r="C64" s="3">
        <v>36.68</v>
      </c>
      <c r="D64" s="5">
        <v>57.03</v>
      </c>
      <c r="E64" s="3">
        <v>5.3777999999999997</v>
      </c>
      <c r="F64" s="3">
        <v>11.9</v>
      </c>
      <c r="G64" s="3">
        <v>27.8</v>
      </c>
      <c r="H64" s="74">
        <v>1.1499999999999999</v>
      </c>
      <c r="I64" s="6">
        <v>8.75</v>
      </c>
      <c r="J64" s="6">
        <f t="shared" si="7"/>
        <v>10.0625</v>
      </c>
      <c r="K64" s="7">
        <v>0</v>
      </c>
      <c r="L64" s="7">
        <v>0</v>
      </c>
      <c r="M64" s="8">
        <f t="shared" si="1"/>
        <v>40.25</v>
      </c>
      <c r="N64" s="8">
        <v>0</v>
      </c>
      <c r="O64" s="75">
        <v>0</v>
      </c>
      <c r="P64" s="22">
        <v>0</v>
      </c>
    </row>
    <row r="65" spans="1:16" ht="26" customHeight="1" x14ac:dyDescent="0.2">
      <c r="A65" s="4">
        <v>43563</v>
      </c>
      <c r="B65" s="3">
        <v>17.89</v>
      </c>
      <c r="C65" s="3">
        <v>37.299999999999997</v>
      </c>
      <c r="D65" s="5">
        <v>82.81</v>
      </c>
      <c r="E65" s="3">
        <v>5.3944000000000001</v>
      </c>
      <c r="F65" s="3">
        <v>12.1</v>
      </c>
      <c r="G65" s="3">
        <v>28.1</v>
      </c>
      <c r="H65" s="74">
        <v>1.1499999999999999</v>
      </c>
      <c r="I65" s="6">
        <v>6.87</v>
      </c>
      <c r="J65" s="6">
        <f t="shared" si="7"/>
        <v>7.9004999999999992</v>
      </c>
      <c r="K65" s="7">
        <v>0</v>
      </c>
      <c r="L65" s="7">
        <v>0</v>
      </c>
      <c r="M65" s="8">
        <f t="shared" si="1"/>
        <v>31.601999999999997</v>
      </c>
      <c r="N65" s="8">
        <f>M64+M65</f>
        <v>71.852000000000004</v>
      </c>
      <c r="O65" s="75">
        <f>M63+M64+M65</f>
        <v>106.44399999999999</v>
      </c>
      <c r="P65" s="22">
        <f>(I64+I65)*4</f>
        <v>62.480000000000004</v>
      </c>
    </row>
    <row r="66" spans="1:16" ht="26" customHeight="1" x14ac:dyDescent="0.2">
      <c r="A66" s="4">
        <v>43564</v>
      </c>
      <c r="B66" s="3">
        <v>18.559999999999999</v>
      </c>
      <c r="C66" s="3">
        <v>39.700000000000003</v>
      </c>
      <c r="D66" s="5">
        <v>43.42</v>
      </c>
      <c r="E66" s="3">
        <v>5.4055999999999997</v>
      </c>
      <c r="F66" s="3">
        <v>12.9</v>
      </c>
      <c r="G66" s="3">
        <v>29.4</v>
      </c>
      <c r="H66" s="74">
        <v>1.1499999999999999</v>
      </c>
      <c r="I66" s="6">
        <v>10.68</v>
      </c>
      <c r="J66" s="6">
        <f t="shared" si="7"/>
        <v>12.281999999999998</v>
      </c>
      <c r="K66" s="7">
        <v>0</v>
      </c>
      <c r="L66" s="7">
        <v>0</v>
      </c>
      <c r="M66" s="8">
        <f t="shared" si="1"/>
        <v>49.127999999999993</v>
      </c>
      <c r="N66" s="8">
        <v>0</v>
      </c>
      <c r="O66" s="75">
        <v>0</v>
      </c>
      <c r="P66" s="22">
        <v>0</v>
      </c>
    </row>
    <row r="67" spans="1:16" ht="26" customHeight="1" x14ac:dyDescent="0.2">
      <c r="A67" s="4">
        <v>43565</v>
      </c>
      <c r="B67" s="3">
        <v>18.87</v>
      </c>
      <c r="C67" s="3">
        <v>40.26</v>
      </c>
      <c r="D67" s="5">
        <v>40.14</v>
      </c>
      <c r="E67" s="3">
        <v>5.4194000000000004</v>
      </c>
      <c r="F67" s="3">
        <v>13</v>
      </c>
      <c r="G67" s="3">
        <v>29.5</v>
      </c>
      <c r="H67" s="74">
        <v>1.1499999999999999</v>
      </c>
      <c r="I67" s="6">
        <v>11.07</v>
      </c>
      <c r="J67" s="6">
        <f t="shared" si="7"/>
        <v>12.730499999999999</v>
      </c>
      <c r="K67" s="7">
        <v>0</v>
      </c>
      <c r="L67" s="7">
        <v>0</v>
      </c>
      <c r="M67" s="8">
        <f t="shared" si="1"/>
        <v>50.921999999999997</v>
      </c>
      <c r="N67" s="8">
        <f>M66+M67</f>
        <v>100.04999999999998</v>
      </c>
      <c r="O67" s="75">
        <v>0</v>
      </c>
      <c r="P67" s="22">
        <f>(I66+I67)*4</f>
        <v>87</v>
      </c>
    </row>
    <row r="68" spans="1:16" ht="26" customHeight="1" x14ac:dyDescent="0.2">
      <c r="A68" s="4">
        <v>43566</v>
      </c>
      <c r="B68" s="3">
        <v>18.5</v>
      </c>
      <c r="C68" s="3">
        <v>38.979999999999997</v>
      </c>
      <c r="D68" s="5">
        <v>53.41</v>
      </c>
      <c r="E68" s="3">
        <v>5.43</v>
      </c>
      <c r="F68" s="3">
        <v>12.6</v>
      </c>
      <c r="G68" s="3">
        <v>28.9</v>
      </c>
      <c r="H68" s="74">
        <v>1.1499999999999999</v>
      </c>
      <c r="I68" s="6">
        <v>9.68</v>
      </c>
      <c r="J68" s="6">
        <f t="shared" si="7"/>
        <v>11.132</v>
      </c>
      <c r="K68" s="7">
        <v>0</v>
      </c>
      <c r="L68" s="7">
        <v>0</v>
      </c>
      <c r="M68" s="8">
        <f t="shared" si="1"/>
        <v>44.527999999999999</v>
      </c>
      <c r="N68" s="8">
        <v>0</v>
      </c>
      <c r="O68" s="75">
        <f>M66+M67+M68</f>
        <v>144.57799999999997</v>
      </c>
      <c r="P68" s="22">
        <v>0</v>
      </c>
    </row>
    <row r="69" spans="1:16" ht="26" customHeight="1" x14ac:dyDescent="0.2">
      <c r="A69" s="4">
        <v>43567</v>
      </c>
      <c r="B69" s="76">
        <v>17.579999999999998</v>
      </c>
      <c r="C69" s="76">
        <v>37.909999999999997</v>
      </c>
      <c r="D69" s="101">
        <v>59.83</v>
      </c>
      <c r="E69" s="76">
        <v>5.4443999999999999</v>
      </c>
      <c r="F69" s="76">
        <v>12.5</v>
      </c>
      <c r="G69" s="76">
        <v>28.8</v>
      </c>
      <c r="H69" s="74">
        <v>1.1499999999999999</v>
      </c>
      <c r="I69" s="6">
        <v>8.86</v>
      </c>
      <c r="J69" s="6">
        <f t="shared" si="7"/>
        <v>10.188999999999998</v>
      </c>
      <c r="K69" s="7">
        <v>0</v>
      </c>
      <c r="L69" s="7">
        <v>0</v>
      </c>
      <c r="M69" s="8">
        <f t="shared" si="1"/>
        <v>40.755999999999993</v>
      </c>
      <c r="N69" s="8">
        <f>M68+M69</f>
        <v>85.283999999999992</v>
      </c>
      <c r="O69" s="75">
        <v>0</v>
      </c>
      <c r="P69" s="22">
        <f>(I69+I70)*4</f>
        <v>68.64</v>
      </c>
    </row>
    <row r="70" spans="1:16" ht="26" customHeight="1" x14ac:dyDescent="0.2">
      <c r="A70" s="4">
        <v>43568</v>
      </c>
      <c r="B70" s="3">
        <v>16.260000000000002</v>
      </c>
      <c r="C70" s="3">
        <v>36.92</v>
      </c>
      <c r="D70" s="5">
        <v>66.239999999999995</v>
      </c>
      <c r="E70" s="3">
        <v>5.4555999999999996</v>
      </c>
      <c r="F70" s="3">
        <v>12.7</v>
      </c>
      <c r="G70" s="3">
        <v>29</v>
      </c>
      <c r="H70" s="74">
        <v>1.1499999999999999</v>
      </c>
      <c r="I70" s="6">
        <v>8.3000000000000007</v>
      </c>
      <c r="J70" s="6">
        <f t="shared" si="7"/>
        <v>9.5449999999999999</v>
      </c>
      <c r="K70" s="7">
        <v>0</v>
      </c>
      <c r="L70" s="7">
        <v>0</v>
      </c>
      <c r="M70" s="8">
        <f t="shared" si="1"/>
        <v>38.18</v>
      </c>
      <c r="N70" s="8">
        <v>0</v>
      </c>
      <c r="O70" s="75">
        <v>0</v>
      </c>
      <c r="P70" s="22">
        <v>0</v>
      </c>
    </row>
    <row r="71" spans="1:16" ht="26" customHeight="1" x14ac:dyDescent="0.2">
      <c r="A71" s="4">
        <v>43569</v>
      </c>
      <c r="B71" s="3">
        <v>16</v>
      </c>
      <c r="C71" s="3">
        <v>39.520000000000003</v>
      </c>
      <c r="D71" s="5">
        <v>58.73</v>
      </c>
      <c r="E71" s="3">
        <v>5.4667000000000003</v>
      </c>
      <c r="F71" s="3">
        <v>14</v>
      </c>
      <c r="G71" s="3">
        <v>31</v>
      </c>
      <c r="H71" s="74">
        <v>1.1499999999999999</v>
      </c>
      <c r="I71" s="6">
        <v>9.6999999999999993</v>
      </c>
      <c r="J71" s="6">
        <f t="shared" si="7"/>
        <v>11.154999999999998</v>
      </c>
      <c r="K71" s="7">
        <v>0</v>
      </c>
      <c r="L71" s="7">
        <v>0</v>
      </c>
      <c r="M71" s="8">
        <f t="shared" si="1"/>
        <v>44.61999999999999</v>
      </c>
      <c r="N71" s="8">
        <f>+M70+M71</f>
        <v>82.799999999999983</v>
      </c>
      <c r="O71" s="75">
        <f>M69+M70+M71</f>
        <v>123.55599999999998</v>
      </c>
      <c r="P71" s="22">
        <f>(I70+I71)*4</f>
        <v>72</v>
      </c>
    </row>
    <row r="72" spans="1:16" ht="26" customHeight="1" x14ac:dyDescent="0.2">
      <c r="A72" s="4">
        <v>43570</v>
      </c>
      <c r="B72" s="3">
        <v>11.94</v>
      </c>
      <c r="C72" s="3">
        <v>41.31</v>
      </c>
      <c r="D72" s="5">
        <v>66.319999999999993</v>
      </c>
      <c r="E72" s="3">
        <v>5.4778000000000002</v>
      </c>
      <c r="F72" s="3">
        <v>16.3</v>
      </c>
      <c r="G72" s="3">
        <v>34.6</v>
      </c>
      <c r="H72" s="74">
        <v>1.1499999999999999</v>
      </c>
      <c r="I72" s="6">
        <v>10.31</v>
      </c>
      <c r="J72" s="6">
        <f t="shared" si="7"/>
        <v>11.8565</v>
      </c>
      <c r="K72" s="7">
        <v>0</v>
      </c>
      <c r="L72" s="7">
        <v>0</v>
      </c>
      <c r="M72" s="8">
        <f t="shared" si="1"/>
        <v>47.426000000000002</v>
      </c>
      <c r="N72" s="8">
        <v>0</v>
      </c>
      <c r="O72" s="75">
        <v>0</v>
      </c>
      <c r="P72" s="22">
        <v>0</v>
      </c>
    </row>
    <row r="73" spans="1:16" ht="26" customHeight="1" x14ac:dyDescent="0.2">
      <c r="A73" s="4">
        <v>43571</v>
      </c>
      <c r="B73" s="3">
        <v>16.04</v>
      </c>
      <c r="C73" s="3">
        <v>40.67</v>
      </c>
      <c r="D73" s="5">
        <v>69.09</v>
      </c>
      <c r="E73" s="3">
        <v>5.4861000000000004</v>
      </c>
      <c r="F73" s="3">
        <v>14.4</v>
      </c>
      <c r="G73" s="3">
        <v>31.7</v>
      </c>
      <c r="H73" s="74">
        <v>1.1499999999999999</v>
      </c>
      <c r="I73" s="6">
        <v>9.36</v>
      </c>
      <c r="J73" s="6">
        <f t="shared" si="7"/>
        <v>10.763999999999999</v>
      </c>
      <c r="K73" s="7">
        <v>0</v>
      </c>
      <c r="L73" s="7">
        <v>0</v>
      </c>
      <c r="M73" s="8">
        <f t="shared" si="1"/>
        <v>43.055999999999997</v>
      </c>
      <c r="N73" s="8">
        <f>M72+M73</f>
        <v>90.481999999999999</v>
      </c>
      <c r="O73" s="75">
        <v>0</v>
      </c>
      <c r="P73" s="22">
        <f>(I72+I73)*4</f>
        <v>78.680000000000007</v>
      </c>
    </row>
    <row r="74" spans="1:16" ht="26" customHeight="1" x14ac:dyDescent="0.2">
      <c r="A74" s="4">
        <v>43572</v>
      </c>
      <c r="B74" s="3">
        <v>16.8</v>
      </c>
      <c r="C74" s="3">
        <v>37.6</v>
      </c>
      <c r="D74" s="5">
        <v>74</v>
      </c>
      <c r="E74" s="3">
        <v>5.4943999999999997</v>
      </c>
      <c r="F74" s="3">
        <v>12.8</v>
      </c>
      <c r="G74" s="3">
        <v>29.1</v>
      </c>
      <c r="H74" s="74">
        <v>1.1499999999999999</v>
      </c>
      <c r="I74" s="6">
        <v>7.79</v>
      </c>
      <c r="J74" s="6">
        <f t="shared" si="7"/>
        <v>8.958499999999999</v>
      </c>
      <c r="K74" s="7">
        <v>0</v>
      </c>
      <c r="L74" s="7">
        <v>0</v>
      </c>
      <c r="M74" s="8">
        <f t="shared" si="1"/>
        <v>35.833999999999996</v>
      </c>
      <c r="N74" s="8">
        <v>0</v>
      </c>
      <c r="O74" s="75">
        <f>M72+M73+M74</f>
        <v>126.316</v>
      </c>
      <c r="P74" s="22">
        <v>0</v>
      </c>
    </row>
    <row r="75" spans="1:16" ht="26" customHeight="1" x14ac:dyDescent="0.2">
      <c r="A75" s="4">
        <v>43573</v>
      </c>
      <c r="B75" s="3">
        <v>17.489999999999998</v>
      </c>
      <c r="C75" s="3">
        <v>33.65</v>
      </c>
      <c r="D75" s="5">
        <v>77.62</v>
      </c>
      <c r="E75" s="3">
        <v>5.5027999999999997</v>
      </c>
      <c r="F75" s="3">
        <v>10.5</v>
      </c>
      <c r="G75" s="3">
        <v>25.7</v>
      </c>
      <c r="H75" s="74">
        <v>1.1499999999999999</v>
      </c>
      <c r="I75" s="6">
        <v>6.12</v>
      </c>
      <c r="J75" s="6">
        <f t="shared" si="7"/>
        <v>7.0379999999999994</v>
      </c>
      <c r="K75" s="7">
        <v>0</v>
      </c>
      <c r="L75" s="7">
        <v>0</v>
      </c>
      <c r="M75" s="8">
        <f t="shared" si="1"/>
        <v>28.151999999999997</v>
      </c>
      <c r="N75" s="8">
        <f>M74+M75</f>
        <v>63.98599999999999</v>
      </c>
      <c r="O75" s="75">
        <v>0</v>
      </c>
      <c r="P75" s="22">
        <f>(I74+I75)*4</f>
        <v>55.64</v>
      </c>
    </row>
    <row r="76" spans="1:16" ht="26" customHeight="1" x14ac:dyDescent="0.2">
      <c r="A76" s="4">
        <v>43574</v>
      </c>
      <c r="B76" s="3">
        <v>17.309999999999999</v>
      </c>
      <c r="C76" s="3">
        <v>36.61</v>
      </c>
      <c r="D76" s="5">
        <v>69.83</v>
      </c>
      <c r="E76" s="3">
        <v>5.5083000000000002</v>
      </c>
      <c r="F76" s="3">
        <v>12.1</v>
      </c>
      <c r="G76" s="3">
        <v>28.1</v>
      </c>
      <c r="H76" s="74">
        <v>1.1499999999999999</v>
      </c>
      <c r="I76" s="6">
        <v>7.72</v>
      </c>
      <c r="J76" s="6">
        <f t="shared" si="7"/>
        <v>8.8779999999999983</v>
      </c>
      <c r="K76" s="7">
        <v>0</v>
      </c>
      <c r="L76" s="7">
        <v>0</v>
      </c>
      <c r="M76" s="8">
        <f t="shared" si="1"/>
        <v>35.511999999999993</v>
      </c>
      <c r="N76" s="8">
        <v>0</v>
      </c>
      <c r="O76" s="75">
        <v>0</v>
      </c>
      <c r="P76" s="22">
        <v>0</v>
      </c>
    </row>
    <row r="77" spans="1:16" ht="26" customHeight="1" x14ac:dyDescent="0.2">
      <c r="A77" s="4">
        <v>43575</v>
      </c>
      <c r="B77" s="3">
        <v>17.559999999999999</v>
      </c>
      <c r="C77" s="3">
        <v>40.479999999999997</v>
      </c>
      <c r="D77" s="5">
        <v>65.599999999999994</v>
      </c>
      <c r="E77" s="3">
        <v>5.5167000000000002</v>
      </c>
      <c r="F77" s="3">
        <v>13.7</v>
      </c>
      <c r="G77" s="3">
        <v>30.6</v>
      </c>
      <c r="H77" s="74">
        <v>1.1499999999999999</v>
      </c>
      <c r="I77" s="6">
        <v>9.34</v>
      </c>
      <c r="J77" s="6">
        <f t="shared" si="7"/>
        <v>10.741</v>
      </c>
      <c r="K77" s="7">
        <v>0</v>
      </c>
      <c r="L77" s="7">
        <v>0</v>
      </c>
      <c r="M77" s="8">
        <f t="shared" si="1"/>
        <v>42.963999999999999</v>
      </c>
      <c r="N77" s="8">
        <f>M76+M77</f>
        <v>78.475999999999999</v>
      </c>
      <c r="O77" s="75">
        <f>M75+M76+M77</f>
        <v>106.62799999999999</v>
      </c>
      <c r="P77" s="22">
        <f>(I76+I77)*4</f>
        <v>68.239999999999995</v>
      </c>
    </row>
    <row r="78" spans="1:16" ht="26" customHeight="1" x14ac:dyDescent="0.2">
      <c r="A78" s="4">
        <v>43576</v>
      </c>
      <c r="B78" s="3">
        <v>17.77</v>
      </c>
      <c r="C78" s="3">
        <v>38.659999999999997</v>
      </c>
      <c r="D78" s="5">
        <v>73.2</v>
      </c>
      <c r="E78" s="3">
        <v>5.5221999999999998</v>
      </c>
      <c r="F78" s="3">
        <v>12.8</v>
      </c>
      <c r="G78" s="3">
        <v>29.2</v>
      </c>
      <c r="H78" s="74">
        <v>1.1499999999999999</v>
      </c>
      <c r="I78" s="6">
        <v>8.1199999999999992</v>
      </c>
      <c r="J78" s="6">
        <f t="shared" si="7"/>
        <v>9.3379999999999992</v>
      </c>
      <c r="K78" s="7">
        <v>0</v>
      </c>
      <c r="L78" s="7">
        <v>0</v>
      </c>
      <c r="M78" s="8">
        <f t="shared" si="1"/>
        <v>37.351999999999997</v>
      </c>
      <c r="N78" s="8">
        <v>0</v>
      </c>
      <c r="O78" s="75">
        <v>0</v>
      </c>
      <c r="P78" s="22">
        <v>0</v>
      </c>
    </row>
    <row r="79" spans="1:16" ht="26" customHeight="1" x14ac:dyDescent="0.2">
      <c r="A79" s="4">
        <v>43577</v>
      </c>
      <c r="B79" s="3">
        <v>16.54</v>
      </c>
      <c r="C79" s="3">
        <v>32.46</v>
      </c>
      <c r="D79" s="5">
        <v>79.05</v>
      </c>
      <c r="E79" s="3">
        <v>5.5250000000000004</v>
      </c>
      <c r="F79" s="3">
        <v>10.4</v>
      </c>
      <c r="G79" s="3">
        <v>25.5</v>
      </c>
      <c r="H79" s="74">
        <v>1.1499999999999999</v>
      </c>
      <c r="I79" s="6">
        <v>5.8</v>
      </c>
      <c r="J79" s="6">
        <f t="shared" si="7"/>
        <v>6.669999999999999</v>
      </c>
      <c r="K79" s="7">
        <v>0</v>
      </c>
      <c r="L79" s="7">
        <v>0</v>
      </c>
      <c r="M79" s="8">
        <f t="shared" si="1"/>
        <v>26.679999999999996</v>
      </c>
      <c r="N79" s="8">
        <f>M78+M79</f>
        <v>64.031999999999996</v>
      </c>
      <c r="O79" s="75">
        <v>0</v>
      </c>
      <c r="P79" s="22">
        <f>(I78+I79)*4</f>
        <v>55.679999999999993</v>
      </c>
    </row>
    <row r="80" spans="1:16" ht="26" customHeight="1" x14ac:dyDescent="0.2">
      <c r="A80" s="4">
        <v>43578</v>
      </c>
      <c r="B80" s="3">
        <v>16.55</v>
      </c>
      <c r="C80" s="3">
        <v>30.78</v>
      </c>
      <c r="D80" s="5">
        <v>76.86</v>
      </c>
      <c r="E80" s="3">
        <v>5.5305999999999997</v>
      </c>
      <c r="F80" s="3">
        <v>9.5</v>
      </c>
      <c r="G80" s="3">
        <v>24.1</v>
      </c>
      <c r="H80" s="74">
        <v>1.1499999999999999</v>
      </c>
      <c r="I80" s="6">
        <v>5.48</v>
      </c>
      <c r="J80" s="6">
        <f t="shared" si="7"/>
        <v>6.3019999999999996</v>
      </c>
      <c r="K80" s="7">
        <v>0</v>
      </c>
      <c r="L80" s="7">
        <v>0</v>
      </c>
      <c r="M80" s="8">
        <f t="shared" si="1"/>
        <v>25.207999999999998</v>
      </c>
      <c r="N80" s="8">
        <v>0</v>
      </c>
      <c r="O80" s="75">
        <f>M78+M79+M80</f>
        <v>89.24</v>
      </c>
      <c r="P80" s="22">
        <v>0</v>
      </c>
    </row>
    <row r="81" spans="1:16" ht="26" customHeight="1" x14ac:dyDescent="0.2">
      <c r="A81" s="4">
        <v>43579</v>
      </c>
      <c r="B81" s="3">
        <v>16.260000000000002</v>
      </c>
      <c r="C81" s="3">
        <v>34.119999999999997</v>
      </c>
      <c r="D81" s="5">
        <v>77.55</v>
      </c>
      <c r="E81" s="3">
        <v>5.5332999999999997</v>
      </c>
      <c r="F81" s="3">
        <v>11.4</v>
      </c>
      <c r="G81" s="3">
        <v>27</v>
      </c>
      <c r="H81" s="74">
        <v>1.1499999999999999</v>
      </c>
      <c r="I81" s="6">
        <v>6.41</v>
      </c>
      <c r="J81" s="6">
        <f t="shared" si="7"/>
        <v>7.3714999999999993</v>
      </c>
      <c r="K81" s="7">
        <v>0</v>
      </c>
      <c r="L81" s="7">
        <v>0</v>
      </c>
      <c r="M81" s="8">
        <f t="shared" si="1"/>
        <v>29.485999999999997</v>
      </c>
      <c r="N81" s="8">
        <f>M80+M81</f>
        <v>54.693999999999996</v>
      </c>
      <c r="O81" s="75">
        <v>0</v>
      </c>
      <c r="P81" s="22">
        <f>(I80+I81)*4</f>
        <v>47.56</v>
      </c>
    </row>
    <row r="82" spans="1:16" ht="26" customHeight="1" x14ac:dyDescent="0.2">
      <c r="A82" s="4">
        <v>43580</v>
      </c>
      <c r="B82" s="3">
        <v>16.559999999999999</v>
      </c>
      <c r="C82" s="3">
        <v>41.1</v>
      </c>
      <c r="D82" s="5">
        <v>59.06</v>
      </c>
      <c r="E82" s="3">
        <v>5.5332999999999997</v>
      </c>
      <c r="F82" s="3">
        <v>14.4</v>
      </c>
      <c r="G82" s="3">
        <v>31.6</v>
      </c>
      <c r="H82" s="74">
        <v>1.1499999999999999</v>
      </c>
      <c r="I82" s="6">
        <v>10.210000000000001</v>
      </c>
      <c r="J82" s="6">
        <f t="shared" si="7"/>
        <v>11.7415</v>
      </c>
      <c r="K82" s="7">
        <v>0</v>
      </c>
      <c r="L82" s="7">
        <v>0</v>
      </c>
      <c r="M82" s="8">
        <f t="shared" ref="M82:M96" si="8">(J82-L82)*4</f>
        <v>46.966000000000001</v>
      </c>
      <c r="N82" s="8">
        <v>0</v>
      </c>
      <c r="O82" s="75">
        <v>0</v>
      </c>
      <c r="P82" s="22">
        <v>0</v>
      </c>
    </row>
    <row r="83" spans="1:16" ht="26" customHeight="1" x14ac:dyDescent="0.2">
      <c r="A83" s="4">
        <v>43581</v>
      </c>
      <c r="B83" s="3">
        <v>18.5</v>
      </c>
      <c r="C83" s="3">
        <v>41.66</v>
      </c>
      <c r="D83" s="5">
        <v>53.35</v>
      </c>
      <c r="E83" s="3">
        <v>5.5361000000000002</v>
      </c>
      <c r="F83" s="3">
        <v>13.8</v>
      </c>
      <c r="G83" s="3">
        <v>30.7</v>
      </c>
      <c r="H83" s="74">
        <v>1.1499999999999999</v>
      </c>
      <c r="I83" s="6">
        <v>10.68</v>
      </c>
      <c r="J83" s="6">
        <f t="shared" si="7"/>
        <v>12.281999999999998</v>
      </c>
      <c r="K83" s="7">
        <v>0</v>
      </c>
      <c r="L83" s="7">
        <v>0</v>
      </c>
      <c r="M83" s="8">
        <f t="shared" si="8"/>
        <v>49.127999999999993</v>
      </c>
      <c r="N83" s="8">
        <f>M82+M83</f>
        <v>96.093999999999994</v>
      </c>
      <c r="O83" s="75">
        <f>M81+M82+M83</f>
        <v>125.57999999999998</v>
      </c>
      <c r="P83" s="22">
        <f>(I82+I83)*4</f>
        <v>83.56</v>
      </c>
    </row>
    <row r="84" spans="1:16" ht="26" customHeight="1" x14ac:dyDescent="0.2">
      <c r="A84" s="4">
        <v>43582</v>
      </c>
      <c r="B84" s="3">
        <v>21.75</v>
      </c>
      <c r="C84" s="3">
        <v>34.950000000000003</v>
      </c>
      <c r="D84" s="5">
        <v>53</v>
      </c>
      <c r="E84" s="3">
        <v>5.5361000000000002</v>
      </c>
      <c r="F84" s="3">
        <v>8.9</v>
      </c>
      <c r="G84" s="3">
        <v>23.2</v>
      </c>
      <c r="H84" s="74">
        <v>1.1499999999999999</v>
      </c>
      <c r="I84" s="6">
        <v>8.2100000000000009</v>
      </c>
      <c r="J84" s="6">
        <f t="shared" si="7"/>
        <v>9.4414999999999996</v>
      </c>
      <c r="K84" s="7">
        <v>0</v>
      </c>
      <c r="L84" s="7">
        <v>0</v>
      </c>
      <c r="M84" s="8">
        <f t="shared" si="8"/>
        <v>37.765999999999998</v>
      </c>
      <c r="N84" s="8">
        <v>0</v>
      </c>
      <c r="O84" s="75">
        <v>0</v>
      </c>
      <c r="P84" s="22">
        <v>0</v>
      </c>
    </row>
    <row r="85" spans="1:16" ht="26" customHeight="1" x14ac:dyDescent="0.2">
      <c r="A85" s="4">
        <v>43583</v>
      </c>
      <c r="B85" s="3">
        <v>20.079999999999998</v>
      </c>
      <c r="C85" s="3">
        <v>44.76</v>
      </c>
      <c r="D85" s="5">
        <v>49.98</v>
      </c>
      <c r="E85" s="3">
        <v>5.5361000000000002</v>
      </c>
      <c r="F85" s="3">
        <v>14.5</v>
      </c>
      <c r="G85" s="3">
        <v>31.7</v>
      </c>
      <c r="H85" s="74">
        <v>1.1499999999999999</v>
      </c>
      <c r="I85" s="6">
        <v>11.9</v>
      </c>
      <c r="J85" s="6">
        <f t="shared" si="7"/>
        <v>13.684999999999999</v>
      </c>
      <c r="K85" s="7">
        <v>0</v>
      </c>
      <c r="L85" s="7">
        <v>0</v>
      </c>
      <c r="M85" s="8">
        <f t="shared" si="8"/>
        <v>54.739999999999995</v>
      </c>
      <c r="N85" s="8">
        <f>M84+M85</f>
        <v>92.506</v>
      </c>
      <c r="O85" s="75">
        <v>0</v>
      </c>
      <c r="P85" s="22">
        <f>(I84+I85)*4</f>
        <v>80.44</v>
      </c>
    </row>
    <row r="86" spans="1:16" ht="26" customHeight="1" x14ac:dyDescent="0.2">
      <c r="A86" s="4">
        <v>43584</v>
      </c>
      <c r="B86" s="3">
        <v>20.010000000000002</v>
      </c>
      <c r="C86" s="3">
        <v>40.86</v>
      </c>
      <c r="D86" s="5">
        <v>57.89</v>
      </c>
      <c r="E86" s="3">
        <v>5.5332999999999997</v>
      </c>
      <c r="F86" s="3">
        <v>12.8</v>
      </c>
      <c r="G86" s="3">
        <v>29.2</v>
      </c>
      <c r="H86" s="74">
        <v>1.1499999999999999</v>
      </c>
      <c r="I86" s="6">
        <v>9.85</v>
      </c>
      <c r="J86" s="6">
        <f t="shared" si="7"/>
        <v>11.327499999999999</v>
      </c>
      <c r="K86" s="7">
        <v>0</v>
      </c>
      <c r="L86" s="7">
        <v>0</v>
      </c>
      <c r="M86" s="8">
        <f t="shared" si="8"/>
        <v>45.309999999999995</v>
      </c>
      <c r="N86" s="8">
        <v>0</v>
      </c>
      <c r="O86" s="75">
        <f>M84+M85+M86</f>
        <v>137.816</v>
      </c>
      <c r="P86" s="22">
        <v>0</v>
      </c>
    </row>
    <row r="87" spans="1:16" ht="26" customHeight="1" x14ac:dyDescent="0.2">
      <c r="A87" s="4">
        <v>43585</v>
      </c>
      <c r="B87" s="3">
        <v>18.84</v>
      </c>
      <c r="C87" s="3">
        <v>38.03</v>
      </c>
      <c r="D87" s="5">
        <v>58.74</v>
      </c>
      <c r="E87" s="3">
        <v>5.5332999999999997</v>
      </c>
      <c r="F87" s="3">
        <v>12</v>
      </c>
      <c r="G87" s="3">
        <v>28</v>
      </c>
      <c r="H87" s="74">
        <v>1.1499999999999999</v>
      </c>
      <c r="I87" s="6">
        <v>8.91</v>
      </c>
      <c r="J87" s="6">
        <f t="shared" si="7"/>
        <v>10.246499999999999</v>
      </c>
      <c r="K87" s="7">
        <v>0</v>
      </c>
      <c r="L87" s="7">
        <v>0</v>
      </c>
      <c r="M87" s="8">
        <f t="shared" si="8"/>
        <v>40.985999999999997</v>
      </c>
      <c r="N87" s="8">
        <f>M86+M87</f>
        <v>86.295999999999992</v>
      </c>
      <c r="O87" s="75">
        <v>0</v>
      </c>
      <c r="P87" s="22">
        <f>(I86+I87)*4</f>
        <v>75.039999999999992</v>
      </c>
    </row>
    <row r="88" spans="1:16" ht="26" customHeight="1" x14ac:dyDescent="0.2">
      <c r="A88" s="4">
        <v>43586</v>
      </c>
      <c r="B88" s="3">
        <v>17.5</v>
      </c>
      <c r="C88" s="3">
        <v>33.67</v>
      </c>
      <c r="D88" s="5">
        <v>77.760000000000005</v>
      </c>
      <c r="E88" s="3">
        <v>5.5305999999999997</v>
      </c>
      <c r="F88" s="3">
        <v>10.5</v>
      </c>
      <c r="G88" s="3">
        <v>25.7</v>
      </c>
      <c r="H88" s="74">
        <v>1.1499999999999999</v>
      </c>
      <c r="I88" s="6">
        <v>6.13</v>
      </c>
      <c r="J88" s="6">
        <f t="shared" si="7"/>
        <v>7.0494999999999992</v>
      </c>
      <c r="K88" s="7">
        <v>0</v>
      </c>
      <c r="L88" s="7">
        <v>0</v>
      </c>
      <c r="M88" s="8">
        <f t="shared" si="8"/>
        <v>28.197999999999997</v>
      </c>
      <c r="N88" s="8">
        <v>0</v>
      </c>
      <c r="O88" s="75">
        <v>0</v>
      </c>
      <c r="P88" s="22">
        <v>0</v>
      </c>
    </row>
    <row r="89" spans="1:16" ht="26" customHeight="1" x14ac:dyDescent="0.2">
      <c r="A89" s="4">
        <v>43587</v>
      </c>
      <c r="B89" s="3">
        <v>17.2</v>
      </c>
      <c r="C89" s="3">
        <v>29.41</v>
      </c>
      <c r="D89" s="5">
        <v>79.87</v>
      </c>
      <c r="E89" s="3">
        <v>5.5250000000000004</v>
      </c>
      <c r="F89" s="3">
        <v>8.6999999999999993</v>
      </c>
      <c r="G89" s="3">
        <v>22.8</v>
      </c>
      <c r="H89" s="74">
        <v>1.1499999999999999</v>
      </c>
      <c r="I89" s="6">
        <v>4.95</v>
      </c>
      <c r="J89" s="6">
        <f t="shared" si="7"/>
        <v>5.6924999999999999</v>
      </c>
      <c r="K89" s="7">
        <v>0</v>
      </c>
      <c r="L89" s="7">
        <v>0</v>
      </c>
      <c r="M89" s="8">
        <f t="shared" si="8"/>
        <v>22.77</v>
      </c>
      <c r="N89" s="8">
        <f>M88+M89</f>
        <v>50.967999999999996</v>
      </c>
      <c r="O89" s="75">
        <f>M87+M88+M89</f>
        <v>91.953999999999994</v>
      </c>
      <c r="P89" s="22">
        <f>(I88+I89)*4</f>
        <v>44.32</v>
      </c>
    </row>
    <row r="90" spans="1:16" ht="26" customHeight="1" x14ac:dyDescent="0.2">
      <c r="A90" s="4">
        <v>43588</v>
      </c>
      <c r="B90" s="3">
        <v>17.2</v>
      </c>
      <c r="C90" s="3">
        <v>29.75</v>
      </c>
      <c r="D90" s="5">
        <v>78</v>
      </c>
      <c r="E90" s="3">
        <v>5.5221999999999998</v>
      </c>
      <c r="F90" s="3">
        <v>8.9</v>
      </c>
      <c r="G90" s="3">
        <v>23.1</v>
      </c>
      <c r="H90" s="74">
        <v>1.1499999999999999</v>
      </c>
      <c r="I90" s="6">
        <v>5.2</v>
      </c>
      <c r="J90" s="6">
        <f t="shared" si="7"/>
        <v>5.9799999999999995</v>
      </c>
      <c r="K90" s="7">
        <v>0</v>
      </c>
      <c r="L90" s="7">
        <v>0</v>
      </c>
      <c r="M90" s="8">
        <f t="shared" si="8"/>
        <v>23.919999999999998</v>
      </c>
      <c r="N90" s="8">
        <v>0</v>
      </c>
      <c r="O90" s="75">
        <v>0</v>
      </c>
      <c r="P90" s="22">
        <v>0</v>
      </c>
    </row>
    <row r="91" spans="1:16" ht="26" customHeight="1" x14ac:dyDescent="0.2">
      <c r="A91" s="4">
        <v>43589</v>
      </c>
      <c r="B91" s="3">
        <v>16.2</v>
      </c>
      <c r="C91" s="3">
        <v>30.69</v>
      </c>
      <c r="D91" s="5">
        <v>79.319999999999993</v>
      </c>
      <c r="E91" s="3">
        <v>5.5167000000000002</v>
      </c>
      <c r="F91" s="3">
        <v>10</v>
      </c>
      <c r="G91" s="3">
        <v>24.9</v>
      </c>
      <c r="H91" s="74">
        <v>1.1499999999999999</v>
      </c>
      <c r="I91" s="6">
        <v>5.49</v>
      </c>
      <c r="J91" s="6">
        <f t="shared" si="7"/>
        <v>6.3134999999999994</v>
      </c>
      <c r="K91" s="7">
        <v>0</v>
      </c>
      <c r="L91" s="7">
        <v>0</v>
      </c>
      <c r="M91" s="8">
        <f t="shared" si="8"/>
        <v>25.253999999999998</v>
      </c>
      <c r="N91" s="8">
        <f>M90+M91</f>
        <v>49.173999999999992</v>
      </c>
      <c r="O91" s="75">
        <v>0</v>
      </c>
      <c r="P91" s="22">
        <f>(I90+I91)*4</f>
        <v>42.760000000000005</v>
      </c>
    </row>
    <row r="92" spans="1:16" ht="26" customHeight="1" x14ac:dyDescent="0.2">
      <c r="A92" s="4">
        <v>43590</v>
      </c>
      <c r="B92" s="3">
        <v>17.62</v>
      </c>
      <c r="C92" s="3">
        <v>34.840000000000003</v>
      </c>
      <c r="D92" s="5">
        <v>77.44</v>
      </c>
      <c r="E92" s="3">
        <v>5.5083000000000002</v>
      </c>
      <c r="F92" s="19">
        <v>11.5</v>
      </c>
      <c r="G92" s="19">
        <v>27.1</v>
      </c>
      <c r="H92" s="74">
        <v>1.1499999999999999</v>
      </c>
      <c r="I92" s="6">
        <v>6.73</v>
      </c>
      <c r="J92" s="6">
        <f t="shared" si="7"/>
        <v>7.7394999999999996</v>
      </c>
      <c r="K92" s="7">
        <v>0</v>
      </c>
      <c r="L92" s="7">
        <v>0</v>
      </c>
      <c r="M92" s="8">
        <f t="shared" si="8"/>
        <v>30.957999999999998</v>
      </c>
      <c r="N92" s="8">
        <v>0</v>
      </c>
      <c r="O92" s="75">
        <f>M90+M91+M92</f>
        <v>80.131999999999991</v>
      </c>
      <c r="P92" s="22">
        <v>0</v>
      </c>
    </row>
    <row r="93" spans="1:16" ht="26" customHeight="1" x14ac:dyDescent="0.2">
      <c r="A93" s="4">
        <v>43591</v>
      </c>
      <c r="B93" s="19">
        <v>17.86</v>
      </c>
      <c r="C93" s="19">
        <v>38.03</v>
      </c>
      <c r="D93" s="20">
        <v>68.959999999999994</v>
      </c>
      <c r="E93" s="19">
        <v>5.5026999999999999</v>
      </c>
      <c r="F93" s="19">
        <v>12.9</v>
      </c>
      <c r="G93" s="19">
        <v>29.3</v>
      </c>
      <c r="H93" s="74">
        <v>1.1499999999999999</v>
      </c>
      <c r="I93" s="21">
        <v>8.4</v>
      </c>
      <c r="J93" s="6">
        <f t="shared" si="7"/>
        <v>9.66</v>
      </c>
      <c r="K93" s="7">
        <v>0</v>
      </c>
      <c r="L93" s="7">
        <v>0</v>
      </c>
      <c r="M93" s="8">
        <f t="shared" si="8"/>
        <v>38.64</v>
      </c>
      <c r="N93" s="102">
        <f>M92+M93</f>
        <v>69.597999999999999</v>
      </c>
      <c r="O93" s="103">
        <v>0</v>
      </c>
      <c r="P93" s="22">
        <f>(I93+I94)*4</f>
        <v>76.240000000000009</v>
      </c>
    </row>
    <row r="94" spans="1:16" ht="26" customHeight="1" x14ac:dyDescent="0.2">
      <c r="A94" s="4">
        <v>43592</v>
      </c>
      <c r="B94" s="19">
        <v>19.16</v>
      </c>
      <c r="C94" s="19">
        <v>43.09</v>
      </c>
      <c r="D94" s="20">
        <v>62.31</v>
      </c>
      <c r="E94" s="19">
        <v>5.4943999999999997</v>
      </c>
      <c r="F94" s="19">
        <v>14.7</v>
      </c>
      <c r="G94" s="19">
        <v>31.9</v>
      </c>
      <c r="H94" s="74">
        <v>1.1499999999999999</v>
      </c>
      <c r="I94" s="21">
        <v>10.66</v>
      </c>
      <c r="J94" s="6">
        <f t="shared" si="7"/>
        <v>12.258999999999999</v>
      </c>
      <c r="K94" s="7">
        <v>0</v>
      </c>
      <c r="L94" s="7">
        <v>0</v>
      </c>
      <c r="M94" s="8">
        <f t="shared" si="8"/>
        <v>49.035999999999994</v>
      </c>
      <c r="N94" s="102">
        <v>0</v>
      </c>
      <c r="O94" s="103">
        <v>0</v>
      </c>
      <c r="P94" s="22">
        <v>0</v>
      </c>
    </row>
    <row r="95" spans="1:16" ht="26" customHeight="1" x14ac:dyDescent="0.2">
      <c r="A95" s="4">
        <v>43593</v>
      </c>
      <c r="B95" s="19">
        <v>19.22</v>
      </c>
      <c r="C95" s="19">
        <v>45.56</v>
      </c>
      <c r="D95" s="20">
        <v>53.41</v>
      </c>
      <c r="E95" s="19">
        <v>5.4861000000000004</v>
      </c>
      <c r="F95" s="19">
        <v>15.7</v>
      </c>
      <c r="G95" s="19">
        <v>33.5</v>
      </c>
      <c r="H95" s="74">
        <v>1.1499999999999999</v>
      </c>
      <c r="I95" s="21">
        <v>12.3</v>
      </c>
      <c r="J95" s="21">
        <f t="shared" si="7"/>
        <v>14.145</v>
      </c>
      <c r="K95" s="7">
        <v>0</v>
      </c>
      <c r="L95" s="7">
        <v>0</v>
      </c>
      <c r="M95" s="102">
        <f t="shared" si="8"/>
        <v>56.58</v>
      </c>
      <c r="N95" s="102">
        <f>M94+M95</f>
        <v>105.61599999999999</v>
      </c>
      <c r="O95" s="103">
        <f>M93+M94+M95</f>
        <v>144.25599999999997</v>
      </c>
      <c r="P95" s="22">
        <f>(I94+I95)*4</f>
        <v>91.84</v>
      </c>
    </row>
    <row r="96" spans="1:16" ht="26" customHeight="1" x14ac:dyDescent="0.2">
      <c r="A96" s="4">
        <v>43594</v>
      </c>
      <c r="B96" s="19">
        <v>21.33</v>
      </c>
      <c r="C96" s="19">
        <v>45.22</v>
      </c>
      <c r="D96" s="20">
        <v>53.03</v>
      </c>
      <c r="E96" s="19">
        <v>5.4832999999999998</v>
      </c>
      <c r="F96" s="19">
        <v>14.6</v>
      </c>
      <c r="G96" s="19">
        <v>31.9</v>
      </c>
      <c r="H96" s="74">
        <v>1.1499999999999999</v>
      </c>
      <c r="I96" s="21">
        <v>11.95</v>
      </c>
      <c r="J96" s="21">
        <f t="shared" si="7"/>
        <v>13.742499999999998</v>
      </c>
      <c r="K96" s="7">
        <v>0</v>
      </c>
      <c r="L96" s="7">
        <v>0</v>
      </c>
      <c r="M96" s="102">
        <f t="shared" si="8"/>
        <v>54.969999999999992</v>
      </c>
      <c r="N96" s="102">
        <v>0</v>
      </c>
      <c r="O96" s="103">
        <v>0</v>
      </c>
      <c r="P96" s="22">
        <v>0</v>
      </c>
    </row>
  </sheetData>
  <mergeCells count="16">
    <mergeCell ref="B4:G15"/>
    <mergeCell ref="I4:J15"/>
    <mergeCell ref="M4:P16"/>
    <mergeCell ref="A1:O1"/>
    <mergeCell ref="B2:C2"/>
    <mergeCell ref="M2:O2"/>
    <mergeCell ref="A2:A3"/>
    <mergeCell ref="H2:H3"/>
    <mergeCell ref="I2:I3"/>
    <mergeCell ref="J2:J3"/>
    <mergeCell ref="K2:K3"/>
    <mergeCell ref="L2:L3"/>
    <mergeCell ref="D2:D3"/>
    <mergeCell ref="E2:E3"/>
    <mergeCell ref="G2:G3"/>
    <mergeCell ref="F2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ySplit="1" topLeftCell="A55" activePane="bottomLeft" state="frozen"/>
      <selection pane="bottomLeft" activeCell="O26" sqref="O26"/>
    </sheetView>
  </sheetViews>
  <sheetFormatPr baseColWidth="10" defaultColWidth="11.33203125" defaultRowHeight="17" customHeight="1" x14ac:dyDescent="0.15"/>
  <cols>
    <col min="1" max="1" width="11.33203125" style="24"/>
    <col min="2" max="3" width="11.33203125" style="69"/>
    <col min="4" max="4" width="11.33203125" style="70"/>
    <col min="5" max="7" width="11.33203125" style="69"/>
    <col min="8" max="8" width="11.33203125" style="43"/>
    <col min="9" max="9" width="12.33203125" style="71" customWidth="1"/>
    <col min="10" max="10" width="13.5" style="71" customWidth="1"/>
    <col min="11" max="11" width="13.33203125" style="70" customWidth="1"/>
    <col min="12" max="12" width="11.33203125" style="70"/>
    <col min="13" max="15" width="11.33203125" style="72"/>
    <col min="16" max="16384" width="11.33203125" style="24"/>
  </cols>
  <sheetData>
    <row r="1" spans="1:15" ht="19" customHeight="1" x14ac:dyDescent="0.15">
      <c r="A1" s="23" t="s">
        <v>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17" customHeight="1" x14ac:dyDescent="0.15">
      <c r="A2" s="25" t="s">
        <v>0</v>
      </c>
      <c r="B2" s="26" t="s">
        <v>17</v>
      </c>
      <c r="C2" s="26"/>
      <c r="D2" s="27" t="s">
        <v>16</v>
      </c>
      <c r="E2" s="26" t="s">
        <v>15</v>
      </c>
      <c r="F2" s="26" t="s">
        <v>19</v>
      </c>
      <c r="G2" s="26" t="s">
        <v>14</v>
      </c>
      <c r="H2" s="28" t="s">
        <v>1</v>
      </c>
      <c r="I2" s="29" t="s">
        <v>2</v>
      </c>
      <c r="J2" s="29" t="s">
        <v>3</v>
      </c>
      <c r="K2" s="27" t="s">
        <v>4</v>
      </c>
      <c r="L2" s="27" t="s">
        <v>5</v>
      </c>
      <c r="M2" s="30" t="s">
        <v>6</v>
      </c>
      <c r="N2" s="30"/>
      <c r="O2" s="30"/>
    </row>
    <row r="3" spans="1:15" ht="22" customHeight="1" x14ac:dyDescent="0.15">
      <c r="A3" s="25"/>
      <c r="B3" s="31" t="s">
        <v>11</v>
      </c>
      <c r="C3" s="31" t="s">
        <v>12</v>
      </c>
      <c r="D3" s="27"/>
      <c r="E3" s="26"/>
      <c r="F3" s="26"/>
      <c r="G3" s="26"/>
      <c r="H3" s="28"/>
      <c r="I3" s="29"/>
      <c r="J3" s="29"/>
      <c r="K3" s="27"/>
      <c r="L3" s="27"/>
      <c r="M3" s="32" t="s">
        <v>7</v>
      </c>
      <c r="N3" s="32" t="s">
        <v>8</v>
      </c>
      <c r="O3" s="32" t="s">
        <v>9</v>
      </c>
    </row>
    <row r="4" spans="1:15" ht="17" customHeight="1" x14ac:dyDescent="0.15">
      <c r="A4" s="33">
        <v>43502</v>
      </c>
      <c r="B4" s="121"/>
      <c r="C4" s="122"/>
      <c r="D4" s="122"/>
      <c r="E4" s="122"/>
      <c r="F4" s="122"/>
      <c r="G4" s="123"/>
      <c r="H4" s="35">
        <v>0.4</v>
      </c>
      <c r="I4" s="130"/>
      <c r="J4" s="131"/>
      <c r="K4" s="131"/>
      <c r="L4" s="131"/>
      <c r="M4" s="131"/>
      <c r="N4" s="131"/>
      <c r="O4" s="132"/>
    </row>
    <row r="5" spans="1:15" ht="17" customHeight="1" x14ac:dyDescent="0.15">
      <c r="A5" s="33">
        <v>43503</v>
      </c>
      <c r="B5" s="124"/>
      <c r="C5" s="125"/>
      <c r="D5" s="125"/>
      <c r="E5" s="125"/>
      <c r="F5" s="125"/>
      <c r="G5" s="126"/>
      <c r="H5" s="35">
        <v>0.4</v>
      </c>
      <c r="I5" s="133"/>
      <c r="J5" s="134"/>
      <c r="K5" s="134"/>
      <c r="L5" s="134"/>
      <c r="M5" s="134"/>
      <c r="N5" s="134"/>
      <c r="O5" s="135"/>
    </row>
    <row r="6" spans="1:15" ht="17" customHeight="1" x14ac:dyDescent="0.15">
      <c r="A6" s="33">
        <v>43504</v>
      </c>
      <c r="B6" s="124"/>
      <c r="C6" s="125"/>
      <c r="D6" s="125"/>
      <c r="E6" s="125"/>
      <c r="F6" s="125"/>
      <c r="G6" s="126"/>
      <c r="H6" s="35">
        <v>0.4</v>
      </c>
      <c r="I6" s="133"/>
      <c r="J6" s="134"/>
      <c r="K6" s="134"/>
      <c r="L6" s="134"/>
      <c r="M6" s="134"/>
      <c r="N6" s="134"/>
      <c r="O6" s="135"/>
    </row>
    <row r="7" spans="1:15" ht="17" customHeight="1" x14ac:dyDescent="0.15">
      <c r="A7" s="33">
        <v>43505</v>
      </c>
      <c r="B7" s="124"/>
      <c r="C7" s="125"/>
      <c r="D7" s="125"/>
      <c r="E7" s="125"/>
      <c r="F7" s="125"/>
      <c r="G7" s="126"/>
      <c r="H7" s="35">
        <v>0.4</v>
      </c>
      <c r="I7" s="133"/>
      <c r="J7" s="134"/>
      <c r="K7" s="134"/>
      <c r="L7" s="134"/>
      <c r="M7" s="134"/>
      <c r="N7" s="134"/>
      <c r="O7" s="135"/>
    </row>
    <row r="8" spans="1:15" ht="17" customHeight="1" x14ac:dyDescent="0.15">
      <c r="A8" s="33">
        <v>43506</v>
      </c>
      <c r="B8" s="124"/>
      <c r="C8" s="125"/>
      <c r="D8" s="125"/>
      <c r="E8" s="125"/>
      <c r="F8" s="125"/>
      <c r="G8" s="126"/>
      <c r="H8" s="35">
        <v>0.4</v>
      </c>
      <c r="I8" s="133"/>
      <c r="J8" s="134"/>
      <c r="K8" s="134"/>
      <c r="L8" s="134"/>
      <c r="M8" s="134"/>
      <c r="N8" s="134"/>
      <c r="O8" s="135"/>
    </row>
    <row r="9" spans="1:15" ht="17" customHeight="1" x14ac:dyDescent="0.15">
      <c r="A9" s="33">
        <v>43507</v>
      </c>
      <c r="B9" s="124"/>
      <c r="C9" s="125"/>
      <c r="D9" s="125"/>
      <c r="E9" s="125"/>
      <c r="F9" s="125"/>
      <c r="G9" s="126"/>
      <c r="H9" s="35">
        <v>0.4</v>
      </c>
      <c r="I9" s="133"/>
      <c r="J9" s="134"/>
      <c r="K9" s="134"/>
      <c r="L9" s="134"/>
      <c r="M9" s="134"/>
      <c r="N9" s="134"/>
      <c r="O9" s="135"/>
    </row>
    <row r="10" spans="1:15" ht="17" customHeight="1" x14ac:dyDescent="0.15">
      <c r="A10" s="33">
        <v>43508</v>
      </c>
      <c r="B10" s="124"/>
      <c r="C10" s="125"/>
      <c r="D10" s="125"/>
      <c r="E10" s="125"/>
      <c r="F10" s="125"/>
      <c r="G10" s="126"/>
      <c r="H10" s="35">
        <v>0.4</v>
      </c>
      <c r="I10" s="133"/>
      <c r="J10" s="134"/>
      <c r="K10" s="134"/>
      <c r="L10" s="134"/>
      <c r="M10" s="134"/>
      <c r="N10" s="134"/>
      <c r="O10" s="135"/>
    </row>
    <row r="11" spans="1:15" ht="17" customHeight="1" x14ac:dyDescent="0.15">
      <c r="A11" s="33">
        <v>43509</v>
      </c>
      <c r="B11" s="124"/>
      <c r="C11" s="125"/>
      <c r="D11" s="125"/>
      <c r="E11" s="125"/>
      <c r="F11" s="125"/>
      <c r="G11" s="126"/>
      <c r="H11" s="35">
        <v>0.4</v>
      </c>
      <c r="I11" s="133"/>
      <c r="J11" s="134"/>
      <c r="K11" s="134"/>
      <c r="L11" s="134"/>
      <c r="M11" s="134"/>
      <c r="N11" s="134"/>
      <c r="O11" s="135"/>
    </row>
    <row r="12" spans="1:15" ht="17" customHeight="1" x14ac:dyDescent="0.15">
      <c r="A12" s="33">
        <v>43510</v>
      </c>
      <c r="B12" s="124"/>
      <c r="C12" s="125"/>
      <c r="D12" s="125"/>
      <c r="E12" s="125"/>
      <c r="F12" s="125"/>
      <c r="G12" s="126"/>
      <c r="H12" s="35">
        <v>0.4</v>
      </c>
      <c r="I12" s="133"/>
      <c r="J12" s="134"/>
      <c r="K12" s="134"/>
      <c r="L12" s="134"/>
      <c r="M12" s="134"/>
      <c r="N12" s="134"/>
      <c r="O12" s="135"/>
    </row>
    <row r="13" spans="1:15" ht="17" customHeight="1" x14ac:dyDescent="0.15">
      <c r="A13" s="33">
        <v>43511</v>
      </c>
      <c r="B13" s="124"/>
      <c r="C13" s="125"/>
      <c r="D13" s="125"/>
      <c r="E13" s="125"/>
      <c r="F13" s="125"/>
      <c r="G13" s="126"/>
      <c r="H13" s="35">
        <v>0.4</v>
      </c>
      <c r="I13" s="133"/>
      <c r="J13" s="134"/>
      <c r="K13" s="134"/>
      <c r="L13" s="134"/>
      <c r="M13" s="134"/>
      <c r="N13" s="134"/>
      <c r="O13" s="135"/>
    </row>
    <row r="14" spans="1:15" ht="17" customHeight="1" x14ac:dyDescent="0.15">
      <c r="A14" s="33">
        <v>43512</v>
      </c>
      <c r="B14" s="124"/>
      <c r="C14" s="125"/>
      <c r="D14" s="125"/>
      <c r="E14" s="125"/>
      <c r="F14" s="125"/>
      <c r="G14" s="126"/>
      <c r="H14" s="35">
        <v>0.4</v>
      </c>
      <c r="I14" s="133"/>
      <c r="J14" s="134"/>
      <c r="K14" s="134"/>
      <c r="L14" s="134"/>
      <c r="M14" s="134"/>
      <c r="N14" s="134"/>
      <c r="O14" s="135"/>
    </row>
    <row r="15" spans="1:15" ht="17" customHeight="1" x14ac:dyDescent="0.15">
      <c r="A15" s="33">
        <v>43513</v>
      </c>
      <c r="B15" s="124"/>
      <c r="C15" s="125"/>
      <c r="D15" s="125"/>
      <c r="E15" s="125"/>
      <c r="F15" s="125"/>
      <c r="G15" s="126"/>
      <c r="H15" s="35">
        <v>0.4</v>
      </c>
      <c r="I15" s="133"/>
      <c r="J15" s="134"/>
      <c r="K15" s="134"/>
      <c r="L15" s="134"/>
      <c r="M15" s="134"/>
      <c r="N15" s="134"/>
      <c r="O15" s="135"/>
    </row>
    <row r="16" spans="1:15" ht="17" customHeight="1" x14ac:dyDescent="0.15">
      <c r="A16" s="33">
        <v>43514</v>
      </c>
      <c r="B16" s="124"/>
      <c r="C16" s="125"/>
      <c r="D16" s="125"/>
      <c r="E16" s="125"/>
      <c r="F16" s="125"/>
      <c r="G16" s="126"/>
      <c r="H16" s="35">
        <v>0.4</v>
      </c>
      <c r="I16" s="133"/>
      <c r="J16" s="134"/>
      <c r="K16" s="134"/>
      <c r="L16" s="134"/>
      <c r="M16" s="134"/>
      <c r="N16" s="134"/>
      <c r="O16" s="135"/>
    </row>
    <row r="17" spans="1:15" ht="17" customHeight="1" x14ac:dyDescent="0.15">
      <c r="A17" s="33">
        <v>43515</v>
      </c>
      <c r="B17" s="124"/>
      <c r="C17" s="125"/>
      <c r="D17" s="125"/>
      <c r="E17" s="125"/>
      <c r="F17" s="125"/>
      <c r="G17" s="126"/>
      <c r="H17" s="35">
        <v>0.4</v>
      </c>
      <c r="I17" s="133"/>
      <c r="J17" s="134"/>
      <c r="K17" s="134"/>
      <c r="L17" s="134"/>
      <c r="M17" s="134"/>
      <c r="N17" s="134"/>
      <c r="O17" s="135"/>
    </row>
    <row r="18" spans="1:15" ht="17" customHeight="1" x14ac:dyDescent="0.15">
      <c r="A18" s="33">
        <v>43516</v>
      </c>
      <c r="B18" s="124"/>
      <c r="C18" s="125"/>
      <c r="D18" s="125"/>
      <c r="E18" s="125"/>
      <c r="F18" s="125"/>
      <c r="G18" s="126"/>
      <c r="H18" s="35">
        <v>0.4</v>
      </c>
      <c r="I18" s="133"/>
      <c r="J18" s="134"/>
      <c r="K18" s="134"/>
      <c r="L18" s="134"/>
      <c r="M18" s="134"/>
      <c r="N18" s="134"/>
      <c r="O18" s="135"/>
    </row>
    <row r="19" spans="1:15" ht="17" customHeight="1" x14ac:dyDescent="0.15">
      <c r="A19" s="33">
        <v>43517</v>
      </c>
      <c r="B19" s="124"/>
      <c r="C19" s="125"/>
      <c r="D19" s="125"/>
      <c r="E19" s="125"/>
      <c r="F19" s="125"/>
      <c r="G19" s="126"/>
      <c r="H19" s="35">
        <v>0.4</v>
      </c>
      <c r="I19" s="133"/>
      <c r="J19" s="134"/>
      <c r="K19" s="134"/>
      <c r="L19" s="134"/>
      <c r="M19" s="134"/>
      <c r="N19" s="134"/>
      <c r="O19" s="135"/>
    </row>
    <row r="20" spans="1:15" ht="17" customHeight="1" x14ac:dyDescent="0.15">
      <c r="A20" s="33">
        <v>43518</v>
      </c>
      <c r="B20" s="124"/>
      <c r="C20" s="125"/>
      <c r="D20" s="125"/>
      <c r="E20" s="125"/>
      <c r="F20" s="125"/>
      <c r="G20" s="126"/>
      <c r="H20" s="35">
        <v>0.4</v>
      </c>
      <c r="I20" s="133"/>
      <c r="J20" s="134"/>
      <c r="K20" s="134"/>
      <c r="L20" s="134"/>
      <c r="M20" s="134"/>
      <c r="N20" s="134"/>
      <c r="O20" s="135"/>
    </row>
    <row r="21" spans="1:15" s="43" customFormat="1" ht="17" customHeight="1" x14ac:dyDescent="0.15">
      <c r="A21" s="38">
        <v>43519</v>
      </c>
      <c r="B21" s="124"/>
      <c r="C21" s="125"/>
      <c r="D21" s="125"/>
      <c r="E21" s="125"/>
      <c r="F21" s="125"/>
      <c r="G21" s="126"/>
      <c r="H21" s="41">
        <v>0.78</v>
      </c>
      <c r="I21" s="133"/>
      <c r="J21" s="134"/>
      <c r="K21" s="134"/>
      <c r="L21" s="134"/>
      <c r="M21" s="134"/>
      <c r="N21" s="134"/>
      <c r="O21" s="135"/>
    </row>
    <row r="22" spans="1:15" ht="17" customHeight="1" x14ac:dyDescent="0.15">
      <c r="A22" s="33">
        <v>43520</v>
      </c>
      <c r="B22" s="127"/>
      <c r="C22" s="128"/>
      <c r="D22" s="128"/>
      <c r="E22" s="128"/>
      <c r="F22" s="128"/>
      <c r="G22" s="129"/>
      <c r="H22" s="35">
        <v>0.78</v>
      </c>
      <c r="I22" s="136"/>
      <c r="J22" s="137"/>
      <c r="K22" s="137"/>
      <c r="L22" s="137"/>
      <c r="M22" s="137"/>
      <c r="N22" s="137"/>
      <c r="O22" s="138"/>
    </row>
    <row r="23" spans="1:15" s="51" customFormat="1" ht="17" customHeight="1" x14ac:dyDescent="0.15">
      <c r="A23" s="44">
        <v>43521</v>
      </c>
      <c r="B23" s="45">
        <v>17.91</v>
      </c>
      <c r="C23" s="45">
        <v>34.86</v>
      </c>
      <c r="D23" s="46">
        <v>12.94</v>
      </c>
      <c r="E23" s="47">
        <v>7.7</v>
      </c>
      <c r="F23" s="45">
        <v>10.199999999999999</v>
      </c>
      <c r="G23" s="45">
        <v>22.3</v>
      </c>
      <c r="H23" s="48">
        <v>0.78</v>
      </c>
      <c r="I23" s="49">
        <v>12.91</v>
      </c>
      <c r="J23" s="49">
        <f>H23*I23</f>
        <v>10.069800000000001</v>
      </c>
      <c r="K23" s="46">
        <v>0</v>
      </c>
      <c r="L23" s="46">
        <v>0</v>
      </c>
      <c r="M23" s="50">
        <f>(J23-L23)*4</f>
        <v>40.279200000000003</v>
      </c>
      <c r="N23" s="50">
        <f>(J23-L23)*4</f>
        <v>40.279200000000003</v>
      </c>
      <c r="O23" s="50">
        <f>(J23-L23)*4</f>
        <v>40.279200000000003</v>
      </c>
    </row>
    <row r="24" spans="1:15" ht="17" customHeight="1" x14ac:dyDescent="0.15">
      <c r="A24" s="33">
        <v>43522</v>
      </c>
      <c r="B24" s="31">
        <v>15.69</v>
      </c>
      <c r="C24" s="31">
        <v>35.479999999999997</v>
      </c>
      <c r="D24" s="34">
        <v>12.96</v>
      </c>
      <c r="E24" s="52">
        <v>10.029999999999999</v>
      </c>
      <c r="F24" s="31">
        <v>11.4</v>
      </c>
      <c r="G24" s="31">
        <v>24.1</v>
      </c>
      <c r="H24" s="53">
        <v>0.78</v>
      </c>
      <c r="I24" s="35">
        <v>14.66</v>
      </c>
      <c r="J24" s="54">
        <f>H24*I24</f>
        <v>11.434800000000001</v>
      </c>
      <c r="K24" s="36">
        <v>0</v>
      </c>
      <c r="L24" s="36">
        <v>0</v>
      </c>
      <c r="M24" s="55">
        <f t="shared" ref="M24:M87" si="0">(J24-L24)*4</f>
        <v>45.739200000000004</v>
      </c>
      <c r="N24" s="37">
        <v>0</v>
      </c>
      <c r="O24" s="37">
        <v>0</v>
      </c>
    </row>
    <row r="25" spans="1:15" ht="17" customHeight="1" x14ac:dyDescent="0.15">
      <c r="A25" s="33">
        <v>43523</v>
      </c>
      <c r="B25" s="31">
        <v>17.34</v>
      </c>
      <c r="C25" s="31">
        <v>33.74</v>
      </c>
      <c r="D25" s="34">
        <v>13.39</v>
      </c>
      <c r="E25" s="56">
        <v>6.0415999999999999</v>
      </c>
      <c r="F25" s="31">
        <v>9.9</v>
      </c>
      <c r="G25" s="31">
        <v>21.9</v>
      </c>
      <c r="H25" s="53">
        <v>0.78</v>
      </c>
      <c r="I25" s="35">
        <v>11.01</v>
      </c>
      <c r="J25" s="54">
        <f t="shared" ref="J25:J27" si="1">H25*I25</f>
        <v>8.5877999999999997</v>
      </c>
      <c r="K25" s="36">
        <v>0</v>
      </c>
      <c r="L25" s="36">
        <v>0</v>
      </c>
      <c r="M25" s="55">
        <f>(J25-L25)*4</f>
        <v>34.351199999999999</v>
      </c>
      <c r="N25" s="37">
        <f>M24+M25</f>
        <v>80.090400000000002</v>
      </c>
      <c r="O25" s="37">
        <v>0</v>
      </c>
    </row>
    <row r="26" spans="1:15" ht="17" customHeight="1" x14ac:dyDescent="0.15">
      <c r="A26" s="33">
        <v>43524</v>
      </c>
      <c r="B26" s="31">
        <v>15.67</v>
      </c>
      <c r="C26" s="31">
        <v>31.42</v>
      </c>
      <c r="D26" s="34">
        <v>13.66</v>
      </c>
      <c r="E26" s="56">
        <v>6.0583</v>
      </c>
      <c r="F26" s="31">
        <v>9.6</v>
      </c>
      <c r="G26" s="31">
        <v>21.4</v>
      </c>
      <c r="H26" s="53">
        <v>0.78</v>
      </c>
      <c r="I26" s="35">
        <v>10.35</v>
      </c>
      <c r="J26" s="54">
        <f t="shared" si="1"/>
        <v>8.0730000000000004</v>
      </c>
      <c r="K26" s="36">
        <v>0</v>
      </c>
      <c r="L26" s="36">
        <v>0</v>
      </c>
      <c r="M26" s="55">
        <f t="shared" si="0"/>
        <v>32.292000000000002</v>
      </c>
      <c r="N26" s="37">
        <v>0</v>
      </c>
      <c r="O26" s="37">
        <f>M24+M25+M26</f>
        <v>112.3824</v>
      </c>
    </row>
    <row r="27" spans="1:15" ht="17" customHeight="1" x14ac:dyDescent="0.15">
      <c r="A27" s="33">
        <v>43525</v>
      </c>
      <c r="B27" s="31">
        <v>17.91</v>
      </c>
      <c r="C27" s="31">
        <v>34.86</v>
      </c>
      <c r="D27" s="34">
        <v>12.94</v>
      </c>
      <c r="E27" s="56">
        <v>5.8333000000000004</v>
      </c>
      <c r="F27" s="31">
        <v>10.199999999999999</v>
      </c>
      <c r="G27" s="31">
        <v>22.3</v>
      </c>
      <c r="H27" s="53">
        <v>0.78</v>
      </c>
      <c r="I27" s="35">
        <v>11.16</v>
      </c>
      <c r="J27" s="54">
        <f t="shared" si="1"/>
        <v>8.7048000000000005</v>
      </c>
      <c r="K27" s="36">
        <v>0</v>
      </c>
      <c r="L27" s="36">
        <v>0</v>
      </c>
      <c r="M27" s="55">
        <f t="shared" si="0"/>
        <v>34.819200000000002</v>
      </c>
      <c r="N27" s="37">
        <f>M26+M27</f>
        <v>67.111199999999997</v>
      </c>
      <c r="O27" s="37">
        <v>0</v>
      </c>
    </row>
    <row r="28" spans="1:15" ht="17" customHeight="1" x14ac:dyDescent="0.15">
      <c r="A28" s="33">
        <v>43526</v>
      </c>
      <c r="B28" s="31">
        <v>17.149999999999999</v>
      </c>
      <c r="C28" s="31">
        <v>31.23</v>
      </c>
      <c r="D28" s="34">
        <v>10.14</v>
      </c>
      <c r="E28" s="56">
        <v>6.1805000000000003</v>
      </c>
      <c r="F28" s="31">
        <v>9</v>
      </c>
      <c r="G28" s="31">
        <v>22.4</v>
      </c>
      <c r="H28" s="53">
        <v>0.78</v>
      </c>
      <c r="I28" s="35">
        <v>11.05</v>
      </c>
      <c r="J28" s="35">
        <f t="shared" ref="J28:J45" si="2">H28*I28</f>
        <v>8.6190000000000015</v>
      </c>
      <c r="K28" s="36">
        <v>0</v>
      </c>
      <c r="L28" s="36">
        <v>0</v>
      </c>
      <c r="M28" s="37">
        <f t="shared" si="0"/>
        <v>34.476000000000006</v>
      </c>
      <c r="N28" s="37">
        <v>0</v>
      </c>
      <c r="O28" s="37">
        <v>0</v>
      </c>
    </row>
    <row r="29" spans="1:15" ht="17" customHeight="1" x14ac:dyDescent="0.15">
      <c r="A29" s="33">
        <v>43527</v>
      </c>
      <c r="B29" s="31">
        <v>13.89</v>
      </c>
      <c r="C29" s="31">
        <v>33.78</v>
      </c>
      <c r="D29" s="34">
        <v>27.55</v>
      </c>
      <c r="E29" s="56">
        <v>4.7194000000000003</v>
      </c>
      <c r="F29" s="31">
        <v>11.9</v>
      </c>
      <c r="G29" s="31">
        <v>26.7</v>
      </c>
      <c r="H29" s="53">
        <v>0.78</v>
      </c>
      <c r="I29" s="35">
        <v>9.27</v>
      </c>
      <c r="J29" s="35">
        <f t="shared" si="2"/>
        <v>7.2305999999999999</v>
      </c>
      <c r="K29" s="36">
        <v>0</v>
      </c>
      <c r="L29" s="36">
        <v>0</v>
      </c>
      <c r="M29" s="37">
        <f t="shared" si="0"/>
        <v>28.9224</v>
      </c>
      <c r="N29" s="37">
        <f>M28+M29</f>
        <v>63.398400000000009</v>
      </c>
      <c r="O29" s="37">
        <f>M27+M28+M29</f>
        <v>98.217600000000004</v>
      </c>
    </row>
    <row r="30" spans="1:15" ht="17" customHeight="1" x14ac:dyDescent="0.15">
      <c r="A30" s="33">
        <v>43528</v>
      </c>
      <c r="B30" s="31">
        <v>11.22</v>
      </c>
      <c r="C30" s="31">
        <v>36.450000000000003</v>
      </c>
      <c r="D30" s="34">
        <v>39.130000000000003</v>
      </c>
      <c r="E30" s="56">
        <v>4.7583000000000002</v>
      </c>
      <c r="F30" s="31">
        <v>14.1</v>
      </c>
      <c r="G30" s="31">
        <v>30.1</v>
      </c>
      <c r="H30" s="53">
        <v>0.78</v>
      </c>
      <c r="I30" s="35">
        <v>9.61</v>
      </c>
      <c r="J30" s="35">
        <f t="shared" si="2"/>
        <v>7.4958</v>
      </c>
      <c r="K30" s="36">
        <v>0</v>
      </c>
      <c r="L30" s="36">
        <v>0</v>
      </c>
      <c r="M30" s="37">
        <f t="shared" si="0"/>
        <v>29.9832</v>
      </c>
      <c r="N30" s="37">
        <v>0</v>
      </c>
      <c r="O30" s="37">
        <v>0</v>
      </c>
    </row>
    <row r="31" spans="1:15" ht="17" customHeight="1" x14ac:dyDescent="0.15">
      <c r="A31" s="33">
        <v>43529</v>
      </c>
      <c r="B31" s="31">
        <v>11.72</v>
      </c>
      <c r="C31" s="31">
        <v>37.74</v>
      </c>
      <c r="D31" s="34">
        <v>47.23</v>
      </c>
      <c r="E31" s="56">
        <v>4.7583000000000002</v>
      </c>
      <c r="F31" s="31">
        <v>14.4</v>
      </c>
      <c r="G31" s="31">
        <v>30.5</v>
      </c>
      <c r="H31" s="53">
        <v>0.78</v>
      </c>
      <c r="I31" s="35">
        <v>9.5</v>
      </c>
      <c r="J31" s="35">
        <f t="shared" si="2"/>
        <v>7.41</v>
      </c>
      <c r="K31" s="36">
        <v>0</v>
      </c>
      <c r="L31" s="36">
        <v>0</v>
      </c>
      <c r="M31" s="37">
        <f t="shared" si="0"/>
        <v>29.64</v>
      </c>
      <c r="N31" s="37">
        <f>M30+M31</f>
        <v>59.623199999999997</v>
      </c>
      <c r="O31" s="37">
        <v>0</v>
      </c>
    </row>
    <row r="32" spans="1:15" ht="17" customHeight="1" x14ac:dyDescent="0.15">
      <c r="A32" s="33">
        <v>43530</v>
      </c>
      <c r="B32" s="31">
        <v>11.68</v>
      </c>
      <c r="C32" s="31">
        <v>39.21</v>
      </c>
      <c r="D32" s="34">
        <v>51.51</v>
      </c>
      <c r="E32" s="56">
        <v>4.7777000000000003</v>
      </c>
      <c r="F32" s="31">
        <v>15</v>
      </c>
      <c r="G32" s="31">
        <v>31.3</v>
      </c>
      <c r="H32" s="53">
        <v>0.78</v>
      </c>
      <c r="I32" s="35">
        <v>9.6999999999999993</v>
      </c>
      <c r="J32" s="35">
        <f t="shared" si="2"/>
        <v>7.5659999999999998</v>
      </c>
      <c r="K32" s="36">
        <v>0</v>
      </c>
      <c r="L32" s="36">
        <v>0</v>
      </c>
      <c r="M32" s="37">
        <f t="shared" si="0"/>
        <v>30.263999999999999</v>
      </c>
      <c r="N32" s="37">
        <v>0</v>
      </c>
      <c r="O32" s="37">
        <f>M30+M31+M32</f>
        <v>89.887199999999993</v>
      </c>
    </row>
    <row r="33" spans="1:15" ht="17" customHeight="1" x14ac:dyDescent="0.15">
      <c r="A33" s="33">
        <v>43531</v>
      </c>
      <c r="B33" s="31">
        <v>14.92</v>
      </c>
      <c r="C33" s="31">
        <v>38.54</v>
      </c>
      <c r="D33" s="34">
        <v>60.86</v>
      </c>
      <c r="E33" s="56">
        <v>4.7972000000000001</v>
      </c>
      <c r="F33" s="31">
        <v>13.5</v>
      </c>
      <c r="G33" s="31">
        <v>29</v>
      </c>
      <c r="H33" s="53">
        <v>0.78</v>
      </c>
      <c r="I33" s="35">
        <v>8.65</v>
      </c>
      <c r="J33" s="35">
        <f t="shared" si="2"/>
        <v>6.7470000000000008</v>
      </c>
      <c r="K33" s="36">
        <v>0</v>
      </c>
      <c r="L33" s="36">
        <v>0</v>
      </c>
      <c r="M33" s="37">
        <f t="shared" si="0"/>
        <v>26.988000000000003</v>
      </c>
      <c r="N33" s="37">
        <f>M32+M33</f>
        <v>57.252000000000002</v>
      </c>
      <c r="O33" s="37">
        <v>0</v>
      </c>
    </row>
    <row r="34" spans="1:15" ht="17" customHeight="1" x14ac:dyDescent="0.15">
      <c r="A34" s="33">
        <v>43532</v>
      </c>
      <c r="B34" s="31">
        <v>15.08</v>
      </c>
      <c r="C34" s="31">
        <v>37.01</v>
      </c>
      <c r="D34" s="34">
        <v>63.17</v>
      </c>
      <c r="E34" s="56">
        <v>4.8167</v>
      </c>
      <c r="F34" s="31">
        <v>12.7</v>
      </c>
      <c r="G34" s="31">
        <v>28</v>
      </c>
      <c r="H34" s="53">
        <v>0.78</v>
      </c>
      <c r="I34" s="35">
        <v>8.0299999999999994</v>
      </c>
      <c r="J34" s="35">
        <f t="shared" si="2"/>
        <v>6.2633999999999999</v>
      </c>
      <c r="K34" s="36">
        <v>0</v>
      </c>
      <c r="L34" s="36">
        <v>0</v>
      </c>
      <c r="M34" s="37">
        <f t="shared" si="0"/>
        <v>25.053599999999999</v>
      </c>
      <c r="N34" s="37">
        <v>0</v>
      </c>
      <c r="O34" s="37">
        <v>0</v>
      </c>
    </row>
    <row r="35" spans="1:15" ht="17" customHeight="1" x14ac:dyDescent="0.15">
      <c r="A35" s="33">
        <v>43533</v>
      </c>
      <c r="B35" s="31">
        <v>15.85</v>
      </c>
      <c r="C35" s="31">
        <v>34.82</v>
      </c>
      <c r="D35" s="34">
        <v>50.07</v>
      </c>
      <c r="E35" s="56">
        <v>4.8380999999999998</v>
      </c>
      <c r="F35" s="31">
        <v>11.4</v>
      </c>
      <c r="G35" s="31">
        <v>26</v>
      </c>
      <c r="H35" s="53">
        <v>0.78</v>
      </c>
      <c r="I35" s="35">
        <v>8.17</v>
      </c>
      <c r="J35" s="35">
        <f t="shared" si="2"/>
        <v>6.3726000000000003</v>
      </c>
      <c r="K35" s="36">
        <v>0</v>
      </c>
      <c r="L35" s="36">
        <v>0</v>
      </c>
      <c r="M35" s="37">
        <f t="shared" si="0"/>
        <v>25.490400000000001</v>
      </c>
      <c r="N35" s="37">
        <f>M34+M35</f>
        <v>50.543999999999997</v>
      </c>
      <c r="O35" s="37">
        <f>M33+M34+M35</f>
        <v>77.532000000000011</v>
      </c>
    </row>
    <row r="36" spans="1:15" ht="17" customHeight="1" x14ac:dyDescent="0.15">
      <c r="A36" s="33">
        <v>43534</v>
      </c>
      <c r="B36" s="31">
        <v>15</v>
      </c>
      <c r="C36" s="31">
        <v>35.65</v>
      </c>
      <c r="D36" s="34">
        <v>60.49</v>
      </c>
      <c r="E36" s="56">
        <v>4.8582999999999998</v>
      </c>
      <c r="F36" s="31">
        <v>12.2</v>
      </c>
      <c r="G36" s="31">
        <v>27.2</v>
      </c>
      <c r="H36" s="53">
        <v>0.78</v>
      </c>
      <c r="I36" s="35">
        <v>7.89</v>
      </c>
      <c r="J36" s="35">
        <f t="shared" si="2"/>
        <v>6.1542000000000003</v>
      </c>
      <c r="K36" s="36">
        <v>0</v>
      </c>
      <c r="L36" s="36">
        <v>0</v>
      </c>
      <c r="M36" s="37">
        <f t="shared" si="0"/>
        <v>24.616800000000001</v>
      </c>
      <c r="N36" s="37">
        <v>0</v>
      </c>
      <c r="O36" s="37">
        <v>0</v>
      </c>
    </row>
    <row r="37" spans="1:15" s="51" customFormat="1" ht="17" customHeight="1" x14ac:dyDescent="0.15">
      <c r="A37" s="57">
        <v>43535</v>
      </c>
      <c r="B37" s="58">
        <v>15</v>
      </c>
      <c r="C37" s="58">
        <v>35.65</v>
      </c>
      <c r="D37" s="59">
        <v>60.49</v>
      </c>
      <c r="E37" s="58">
        <v>4.8776999999999999</v>
      </c>
      <c r="F37" s="58">
        <v>12.2</v>
      </c>
      <c r="G37" s="58">
        <v>27.2</v>
      </c>
      <c r="H37" s="60">
        <v>0.78</v>
      </c>
      <c r="I37" s="60">
        <v>7.89</v>
      </c>
      <c r="J37" s="61">
        <f t="shared" si="2"/>
        <v>6.1542000000000003</v>
      </c>
      <c r="K37" s="59">
        <v>0</v>
      </c>
      <c r="L37" s="59">
        <v>0</v>
      </c>
      <c r="M37" s="62">
        <f t="shared" si="0"/>
        <v>24.616800000000001</v>
      </c>
      <c r="N37" s="63">
        <f>M36+M37</f>
        <v>49.233600000000003</v>
      </c>
      <c r="O37" s="63">
        <v>0</v>
      </c>
    </row>
    <row r="38" spans="1:15" ht="17" customHeight="1" x14ac:dyDescent="0.15">
      <c r="A38" s="33">
        <v>43536</v>
      </c>
      <c r="B38" s="31">
        <v>20.83</v>
      </c>
      <c r="C38" s="31">
        <v>36.93</v>
      </c>
      <c r="D38" s="34">
        <v>31.93</v>
      </c>
      <c r="E38" s="56">
        <v>4.8971999999999998</v>
      </c>
      <c r="F38" s="31">
        <v>10.1</v>
      </c>
      <c r="G38" s="31">
        <v>24</v>
      </c>
      <c r="H38" s="53">
        <v>0.78</v>
      </c>
      <c r="I38" s="35">
        <v>9.86</v>
      </c>
      <c r="J38" s="35">
        <f t="shared" si="2"/>
        <v>7.6907999999999994</v>
      </c>
      <c r="K38" s="36">
        <v>0</v>
      </c>
      <c r="L38" s="36">
        <v>0</v>
      </c>
      <c r="M38" s="37">
        <f t="shared" si="0"/>
        <v>30.763199999999998</v>
      </c>
      <c r="N38" s="37">
        <v>0</v>
      </c>
      <c r="O38" s="37">
        <f>M36+M37+M38</f>
        <v>79.996800000000007</v>
      </c>
    </row>
    <row r="39" spans="1:15" ht="17" customHeight="1" x14ac:dyDescent="0.15">
      <c r="A39" s="33">
        <v>43537</v>
      </c>
      <c r="B39" s="31">
        <v>19.47</v>
      </c>
      <c r="C39" s="31">
        <v>37.82</v>
      </c>
      <c r="D39" s="34">
        <v>15.37</v>
      </c>
      <c r="E39" s="31">
        <v>6.4</v>
      </c>
      <c r="F39" s="31">
        <v>11.1</v>
      </c>
      <c r="G39" s="31">
        <v>25.6</v>
      </c>
      <c r="H39" s="53">
        <v>0.78</v>
      </c>
      <c r="I39" s="35">
        <v>12.88</v>
      </c>
      <c r="J39" s="35">
        <f t="shared" si="2"/>
        <v>10.0464</v>
      </c>
      <c r="K39" s="36">
        <v>0</v>
      </c>
      <c r="L39" s="36">
        <v>0</v>
      </c>
      <c r="M39" s="37">
        <f t="shared" si="0"/>
        <v>40.185600000000001</v>
      </c>
      <c r="N39" s="37">
        <f>M38+M39</f>
        <v>70.948800000000006</v>
      </c>
      <c r="O39" s="37">
        <v>0</v>
      </c>
    </row>
    <row r="40" spans="1:15" ht="17" customHeight="1" x14ac:dyDescent="0.15">
      <c r="A40" s="33">
        <v>43538</v>
      </c>
      <c r="B40" s="31">
        <v>23.34</v>
      </c>
      <c r="C40" s="31">
        <v>38.29</v>
      </c>
      <c r="D40" s="34">
        <v>8.6300000000000008</v>
      </c>
      <c r="E40" s="31">
        <v>6.4194000000000004</v>
      </c>
      <c r="F40" s="31">
        <v>9.5</v>
      </c>
      <c r="G40" s="31">
        <v>23.2</v>
      </c>
      <c r="H40" s="53">
        <v>0.78</v>
      </c>
      <c r="I40" s="35">
        <v>13.61</v>
      </c>
      <c r="J40" s="35">
        <f t="shared" si="2"/>
        <v>10.6158</v>
      </c>
      <c r="K40" s="36">
        <v>0</v>
      </c>
      <c r="L40" s="36">
        <v>0</v>
      </c>
      <c r="M40" s="37">
        <f t="shared" si="0"/>
        <v>42.463200000000001</v>
      </c>
      <c r="N40" s="37">
        <v>0</v>
      </c>
      <c r="O40" s="37">
        <v>0</v>
      </c>
    </row>
    <row r="41" spans="1:15" ht="17" customHeight="1" x14ac:dyDescent="0.15">
      <c r="A41" s="33">
        <v>43539</v>
      </c>
      <c r="B41" s="31">
        <v>18.59</v>
      </c>
      <c r="C41" s="31">
        <v>38.21</v>
      </c>
      <c r="D41" s="34">
        <v>19.86</v>
      </c>
      <c r="E41" s="31">
        <v>6.4389000000000003</v>
      </c>
      <c r="F41" s="31">
        <v>11.7</v>
      </c>
      <c r="G41" s="31">
        <v>26.5</v>
      </c>
      <c r="H41" s="53">
        <v>0.78</v>
      </c>
      <c r="I41" s="35">
        <v>12.6</v>
      </c>
      <c r="J41" s="35">
        <f t="shared" si="2"/>
        <v>9.8279999999999994</v>
      </c>
      <c r="K41" s="36">
        <v>0</v>
      </c>
      <c r="L41" s="36">
        <v>0</v>
      </c>
      <c r="M41" s="37">
        <f t="shared" si="0"/>
        <v>39.311999999999998</v>
      </c>
      <c r="N41" s="37">
        <f>M40+M41</f>
        <v>81.775199999999998</v>
      </c>
      <c r="O41" s="37">
        <f>M39+M40+M41</f>
        <v>121.96079999999999</v>
      </c>
    </row>
    <row r="42" spans="1:15" ht="17" customHeight="1" x14ac:dyDescent="0.15">
      <c r="A42" s="33">
        <v>43540</v>
      </c>
      <c r="B42" s="31">
        <v>16.48</v>
      </c>
      <c r="C42" s="31">
        <v>40.78</v>
      </c>
      <c r="D42" s="34">
        <v>17.190000000000001</v>
      </c>
      <c r="E42" s="31">
        <v>4.9778000000000002</v>
      </c>
      <c r="F42" s="31">
        <v>13.7</v>
      </c>
      <c r="G42" s="31">
        <v>29.5</v>
      </c>
      <c r="H42" s="53">
        <v>0.78</v>
      </c>
      <c r="I42" s="35">
        <v>12.1</v>
      </c>
      <c r="J42" s="35">
        <f t="shared" si="2"/>
        <v>9.4380000000000006</v>
      </c>
      <c r="K42" s="36">
        <v>0</v>
      </c>
      <c r="L42" s="36">
        <v>0</v>
      </c>
      <c r="M42" s="37">
        <f t="shared" si="0"/>
        <v>37.752000000000002</v>
      </c>
      <c r="N42" s="37">
        <v>0</v>
      </c>
      <c r="O42" s="37">
        <v>0</v>
      </c>
    </row>
    <row r="43" spans="1:15" ht="17" customHeight="1" x14ac:dyDescent="0.15">
      <c r="A43" s="33">
        <v>43541</v>
      </c>
      <c r="B43" s="31">
        <v>13.29</v>
      </c>
      <c r="C43" s="31">
        <v>43.8</v>
      </c>
      <c r="D43" s="34">
        <v>54.56</v>
      </c>
      <c r="E43" s="31">
        <v>5</v>
      </c>
      <c r="F43" s="64">
        <v>16.100000000000001</v>
      </c>
      <c r="G43" s="31">
        <v>33</v>
      </c>
      <c r="H43" s="53">
        <v>0.78</v>
      </c>
      <c r="I43" s="35">
        <v>11.11</v>
      </c>
      <c r="J43" s="35">
        <f t="shared" si="2"/>
        <v>8.6657999999999991</v>
      </c>
      <c r="K43" s="36">
        <v>0</v>
      </c>
      <c r="L43" s="36">
        <v>0</v>
      </c>
      <c r="M43" s="37">
        <f t="shared" si="0"/>
        <v>34.663199999999996</v>
      </c>
      <c r="N43" s="37">
        <f>M42+M43</f>
        <v>72.415199999999999</v>
      </c>
      <c r="O43" s="37">
        <v>0</v>
      </c>
    </row>
    <row r="44" spans="1:15" ht="17" customHeight="1" x14ac:dyDescent="0.15">
      <c r="A44" s="33">
        <v>43542</v>
      </c>
      <c r="B44" s="31">
        <v>13.55</v>
      </c>
      <c r="C44" s="31">
        <v>43.71</v>
      </c>
      <c r="D44" s="34">
        <v>54.78</v>
      </c>
      <c r="E44" s="31">
        <v>5.0194000000000001</v>
      </c>
      <c r="F44" s="31">
        <v>15.9</v>
      </c>
      <c r="G44" s="31">
        <v>32.799999999999997</v>
      </c>
      <c r="H44" s="53">
        <v>0.78</v>
      </c>
      <c r="I44" s="65">
        <v>11.04</v>
      </c>
      <c r="J44" s="35">
        <f t="shared" si="2"/>
        <v>8.6112000000000002</v>
      </c>
      <c r="K44" s="36">
        <v>0</v>
      </c>
      <c r="L44" s="36">
        <v>0</v>
      </c>
      <c r="M44" s="37">
        <f t="shared" si="0"/>
        <v>34.444800000000001</v>
      </c>
      <c r="N44" s="37">
        <v>0</v>
      </c>
      <c r="O44" s="37">
        <f>M42+M43+M44</f>
        <v>106.86</v>
      </c>
    </row>
    <row r="45" spans="1:15" s="43" customFormat="1" ht="17" customHeight="1" x14ac:dyDescent="0.15">
      <c r="A45" s="38">
        <v>43543</v>
      </c>
      <c r="B45" s="39">
        <v>13.05</v>
      </c>
      <c r="C45" s="39">
        <v>41.6</v>
      </c>
      <c r="D45" s="40">
        <v>37.200000000000003</v>
      </c>
      <c r="E45" s="39">
        <v>5.0388999999999999</v>
      </c>
      <c r="F45" s="39">
        <v>15.4</v>
      </c>
      <c r="G45" s="39">
        <v>31.9</v>
      </c>
      <c r="H45" s="41">
        <v>1.1499999999999999</v>
      </c>
      <c r="I45" s="41">
        <v>11.4</v>
      </c>
      <c r="J45" s="41">
        <f t="shared" si="2"/>
        <v>13.11</v>
      </c>
      <c r="K45" s="40">
        <v>0</v>
      </c>
      <c r="L45" s="40">
        <v>0</v>
      </c>
      <c r="M45" s="42">
        <f t="shared" si="0"/>
        <v>52.44</v>
      </c>
      <c r="N45" s="42">
        <f>M44+M45</f>
        <v>86.884799999999998</v>
      </c>
      <c r="O45" s="42">
        <v>0</v>
      </c>
    </row>
    <row r="46" spans="1:15" ht="17" customHeight="1" x14ac:dyDescent="0.15">
      <c r="A46" s="33">
        <v>43544</v>
      </c>
      <c r="B46" s="31">
        <v>17.72</v>
      </c>
      <c r="C46" s="31">
        <v>41.19</v>
      </c>
      <c r="D46" s="34">
        <v>67.31</v>
      </c>
      <c r="E46" s="31">
        <v>5.0583</v>
      </c>
      <c r="F46" s="31">
        <v>13.4</v>
      </c>
      <c r="G46" s="31">
        <v>29</v>
      </c>
      <c r="H46" s="53">
        <v>1.1499999999999999</v>
      </c>
      <c r="I46" s="35">
        <v>9</v>
      </c>
      <c r="J46" s="35">
        <f t="shared" ref="J46:J55" si="3">H46*I46</f>
        <v>10.35</v>
      </c>
      <c r="K46" s="36">
        <v>0</v>
      </c>
      <c r="L46" s="36">
        <v>0</v>
      </c>
      <c r="M46" s="37">
        <f t="shared" si="0"/>
        <v>41.4</v>
      </c>
      <c r="N46" s="37">
        <v>0</v>
      </c>
      <c r="O46" s="37">
        <v>0</v>
      </c>
    </row>
    <row r="47" spans="1:15" ht="17" customHeight="1" x14ac:dyDescent="0.15">
      <c r="A47" s="33">
        <v>43545</v>
      </c>
      <c r="B47" s="31">
        <v>17.059999999999999</v>
      </c>
      <c r="C47" s="31">
        <v>38.65</v>
      </c>
      <c r="D47" s="34">
        <v>68.150000000000006</v>
      </c>
      <c r="E47" s="31">
        <v>5.0777999999999999</v>
      </c>
      <c r="F47" s="31">
        <v>12.6</v>
      </c>
      <c r="G47" s="31">
        <v>27.8</v>
      </c>
      <c r="H47" s="53">
        <v>1.1499999999999999</v>
      </c>
      <c r="I47" s="35">
        <v>8.16</v>
      </c>
      <c r="J47" s="35">
        <f t="shared" si="3"/>
        <v>9.3839999999999986</v>
      </c>
      <c r="K47" s="36">
        <v>0</v>
      </c>
      <c r="L47" s="36">
        <v>0</v>
      </c>
      <c r="M47" s="37">
        <f t="shared" si="0"/>
        <v>37.535999999999994</v>
      </c>
      <c r="N47" s="37">
        <f>M46+M47</f>
        <v>78.935999999999993</v>
      </c>
      <c r="O47" s="37">
        <f>M45+M46+M47</f>
        <v>131.376</v>
      </c>
    </row>
    <row r="48" spans="1:15" ht="17" customHeight="1" x14ac:dyDescent="0.15">
      <c r="A48" s="33">
        <v>43546</v>
      </c>
      <c r="B48" s="31">
        <v>19.059999999999999</v>
      </c>
      <c r="C48" s="31">
        <v>29.8</v>
      </c>
      <c r="D48" s="34">
        <v>79.47</v>
      </c>
      <c r="E48" s="31">
        <v>5.0972</v>
      </c>
      <c r="F48" s="31">
        <v>7.2</v>
      </c>
      <c r="G48" s="31">
        <v>19.600000000000001</v>
      </c>
      <c r="H48" s="53">
        <v>1.1499999999999999</v>
      </c>
      <c r="I48" s="35">
        <v>4.57</v>
      </c>
      <c r="J48" s="35">
        <f t="shared" si="3"/>
        <v>5.2554999999999996</v>
      </c>
      <c r="K48" s="36">
        <v>0</v>
      </c>
      <c r="L48" s="36">
        <v>0</v>
      </c>
      <c r="M48" s="37">
        <f t="shared" si="0"/>
        <v>21.021999999999998</v>
      </c>
      <c r="N48" s="37">
        <v>0</v>
      </c>
      <c r="O48" s="37">
        <v>0</v>
      </c>
    </row>
    <row r="49" spans="1:15" ht="17" customHeight="1" x14ac:dyDescent="0.15">
      <c r="A49" s="33">
        <v>43547</v>
      </c>
      <c r="B49" s="31">
        <v>17.43</v>
      </c>
      <c r="C49" s="31">
        <v>29.22</v>
      </c>
      <c r="D49" s="34">
        <v>80.95</v>
      </c>
      <c r="E49" s="31">
        <v>5.1166999999999998</v>
      </c>
      <c r="F49" s="31">
        <v>7.8</v>
      </c>
      <c r="G49" s="31">
        <v>20.6</v>
      </c>
      <c r="H49" s="53">
        <v>1.1499999999999999</v>
      </c>
      <c r="I49" s="35">
        <v>4.4400000000000004</v>
      </c>
      <c r="J49" s="35">
        <f t="shared" si="3"/>
        <v>5.1059999999999999</v>
      </c>
      <c r="K49" s="36">
        <v>0</v>
      </c>
      <c r="L49" s="36">
        <v>0</v>
      </c>
      <c r="M49" s="37">
        <f t="shared" si="0"/>
        <v>20.423999999999999</v>
      </c>
      <c r="N49" s="37">
        <f>M48+M49</f>
        <v>41.445999999999998</v>
      </c>
      <c r="O49" s="37">
        <v>0</v>
      </c>
    </row>
    <row r="50" spans="1:15" ht="17" customHeight="1" x14ac:dyDescent="0.15">
      <c r="A50" s="33">
        <v>43548</v>
      </c>
      <c r="B50" s="31">
        <v>16.43</v>
      </c>
      <c r="C50" s="31">
        <v>30.19</v>
      </c>
      <c r="D50" s="34">
        <v>76.2</v>
      </c>
      <c r="E50" s="31">
        <v>5.1360999999999999</v>
      </c>
      <c r="F50" s="31">
        <v>8.9</v>
      </c>
      <c r="G50" s="31">
        <v>22.3</v>
      </c>
      <c r="H50" s="53">
        <v>1.1499999999999999</v>
      </c>
      <c r="I50" s="35">
        <v>5.16</v>
      </c>
      <c r="J50" s="35">
        <f t="shared" si="3"/>
        <v>5.9339999999999993</v>
      </c>
      <c r="K50" s="36">
        <v>0</v>
      </c>
      <c r="L50" s="36">
        <v>0</v>
      </c>
      <c r="M50" s="37">
        <f t="shared" si="0"/>
        <v>23.735999999999997</v>
      </c>
      <c r="N50" s="37">
        <v>0</v>
      </c>
      <c r="O50" s="37">
        <f>M48+M49+M50</f>
        <v>65.181999999999988</v>
      </c>
    </row>
    <row r="51" spans="1:15" ht="17" customHeight="1" x14ac:dyDescent="0.15">
      <c r="A51" s="33">
        <v>43549</v>
      </c>
      <c r="B51" s="31">
        <v>16.43</v>
      </c>
      <c r="C51" s="31">
        <v>30.19</v>
      </c>
      <c r="D51" s="34">
        <v>76.2</v>
      </c>
      <c r="E51" s="31">
        <v>5.1555999999999997</v>
      </c>
      <c r="F51" s="31">
        <v>8.9</v>
      </c>
      <c r="G51" s="31">
        <v>22.3</v>
      </c>
      <c r="H51" s="53">
        <v>1.1499999999999999</v>
      </c>
      <c r="I51" s="35">
        <v>5.17</v>
      </c>
      <c r="J51" s="35">
        <f t="shared" si="3"/>
        <v>5.9454999999999991</v>
      </c>
      <c r="K51" s="36">
        <v>0</v>
      </c>
      <c r="L51" s="36">
        <v>0</v>
      </c>
      <c r="M51" s="37">
        <f t="shared" si="0"/>
        <v>23.781999999999996</v>
      </c>
      <c r="N51" s="37">
        <f>M50+M51</f>
        <v>47.517999999999994</v>
      </c>
      <c r="O51" s="37">
        <v>0</v>
      </c>
    </row>
    <row r="52" spans="1:15" ht="17" customHeight="1" x14ac:dyDescent="0.15">
      <c r="A52" s="33">
        <v>43550</v>
      </c>
      <c r="B52" s="31">
        <v>14.91</v>
      </c>
      <c r="C52" s="31">
        <v>30.98</v>
      </c>
      <c r="D52" s="34">
        <v>77.510000000000005</v>
      </c>
      <c r="E52" s="31">
        <v>5.1749999999999998</v>
      </c>
      <c r="F52" s="31">
        <v>10.1</v>
      </c>
      <c r="G52" s="31">
        <v>24</v>
      </c>
      <c r="H52" s="53">
        <v>1.1499999999999999</v>
      </c>
      <c r="I52" s="35">
        <v>5.38</v>
      </c>
      <c r="J52" s="35">
        <f t="shared" si="3"/>
        <v>6.1869999999999994</v>
      </c>
      <c r="K52" s="36">
        <v>0</v>
      </c>
      <c r="L52" s="36">
        <v>0</v>
      </c>
      <c r="M52" s="37">
        <f t="shared" si="0"/>
        <v>24.747999999999998</v>
      </c>
      <c r="N52" s="37">
        <v>0</v>
      </c>
      <c r="O52" s="37">
        <v>0</v>
      </c>
    </row>
    <row r="53" spans="1:15" ht="17" customHeight="1" x14ac:dyDescent="0.15">
      <c r="A53" s="33">
        <v>43551</v>
      </c>
      <c r="B53" s="31">
        <v>13.35</v>
      </c>
      <c r="C53" s="31">
        <v>31.32</v>
      </c>
      <c r="D53" s="34">
        <v>73.78</v>
      </c>
      <c r="E53" s="31">
        <v>5.1943999999999999</v>
      </c>
      <c r="F53" s="31">
        <v>11</v>
      </c>
      <c r="G53" s="31">
        <v>25.3</v>
      </c>
      <c r="H53" s="53">
        <v>1.1499999999999999</v>
      </c>
      <c r="I53" s="35">
        <v>5.89</v>
      </c>
      <c r="J53" s="35">
        <f t="shared" si="3"/>
        <v>6.7734999999999994</v>
      </c>
      <c r="K53" s="36">
        <v>0</v>
      </c>
      <c r="L53" s="36">
        <v>0</v>
      </c>
      <c r="M53" s="37">
        <f t="shared" si="0"/>
        <v>27.093999999999998</v>
      </c>
      <c r="N53" s="37">
        <f>M52+M53</f>
        <v>51.841999999999999</v>
      </c>
      <c r="O53" s="37">
        <f>M51+M52+M53</f>
        <v>75.623999999999995</v>
      </c>
    </row>
    <row r="54" spans="1:15" ht="17" customHeight="1" x14ac:dyDescent="0.15">
      <c r="A54" s="33">
        <v>43552</v>
      </c>
      <c r="B54" s="31">
        <v>16.170000000000002</v>
      </c>
      <c r="C54" s="31">
        <v>32.25</v>
      </c>
      <c r="D54" s="34">
        <v>74.959999999999994</v>
      </c>
      <c r="E54" s="31">
        <v>5.2138999999999998</v>
      </c>
      <c r="F54" s="31">
        <v>10.1</v>
      </c>
      <c r="G54" s="31">
        <v>24</v>
      </c>
      <c r="H54" s="53">
        <v>1.1499999999999999</v>
      </c>
      <c r="I54" s="35">
        <v>5.81</v>
      </c>
      <c r="J54" s="35">
        <f t="shared" si="3"/>
        <v>6.6814999999999989</v>
      </c>
      <c r="K54" s="36">
        <v>0</v>
      </c>
      <c r="L54" s="36">
        <v>0</v>
      </c>
      <c r="M54" s="37">
        <f t="shared" si="0"/>
        <v>26.725999999999996</v>
      </c>
      <c r="N54" s="37">
        <v>0</v>
      </c>
      <c r="O54" s="37">
        <v>0</v>
      </c>
    </row>
    <row r="55" spans="1:15" ht="17" customHeight="1" x14ac:dyDescent="0.15">
      <c r="A55" s="33">
        <v>43553</v>
      </c>
      <c r="B55" s="31">
        <v>16.170000000000002</v>
      </c>
      <c r="C55" s="31">
        <v>32.25</v>
      </c>
      <c r="D55" s="34">
        <v>74.959999999999994</v>
      </c>
      <c r="E55" s="31">
        <v>5.2305000000000001</v>
      </c>
      <c r="F55" s="31">
        <v>10.1</v>
      </c>
      <c r="G55" s="31">
        <v>24</v>
      </c>
      <c r="H55" s="53">
        <v>1.1499999999999999</v>
      </c>
      <c r="I55" s="35">
        <v>5.83</v>
      </c>
      <c r="J55" s="35">
        <f t="shared" si="3"/>
        <v>6.7044999999999995</v>
      </c>
      <c r="K55" s="36">
        <v>0</v>
      </c>
      <c r="L55" s="36">
        <v>0</v>
      </c>
      <c r="M55" s="37">
        <f t="shared" si="0"/>
        <v>26.817999999999998</v>
      </c>
      <c r="N55" s="37">
        <f>M54+M55</f>
        <v>53.543999999999997</v>
      </c>
      <c r="O55" s="37">
        <v>0</v>
      </c>
    </row>
    <row r="56" spans="1:15" ht="17" customHeight="1" x14ac:dyDescent="0.15">
      <c r="A56" s="33">
        <v>43554</v>
      </c>
      <c r="B56" s="31">
        <v>17.510000000000002</v>
      </c>
      <c r="C56" s="64">
        <v>33.479999999999997</v>
      </c>
      <c r="D56" s="34">
        <v>68.03</v>
      </c>
      <c r="E56" s="31">
        <v>6.7305999999999999</v>
      </c>
      <c r="F56" s="31">
        <v>10</v>
      </c>
      <c r="G56" s="31">
        <v>23.9</v>
      </c>
      <c r="H56" s="53">
        <v>1.1499999999999999</v>
      </c>
      <c r="I56" s="35">
        <v>7.02</v>
      </c>
      <c r="J56" s="35">
        <f t="shared" ref="J56:J96" si="4">H56*I56</f>
        <v>8.0729999999999986</v>
      </c>
      <c r="K56" s="36">
        <v>0</v>
      </c>
      <c r="L56" s="36">
        <v>0</v>
      </c>
      <c r="M56" s="37">
        <f t="shared" si="0"/>
        <v>32.291999999999994</v>
      </c>
      <c r="N56" s="37">
        <v>0</v>
      </c>
      <c r="O56" s="37">
        <f>M54+M55+M56</f>
        <v>85.835999999999984</v>
      </c>
    </row>
    <row r="57" spans="1:15" ht="17" customHeight="1" x14ac:dyDescent="0.15">
      <c r="A57" s="33">
        <v>43555</v>
      </c>
      <c r="B57" s="31">
        <v>17.11</v>
      </c>
      <c r="C57" s="31">
        <v>30.16</v>
      </c>
      <c r="D57" s="34">
        <v>72.87</v>
      </c>
      <c r="E57" s="31">
        <v>6.7472000000000003</v>
      </c>
      <c r="F57" s="31">
        <v>8.5</v>
      </c>
      <c r="G57" s="31">
        <v>21.7</v>
      </c>
      <c r="H57" s="53">
        <v>1.1499999999999999</v>
      </c>
      <c r="I57" s="35">
        <v>5.62</v>
      </c>
      <c r="J57" s="35">
        <f t="shared" si="4"/>
        <v>6.4629999999999992</v>
      </c>
      <c r="K57" s="36">
        <v>0</v>
      </c>
      <c r="L57" s="36">
        <v>0</v>
      </c>
      <c r="M57" s="37">
        <f t="shared" si="0"/>
        <v>25.851999999999997</v>
      </c>
      <c r="N57" s="37">
        <f>M56+M57</f>
        <v>58.143999999999991</v>
      </c>
      <c r="O57" s="37">
        <v>0</v>
      </c>
    </row>
    <row r="58" spans="1:15" ht="17" customHeight="1" x14ac:dyDescent="0.15">
      <c r="A58" s="33">
        <v>43556</v>
      </c>
      <c r="B58" s="31">
        <v>16.04</v>
      </c>
      <c r="C58" s="31">
        <v>33.6</v>
      </c>
      <c r="D58" s="34">
        <v>67.7</v>
      </c>
      <c r="E58" s="31">
        <v>6.7667000000000002</v>
      </c>
      <c r="F58" s="31">
        <v>10.8</v>
      </c>
      <c r="G58" s="31">
        <v>25.1</v>
      </c>
      <c r="H58" s="53">
        <v>1.1499999999999999</v>
      </c>
      <c r="I58" s="35">
        <v>7.21</v>
      </c>
      <c r="J58" s="35">
        <f t="shared" si="4"/>
        <v>8.2914999999999992</v>
      </c>
      <c r="K58" s="36">
        <v>0</v>
      </c>
      <c r="L58" s="36">
        <v>0</v>
      </c>
      <c r="M58" s="37">
        <f t="shared" si="0"/>
        <v>33.165999999999997</v>
      </c>
      <c r="N58" s="37">
        <v>0</v>
      </c>
      <c r="O58" s="37">
        <v>0</v>
      </c>
    </row>
    <row r="59" spans="1:15" ht="17" customHeight="1" x14ac:dyDescent="0.15">
      <c r="A59" s="33">
        <v>43557</v>
      </c>
      <c r="B59" s="31">
        <v>17.43</v>
      </c>
      <c r="C59" s="31">
        <v>36.79</v>
      </c>
      <c r="D59" s="34">
        <v>62.9</v>
      </c>
      <c r="E59" s="31">
        <v>6.6</v>
      </c>
      <c r="F59" s="31">
        <v>12.1</v>
      </c>
      <c r="G59" s="31">
        <v>28.1</v>
      </c>
      <c r="H59" s="53">
        <v>1.1499999999999999</v>
      </c>
      <c r="I59" s="35">
        <v>8.85</v>
      </c>
      <c r="J59" s="35">
        <f t="shared" si="4"/>
        <v>10.177499999999998</v>
      </c>
      <c r="K59" s="36">
        <v>0</v>
      </c>
      <c r="L59" s="36">
        <v>0</v>
      </c>
      <c r="M59" s="37">
        <f t="shared" si="0"/>
        <v>40.709999999999994</v>
      </c>
      <c r="N59" s="37">
        <f>M58+M59</f>
        <v>73.875999999999991</v>
      </c>
      <c r="O59" s="37">
        <f>M57+M58+M59</f>
        <v>99.72799999999998</v>
      </c>
    </row>
    <row r="60" spans="1:15" ht="17" customHeight="1" x14ac:dyDescent="0.15">
      <c r="A60" s="33">
        <v>43558</v>
      </c>
      <c r="B60" s="31">
        <v>18.18</v>
      </c>
      <c r="C60" s="31">
        <v>33.65</v>
      </c>
      <c r="D60" s="34">
        <v>62.25</v>
      </c>
      <c r="E60" s="31">
        <v>5.3167</v>
      </c>
      <c r="F60" s="31">
        <v>9.8000000000000007</v>
      </c>
      <c r="G60" s="31">
        <v>23.6</v>
      </c>
      <c r="H60" s="53">
        <v>1.1499999999999999</v>
      </c>
      <c r="I60" s="35">
        <v>6.99</v>
      </c>
      <c r="J60" s="35">
        <f t="shared" si="4"/>
        <v>8.0384999999999991</v>
      </c>
      <c r="K60" s="36">
        <v>0</v>
      </c>
      <c r="L60" s="36">
        <v>0</v>
      </c>
      <c r="M60" s="37">
        <f t="shared" si="0"/>
        <v>32.153999999999996</v>
      </c>
      <c r="N60" s="37">
        <v>0</v>
      </c>
      <c r="O60" s="37">
        <v>0</v>
      </c>
    </row>
    <row r="61" spans="1:15" ht="17" customHeight="1" x14ac:dyDescent="0.15">
      <c r="A61" s="33">
        <v>43559</v>
      </c>
      <c r="B61" s="31">
        <v>18.100000000000001</v>
      </c>
      <c r="C61" s="31">
        <v>31.51</v>
      </c>
      <c r="D61" s="34">
        <v>71.25</v>
      </c>
      <c r="E61" s="31">
        <v>5.3333000000000004</v>
      </c>
      <c r="F61" s="31">
        <v>9.1</v>
      </c>
      <c r="G61" s="31">
        <v>23.4</v>
      </c>
      <c r="H61" s="53">
        <v>1.1499999999999999</v>
      </c>
      <c r="I61" s="35">
        <v>5.96</v>
      </c>
      <c r="J61" s="35">
        <f t="shared" si="4"/>
        <v>6.8539999999999992</v>
      </c>
      <c r="K61" s="36">
        <v>0</v>
      </c>
      <c r="L61" s="36">
        <v>0</v>
      </c>
      <c r="M61" s="37">
        <f t="shared" si="0"/>
        <v>27.415999999999997</v>
      </c>
      <c r="N61" s="37">
        <f>M60+M61</f>
        <v>59.569999999999993</v>
      </c>
      <c r="O61" s="37">
        <v>0</v>
      </c>
    </row>
    <row r="62" spans="1:15" ht="17" customHeight="1" x14ac:dyDescent="0.15">
      <c r="A62" s="33">
        <v>43560</v>
      </c>
      <c r="B62" s="31">
        <v>18.39</v>
      </c>
      <c r="C62" s="31">
        <v>31.54</v>
      </c>
      <c r="D62" s="34">
        <v>68.09</v>
      </c>
      <c r="E62" s="31">
        <v>5.35</v>
      </c>
      <c r="F62" s="31">
        <v>8.9</v>
      </c>
      <c r="G62" s="31">
        <v>23.1</v>
      </c>
      <c r="H62" s="53">
        <v>1.1499999999999999</v>
      </c>
      <c r="I62" s="35">
        <v>6.19</v>
      </c>
      <c r="J62" s="35">
        <f t="shared" si="4"/>
        <v>7.1185</v>
      </c>
      <c r="K62" s="36">
        <v>0</v>
      </c>
      <c r="L62" s="36">
        <v>0</v>
      </c>
      <c r="M62" s="37">
        <f t="shared" si="0"/>
        <v>28.474</v>
      </c>
      <c r="N62" s="37">
        <v>0</v>
      </c>
      <c r="O62" s="37">
        <f>M60+M61+M62</f>
        <v>88.043999999999997</v>
      </c>
    </row>
    <row r="63" spans="1:15" ht="17" customHeight="1" x14ac:dyDescent="0.15">
      <c r="A63" s="33">
        <v>43561</v>
      </c>
      <c r="B63" s="31">
        <v>17.11</v>
      </c>
      <c r="C63" s="31">
        <v>34.590000000000003</v>
      </c>
      <c r="D63" s="34">
        <v>67.41</v>
      </c>
      <c r="E63" s="31">
        <v>6.8333000000000004</v>
      </c>
      <c r="F63" s="31">
        <v>10.8</v>
      </c>
      <c r="G63" s="31">
        <v>25</v>
      </c>
      <c r="H63" s="53">
        <v>1.1499999999999999</v>
      </c>
      <c r="I63" s="35">
        <v>7.52</v>
      </c>
      <c r="J63" s="35">
        <f t="shared" si="4"/>
        <v>8.6479999999999997</v>
      </c>
      <c r="K63" s="36">
        <v>0</v>
      </c>
      <c r="L63" s="36">
        <v>0</v>
      </c>
      <c r="M63" s="37">
        <f t="shared" si="0"/>
        <v>34.591999999999999</v>
      </c>
      <c r="N63" s="37">
        <f>M62+M63</f>
        <v>63.066000000000003</v>
      </c>
      <c r="O63" s="37">
        <v>0</v>
      </c>
    </row>
    <row r="64" spans="1:15" ht="17" customHeight="1" x14ac:dyDescent="0.15">
      <c r="A64" s="33">
        <v>43562</v>
      </c>
      <c r="B64" s="31">
        <v>17.670000000000002</v>
      </c>
      <c r="C64" s="31">
        <v>36.68</v>
      </c>
      <c r="D64" s="34">
        <v>57.03</v>
      </c>
      <c r="E64" s="31">
        <v>5.3777999999999997</v>
      </c>
      <c r="F64" s="31">
        <v>11.9</v>
      </c>
      <c r="G64" s="31">
        <v>27.8</v>
      </c>
      <c r="H64" s="53">
        <v>1.1499999999999999</v>
      </c>
      <c r="I64" s="35">
        <v>8.75</v>
      </c>
      <c r="J64" s="35">
        <f t="shared" si="4"/>
        <v>10.0625</v>
      </c>
      <c r="K64" s="36">
        <v>0</v>
      </c>
      <c r="L64" s="36">
        <v>0</v>
      </c>
      <c r="M64" s="37">
        <f t="shared" si="0"/>
        <v>40.25</v>
      </c>
      <c r="N64" s="37">
        <v>0</v>
      </c>
      <c r="O64" s="37">
        <v>0</v>
      </c>
    </row>
    <row r="65" spans="1:15" ht="17" customHeight="1" x14ac:dyDescent="0.15">
      <c r="A65" s="33">
        <v>43563</v>
      </c>
      <c r="B65" s="31">
        <v>17.89</v>
      </c>
      <c r="C65" s="31">
        <v>37.299999999999997</v>
      </c>
      <c r="D65" s="34">
        <v>82.81</v>
      </c>
      <c r="E65" s="31">
        <v>5.3944000000000001</v>
      </c>
      <c r="F65" s="31">
        <v>12.1</v>
      </c>
      <c r="G65" s="31">
        <v>28.1</v>
      </c>
      <c r="H65" s="53">
        <v>1.1499999999999999</v>
      </c>
      <c r="I65" s="35">
        <v>6.87</v>
      </c>
      <c r="J65" s="35">
        <f t="shared" si="4"/>
        <v>7.9004999999999992</v>
      </c>
      <c r="K65" s="36">
        <v>0</v>
      </c>
      <c r="L65" s="36">
        <v>0</v>
      </c>
      <c r="M65" s="37">
        <f t="shared" si="0"/>
        <v>31.601999999999997</v>
      </c>
      <c r="N65" s="37">
        <f>M64+M65</f>
        <v>71.852000000000004</v>
      </c>
      <c r="O65" s="37">
        <f>M63+M64+M65</f>
        <v>106.44399999999999</v>
      </c>
    </row>
    <row r="66" spans="1:15" ht="17" customHeight="1" x14ac:dyDescent="0.15">
      <c r="A66" s="33">
        <v>43564</v>
      </c>
      <c r="B66" s="31">
        <v>18.559999999999999</v>
      </c>
      <c r="C66" s="31">
        <v>39.700000000000003</v>
      </c>
      <c r="D66" s="34">
        <v>43.42</v>
      </c>
      <c r="E66" s="31">
        <v>5.4055999999999997</v>
      </c>
      <c r="F66" s="31">
        <v>12.9</v>
      </c>
      <c r="G66" s="31">
        <v>29.4</v>
      </c>
      <c r="H66" s="53">
        <v>1.1499999999999999</v>
      </c>
      <c r="I66" s="35">
        <v>10.68</v>
      </c>
      <c r="J66" s="35">
        <f t="shared" si="4"/>
        <v>12.281999999999998</v>
      </c>
      <c r="K66" s="36">
        <v>0</v>
      </c>
      <c r="L66" s="36">
        <v>0</v>
      </c>
      <c r="M66" s="37">
        <f t="shared" si="0"/>
        <v>49.127999999999993</v>
      </c>
      <c r="N66" s="37">
        <v>0</v>
      </c>
      <c r="O66" s="37">
        <v>0</v>
      </c>
    </row>
    <row r="67" spans="1:15" ht="17" customHeight="1" x14ac:dyDescent="0.15">
      <c r="A67" s="33">
        <v>43565</v>
      </c>
      <c r="B67" s="31">
        <v>18.87</v>
      </c>
      <c r="C67" s="31">
        <v>40.26</v>
      </c>
      <c r="D67" s="34">
        <v>40.14</v>
      </c>
      <c r="E67" s="31">
        <v>5.4194000000000004</v>
      </c>
      <c r="F67" s="31">
        <v>13</v>
      </c>
      <c r="G67" s="31">
        <v>29.5</v>
      </c>
      <c r="H67" s="53">
        <v>1.1499999999999999</v>
      </c>
      <c r="I67" s="35">
        <v>11.07</v>
      </c>
      <c r="J67" s="35">
        <f t="shared" si="4"/>
        <v>12.730499999999999</v>
      </c>
      <c r="K67" s="36">
        <v>0</v>
      </c>
      <c r="L67" s="36">
        <v>0</v>
      </c>
      <c r="M67" s="37">
        <f t="shared" si="0"/>
        <v>50.921999999999997</v>
      </c>
      <c r="N67" s="37">
        <f>M66+M67</f>
        <v>100.04999999999998</v>
      </c>
      <c r="O67" s="37">
        <v>0</v>
      </c>
    </row>
    <row r="68" spans="1:15" ht="17" customHeight="1" x14ac:dyDescent="0.15">
      <c r="A68" s="33">
        <v>43566</v>
      </c>
      <c r="B68" s="31">
        <v>18.5</v>
      </c>
      <c r="C68" s="31">
        <v>38.979999999999997</v>
      </c>
      <c r="D68" s="34">
        <v>53.41</v>
      </c>
      <c r="E68" s="31">
        <v>5.43</v>
      </c>
      <c r="F68" s="31">
        <v>12.6</v>
      </c>
      <c r="G68" s="31">
        <v>28.9</v>
      </c>
      <c r="H68" s="53">
        <v>1.1499999999999999</v>
      </c>
      <c r="I68" s="35">
        <v>9.68</v>
      </c>
      <c r="J68" s="35">
        <f t="shared" si="4"/>
        <v>11.132</v>
      </c>
      <c r="K68" s="36">
        <v>0</v>
      </c>
      <c r="L68" s="36">
        <v>0</v>
      </c>
      <c r="M68" s="37">
        <f t="shared" si="0"/>
        <v>44.527999999999999</v>
      </c>
      <c r="N68" s="37">
        <v>0</v>
      </c>
      <c r="O68" s="37">
        <f>M66+M67+M68</f>
        <v>144.57799999999997</v>
      </c>
    </row>
    <row r="69" spans="1:15" ht="17" customHeight="1" x14ac:dyDescent="0.15">
      <c r="A69" s="33">
        <v>43567</v>
      </c>
      <c r="B69" s="64">
        <v>17.579999999999998</v>
      </c>
      <c r="C69" s="64">
        <v>37.909999999999997</v>
      </c>
      <c r="D69" s="66">
        <v>59.83</v>
      </c>
      <c r="E69" s="64">
        <v>5.4443999999999999</v>
      </c>
      <c r="F69" s="64">
        <v>12.5</v>
      </c>
      <c r="G69" s="64">
        <v>28.8</v>
      </c>
      <c r="H69" s="53">
        <v>1.1499999999999999</v>
      </c>
      <c r="I69" s="35">
        <v>8.86</v>
      </c>
      <c r="J69" s="35">
        <f t="shared" si="4"/>
        <v>10.188999999999998</v>
      </c>
      <c r="K69" s="36">
        <v>0</v>
      </c>
      <c r="L69" s="36">
        <v>0</v>
      </c>
      <c r="M69" s="37">
        <f t="shared" si="0"/>
        <v>40.755999999999993</v>
      </c>
      <c r="N69" s="37">
        <f>M68+M69</f>
        <v>85.283999999999992</v>
      </c>
      <c r="O69" s="37">
        <v>0</v>
      </c>
    </row>
    <row r="70" spans="1:15" ht="17" customHeight="1" x14ac:dyDescent="0.15">
      <c r="A70" s="33">
        <v>43568</v>
      </c>
      <c r="B70" s="31">
        <v>16.260000000000002</v>
      </c>
      <c r="C70" s="31">
        <v>36.92</v>
      </c>
      <c r="D70" s="34">
        <v>66.239999999999995</v>
      </c>
      <c r="E70" s="31">
        <v>5.4555999999999996</v>
      </c>
      <c r="F70" s="31">
        <v>12.7</v>
      </c>
      <c r="G70" s="31">
        <v>29</v>
      </c>
      <c r="H70" s="53">
        <v>1.1499999999999999</v>
      </c>
      <c r="I70" s="35">
        <v>8.3000000000000007</v>
      </c>
      <c r="J70" s="35">
        <f t="shared" si="4"/>
        <v>9.5449999999999999</v>
      </c>
      <c r="K70" s="36">
        <v>0</v>
      </c>
      <c r="L70" s="36">
        <v>0</v>
      </c>
      <c r="M70" s="37">
        <f t="shared" si="0"/>
        <v>38.18</v>
      </c>
      <c r="N70" s="37">
        <v>0</v>
      </c>
      <c r="O70" s="37">
        <v>0</v>
      </c>
    </row>
    <row r="71" spans="1:15" ht="17" customHeight="1" x14ac:dyDescent="0.15">
      <c r="A71" s="33">
        <v>43569</v>
      </c>
      <c r="B71" s="31">
        <v>16</v>
      </c>
      <c r="C71" s="31">
        <v>39.520000000000003</v>
      </c>
      <c r="D71" s="34">
        <v>58.73</v>
      </c>
      <c r="E71" s="31">
        <v>5.4667000000000003</v>
      </c>
      <c r="F71" s="31">
        <v>14</v>
      </c>
      <c r="G71" s="31">
        <v>31</v>
      </c>
      <c r="H71" s="53">
        <v>1.1499999999999999</v>
      </c>
      <c r="I71" s="35">
        <v>9.6999999999999993</v>
      </c>
      <c r="J71" s="35">
        <f t="shared" si="4"/>
        <v>11.154999999999998</v>
      </c>
      <c r="K71" s="36">
        <v>0</v>
      </c>
      <c r="L71" s="36">
        <v>0</v>
      </c>
      <c r="M71" s="37">
        <f t="shared" si="0"/>
        <v>44.61999999999999</v>
      </c>
      <c r="N71" s="37">
        <f>M70+M71</f>
        <v>82.799999999999983</v>
      </c>
      <c r="O71" s="37">
        <f>M69+M70+M71</f>
        <v>123.55599999999998</v>
      </c>
    </row>
    <row r="72" spans="1:15" ht="17" customHeight="1" x14ac:dyDescent="0.15">
      <c r="A72" s="33">
        <v>43570</v>
      </c>
      <c r="B72" s="31">
        <v>11.94</v>
      </c>
      <c r="C72" s="31">
        <v>41.31</v>
      </c>
      <c r="D72" s="34">
        <v>66.319999999999993</v>
      </c>
      <c r="E72" s="31">
        <v>5.4778000000000002</v>
      </c>
      <c r="F72" s="31">
        <v>16.3</v>
      </c>
      <c r="G72" s="31">
        <v>34.6</v>
      </c>
      <c r="H72" s="53">
        <v>1.1499999999999999</v>
      </c>
      <c r="I72" s="35">
        <v>10.31</v>
      </c>
      <c r="J72" s="35">
        <f t="shared" si="4"/>
        <v>11.8565</v>
      </c>
      <c r="K72" s="36">
        <v>0</v>
      </c>
      <c r="L72" s="36">
        <v>0</v>
      </c>
      <c r="M72" s="37">
        <f t="shared" si="0"/>
        <v>47.426000000000002</v>
      </c>
      <c r="N72" s="37">
        <v>0</v>
      </c>
      <c r="O72" s="37">
        <v>0</v>
      </c>
    </row>
    <row r="73" spans="1:15" ht="17" customHeight="1" x14ac:dyDescent="0.15">
      <c r="A73" s="33">
        <v>43571</v>
      </c>
      <c r="B73" s="31">
        <v>16.04</v>
      </c>
      <c r="C73" s="31">
        <v>40.67</v>
      </c>
      <c r="D73" s="34">
        <v>69.09</v>
      </c>
      <c r="E73" s="31">
        <v>5.4861000000000004</v>
      </c>
      <c r="F73" s="31">
        <v>14.4</v>
      </c>
      <c r="G73" s="31">
        <v>31.7</v>
      </c>
      <c r="H73" s="53">
        <v>1.1499999999999999</v>
      </c>
      <c r="I73" s="35">
        <v>9.36</v>
      </c>
      <c r="J73" s="35">
        <f t="shared" si="4"/>
        <v>10.763999999999999</v>
      </c>
      <c r="K73" s="36">
        <v>0</v>
      </c>
      <c r="L73" s="36">
        <v>0</v>
      </c>
      <c r="M73" s="37">
        <f t="shared" si="0"/>
        <v>43.055999999999997</v>
      </c>
      <c r="N73" s="37">
        <f>M72+M73</f>
        <v>90.481999999999999</v>
      </c>
      <c r="O73" s="37">
        <v>0</v>
      </c>
    </row>
    <row r="74" spans="1:15" ht="17" customHeight="1" x14ac:dyDescent="0.15">
      <c r="A74" s="33">
        <v>43572</v>
      </c>
      <c r="B74" s="31">
        <v>16.8</v>
      </c>
      <c r="C74" s="31">
        <v>37.6</v>
      </c>
      <c r="D74" s="34">
        <v>74</v>
      </c>
      <c r="E74" s="31">
        <v>5.4943999999999997</v>
      </c>
      <c r="F74" s="31">
        <v>12.8</v>
      </c>
      <c r="G74" s="31">
        <v>29.1</v>
      </c>
      <c r="H74" s="53">
        <v>1.1499999999999999</v>
      </c>
      <c r="I74" s="35">
        <v>7.79</v>
      </c>
      <c r="J74" s="35">
        <f t="shared" si="4"/>
        <v>8.958499999999999</v>
      </c>
      <c r="K74" s="36">
        <v>0</v>
      </c>
      <c r="L74" s="36">
        <v>0</v>
      </c>
      <c r="M74" s="37">
        <f t="shared" si="0"/>
        <v>35.833999999999996</v>
      </c>
      <c r="N74" s="37">
        <v>0</v>
      </c>
      <c r="O74" s="37">
        <f>M72+M73+M74</f>
        <v>126.316</v>
      </c>
    </row>
    <row r="75" spans="1:15" ht="17" customHeight="1" x14ac:dyDescent="0.15">
      <c r="A75" s="33">
        <v>43573</v>
      </c>
      <c r="B75" s="31">
        <v>17.489999999999998</v>
      </c>
      <c r="C75" s="31">
        <v>33.65</v>
      </c>
      <c r="D75" s="34">
        <v>77.62</v>
      </c>
      <c r="E75" s="31">
        <v>5.5027999999999997</v>
      </c>
      <c r="F75" s="31">
        <v>10.5</v>
      </c>
      <c r="G75" s="31">
        <v>25.7</v>
      </c>
      <c r="H75" s="53">
        <v>1.1499999999999999</v>
      </c>
      <c r="I75" s="35">
        <v>6.12</v>
      </c>
      <c r="J75" s="35">
        <f t="shared" si="4"/>
        <v>7.0379999999999994</v>
      </c>
      <c r="K75" s="36">
        <v>0</v>
      </c>
      <c r="L75" s="36">
        <v>0</v>
      </c>
      <c r="M75" s="37">
        <f t="shared" si="0"/>
        <v>28.151999999999997</v>
      </c>
      <c r="N75" s="37">
        <f>M74+M75</f>
        <v>63.98599999999999</v>
      </c>
      <c r="O75" s="37">
        <v>0</v>
      </c>
    </row>
    <row r="76" spans="1:15" s="43" customFormat="1" ht="17" customHeight="1" x14ac:dyDescent="0.15">
      <c r="A76" s="38">
        <v>43574</v>
      </c>
      <c r="B76" s="39">
        <v>17.309999999999999</v>
      </c>
      <c r="C76" s="39">
        <v>36.61</v>
      </c>
      <c r="D76" s="40">
        <v>69.83</v>
      </c>
      <c r="E76" s="39">
        <v>5.5083000000000002</v>
      </c>
      <c r="F76" s="39">
        <v>12.1</v>
      </c>
      <c r="G76" s="39">
        <v>28.1</v>
      </c>
      <c r="H76" s="41">
        <v>0.6</v>
      </c>
      <c r="I76" s="41">
        <v>7.72</v>
      </c>
      <c r="J76" s="41">
        <f t="shared" si="4"/>
        <v>4.6319999999999997</v>
      </c>
      <c r="K76" s="40">
        <v>0</v>
      </c>
      <c r="L76" s="40">
        <v>0</v>
      </c>
      <c r="M76" s="42">
        <f t="shared" si="0"/>
        <v>18.527999999999999</v>
      </c>
      <c r="N76" s="42">
        <v>0</v>
      </c>
      <c r="O76" s="42">
        <v>0</v>
      </c>
    </row>
    <row r="77" spans="1:15" ht="17" customHeight="1" x14ac:dyDescent="0.15">
      <c r="A77" s="33">
        <v>43575</v>
      </c>
      <c r="B77" s="31">
        <v>17.559999999999999</v>
      </c>
      <c r="C77" s="31">
        <v>40.479999999999997</v>
      </c>
      <c r="D77" s="34">
        <v>65.599999999999994</v>
      </c>
      <c r="E77" s="31">
        <v>5.5167000000000002</v>
      </c>
      <c r="F77" s="31">
        <v>13.7</v>
      </c>
      <c r="G77" s="31">
        <v>30.6</v>
      </c>
      <c r="H77" s="53">
        <v>0.6</v>
      </c>
      <c r="I77" s="35">
        <v>9.34</v>
      </c>
      <c r="J77" s="35">
        <f t="shared" si="4"/>
        <v>5.6040000000000001</v>
      </c>
      <c r="K77" s="36">
        <v>0</v>
      </c>
      <c r="L77" s="36">
        <v>0</v>
      </c>
      <c r="M77" s="37">
        <f t="shared" si="0"/>
        <v>22.416</v>
      </c>
      <c r="N77" s="37">
        <f>M76+M77</f>
        <v>40.944000000000003</v>
      </c>
      <c r="O77" s="37">
        <f>M75+M76+M77</f>
        <v>69.095999999999989</v>
      </c>
    </row>
    <row r="78" spans="1:15" ht="17" customHeight="1" x14ac:dyDescent="0.15">
      <c r="A78" s="33">
        <v>43576</v>
      </c>
      <c r="B78" s="31">
        <v>17.77</v>
      </c>
      <c r="C78" s="31">
        <v>38.659999999999997</v>
      </c>
      <c r="D78" s="34">
        <v>73.2</v>
      </c>
      <c r="E78" s="31">
        <v>5.5221999999999998</v>
      </c>
      <c r="F78" s="31">
        <v>12.8</v>
      </c>
      <c r="G78" s="31">
        <v>29.2</v>
      </c>
      <c r="H78" s="53">
        <v>0.6</v>
      </c>
      <c r="I78" s="35">
        <v>8.1199999999999992</v>
      </c>
      <c r="J78" s="35">
        <f t="shared" si="4"/>
        <v>4.871999999999999</v>
      </c>
      <c r="K78" s="36">
        <v>0</v>
      </c>
      <c r="L78" s="36">
        <v>0</v>
      </c>
      <c r="M78" s="37">
        <f t="shared" si="0"/>
        <v>19.487999999999996</v>
      </c>
      <c r="N78" s="37">
        <v>0</v>
      </c>
      <c r="O78" s="37">
        <v>0</v>
      </c>
    </row>
    <row r="79" spans="1:15" ht="17" customHeight="1" x14ac:dyDescent="0.15">
      <c r="A79" s="33">
        <v>43577</v>
      </c>
      <c r="B79" s="31">
        <v>16.54</v>
      </c>
      <c r="C79" s="31">
        <v>32.46</v>
      </c>
      <c r="D79" s="34">
        <v>79.05</v>
      </c>
      <c r="E79" s="31">
        <v>5.5250000000000004</v>
      </c>
      <c r="F79" s="31">
        <v>10.4</v>
      </c>
      <c r="G79" s="31">
        <v>25.5</v>
      </c>
      <c r="H79" s="53">
        <v>0.6</v>
      </c>
      <c r="I79" s="35">
        <v>5.8</v>
      </c>
      <c r="J79" s="35">
        <f t="shared" si="4"/>
        <v>3.48</v>
      </c>
      <c r="K79" s="36">
        <v>0</v>
      </c>
      <c r="L79" s="36">
        <v>0</v>
      </c>
      <c r="M79" s="37">
        <f t="shared" si="0"/>
        <v>13.92</v>
      </c>
      <c r="N79" s="37">
        <f>M78+M79</f>
        <v>33.407999999999994</v>
      </c>
      <c r="O79" s="37">
        <v>0</v>
      </c>
    </row>
    <row r="80" spans="1:15" ht="17" customHeight="1" x14ac:dyDescent="0.15">
      <c r="A80" s="33">
        <v>43578</v>
      </c>
      <c r="B80" s="31">
        <v>16.55</v>
      </c>
      <c r="C80" s="31">
        <v>30.78</v>
      </c>
      <c r="D80" s="34">
        <v>76.86</v>
      </c>
      <c r="E80" s="31">
        <v>5.5305999999999997</v>
      </c>
      <c r="F80" s="31">
        <v>9.5</v>
      </c>
      <c r="G80" s="31">
        <v>24.1</v>
      </c>
      <c r="H80" s="53">
        <v>0.6</v>
      </c>
      <c r="I80" s="35">
        <v>5.48</v>
      </c>
      <c r="J80" s="35">
        <f t="shared" si="4"/>
        <v>3.2880000000000003</v>
      </c>
      <c r="K80" s="36">
        <v>0</v>
      </c>
      <c r="L80" s="36">
        <v>0</v>
      </c>
      <c r="M80" s="37">
        <f t="shared" si="0"/>
        <v>13.152000000000001</v>
      </c>
      <c r="N80" s="37">
        <v>0</v>
      </c>
      <c r="O80" s="37">
        <f>M78+M79+M80</f>
        <v>46.559999999999995</v>
      </c>
    </row>
    <row r="81" spans="1:15" ht="17" customHeight="1" x14ac:dyDescent="0.15">
      <c r="A81" s="33">
        <v>43579</v>
      </c>
      <c r="B81" s="31">
        <v>16.260000000000002</v>
      </c>
      <c r="C81" s="31">
        <v>34.119999999999997</v>
      </c>
      <c r="D81" s="34">
        <v>77.55</v>
      </c>
      <c r="E81" s="31">
        <v>5.5332999999999997</v>
      </c>
      <c r="F81" s="31">
        <v>11.4</v>
      </c>
      <c r="G81" s="31">
        <v>27</v>
      </c>
      <c r="H81" s="53">
        <v>0.6</v>
      </c>
      <c r="I81" s="35">
        <v>6.41</v>
      </c>
      <c r="J81" s="35">
        <f t="shared" si="4"/>
        <v>3.8460000000000001</v>
      </c>
      <c r="K81" s="36">
        <v>0</v>
      </c>
      <c r="L81" s="36">
        <v>0</v>
      </c>
      <c r="M81" s="37">
        <f t="shared" si="0"/>
        <v>15.384</v>
      </c>
      <c r="N81" s="37">
        <f>M80+M81</f>
        <v>28.536000000000001</v>
      </c>
      <c r="O81" s="37">
        <v>0</v>
      </c>
    </row>
    <row r="82" spans="1:15" ht="17" customHeight="1" x14ac:dyDescent="0.15">
      <c r="A82" s="33">
        <v>43580</v>
      </c>
      <c r="B82" s="31">
        <v>16.559999999999999</v>
      </c>
      <c r="C82" s="31">
        <v>41.1</v>
      </c>
      <c r="D82" s="34">
        <v>59.06</v>
      </c>
      <c r="E82" s="31">
        <v>5.5332999999999997</v>
      </c>
      <c r="F82" s="31">
        <v>14.4</v>
      </c>
      <c r="G82" s="31">
        <v>31.6</v>
      </c>
      <c r="H82" s="53">
        <v>0.6</v>
      </c>
      <c r="I82" s="35">
        <v>10.210000000000001</v>
      </c>
      <c r="J82" s="35">
        <f t="shared" si="4"/>
        <v>6.1260000000000003</v>
      </c>
      <c r="K82" s="36">
        <v>0</v>
      </c>
      <c r="L82" s="36">
        <v>0</v>
      </c>
      <c r="M82" s="37">
        <f t="shared" si="0"/>
        <v>24.504000000000001</v>
      </c>
      <c r="N82" s="37">
        <v>0</v>
      </c>
      <c r="O82" s="37">
        <v>0</v>
      </c>
    </row>
    <row r="83" spans="1:15" ht="17" customHeight="1" x14ac:dyDescent="0.15">
      <c r="A83" s="33">
        <v>43581</v>
      </c>
      <c r="B83" s="31">
        <v>18.5</v>
      </c>
      <c r="C83" s="31">
        <v>41.66</v>
      </c>
      <c r="D83" s="34">
        <v>53.35</v>
      </c>
      <c r="E83" s="31">
        <v>5.5361000000000002</v>
      </c>
      <c r="F83" s="31">
        <v>13.8</v>
      </c>
      <c r="G83" s="31">
        <v>30.7</v>
      </c>
      <c r="H83" s="53">
        <v>0.6</v>
      </c>
      <c r="I83" s="35">
        <v>10.68</v>
      </c>
      <c r="J83" s="35">
        <f t="shared" si="4"/>
        <v>6.4079999999999995</v>
      </c>
      <c r="K83" s="36">
        <v>0</v>
      </c>
      <c r="L83" s="36">
        <v>0</v>
      </c>
      <c r="M83" s="37">
        <f t="shared" si="0"/>
        <v>25.631999999999998</v>
      </c>
      <c r="N83" s="37">
        <f>M82+M83</f>
        <v>50.135999999999996</v>
      </c>
      <c r="O83" s="37">
        <f>M81+M82+M83</f>
        <v>65.52000000000001</v>
      </c>
    </row>
    <row r="84" spans="1:15" ht="17" customHeight="1" x14ac:dyDescent="0.15">
      <c r="A84" s="33">
        <v>43582</v>
      </c>
      <c r="B84" s="31">
        <v>21.75</v>
      </c>
      <c r="C84" s="31">
        <v>34.950000000000003</v>
      </c>
      <c r="D84" s="34">
        <v>53</v>
      </c>
      <c r="E84" s="31">
        <v>5.5</v>
      </c>
      <c r="F84" s="31">
        <v>8.9</v>
      </c>
      <c r="G84" s="31">
        <v>23.2</v>
      </c>
      <c r="H84" s="53">
        <v>0.6</v>
      </c>
      <c r="I84" s="35">
        <v>8.2100000000000009</v>
      </c>
      <c r="J84" s="35">
        <f t="shared" si="4"/>
        <v>4.9260000000000002</v>
      </c>
      <c r="K84" s="36">
        <v>0</v>
      </c>
      <c r="L84" s="36">
        <v>0</v>
      </c>
      <c r="M84" s="37">
        <f t="shared" si="0"/>
        <v>19.704000000000001</v>
      </c>
      <c r="N84" s="37">
        <v>0</v>
      </c>
      <c r="O84" s="37">
        <v>0</v>
      </c>
    </row>
    <row r="85" spans="1:15" ht="17" customHeight="1" x14ac:dyDescent="0.15">
      <c r="A85" s="33">
        <v>43583</v>
      </c>
      <c r="B85" s="31">
        <v>20.079999999999998</v>
      </c>
      <c r="C85" s="31">
        <v>44.76</v>
      </c>
      <c r="D85" s="34">
        <v>49.98</v>
      </c>
      <c r="E85" s="31">
        <v>5.5361000000000002</v>
      </c>
      <c r="F85" s="31">
        <v>14.5</v>
      </c>
      <c r="G85" s="31">
        <v>31.7</v>
      </c>
      <c r="H85" s="53">
        <v>0.6</v>
      </c>
      <c r="I85" s="35">
        <v>11.9</v>
      </c>
      <c r="J85" s="35">
        <f t="shared" si="4"/>
        <v>7.14</v>
      </c>
      <c r="K85" s="36">
        <v>0</v>
      </c>
      <c r="L85" s="36">
        <v>0</v>
      </c>
      <c r="M85" s="37">
        <f t="shared" si="0"/>
        <v>28.56</v>
      </c>
      <c r="N85" s="37">
        <f>M84+M85</f>
        <v>48.263999999999996</v>
      </c>
      <c r="O85" s="37">
        <v>0</v>
      </c>
    </row>
    <row r="86" spans="1:15" ht="17" customHeight="1" x14ac:dyDescent="0.15">
      <c r="A86" s="33">
        <v>43584</v>
      </c>
      <c r="B86" s="31">
        <v>20.010000000000002</v>
      </c>
      <c r="C86" s="31">
        <v>40.86</v>
      </c>
      <c r="D86" s="34">
        <v>57.89</v>
      </c>
      <c r="E86" s="31">
        <v>5.5332999999999997</v>
      </c>
      <c r="F86" s="31">
        <v>12.8</v>
      </c>
      <c r="G86" s="31">
        <v>29.2</v>
      </c>
      <c r="H86" s="53">
        <v>0.6</v>
      </c>
      <c r="I86" s="35">
        <v>9.85</v>
      </c>
      <c r="J86" s="35">
        <f t="shared" si="4"/>
        <v>5.9099999999999993</v>
      </c>
      <c r="K86" s="36">
        <v>0</v>
      </c>
      <c r="L86" s="36">
        <v>0</v>
      </c>
      <c r="M86" s="37">
        <f t="shared" si="0"/>
        <v>23.639999999999997</v>
      </c>
      <c r="N86" s="37">
        <v>0</v>
      </c>
      <c r="O86" s="37">
        <f>M84+M85+M86</f>
        <v>71.903999999999996</v>
      </c>
    </row>
    <row r="87" spans="1:15" ht="17" customHeight="1" x14ac:dyDescent="0.15">
      <c r="A87" s="33">
        <v>43585</v>
      </c>
      <c r="B87" s="31">
        <v>18.84</v>
      </c>
      <c r="C87" s="31">
        <v>38.03</v>
      </c>
      <c r="D87" s="34">
        <v>58.74</v>
      </c>
      <c r="E87" s="31">
        <v>5.5305999999999997</v>
      </c>
      <c r="F87" s="31">
        <v>12</v>
      </c>
      <c r="G87" s="31">
        <v>28</v>
      </c>
      <c r="H87" s="53">
        <v>0.6</v>
      </c>
      <c r="I87" s="35">
        <v>8.91</v>
      </c>
      <c r="J87" s="35">
        <f t="shared" si="4"/>
        <v>5.3460000000000001</v>
      </c>
      <c r="K87" s="36">
        <v>0</v>
      </c>
      <c r="L87" s="36">
        <v>0</v>
      </c>
      <c r="M87" s="37">
        <f t="shared" si="0"/>
        <v>21.384</v>
      </c>
      <c r="N87" s="37">
        <f>M86+M87</f>
        <v>45.024000000000001</v>
      </c>
      <c r="O87" s="37">
        <v>0</v>
      </c>
    </row>
    <row r="88" spans="1:15" ht="17" customHeight="1" x14ac:dyDescent="0.15">
      <c r="A88" s="33">
        <v>43586</v>
      </c>
      <c r="B88" s="31">
        <v>17.5</v>
      </c>
      <c r="C88" s="31">
        <v>33.67</v>
      </c>
      <c r="D88" s="34">
        <v>77.760000000000005</v>
      </c>
      <c r="E88" s="31">
        <v>5.5305999999999997</v>
      </c>
      <c r="F88" s="31">
        <v>10.5</v>
      </c>
      <c r="G88" s="31">
        <v>25.7</v>
      </c>
      <c r="H88" s="53">
        <v>0.6</v>
      </c>
      <c r="I88" s="35">
        <v>6.13</v>
      </c>
      <c r="J88" s="35">
        <f t="shared" si="4"/>
        <v>3.6779999999999999</v>
      </c>
      <c r="K88" s="36">
        <v>0</v>
      </c>
      <c r="L88" s="36">
        <v>0</v>
      </c>
      <c r="M88" s="37">
        <f t="shared" ref="M88:M96" si="5">(J88-L88)*4</f>
        <v>14.712</v>
      </c>
      <c r="N88" s="37">
        <v>0</v>
      </c>
      <c r="O88" s="37">
        <v>0</v>
      </c>
    </row>
    <row r="89" spans="1:15" ht="17" customHeight="1" x14ac:dyDescent="0.15">
      <c r="A89" s="33">
        <v>43587</v>
      </c>
      <c r="B89" s="31">
        <v>17.2</v>
      </c>
      <c r="C89" s="31">
        <v>29.41</v>
      </c>
      <c r="D89" s="34">
        <v>79.87</v>
      </c>
      <c r="E89" s="31">
        <v>5.5250000000000004</v>
      </c>
      <c r="F89" s="31">
        <v>8.6999999999999993</v>
      </c>
      <c r="G89" s="31">
        <v>22.8</v>
      </c>
      <c r="H89" s="53">
        <v>0.6</v>
      </c>
      <c r="I89" s="35">
        <v>4.95</v>
      </c>
      <c r="J89" s="35">
        <f t="shared" si="4"/>
        <v>2.97</v>
      </c>
      <c r="K89" s="36">
        <v>0</v>
      </c>
      <c r="L89" s="36">
        <v>0</v>
      </c>
      <c r="M89" s="37">
        <f t="shared" si="5"/>
        <v>11.88</v>
      </c>
      <c r="N89" s="37">
        <f>M88+M89</f>
        <v>26.591999999999999</v>
      </c>
      <c r="O89" s="37">
        <f>M87+M88+M89</f>
        <v>47.976000000000006</v>
      </c>
    </row>
    <row r="90" spans="1:15" ht="17" customHeight="1" x14ac:dyDescent="0.15">
      <c r="A90" s="33">
        <v>43588</v>
      </c>
      <c r="B90" s="31">
        <v>17.2</v>
      </c>
      <c r="C90" s="31">
        <v>29.75</v>
      </c>
      <c r="D90" s="34">
        <v>78</v>
      </c>
      <c r="E90" s="31">
        <v>5.5221999999999998</v>
      </c>
      <c r="F90" s="31">
        <v>8.9</v>
      </c>
      <c r="G90" s="31">
        <v>23.1</v>
      </c>
      <c r="H90" s="53">
        <v>0.6</v>
      </c>
      <c r="I90" s="35">
        <v>5.2</v>
      </c>
      <c r="J90" s="35">
        <f t="shared" si="4"/>
        <v>3.12</v>
      </c>
      <c r="K90" s="36">
        <v>0</v>
      </c>
      <c r="L90" s="36">
        <v>0</v>
      </c>
      <c r="M90" s="37">
        <f t="shared" si="5"/>
        <v>12.48</v>
      </c>
      <c r="N90" s="37">
        <v>0</v>
      </c>
      <c r="O90" s="37">
        <v>0</v>
      </c>
    </row>
    <row r="91" spans="1:15" ht="17" customHeight="1" x14ac:dyDescent="0.15">
      <c r="A91" s="33">
        <v>43589</v>
      </c>
      <c r="B91" s="31">
        <v>16.2</v>
      </c>
      <c r="C91" s="31">
        <v>30.69</v>
      </c>
      <c r="D91" s="34">
        <v>79.319999999999993</v>
      </c>
      <c r="E91" s="31">
        <v>5.5167000000000002</v>
      </c>
      <c r="F91" s="31">
        <v>10</v>
      </c>
      <c r="G91" s="31">
        <v>24.9</v>
      </c>
      <c r="H91" s="53">
        <v>0.6</v>
      </c>
      <c r="I91" s="35">
        <v>5.49</v>
      </c>
      <c r="J91" s="35">
        <f t="shared" si="4"/>
        <v>3.294</v>
      </c>
      <c r="K91" s="36">
        <v>0</v>
      </c>
      <c r="L91" s="36">
        <v>0</v>
      </c>
      <c r="M91" s="37">
        <f t="shared" si="5"/>
        <v>13.176</v>
      </c>
      <c r="N91" s="37">
        <f>M90+M91</f>
        <v>25.655999999999999</v>
      </c>
      <c r="O91" s="37">
        <v>0</v>
      </c>
    </row>
    <row r="92" spans="1:15" ht="17" customHeight="1" x14ac:dyDescent="0.15">
      <c r="A92" s="33">
        <v>43590</v>
      </c>
      <c r="B92" s="31">
        <v>17.62</v>
      </c>
      <c r="C92" s="31">
        <v>34.840000000000003</v>
      </c>
      <c r="D92" s="34">
        <v>77.44</v>
      </c>
      <c r="E92" s="31">
        <v>5.5083000000000002</v>
      </c>
      <c r="F92" s="64">
        <v>11.5</v>
      </c>
      <c r="G92" s="64">
        <v>27.1</v>
      </c>
      <c r="H92" s="53">
        <v>0.6</v>
      </c>
      <c r="I92" s="35">
        <v>6.73</v>
      </c>
      <c r="J92" s="35">
        <f t="shared" si="4"/>
        <v>4.0380000000000003</v>
      </c>
      <c r="K92" s="36">
        <v>0</v>
      </c>
      <c r="L92" s="36">
        <v>0</v>
      </c>
      <c r="M92" s="37">
        <f t="shared" si="5"/>
        <v>16.152000000000001</v>
      </c>
      <c r="N92" s="37">
        <v>0</v>
      </c>
      <c r="O92" s="37">
        <f>M90+M91+M92</f>
        <v>41.808</v>
      </c>
    </row>
    <row r="93" spans="1:15" ht="17" customHeight="1" x14ac:dyDescent="0.15">
      <c r="A93" s="33">
        <v>43591</v>
      </c>
      <c r="B93" s="64">
        <v>17.86</v>
      </c>
      <c r="C93" s="64">
        <v>38.03</v>
      </c>
      <c r="D93" s="66">
        <v>68.959999999999994</v>
      </c>
      <c r="E93" s="64">
        <v>5.5026999999999999</v>
      </c>
      <c r="F93" s="64">
        <v>12.9</v>
      </c>
      <c r="G93" s="64">
        <v>29.3</v>
      </c>
      <c r="H93" s="35">
        <v>0.6</v>
      </c>
      <c r="I93" s="67">
        <v>8.4</v>
      </c>
      <c r="J93" s="35">
        <f t="shared" si="4"/>
        <v>5.04</v>
      </c>
      <c r="K93" s="36">
        <v>0</v>
      </c>
      <c r="L93" s="36">
        <v>0</v>
      </c>
      <c r="M93" s="37">
        <f t="shared" si="5"/>
        <v>20.16</v>
      </c>
      <c r="N93" s="68">
        <f>M92+M93</f>
        <v>36.311999999999998</v>
      </c>
      <c r="O93" s="68">
        <v>0</v>
      </c>
    </row>
    <row r="94" spans="1:15" ht="17" customHeight="1" x14ac:dyDescent="0.15">
      <c r="A94" s="33">
        <v>43592</v>
      </c>
      <c r="B94" s="64">
        <v>19.16</v>
      </c>
      <c r="C94" s="64">
        <v>43.09</v>
      </c>
      <c r="D94" s="66">
        <v>62.31</v>
      </c>
      <c r="E94" s="64">
        <v>5.4943999999999997</v>
      </c>
      <c r="F94" s="64">
        <v>14.7</v>
      </c>
      <c r="G94" s="64">
        <v>31.9</v>
      </c>
      <c r="H94" s="35">
        <v>0.6</v>
      </c>
      <c r="I94" s="67">
        <v>10.66</v>
      </c>
      <c r="J94" s="35">
        <f t="shared" si="4"/>
        <v>6.3959999999999999</v>
      </c>
      <c r="K94" s="36">
        <v>0</v>
      </c>
      <c r="L94" s="36">
        <v>0</v>
      </c>
      <c r="M94" s="37">
        <f t="shared" si="5"/>
        <v>25.584</v>
      </c>
      <c r="N94" s="68">
        <v>0</v>
      </c>
      <c r="O94" s="68">
        <v>0</v>
      </c>
    </row>
    <row r="95" spans="1:15" ht="17" customHeight="1" x14ac:dyDescent="0.15">
      <c r="A95" s="33">
        <v>43593</v>
      </c>
      <c r="B95" s="64">
        <v>19.22</v>
      </c>
      <c r="C95" s="64">
        <v>45.56</v>
      </c>
      <c r="D95" s="66">
        <v>53.41</v>
      </c>
      <c r="E95" s="64">
        <v>5.4861000000000004</v>
      </c>
      <c r="F95" s="64">
        <v>15.7</v>
      </c>
      <c r="G95" s="64">
        <v>33.5</v>
      </c>
      <c r="H95" s="35">
        <v>0.6</v>
      </c>
      <c r="I95" s="67">
        <v>12.3</v>
      </c>
      <c r="J95" s="35">
        <f t="shared" si="4"/>
        <v>7.38</v>
      </c>
      <c r="K95" s="36">
        <v>0</v>
      </c>
      <c r="L95" s="36">
        <v>0</v>
      </c>
      <c r="M95" s="37">
        <f t="shared" si="5"/>
        <v>29.52</v>
      </c>
      <c r="N95" s="68">
        <f>M94+M95</f>
        <v>55.103999999999999</v>
      </c>
      <c r="O95" s="68">
        <f>M93+M94+M95</f>
        <v>75.263999999999996</v>
      </c>
    </row>
    <row r="96" spans="1:15" ht="17" customHeight="1" x14ac:dyDescent="0.15">
      <c r="A96" s="33">
        <v>43594</v>
      </c>
      <c r="B96" s="64">
        <v>21.33</v>
      </c>
      <c r="C96" s="64">
        <v>45.22</v>
      </c>
      <c r="D96" s="66">
        <v>53.03</v>
      </c>
      <c r="E96" s="64">
        <v>5.4832999999999998</v>
      </c>
      <c r="F96" s="64">
        <v>14.6</v>
      </c>
      <c r="G96" s="64">
        <v>31.9</v>
      </c>
      <c r="H96" s="35">
        <v>0.6</v>
      </c>
      <c r="I96" s="65">
        <v>11.95</v>
      </c>
      <c r="J96" s="65">
        <f t="shared" si="4"/>
        <v>7.169999999999999</v>
      </c>
      <c r="K96" s="36">
        <v>0</v>
      </c>
      <c r="L96" s="36">
        <v>0</v>
      </c>
      <c r="M96" s="68">
        <f t="shared" si="5"/>
        <v>28.679999999999996</v>
      </c>
      <c r="N96" s="68">
        <v>0</v>
      </c>
      <c r="O96" s="68">
        <v>0</v>
      </c>
    </row>
  </sheetData>
  <mergeCells count="15">
    <mergeCell ref="B4:G22"/>
    <mergeCell ref="I4:O22"/>
    <mergeCell ref="L2:L3"/>
    <mergeCell ref="M2:O2"/>
    <mergeCell ref="A1:O1"/>
    <mergeCell ref="A2:A3"/>
    <mergeCell ref="B2:C2"/>
    <mergeCell ref="D2:D3"/>
    <mergeCell ref="E2:E3"/>
    <mergeCell ref="G2:G3"/>
    <mergeCell ref="H2:H3"/>
    <mergeCell ref="I2:I3"/>
    <mergeCell ref="J2:J3"/>
    <mergeCell ref="K2:K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 MAÏS</vt:lpstr>
      <vt:lpstr>BE ARACHIDE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2019-05-13T21:28:16Z</dcterms:modified>
</cp:coreProperties>
</file>