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state-my.sharepoint.com/personal/sszabo_iastate_edu/Documents/ISU4/CPRE_581_Project/"/>
    </mc:Choice>
  </mc:AlternateContent>
  <xr:revisionPtr revIDLastSave="107" documentId="13_ncr:40009_{FA03681C-50DC-4530-A0EC-70485E40865D}" xr6:coauthVersionLast="47" xr6:coauthVersionMax="47" xr10:uidLastSave="{E7627B2A-E42E-4F87-AD30-8998A982F53E}"/>
  <bookViews>
    <workbookView xWindow="25305" yWindow="3945" windowWidth="17490" windowHeight="16215" xr2:uid="{00000000-000D-0000-FFFF-FFFF00000000}"/>
  </bookViews>
  <sheets>
    <sheet name="gem5_stats_32blockS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8" i="1"/>
  <c r="D59" i="1"/>
  <c r="D60" i="1"/>
  <c r="B60" i="1"/>
  <c r="C60" i="1"/>
  <c r="D37" i="1"/>
  <c r="D38" i="1"/>
  <c r="D39" i="1"/>
  <c r="D40" i="1"/>
  <c r="D41" i="1"/>
  <c r="D42" i="1"/>
  <c r="D43" i="1"/>
  <c r="D44" i="1"/>
  <c r="D36" i="1"/>
  <c r="C44" i="1"/>
  <c r="B44" i="1"/>
  <c r="G27" i="1" l="1"/>
  <c r="H27" i="1"/>
  <c r="C27" i="1"/>
  <c r="D27" i="1"/>
  <c r="E27" i="1"/>
  <c r="B2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10" i="1"/>
</calcChain>
</file>

<file path=xl/sharedStrings.xml><?xml version="1.0" encoding="utf-8"?>
<sst xmlns="http://schemas.openxmlformats.org/spreadsheetml/2006/main" count="110" uniqueCount="68">
  <si>
    <t>Benchmark</t>
  </si>
  <si>
    <t>simSeconds</t>
  </si>
  <si>
    <t>simTicks</t>
  </si>
  <si>
    <t>hostSeconds</t>
  </si>
  <si>
    <t>simInsts</t>
  </si>
  <si>
    <t>simOps</t>
  </si>
  <si>
    <t>numCycles</t>
  </si>
  <si>
    <t>issueRate</t>
  </si>
  <si>
    <t>fuBusyRate</t>
  </si>
  <si>
    <t>cpu.numInsts</t>
  </si>
  <si>
    <t>cpu.cpi</t>
  </si>
  <si>
    <t>cpu.ipc</t>
  </si>
  <si>
    <t>branchPred.lookups</t>
  </si>
  <si>
    <t>branchPred.condPredicted</t>
  </si>
  <si>
    <t>branchPred.condIncorrect</t>
  </si>
  <si>
    <t>branchPred.BTBLookups</t>
  </si>
  <si>
    <t>branchPred.BTBHits</t>
  </si>
  <si>
    <t>branchPred.BTBHitRatio</t>
  </si>
  <si>
    <t>branchPred.RASUsed</t>
  </si>
  <si>
    <t>branchPred.RASIncorrect</t>
  </si>
  <si>
    <t>branchPred.indirectLookups</t>
  </si>
  <si>
    <t>branchPred.indirectMisses</t>
  </si>
  <si>
    <t>branchPred.indirectMispredicted</t>
  </si>
  <si>
    <t>dcache.overallMissRate::total</t>
  </si>
  <si>
    <t>dcache.overallAvgMissLatency::total</t>
  </si>
  <si>
    <t>dcache.overallMshrMissRate::total</t>
  </si>
  <si>
    <t>dcache.overallAvgMshrMissLatency::total</t>
  </si>
  <si>
    <t>dcache.ReadReq.missRate::total</t>
  </si>
  <si>
    <t>dcache.ReadReq.avgMissLatency::total</t>
  </si>
  <si>
    <t>dcache.ReadReq.mshrMissRate::total</t>
  </si>
  <si>
    <t>dcache.ReadReq.avgMshrMissLatency::total</t>
  </si>
  <si>
    <t>dcache.SwapReq.missRate::total</t>
  </si>
  <si>
    <t>dcache.WriteReq.missRate::total</t>
  </si>
  <si>
    <t>dcache.WriteReq.avgMissLatency::total</t>
  </si>
  <si>
    <t>dcache.WriteReq.mshrMissRate::total</t>
  </si>
  <si>
    <t>dcache.prefetcher.accuracy</t>
  </si>
  <si>
    <t>dcache.prefetcher.coverage</t>
  </si>
  <si>
    <t>icache.overallMissRate::total</t>
  </si>
  <si>
    <t>icache.overallAvgMissLatency::total</t>
  </si>
  <si>
    <t>icache.overallMshrMissRate::total</t>
  </si>
  <si>
    <t>icache.overallAvgMshrMissLatency::total</t>
  </si>
  <si>
    <t>icache.ReadReq.missRate::total</t>
  </si>
  <si>
    <t>icache.ReadReq.avgMissLatency::total</t>
  </si>
  <si>
    <t>icache.ReadReq.mshrMissRate::total</t>
  </si>
  <si>
    <t>icache.ReadReq.avgMshrMissLatency::total</t>
  </si>
  <si>
    <t>icache.prefetcher.accuracy</t>
  </si>
  <si>
    <t>icache.prefetcher.coverage</t>
  </si>
  <si>
    <t>l2.overallMissRate::cpu.inst</t>
  </si>
  <si>
    <t>l2.overallMissRate::cpu.data</t>
  </si>
  <si>
    <t>l2.overallMissRate::cpu.dcache.prefetcher</t>
  </si>
  <si>
    <t>l2.overallMissRate::cpu.icache.prefetcher</t>
  </si>
  <si>
    <t>l2.overallMissRate::total</t>
  </si>
  <si>
    <t>l2.overallMshrMissRate::total</t>
  </si>
  <si>
    <t>l2.prefetcher.accuracy</t>
  </si>
  <si>
    <t>l2.prefetcher.coverage</t>
  </si>
  <si>
    <t>matrix_prog</t>
  </si>
  <si>
    <t>median</t>
  </si>
  <si>
    <t>multiply</t>
  </si>
  <si>
    <t>qsort</t>
  </si>
  <si>
    <t>rsort</t>
  </si>
  <si>
    <t>spmv</t>
  </si>
  <si>
    <t>towers</t>
  </si>
  <si>
    <t>vvadd</t>
  </si>
  <si>
    <t>Average</t>
  </si>
  <si>
    <t>gem5</t>
  </si>
  <si>
    <t>BOOM</t>
  </si>
  <si>
    <t>Percent Increase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</si>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</sst>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0" fontId="0" fillId="0" borderId="10" xfId="42" applyNumberFormat="1" applyFont="1" applyBorder="1"/>
    <xf numFmtId="9" fontId="0" fillId="0" borderId="0" xfId="42" applyFont="1"/>
    <xf numFmtId="0" fontId="16" fillId="0" borderId="11" xfId="0" applyFont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0"/>
  <sheetViews>
    <sheetView tabSelected="1" topLeftCell="A25" zoomScale="120" zoomScaleNormal="120" workbookViewId="0">
      <selection activeCell="E32" sqref="E32"/>
    </sheetView>
  </sheetViews>
  <sheetFormatPr defaultRowHeight="15" x14ac:dyDescent="0.25"/>
  <cols>
    <col min="1" max="1" width="11.7109375" style="1" bestFit="1" customWidth="1"/>
    <col min="2" max="3" width="12.140625" bestFit="1" customWidth="1"/>
    <col min="4" max="4" width="16.85546875" bestFit="1" customWidth="1"/>
    <col min="5" max="5" width="11" bestFit="1" customWidth="1"/>
    <col min="6" max="6" width="16.85546875" bestFit="1" customWidth="1"/>
    <col min="7" max="7" width="15.85546875" bestFit="1" customWidth="1"/>
    <col min="8" max="9" width="12" bestFit="1" customWidth="1"/>
    <col min="10" max="10" width="12.85546875" bestFit="1" customWidth="1"/>
    <col min="11" max="11" width="12" bestFit="1" customWidth="1"/>
    <col min="12" max="12" width="11" bestFit="1" customWidth="1"/>
    <col min="13" max="13" width="19" bestFit="1" customWidth="1"/>
    <col min="14" max="14" width="25" bestFit="1" customWidth="1"/>
    <col min="15" max="15" width="24.28515625" bestFit="1" customWidth="1"/>
    <col min="16" max="16" width="22.7109375" bestFit="1" customWidth="1"/>
    <col min="17" max="17" width="18.7109375" bestFit="1" customWidth="1"/>
    <col min="18" max="18" width="22.5703125" bestFit="1" customWidth="1"/>
    <col min="19" max="19" width="20" bestFit="1" customWidth="1"/>
    <col min="20" max="20" width="23.42578125" bestFit="1" customWidth="1"/>
    <col min="21" max="21" width="26.42578125" bestFit="1" customWidth="1"/>
    <col min="22" max="22" width="25.140625" bestFit="1" customWidth="1"/>
    <col min="23" max="23" width="31.140625" bestFit="1" customWidth="1"/>
    <col min="24" max="24" width="27.85546875" bestFit="1" customWidth="1"/>
    <col min="25" max="25" width="34.140625" bestFit="1" customWidth="1"/>
    <col min="26" max="26" width="32.5703125" bestFit="1" customWidth="1"/>
    <col min="27" max="27" width="38.85546875" bestFit="1" customWidth="1"/>
    <col min="28" max="28" width="30.140625" bestFit="1" customWidth="1"/>
    <col min="29" max="29" width="36.140625" bestFit="1" customWidth="1"/>
    <col min="30" max="30" width="34.85546875" bestFit="1" customWidth="1"/>
    <col min="31" max="31" width="40.85546875" bestFit="1" customWidth="1"/>
    <col min="32" max="32" width="30.42578125" bestFit="1" customWidth="1"/>
    <col min="33" max="33" width="30.85546875" bestFit="1" customWidth="1"/>
    <col min="34" max="34" width="36.85546875" bestFit="1" customWidth="1"/>
    <col min="35" max="35" width="35.5703125" bestFit="1" customWidth="1"/>
    <col min="36" max="36" width="25.7109375" bestFit="1" customWidth="1"/>
    <col min="37" max="37" width="26.28515625" bestFit="1" customWidth="1"/>
    <col min="38" max="38" width="27.28515625" bestFit="1" customWidth="1"/>
    <col min="39" max="39" width="33.42578125" bestFit="1" customWidth="1"/>
    <col min="40" max="40" width="32" bestFit="1" customWidth="1"/>
    <col min="41" max="41" width="38.28515625" bestFit="1" customWidth="1"/>
    <col min="42" max="42" width="29.42578125" bestFit="1" customWidth="1"/>
    <col min="43" max="43" width="35.5703125" bestFit="1" customWidth="1"/>
    <col min="44" max="44" width="34.28515625" bestFit="1" customWidth="1"/>
    <col min="45" max="45" width="40.28515625" bestFit="1" customWidth="1"/>
    <col min="46" max="46" width="25" bestFit="1" customWidth="1"/>
    <col min="47" max="47" width="25.7109375" bestFit="1" customWidth="1"/>
    <col min="48" max="48" width="26.140625" bestFit="1" customWidth="1"/>
    <col min="49" max="49" width="26.7109375" bestFit="1" customWidth="1"/>
    <col min="50" max="50" width="39.42578125" bestFit="1" customWidth="1"/>
    <col min="51" max="51" width="38.85546875" bestFit="1" customWidth="1"/>
    <col min="52" max="52" width="23.140625" bestFit="1" customWidth="1"/>
    <col min="53" max="53" width="27.85546875" bestFit="1" customWidth="1"/>
    <col min="54" max="54" width="20.85546875" bestFit="1" customWidth="1"/>
    <col min="55" max="55" width="21.5703125" bestFit="1" customWidth="1"/>
  </cols>
  <sheetData>
    <row r="1" spans="1:5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s="1" t="s">
        <v>55</v>
      </c>
      <c r="B2">
        <v>5.7000000000000003E-5</v>
      </c>
      <c r="C2">
        <v>56678000</v>
      </c>
      <c r="D2">
        <v>0.12</v>
      </c>
      <c r="E2">
        <v>13716</v>
      </c>
      <c r="F2">
        <v>13740</v>
      </c>
      <c r="G2">
        <v>56679</v>
      </c>
      <c r="H2">
        <v>0.29173100000000002</v>
      </c>
      <c r="I2">
        <v>2.7637999999999999E-2</v>
      </c>
      <c r="J2">
        <v>16203</v>
      </c>
      <c r="K2">
        <v>4.1323270000000001</v>
      </c>
      <c r="L2">
        <v>0.24199399999999999</v>
      </c>
      <c r="M2">
        <v>4745</v>
      </c>
      <c r="N2">
        <v>3475</v>
      </c>
      <c r="O2">
        <v>648</v>
      </c>
      <c r="P2">
        <v>1766</v>
      </c>
      <c r="Q2">
        <v>1435</v>
      </c>
      <c r="R2">
        <v>0.81257100000000004</v>
      </c>
      <c r="S2">
        <v>436</v>
      </c>
      <c r="T2">
        <v>2</v>
      </c>
      <c r="U2">
        <v>157</v>
      </c>
      <c r="V2">
        <v>110</v>
      </c>
      <c r="W2">
        <v>45</v>
      </c>
      <c r="X2">
        <v>0.13095499999999999</v>
      </c>
      <c r="Y2">
        <v>65859.335674000002</v>
      </c>
      <c r="Z2">
        <v>0.12396500000000001</v>
      </c>
      <c r="AA2">
        <v>69082.599407000002</v>
      </c>
      <c r="AB2">
        <v>7.8444E-2</v>
      </c>
      <c r="AC2">
        <v>86280.487804999997</v>
      </c>
      <c r="AD2">
        <v>4.6237E-2</v>
      </c>
      <c r="AE2">
        <v>98213.793103000004</v>
      </c>
      <c r="AF2">
        <v>3.8462000000000003E-2</v>
      </c>
      <c r="AG2">
        <v>0.20252100000000001</v>
      </c>
      <c r="AH2">
        <v>55079.070814999999</v>
      </c>
      <c r="AI2">
        <v>0.11820899999999999</v>
      </c>
      <c r="AJ2">
        <v>0.22439000000000001</v>
      </c>
      <c r="AK2">
        <v>0.18074699999999999</v>
      </c>
      <c r="AL2">
        <v>0.12506300000000001</v>
      </c>
      <c r="AM2">
        <v>81844.084677000006</v>
      </c>
      <c r="AN2">
        <v>0.24340200000000001</v>
      </c>
      <c r="AO2">
        <v>68519.372237999996</v>
      </c>
      <c r="AP2">
        <v>0.12506300000000001</v>
      </c>
      <c r="AQ2">
        <v>81844.084677000006</v>
      </c>
      <c r="AR2">
        <v>9.8671999999999996E-2</v>
      </c>
      <c r="AS2">
        <v>86505.962520999994</v>
      </c>
      <c r="AT2">
        <v>0.297821</v>
      </c>
      <c r="AU2">
        <v>0.38598300000000002</v>
      </c>
      <c r="AV2">
        <v>0.79216399999999998</v>
      </c>
      <c r="AW2">
        <v>0.72151900000000002</v>
      </c>
      <c r="AX2">
        <v>0.44747100000000001</v>
      </c>
      <c r="AY2">
        <v>0.470383</v>
      </c>
      <c r="AZ2">
        <v>0.60476200000000002</v>
      </c>
      <c r="BA2">
        <v>1.2552380000000001</v>
      </c>
      <c r="BB2">
        <v>0.31468800000000002</v>
      </c>
      <c r="BC2">
        <v>0.418099</v>
      </c>
    </row>
    <row r="3" spans="1:55" x14ac:dyDescent="0.25">
      <c r="A3" s="1" t="s">
        <v>56</v>
      </c>
      <c r="B3">
        <v>4.6E-5</v>
      </c>
      <c r="C3">
        <v>45969000</v>
      </c>
      <c r="D3">
        <v>0.2</v>
      </c>
      <c r="E3">
        <v>35575</v>
      </c>
      <c r="F3">
        <v>35582</v>
      </c>
      <c r="G3">
        <v>45970</v>
      </c>
      <c r="H3">
        <v>0.93182500000000001</v>
      </c>
      <c r="I3">
        <v>2.0079999999999998E-3</v>
      </c>
      <c r="J3">
        <v>42265</v>
      </c>
      <c r="K3">
        <v>1.2922</v>
      </c>
      <c r="L3">
        <v>0.77387399999999995</v>
      </c>
      <c r="M3">
        <v>8929</v>
      </c>
      <c r="N3">
        <v>6931</v>
      </c>
      <c r="O3">
        <v>661</v>
      </c>
      <c r="P3">
        <v>5531</v>
      </c>
      <c r="Q3">
        <v>5038</v>
      </c>
      <c r="R3">
        <v>0.91086599999999995</v>
      </c>
      <c r="S3">
        <v>345</v>
      </c>
      <c r="T3">
        <v>0</v>
      </c>
      <c r="U3">
        <v>141</v>
      </c>
      <c r="V3">
        <v>139</v>
      </c>
      <c r="W3">
        <v>19</v>
      </c>
      <c r="X3">
        <v>3.8969999999999998E-2</v>
      </c>
      <c r="Y3">
        <v>83477.001585000005</v>
      </c>
      <c r="Z3">
        <v>3.2485E-2</v>
      </c>
      <c r="AA3">
        <v>83240.71673</v>
      </c>
      <c r="AB3">
        <v>1.7989000000000002E-2</v>
      </c>
      <c r="AC3">
        <v>96842.342342000004</v>
      </c>
      <c r="AD3">
        <v>1.0291E-2</v>
      </c>
      <c r="AE3">
        <v>95496.062992000006</v>
      </c>
      <c r="AF3">
        <v>0.111111</v>
      </c>
      <c r="AG3">
        <v>0.10620599999999999</v>
      </c>
      <c r="AH3">
        <v>76222.464548000004</v>
      </c>
      <c r="AI3">
        <v>2.4929E-2</v>
      </c>
      <c r="AJ3">
        <v>0.27358500000000002</v>
      </c>
      <c r="AK3">
        <v>0.39402199999999998</v>
      </c>
      <c r="AL3">
        <v>2.9762E-2</v>
      </c>
      <c r="AM3">
        <v>65422.535211000002</v>
      </c>
      <c r="AN3">
        <v>4.8541000000000001E-2</v>
      </c>
      <c r="AO3">
        <v>78406.965458000006</v>
      </c>
      <c r="AP3">
        <v>2.9762E-2</v>
      </c>
      <c r="AQ3">
        <v>65422.535211000002</v>
      </c>
      <c r="AR3">
        <v>1.8192E-2</v>
      </c>
      <c r="AS3">
        <v>81198.156682000001</v>
      </c>
      <c r="AT3">
        <v>0.184834</v>
      </c>
      <c r="AU3">
        <v>0.35029900000000003</v>
      </c>
      <c r="AV3">
        <v>0.72811099999999995</v>
      </c>
      <c r="AW3">
        <v>0.6875</v>
      </c>
      <c r="AX3">
        <v>0.62376200000000004</v>
      </c>
      <c r="AY3">
        <v>0.64640900000000001</v>
      </c>
      <c r="AZ3">
        <v>0.66455699999999995</v>
      </c>
      <c r="BA3">
        <v>1.2757689999999999</v>
      </c>
      <c r="BB3">
        <v>0.24965999999999999</v>
      </c>
      <c r="BC3">
        <v>0.38070500000000002</v>
      </c>
    </row>
    <row r="4" spans="1:55" x14ac:dyDescent="0.25">
      <c r="A4" s="1" t="s">
        <v>57</v>
      </c>
      <c r="B4">
        <v>6.0999999999999999E-5</v>
      </c>
      <c r="C4">
        <v>60775000</v>
      </c>
      <c r="D4">
        <v>0.32</v>
      </c>
      <c r="E4">
        <v>68813</v>
      </c>
      <c r="F4">
        <v>68820</v>
      </c>
      <c r="G4">
        <v>60776</v>
      </c>
      <c r="H4">
        <v>1.2848329999999999</v>
      </c>
      <c r="I4">
        <v>1.024E-3</v>
      </c>
      <c r="J4">
        <v>77221</v>
      </c>
      <c r="K4">
        <v>0.88320500000000002</v>
      </c>
      <c r="L4">
        <v>1.1322399999999999</v>
      </c>
      <c r="M4">
        <v>18590</v>
      </c>
      <c r="N4">
        <v>16995</v>
      </c>
      <c r="O4">
        <v>1009</v>
      </c>
      <c r="P4">
        <v>15241</v>
      </c>
      <c r="Q4">
        <v>14716</v>
      </c>
      <c r="R4">
        <v>0.96555299999999999</v>
      </c>
      <c r="S4">
        <v>474</v>
      </c>
      <c r="T4">
        <v>0</v>
      </c>
      <c r="U4">
        <v>146</v>
      </c>
      <c r="V4">
        <v>146</v>
      </c>
      <c r="W4">
        <v>19</v>
      </c>
      <c r="X4">
        <v>2.6471999999999999E-2</v>
      </c>
      <c r="Y4">
        <v>71144.501661000002</v>
      </c>
      <c r="Z4">
        <v>1.8689000000000001E-2</v>
      </c>
      <c r="AA4">
        <v>80199.341176000002</v>
      </c>
      <c r="AB4">
        <v>1.7600000000000001E-2</v>
      </c>
      <c r="AC4">
        <v>89884.816753999999</v>
      </c>
      <c r="AD4">
        <v>9.6760000000000006E-3</v>
      </c>
      <c r="AE4">
        <v>93609.523809999999</v>
      </c>
      <c r="AF4">
        <v>0.111111</v>
      </c>
      <c r="AG4">
        <v>3.4569999999999997E-2</v>
      </c>
      <c r="AH4">
        <v>62435.498783000003</v>
      </c>
      <c r="AI4">
        <v>7.5700000000000003E-3</v>
      </c>
      <c r="AJ4">
        <v>0.188776</v>
      </c>
      <c r="AK4">
        <v>0.27509299999999998</v>
      </c>
      <c r="AL4">
        <v>1.4005999999999999E-2</v>
      </c>
      <c r="AM4">
        <v>66730.769230999998</v>
      </c>
      <c r="AN4">
        <v>2.1701999999999999E-2</v>
      </c>
      <c r="AO4">
        <v>79437.352836999999</v>
      </c>
      <c r="AP4">
        <v>1.4005999999999999E-2</v>
      </c>
      <c r="AQ4">
        <v>66730.769230999998</v>
      </c>
      <c r="AR4">
        <v>8.3119999999999999E-3</v>
      </c>
      <c r="AS4">
        <v>81796.296296</v>
      </c>
      <c r="AT4">
        <v>0.196046</v>
      </c>
      <c r="AU4">
        <v>0.35522399999999998</v>
      </c>
      <c r="AV4">
        <v>0.703704</v>
      </c>
      <c r="AW4">
        <v>0.75129500000000005</v>
      </c>
      <c r="AX4">
        <v>0.68260900000000002</v>
      </c>
      <c r="AY4">
        <v>0.67816100000000001</v>
      </c>
      <c r="AZ4">
        <v>0.69908800000000004</v>
      </c>
      <c r="BA4">
        <v>1.286727</v>
      </c>
      <c r="BB4">
        <v>0.221973</v>
      </c>
      <c r="BC4">
        <v>0.355263</v>
      </c>
    </row>
    <row r="5" spans="1:55" x14ac:dyDescent="0.25">
      <c r="A5" s="1" t="s">
        <v>58</v>
      </c>
      <c r="B5">
        <v>3.8699999999999997E-4</v>
      </c>
      <c r="C5">
        <v>386716000</v>
      </c>
      <c r="D5">
        <v>2.36</v>
      </c>
      <c r="E5">
        <v>396852</v>
      </c>
      <c r="F5">
        <v>396859</v>
      </c>
      <c r="G5">
        <v>386717</v>
      </c>
      <c r="H5">
        <v>1.3600669999999999</v>
      </c>
      <c r="I5">
        <v>1.5200000000000001E-4</v>
      </c>
      <c r="J5">
        <v>505971</v>
      </c>
      <c r="K5">
        <v>0.97446200000000005</v>
      </c>
      <c r="L5">
        <v>1.026208</v>
      </c>
      <c r="M5">
        <v>178223</v>
      </c>
      <c r="N5">
        <v>156408</v>
      </c>
      <c r="O5">
        <v>10182</v>
      </c>
      <c r="P5">
        <v>126912</v>
      </c>
      <c r="Q5">
        <v>126406</v>
      </c>
      <c r="R5">
        <v>0.99601300000000004</v>
      </c>
      <c r="S5">
        <v>977</v>
      </c>
      <c r="T5">
        <v>0</v>
      </c>
      <c r="U5">
        <v>151</v>
      </c>
      <c r="V5">
        <v>151</v>
      </c>
      <c r="W5">
        <v>19</v>
      </c>
      <c r="X5">
        <v>5.5209999999999999E-3</v>
      </c>
      <c r="Y5">
        <v>61543.763467999997</v>
      </c>
      <c r="Z5">
        <v>4.2199999999999998E-3</v>
      </c>
      <c r="AA5">
        <v>67685.317181000006</v>
      </c>
      <c r="AB5">
        <v>4.6160000000000003E-3</v>
      </c>
      <c r="AC5">
        <v>59300.134590000001</v>
      </c>
      <c r="AD5">
        <v>1.572E-3</v>
      </c>
      <c r="AE5">
        <v>66162.055336000005</v>
      </c>
      <c r="AF5">
        <v>0.111111</v>
      </c>
      <c r="AG5">
        <v>8.2070000000000008E-3</v>
      </c>
      <c r="AH5">
        <v>65289.867416000001</v>
      </c>
      <c r="AI5">
        <v>1.8810000000000001E-3</v>
      </c>
      <c r="AJ5">
        <v>0.18890499999999999</v>
      </c>
      <c r="AK5">
        <v>0.526667</v>
      </c>
      <c r="AL5">
        <v>3.1329999999999999E-3</v>
      </c>
      <c r="AM5">
        <v>67008</v>
      </c>
      <c r="AN5">
        <v>4.8370000000000002E-3</v>
      </c>
      <c r="AO5">
        <v>76842.196891</v>
      </c>
      <c r="AP5">
        <v>3.1329999999999999E-3</v>
      </c>
      <c r="AQ5">
        <v>67008</v>
      </c>
      <c r="AR5">
        <v>1.8630000000000001E-3</v>
      </c>
      <c r="AS5">
        <v>79708.520178999999</v>
      </c>
      <c r="AT5">
        <v>0.19758700000000001</v>
      </c>
      <c r="AU5">
        <v>0.370056</v>
      </c>
      <c r="AV5">
        <v>0.69506699999999999</v>
      </c>
      <c r="AW5">
        <v>0.59550599999999998</v>
      </c>
      <c r="AX5">
        <v>0.51898699999999998</v>
      </c>
      <c r="AY5">
        <v>0.66292099999999998</v>
      </c>
      <c r="AZ5">
        <v>0.59811800000000004</v>
      </c>
      <c r="BA5">
        <v>1.163306</v>
      </c>
      <c r="BB5">
        <v>0.30035299999999998</v>
      </c>
      <c r="BC5">
        <v>0.457341</v>
      </c>
    </row>
    <row r="6" spans="1:55" x14ac:dyDescent="0.25">
      <c r="A6" s="1" t="s">
        <v>59</v>
      </c>
      <c r="B6">
        <v>2.7399999999999999E-4</v>
      </c>
      <c r="C6">
        <v>274267000</v>
      </c>
      <c r="D6">
        <v>1.88</v>
      </c>
      <c r="E6">
        <v>610983</v>
      </c>
      <c r="F6">
        <v>610990</v>
      </c>
      <c r="G6">
        <v>274268</v>
      </c>
      <c r="H6">
        <v>2.238715</v>
      </c>
      <c r="I6">
        <v>1.2999999999999999E-4</v>
      </c>
      <c r="J6">
        <v>613664</v>
      </c>
      <c r="K6">
        <v>0.44889600000000002</v>
      </c>
      <c r="L6">
        <v>2.2276859999999998</v>
      </c>
      <c r="M6">
        <v>12746</v>
      </c>
      <c r="N6">
        <v>11538</v>
      </c>
      <c r="O6">
        <v>402</v>
      </c>
      <c r="P6">
        <v>10324</v>
      </c>
      <c r="Q6">
        <v>9835</v>
      </c>
      <c r="R6">
        <v>0.95263500000000001</v>
      </c>
      <c r="S6">
        <v>341</v>
      </c>
      <c r="T6">
        <v>0</v>
      </c>
      <c r="U6">
        <v>142</v>
      </c>
      <c r="V6">
        <v>142</v>
      </c>
      <c r="W6">
        <v>19</v>
      </c>
      <c r="X6">
        <v>5.5529999999999998E-3</v>
      </c>
      <c r="Y6">
        <v>65979.479495000007</v>
      </c>
      <c r="Z6">
        <v>5.378E-3</v>
      </c>
      <c r="AA6">
        <v>67114.012214999995</v>
      </c>
      <c r="AB6">
        <v>3.7940000000000001E-3</v>
      </c>
      <c r="AC6">
        <v>63502.529511000001</v>
      </c>
      <c r="AD6">
        <v>1.683E-3</v>
      </c>
      <c r="AE6">
        <v>70764.258554999993</v>
      </c>
      <c r="AF6">
        <v>0.111111</v>
      </c>
      <c r="AG6">
        <v>9.3679999999999996E-3</v>
      </c>
      <c r="AH6">
        <v>68155.525926000002</v>
      </c>
      <c r="AI6">
        <v>3.594E-3</v>
      </c>
      <c r="AJ6">
        <v>0.28863800000000001</v>
      </c>
      <c r="AK6">
        <v>0.50661599999999996</v>
      </c>
      <c r="AL6">
        <v>5.9899999999999997E-3</v>
      </c>
      <c r="AM6">
        <v>68872.860635999998</v>
      </c>
      <c r="AN6">
        <v>9.1529999999999997E-3</v>
      </c>
      <c r="AO6">
        <v>78372.168000000005</v>
      </c>
      <c r="AP6">
        <v>5.9899999999999997E-3</v>
      </c>
      <c r="AQ6">
        <v>68872.860635999998</v>
      </c>
      <c r="AR6">
        <v>3.4559999999999999E-3</v>
      </c>
      <c r="AS6">
        <v>82669.491525000005</v>
      </c>
      <c r="AT6">
        <v>0.17232</v>
      </c>
      <c r="AU6">
        <v>0.34986200000000001</v>
      </c>
      <c r="AV6">
        <v>0.74576299999999995</v>
      </c>
      <c r="AW6">
        <v>0.60728000000000004</v>
      </c>
      <c r="AX6">
        <v>0.49858400000000003</v>
      </c>
      <c r="AY6">
        <v>0.64524400000000004</v>
      </c>
      <c r="AZ6">
        <v>0.59147300000000003</v>
      </c>
      <c r="BA6">
        <v>1.1381540000000001</v>
      </c>
      <c r="BB6">
        <v>0.30538399999999999</v>
      </c>
      <c r="BC6">
        <v>0.45030300000000001</v>
      </c>
    </row>
    <row r="7" spans="1:55" x14ac:dyDescent="0.25">
      <c r="A7" s="1" t="s">
        <v>60</v>
      </c>
      <c r="B7">
        <v>1.03E-4</v>
      </c>
      <c r="C7">
        <v>102577000</v>
      </c>
      <c r="D7">
        <v>0.53</v>
      </c>
      <c r="E7">
        <v>106037</v>
      </c>
      <c r="F7">
        <v>106044</v>
      </c>
      <c r="G7">
        <v>102578</v>
      </c>
      <c r="H7">
        <v>1.18465</v>
      </c>
      <c r="I7">
        <v>7.6499999999999995E-4</v>
      </c>
      <c r="J7">
        <v>120904</v>
      </c>
      <c r="K7">
        <v>0.96737899999999999</v>
      </c>
      <c r="L7">
        <v>1.0337209999999999</v>
      </c>
      <c r="M7">
        <v>11323</v>
      </c>
      <c r="N7">
        <v>8197</v>
      </c>
      <c r="O7">
        <v>1042</v>
      </c>
      <c r="P7">
        <v>7088</v>
      </c>
      <c r="Q7">
        <v>6559</v>
      </c>
      <c r="R7">
        <v>0.92536700000000005</v>
      </c>
      <c r="S7">
        <v>382</v>
      </c>
      <c r="T7">
        <v>1</v>
      </c>
      <c r="U7">
        <v>187</v>
      </c>
      <c r="V7">
        <v>186</v>
      </c>
      <c r="W7">
        <v>19</v>
      </c>
      <c r="X7">
        <v>2.7518999999999998E-2</v>
      </c>
      <c r="Y7">
        <v>63732.860139999997</v>
      </c>
      <c r="Z7">
        <v>3.4772999999999998E-2</v>
      </c>
      <c r="AA7">
        <v>63103.207525999998</v>
      </c>
      <c r="AB7">
        <v>2.2006000000000001E-2</v>
      </c>
      <c r="AC7">
        <v>62087.096773999998</v>
      </c>
      <c r="AD7">
        <v>1.2801E-2</v>
      </c>
      <c r="AE7">
        <v>61805.914971999999</v>
      </c>
      <c r="AF7">
        <v>0.111111</v>
      </c>
      <c r="AG7">
        <v>5.1525000000000001E-2</v>
      </c>
      <c r="AH7">
        <v>66793.98</v>
      </c>
      <c r="AI7">
        <v>1.6487999999999999E-2</v>
      </c>
      <c r="AJ7">
        <v>0.35984100000000002</v>
      </c>
      <c r="AK7">
        <v>0.56351200000000001</v>
      </c>
      <c r="AL7">
        <v>1.4867999999999999E-2</v>
      </c>
      <c r="AM7">
        <v>63895.161289999996</v>
      </c>
      <c r="AN7">
        <v>2.3140999999999998E-2</v>
      </c>
      <c r="AO7">
        <v>79738.583765000003</v>
      </c>
      <c r="AP7">
        <v>1.4867999999999999E-2</v>
      </c>
      <c r="AQ7">
        <v>63895.161289999996</v>
      </c>
      <c r="AR7">
        <v>9.1520000000000004E-3</v>
      </c>
      <c r="AS7">
        <v>78624.454148000004</v>
      </c>
      <c r="AT7">
        <v>0.22019900000000001</v>
      </c>
      <c r="AU7">
        <v>0.36740299999999998</v>
      </c>
      <c r="AV7">
        <v>0.67685600000000001</v>
      </c>
      <c r="AW7">
        <v>0.48926999999999998</v>
      </c>
      <c r="AX7">
        <v>0.48553299999999999</v>
      </c>
      <c r="AY7">
        <v>0.67142900000000005</v>
      </c>
      <c r="AZ7">
        <v>0.53229899999999997</v>
      </c>
      <c r="BA7">
        <v>1.0805370000000001</v>
      </c>
      <c r="BB7">
        <v>0.35908899999999999</v>
      </c>
      <c r="BC7">
        <v>0.48713099999999998</v>
      </c>
    </row>
    <row r="8" spans="1:55" x14ac:dyDescent="0.25">
      <c r="A8" s="1" t="s">
        <v>61</v>
      </c>
      <c r="B8">
        <v>2.6999999999999999E-5</v>
      </c>
      <c r="C8">
        <v>26665000</v>
      </c>
      <c r="D8">
        <v>0.13</v>
      </c>
      <c r="E8">
        <v>22137</v>
      </c>
      <c r="F8">
        <v>22144</v>
      </c>
      <c r="G8">
        <v>26666</v>
      </c>
      <c r="H8">
        <v>0.96283700000000005</v>
      </c>
      <c r="I8">
        <v>6.5040000000000002E-3</v>
      </c>
      <c r="J8">
        <v>25272</v>
      </c>
      <c r="K8">
        <v>1.20459</v>
      </c>
      <c r="L8">
        <v>0.83015799999999995</v>
      </c>
      <c r="M8">
        <v>6367</v>
      </c>
      <c r="N8">
        <v>3376</v>
      </c>
      <c r="O8">
        <v>461</v>
      </c>
      <c r="P8">
        <v>2776</v>
      </c>
      <c r="Q8">
        <v>2124</v>
      </c>
      <c r="R8">
        <v>0.76512999999999998</v>
      </c>
      <c r="S8">
        <v>1075</v>
      </c>
      <c r="T8">
        <v>0</v>
      </c>
      <c r="U8">
        <v>190</v>
      </c>
      <c r="V8">
        <v>190</v>
      </c>
      <c r="W8">
        <v>19</v>
      </c>
      <c r="X8">
        <v>6.1090999999999999E-2</v>
      </c>
      <c r="Y8">
        <v>81783.540267999997</v>
      </c>
      <c r="Z8">
        <v>4.018E-2</v>
      </c>
      <c r="AA8">
        <v>86213.627550999998</v>
      </c>
      <c r="AB8">
        <v>4.1090000000000002E-2</v>
      </c>
      <c r="AC8">
        <v>98070.351758999997</v>
      </c>
      <c r="AD8">
        <v>1.9821999999999999E-2</v>
      </c>
      <c r="AE8">
        <v>101479.166667</v>
      </c>
      <c r="AF8">
        <v>0.111111</v>
      </c>
      <c r="AG8">
        <v>8.0806000000000003E-2</v>
      </c>
      <c r="AH8">
        <v>73619.622166000001</v>
      </c>
      <c r="AI8">
        <v>1.669E-2</v>
      </c>
      <c r="AJ8">
        <v>0.145985</v>
      </c>
      <c r="AK8">
        <v>0.25210100000000002</v>
      </c>
      <c r="AL8">
        <v>5.1087E-2</v>
      </c>
      <c r="AM8">
        <v>66585.635359000007</v>
      </c>
      <c r="AN8">
        <v>8.2133999999999999E-2</v>
      </c>
      <c r="AO8">
        <v>79518.268041000003</v>
      </c>
      <c r="AP8">
        <v>5.1087E-2</v>
      </c>
      <c r="AQ8">
        <v>66585.635359000007</v>
      </c>
      <c r="AR8">
        <v>3.1329000000000003E-2</v>
      </c>
      <c r="AS8">
        <v>82166.666666999998</v>
      </c>
      <c r="AT8">
        <v>0.20985699999999999</v>
      </c>
      <c r="AU8">
        <v>0.37288100000000002</v>
      </c>
      <c r="AV8">
        <v>0.67567600000000005</v>
      </c>
      <c r="AW8">
        <v>0.74860300000000002</v>
      </c>
      <c r="AX8">
        <v>0.72897199999999995</v>
      </c>
      <c r="AY8">
        <v>0.65277799999999997</v>
      </c>
      <c r="AZ8">
        <v>0.69230800000000003</v>
      </c>
      <c r="BA8">
        <v>1.276923</v>
      </c>
      <c r="BB8">
        <v>0.236842</v>
      </c>
      <c r="BC8">
        <v>0.35189599999999999</v>
      </c>
    </row>
    <row r="9" spans="1:55" x14ac:dyDescent="0.25">
      <c r="A9" s="1" t="s">
        <v>62</v>
      </c>
      <c r="B9">
        <v>4.5000000000000003E-5</v>
      </c>
      <c r="C9">
        <v>45280000</v>
      </c>
      <c r="D9">
        <v>0.28999999999999998</v>
      </c>
      <c r="E9">
        <v>56136</v>
      </c>
      <c r="F9">
        <v>56143</v>
      </c>
      <c r="G9">
        <v>45281</v>
      </c>
      <c r="H9">
        <v>1.2882450000000001</v>
      </c>
      <c r="I9">
        <v>1.474E-3</v>
      </c>
      <c r="J9">
        <v>58090</v>
      </c>
      <c r="K9">
        <v>0.80662999999999996</v>
      </c>
      <c r="L9">
        <v>1.239725</v>
      </c>
      <c r="M9">
        <v>6422</v>
      </c>
      <c r="N9">
        <v>5221</v>
      </c>
      <c r="O9">
        <v>373</v>
      </c>
      <c r="P9">
        <v>4023</v>
      </c>
      <c r="Q9">
        <v>3512</v>
      </c>
      <c r="R9">
        <v>0.87297999999999998</v>
      </c>
      <c r="S9">
        <v>328</v>
      </c>
      <c r="T9">
        <v>0</v>
      </c>
      <c r="U9">
        <v>177</v>
      </c>
      <c r="V9">
        <v>175</v>
      </c>
      <c r="W9">
        <v>18</v>
      </c>
      <c r="X9">
        <v>5.4686999999999999E-2</v>
      </c>
      <c r="Y9">
        <v>57493.447663999999</v>
      </c>
      <c r="Z9">
        <v>4.4005000000000002E-2</v>
      </c>
      <c r="AA9">
        <v>65332.576073999997</v>
      </c>
      <c r="AB9">
        <v>3.3789E-2</v>
      </c>
      <c r="AC9">
        <v>56925</v>
      </c>
      <c r="AD9">
        <v>1.5063999999999999E-2</v>
      </c>
      <c r="AE9">
        <v>64546.728971999997</v>
      </c>
      <c r="AF9">
        <v>0.111111</v>
      </c>
      <c r="AG9">
        <v>0.11007500000000001</v>
      </c>
      <c r="AH9">
        <v>57955.913559000001</v>
      </c>
      <c r="AI9">
        <v>2.6866000000000001E-2</v>
      </c>
      <c r="AJ9">
        <v>0.24481600000000001</v>
      </c>
      <c r="AK9">
        <v>0.505525</v>
      </c>
      <c r="AL9">
        <v>4.045E-2</v>
      </c>
      <c r="AM9">
        <v>65493.112948000002</v>
      </c>
      <c r="AN9">
        <v>6.4853999999999995E-2</v>
      </c>
      <c r="AO9">
        <v>76968.446735000005</v>
      </c>
      <c r="AP9">
        <v>4.045E-2</v>
      </c>
      <c r="AQ9">
        <v>65493.112948000002</v>
      </c>
      <c r="AR9">
        <v>2.4738E-2</v>
      </c>
      <c r="AS9">
        <v>79382.882882999998</v>
      </c>
      <c r="AT9">
        <v>0.19769400000000001</v>
      </c>
      <c r="AU9">
        <v>0.35087699999999999</v>
      </c>
      <c r="AV9">
        <v>0.68018000000000001</v>
      </c>
      <c r="AW9">
        <v>0.59436599999999995</v>
      </c>
      <c r="AX9">
        <v>0.53479100000000002</v>
      </c>
      <c r="AY9">
        <v>0.65555600000000003</v>
      </c>
      <c r="AZ9">
        <v>0.60208300000000003</v>
      </c>
      <c r="BA9">
        <v>1.172917</v>
      </c>
      <c r="BB9">
        <v>0.306867</v>
      </c>
      <c r="BC9">
        <v>0.45074900000000001</v>
      </c>
    </row>
    <row r="10" spans="1:55" x14ac:dyDescent="0.25">
      <c r="A10" s="1" t="s">
        <v>63</v>
      </c>
      <c r="B10">
        <f>AVERAGE(B2:B9)</f>
        <v>1.25E-4</v>
      </c>
      <c r="C10">
        <f t="shared" ref="C10:BC10" si="0">AVERAGE(C2:C9)</f>
        <v>124865875</v>
      </c>
      <c r="D10">
        <f t="shared" si="0"/>
        <v>0.72875000000000001</v>
      </c>
      <c r="E10">
        <f t="shared" si="0"/>
        <v>163781.125</v>
      </c>
      <c r="F10">
        <f t="shared" si="0"/>
        <v>163790.25</v>
      </c>
      <c r="G10">
        <f t="shared" si="0"/>
        <v>124866.875</v>
      </c>
      <c r="H10">
        <f t="shared" si="0"/>
        <v>1.1928628750000001</v>
      </c>
      <c r="I10">
        <f t="shared" si="0"/>
        <v>4.961875000000001E-3</v>
      </c>
      <c r="J10">
        <f t="shared" si="0"/>
        <v>182448.75</v>
      </c>
      <c r="K10">
        <f t="shared" si="0"/>
        <v>1.3387111250000001</v>
      </c>
      <c r="L10">
        <f t="shared" si="0"/>
        <v>1.06320075</v>
      </c>
      <c r="M10">
        <f t="shared" si="0"/>
        <v>30918.125</v>
      </c>
      <c r="N10">
        <f t="shared" si="0"/>
        <v>26517.625</v>
      </c>
      <c r="O10">
        <f t="shared" si="0"/>
        <v>1847.25</v>
      </c>
      <c r="P10">
        <f t="shared" si="0"/>
        <v>21707.625</v>
      </c>
      <c r="Q10">
        <f t="shared" si="0"/>
        <v>21203.125</v>
      </c>
      <c r="R10">
        <f t="shared" si="0"/>
        <v>0.90013937500000007</v>
      </c>
      <c r="S10">
        <f t="shared" si="0"/>
        <v>544.75</v>
      </c>
      <c r="T10">
        <f t="shared" si="0"/>
        <v>0.375</v>
      </c>
      <c r="U10">
        <f t="shared" si="0"/>
        <v>161.375</v>
      </c>
      <c r="V10">
        <f t="shared" si="0"/>
        <v>154.875</v>
      </c>
      <c r="W10">
        <f t="shared" si="0"/>
        <v>22.125</v>
      </c>
      <c r="X10">
        <f t="shared" si="0"/>
        <v>4.3845999999999996E-2</v>
      </c>
      <c r="Y10">
        <f t="shared" si="0"/>
        <v>68876.741244374993</v>
      </c>
      <c r="Z10">
        <f t="shared" si="0"/>
        <v>3.7961875000000006E-2</v>
      </c>
      <c r="AA10">
        <f t="shared" si="0"/>
        <v>72746.424732500003</v>
      </c>
      <c r="AB10">
        <f t="shared" si="0"/>
        <v>2.7416000000000003E-2</v>
      </c>
      <c r="AC10">
        <f t="shared" si="0"/>
        <v>76611.594941874995</v>
      </c>
      <c r="AD10">
        <f t="shared" si="0"/>
        <v>1.464325E-2</v>
      </c>
      <c r="AE10">
        <f t="shared" si="0"/>
        <v>81509.688050874989</v>
      </c>
      <c r="AF10">
        <f t="shared" si="0"/>
        <v>0.10202987499999999</v>
      </c>
      <c r="AG10">
        <f t="shared" si="0"/>
        <v>7.5409749999999998E-2</v>
      </c>
      <c r="AH10">
        <f t="shared" si="0"/>
        <v>65693.992901624995</v>
      </c>
      <c r="AI10">
        <f t="shared" si="0"/>
        <v>2.7028374999999997E-2</v>
      </c>
      <c r="AJ10">
        <f t="shared" si="0"/>
        <v>0.23936700000000002</v>
      </c>
      <c r="AK10">
        <f t="shared" si="0"/>
        <v>0.40053537500000003</v>
      </c>
      <c r="AL10">
        <f t="shared" si="0"/>
        <v>3.5544874999999997E-2</v>
      </c>
      <c r="AM10">
        <f t="shared" si="0"/>
        <v>68231.519918999998</v>
      </c>
      <c r="AN10">
        <f t="shared" si="0"/>
        <v>6.2220499999999998E-2</v>
      </c>
      <c r="AO10">
        <f t="shared" si="0"/>
        <v>77225.419245625002</v>
      </c>
      <c r="AP10">
        <f t="shared" si="0"/>
        <v>3.5544874999999997E-2</v>
      </c>
      <c r="AQ10">
        <f t="shared" si="0"/>
        <v>68231.519918999998</v>
      </c>
      <c r="AR10">
        <f t="shared" si="0"/>
        <v>2.446425E-2</v>
      </c>
      <c r="AS10">
        <f t="shared" si="0"/>
        <v>81506.553862624991</v>
      </c>
      <c r="AT10">
        <f t="shared" si="0"/>
        <v>0.20954475</v>
      </c>
      <c r="AU10">
        <f t="shared" si="0"/>
        <v>0.36282312500000002</v>
      </c>
      <c r="AV10">
        <f t="shared" si="0"/>
        <v>0.71219012500000001</v>
      </c>
      <c r="AW10">
        <f t="shared" si="0"/>
        <v>0.64941737499999996</v>
      </c>
      <c r="AX10">
        <f t="shared" si="0"/>
        <v>0.56508862500000001</v>
      </c>
      <c r="AY10">
        <f t="shared" si="0"/>
        <v>0.63536012499999994</v>
      </c>
      <c r="AZ10">
        <f t="shared" si="0"/>
        <v>0.62308600000000003</v>
      </c>
      <c r="BA10">
        <f t="shared" si="0"/>
        <v>1.206196375</v>
      </c>
      <c r="BB10">
        <f t="shared" si="0"/>
        <v>0.28685700000000003</v>
      </c>
      <c r="BC10">
        <f t="shared" si="0"/>
        <v>0.41893587499999996</v>
      </c>
    </row>
    <row r="17" spans="1:8" x14ac:dyDescent="0.25">
      <c r="A17" s="2"/>
      <c r="B17" s="8" t="s">
        <v>64</v>
      </c>
      <c r="C17" s="8"/>
      <c r="D17" s="8" t="s">
        <v>65</v>
      </c>
      <c r="E17" s="8"/>
    </row>
    <row r="18" spans="1:8" x14ac:dyDescent="0.25">
      <c r="A18" s="2"/>
      <c r="B18" s="2" t="s">
        <v>3</v>
      </c>
      <c r="C18" s="2" t="s">
        <v>6</v>
      </c>
      <c r="D18" s="2" t="s">
        <v>3</v>
      </c>
      <c r="E18" s="2" t="s">
        <v>6</v>
      </c>
      <c r="F18" s="6"/>
    </row>
    <row r="19" spans="1:8" x14ac:dyDescent="0.25">
      <c r="A19" s="2" t="s">
        <v>55</v>
      </c>
      <c r="B19" s="3">
        <v>0.12</v>
      </c>
      <c r="C19" s="3">
        <v>56679</v>
      </c>
      <c r="D19" s="3">
        <v>39.167000000000002</v>
      </c>
      <c r="E19" s="3">
        <v>45525</v>
      </c>
      <c r="F19" s="5"/>
    </row>
    <row r="20" spans="1:8" x14ac:dyDescent="0.25">
      <c r="A20" s="2" t="s">
        <v>56</v>
      </c>
      <c r="B20" s="3">
        <v>0.2</v>
      </c>
      <c r="C20" s="3">
        <v>45970</v>
      </c>
      <c r="D20" s="3">
        <v>51.667000000000002</v>
      </c>
      <c r="E20" s="3">
        <v>60254</v>
      </c>
      <c r="F20" s="5"/>
    </row>
    <row r="21" spans="1:8" x14ac:dyDescent="0.25">
      <c r="A21" s="2" t="s">
        <v>57</v>
      </c>
      <c r="B21" s="3">
        <v>0.32</v>
      </c>
      <c r="C21" s="3">
        <v>60776</v>
      </c>
      <c r="D21" s="3">
        <v>58.713999999999999</v>
      </c>
      <c r="E21" s="3">
        <v>68277</v>
      </c>
      <c r="F21" s="5"/>
    </row>
    <row r="22" spans="1:8" x14ac:dyDescent="0.25">
      <c r="A22" s="2" t="s">
        <v>58</v>
      </c>
      <c r="B22" s="3">
        <v>2.36</v>
      </c>
      <c r="C22" s="3">
        <v>386717</v>
      </c>
      <c r="D22" s="3">
        <v>289.70100000000002</v>
      </c>
      <c r="E22" s="3">
        <v>339421</v>
      </c>
      <c r="F22" s="5"/>
    </row>
    <row r="23" spans="1:8" x14ac:dyDescent="0.25">
      <c r="A23" s="2" t="s">
        <v>59</v>
      </c>
      <c r="B23" s="3">
        <v>1.88</v>
      </c>
      <c r="C23" s="3">
        <v>274268</v>
      </c>
      <c r="D23" s="3">
        <v>211.797</v>
      </c>
      <c r="E23" s="3">
        <v>246044</v>
      </c>
      <c r="F23" s="5"/>
    </row>
    <row r="24" spans="1:8" x14ac:dyDescent="0.25">
      <c r="A24" s="2" t="s">
        <v>60</v>
      </c>
      <c r="B24" s="3">
        <v>0.53</v>
      </c>
      <c r="C24" s="3">
        <v>102578</v>
      </c>
      <c r="D24" s="3">
        <v>200.685</v>
      </c>
      <c r="E24" s="3">
        <v>236561</v>
      </c>
      <c r="F24" s="5"/>
    </row>
    <row r="25" spans="1:8" x14ac:dyDescent="0.25">
      <c r="A25" s="2" t="s">
        <v>61</v>
      </c>
      <c r="B25" s="3">
        <v>0.13</v>
      </c>
      <c r="C25" s="3">
        <v>26666</v>
      </c>
      <c r="D25" s="3">
        <v>36.396999999999998</v>
      </c>
      <c r="E25" s="3">
        <v>42691</v>
      </c>
      <c r="F25" s="5"/>
      <c r="G25" s="3" t="s">
        <v>66</v>
      </c>
      <c r="H25" s="3"/>
    </row>
    <row r="26" spans="1:8" x14ac:dyDescent="0.25">
      <c r="A26" s="2" t="s">
        <v>62</v>
      </c>
      <c r="B26" s="3">
        <v>0.28999999999999998</v>
      </c>
      <c r="C26" s="3">
        <v>45281</v>
      </c>
      <c r="D26" s="3">
        <v>44.198999999999998</v>
      </c>
      <c r="E26" s="3">
        <v>51664</v>
      </c>
      <c r="F26" s="5"/>
      <c r="G26" s="2" t="s">
        <v>3</v>
      </c>
      <c r="H26" s="2" t="s">
        <v>6</v>
      </c>
    </row>
    <row r="27" spans="1:8" x14ac:dyDescent="0.25">
      <c r="A27" s="2" t="s">
        <v>63</v>
      </c>
      <c r="B27" s="3">
        <f t="shared" ref="B27" si="1">AVERAGE(B19:B26)</f>
        <v>0.72875000000000001</v>
      </c>
      <c r="C27" s="3">
        <f>AVERAGE(C19:C26)</f>
        <v>124866.875</v>
      </c>
      <c r="D27" s="3">
        <f>AVERAGE(D19:D26)</f>
        <v>116.540875</v>
      </c>
      <c r="E27" s="3">
        <f>AVERAGE(E19:E26)</f>
        <v>136304.625</v>
      </c>
      <c r="F27" s="5"/>
      <c r="G27" s="4">
        <f>((D27-B27)/ABS(B27))</f>
        <v>158.91886792452829</v>
      </c>
      <c r="H27" s="4">
        <f>((E27-C27)/ABS(C27))</f>
        <v>9.1599553524503594E-2</v>
      </c>
    </row>
    <row r="34" spans="1:4" x14ac:dyDescent="0.25">
      <c r="A34" s="2"/>
      <c r="B34" s="7" t="s">
        <v>64</v>
      </c>
      <c r="C34" s="7" t="s">
        <v>65</v>
      </c>
      <c r="D34" s="3"/>
    </row>
    <row r="35" spans="1:4" x14ac:dyDescent="0.25">
      <c r="A35" s="2"/>
      <c r="B35" s="2" t="s">
        <v>6</v>
      </c>
      <c r="C35" s="2" t="s">
        <v>6</v>
      </c>
      <c r="D35" s="2" t="s">
        <v>67</v>
      </c>
    </row>
    <row r="36" spans="1:4" x14ac:dyDescent="0.25">
      <c r="A36" s="2" t="s">
        <v>55</v>
      </c>
      <c r="B36" s="3">
        <v>56679</v>
      </c>
      <c r="C36" s="3">
        <v>45525</v>
      </c>
      <c r="D36" s="4">
        <f>ABS(B36-C36)/((B36+C36)/2)</f>
        <v>0.21826934366560996</v>
      </c>
    </row>
    <row r="37" spans="1:4" x14ac:dyDescent="0.25">
      <c r="A37" s="2" t="s">
        <v>56</v>
      </c>
      <c r="B37" s="3">
        <v>45970</v>
      </c>
      <c r="C37" s="3">
        <v>60254</v>
      </c>
      <c r="D37" s="4">
        <f t="shared" ref="D37:D44" si="2">ABS(B37-C37)/((B37+C37)/2)</f>
        <v>0.26894110558819101</v>
      </c>
    </row>
    <row r="38" spans="1:4" x14ac:dyDescent="0.25">
      <c r="A38" s="2" t="s">
        <v>57</v>
      </c>
      <c r="B38" s="3">
        <v>60776</v>
      </c>
      <c r="C38" s="3">
        <v>68277</v>
      </c>
      <c r="D38" s="4">
        <f t="shared" si="2"/>
        <v>0.11624681332475804</v>
      </c>
    </row>
    <row r="39" spans="1:4" x14ac:dyDescent="0.25">
      <c r="A39" s="2" t="s">
        <v>58</v>
      </c>
      <c r="B39" s="3">
        <v>386717</v>
      </c>
      <c r="C39" s="3">
        <v>339421</v>
      </c>
      <c r="D39" s="4">
        <f t="shared" si="2"/>
        <v>0.13026724947599491</v>
      </c>
    </row>
    <row r="40" spans="1:4" x14ac:dyDescent="0.25">
      <c r="A40" s="2" t="s">
        <v>59</v>
      </c>
      <c r="B40" s="3">
        <v>274268</v>
      </c>
      <c r="C40" s="3">
        <v>246044</v>
      </c>
      <c r="D40" s="4">
        <f t="shared" si="2"/>
        <v>0.10848875290210488</v>
      </c>
    </row>
    <row r="41" spans="1:4" x14ac:dyDescent="0.25">
      <c r="A41" s="2" t="s">
        <v>60</v>
      </c>
      <c r="B41" s="3">
        <v>102578</v>
      </c>
      <c r="C41" s="3">
        <v>236561</v>
      </c>
      <c r="D41" s="4">
        <f t="shared" si="2"/>
        <v>0.7901361978421827</v>
      </c>
    </row>
    <row r="42" spans="1:4" x14ac:dyDescent="0.25">
      <c r="A42" s="2" t="s">
        <v>61</v>
      </c>
      <c r="B42" s="3">
        <v>26666</v>
      </c>
      <c r="C42" s="3">
        <v>42691</v>
      </c>
      <c r="D42" s="4">
        <f t="shared" si="2"/>
        <v>0.46210187868564095</v>
      </c>
    </row>
    <row r="43" spans="1:4" x14ac:dyDescent="0.25">
      <c r="A43" s="2" t="s">
        <v>62</v>
      </c>
      <c r="B43" s="3">
        <v>45281</v>
      </c>
      <c r="C43" s="3">
        <v>51664</v>
      </c>
      <c r="D43" s="4">
        <f t="shared" si="2"/>
        <v>0.13168291299190263</v>
      </c>
    </row>
    <row r="44" spans="1:4" x14ac:dyDescent="0.25">
      <c r="A44" s="2" t="s">
        <v>63</v>
      </c>
      <c r="B44" s="3">
        <f>AVERAGE(B36:B43)</f>
        <v>124866.875</v>
      </c>
      <c r="C44" s="3">
        <f>AVERAGE(C36:C43)</f>
        <v>136304.625</v>
      </c>
      <c r="D44" s="4">
        <f t="shared" si="2"/>
        <v>8.7588040808434312E-2</v>
      </c>
    </row>
    <row r="50" spans="1:4" x14ac:dyDescent="0.25">
      <c r="A50" s="2"/>
      <c r="B50" s="7" t="s">
        <v>64</v>
      </c>
      <c r="C50" s="7" t="s">
        <v>65</v>
      </c>
      <c r="D50" s="3"/>
    </row>
    <row r="51" spans="1:4" x14ac:dyDescent="0.25">
      <c r="A51" s="2"/>
      <c r="B51" s="2" t="s">
        <v>3</v>
      </c>
      <c r="C51" s="2" t="s">
        <v>3</v>
      </c>
      <c r="D51" s="2" t="s">
        <v>67</v>
      </c>
    </row>
    <row r="52" spans="1:4" x14ac:dyDescent="0.25">
      <c r="A52" s="2" t="s">
        <v>55</v>
      </c>
      <c r="B52" s="3">
        <v>0.12</v>
      </c>
      <c r="C52" s="3">
        <v>39.167000000000002</v>
      </c>
      <c r="D52" s="4">
        <f>ABS(B52-C52)/((B52+C52)/2)</f>
        <v>1.9877822180365008</v>
      </c>
    </row>
    <row r="53" spans="1:4" x14ac:dyDescent="0.25">
      <c r="A53" s="2" t="s">
        <v>56</v>
      </c>
      <c r="B53" s="3">
        <v>0.2</v>
      </c>
      <c r="C53" s="3">
        <v>51.667000000000002</v>
      </c>
      <c r="D53" s="4">
        <f t="shared" ref="D53:D60" si="3">ABS(B53-C53)/((B53+C53)/2)</f>
        <v>1.9845759346019625</v>
      </c>
    </row>
    <row r="54" spans="1:4" x14ac:dyDescent="0.25">
      <c r="A54" s="2" t="s">
        <v>57</v>
      </c>
      <c r="B54" s="3">
        <v>0.32</v>
      </c>
      <c r="C54" s="3">
        <v>58.713999999999999</v>
      </c>
      <c r="D54" s="4">
        <f t="shared" si="3"/>
        <v>1.978317579699834</v>
      </c>
    </row>
    <row r="55" spans="1:4" x14ac:dyDescent="0.25">
      <c r="A55" s="2" t="s">
        <v>58</v>
      </c>
      <c r="B55" s="3">
        <v>2.36</v>
      </c>
      <c r="C55" s="3">
        <v>289.70100000000002</v>
      </c>
      <c r="D55" s="4">
        <f t="shared" si="3"/>
        <v>1.9676779850784594</v>
      </c>
    </row>
    <row r="56" spans="1:4" x14ac:dyDescent="0.25">
      <c r="A56" s="2" t="s">
        <v>59</v>
      </c>
      <c r="B56" s="3">
        <v>1.88</v>
      </c>
      <c r="C56" s="3">
        <v>211.797</v>
      </c>
      <c r="D56" s="4">
        <f t="shared" si="3"/>
        <v>1.9648066942160365</v>
      </c>
    </row>
    <row r="57" spans="1:4" x14ac:dyDescent="0.25">
      <c r="A57" s="2" t="s">
        <v>60</v>
      </c>
      <c r="B57" s="3">
        <v>0.53</v>
      </c>
      <c r="C57" s="3">
        <v>200.685</v>
      </c>
      <c r="D57" s="4">
        <f t="shared" si="3"/>
        <v>1.9894640061625624</v>
      </c>
    </row>
    <row r="58" spans="1:4" x14ac:dyDescent="0.25">
      <c r="A58" s="2" t="s">
        <v>61</v>
      </c>
      <c r="B58" s="3">
        <v>0.13</v>
      </c>
      <c r="C58" s="3">
        <v>36.396999999999998</v>
      </c>
      <c r="D58" s="4">
        <f t="shared" si="3"/>
        <v>1.9857639554302293</v>
      </c>
    </row>
    <row r="59" spans="1:4" x14ac:dyDescent="0.25">
      <c r="A59" s="2" t="s">
        <v>62</v>
      </c>
      <c r="B59" s="3">
        <v>0.28999999999999998</v>
      </c>
      <c r="C59" s="3">
        <v>44.198999999999998</v>
      </c>
      <c r="D59" s="4">
        <f t="shared" si="3"/>
        <v>1.9739261390456069</v>
      </c>
    </row>
    <row r="60" spans="1:4" x14ac:dyDescent="0.25">
      <c r="A60" s="2" t="s">
        <v>63</v>
      </c>
      <c r="B60" s="3">
        <f t="shared" ref="B60" si="4">AVERAGE(B52:B59)</f>
        <v>0.72875000000000001</v>
      </c>
      <c r="C60" s="3">
        <f>AVERAGE(C52:C59)</f>
        <v>116.540875</v>
      </c>
      <c r="D60" s="4">
        <f t="shared" si="3"/>
        <v>1.9751427532918262</v>
      </c>
    </row>
  </sheetData>
  <mergeCells count="2">
    <mergeCell ref="B17:C17"/>
    <mergeCell ref="D17:E1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gem5_stats_32blockSize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 Szabo</dc:creator>
  <cp:lastModifiedBy>Soma Szabo</cp:lastModifiedBy>
  <dcterms:created xsi:type="dcterms:W3CDTF">2022-12-09T03:53:33Z</dcterms:created>
  <dcterms:modified xsi:type="dcterms:W3CDTF">2022-12-14T05:37:53Z</dcterms:modified>
</cp:coreProperties>
</file>