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Hornbeek\Documents\Personal\Consulting\EngineeringDevOps Website\"/>
    </mc:Choice>
  </mc:AlternateContent>
  <xr:revisionPtr revIDLastSave="0" documentId="8_{BA06CB93-2FC9-4BD3-B0A8-04F265DC136E}" xr6:coauthVersionLast="31" xr6:coauthVersionMax="31" xr10:uidLastSave="{00000000-0000-0000-0000-000000000000}"/>
  <bookViews>
    <workbookView xWindow="0" yWindow="0" windowWidth="24686" windowHeight="9334" xr2:uid="{A5040791-919A-4EC5-8D3A-02C2ADF0CA9C}"/>
  </bookViews>
  <sheets>
    <sheet name="Front Page" sheetId="20" r:id="rId1"/>
    <sheet name="Summary 9 Pillar" sheetId="6" r:id="rId2"/>
    <sheet name="DevOps 9 Pillars" sheetId="3" r:id="rId3"/>
    <sheet name="Summary Deep-Dive Topics" sheetId="18" r:id="rId4"/>
    <sheet name="Version Mngt" sheetId="7" r:id="rId5"/>
    <sheet name="Value-Stream Mngt" sheetId="8" r:id="rId6"/>
    <sheet name="ARA" sheetId="9" r:id="rId7"/>
    <sheet name="Infra-as-Code" sheetId="10" r:id="rId8"/>
    <sheet name="Hybrid Cloud" sheetId="11" r:id="rId9"/>
    <sheet name="Multi-Cloud" sheetId="12" r:id="rId10"/>
    <sheet name="APM" sheetId="13" r:id="rId11"/>
    <sheet name="Training" sheetId="14" r:id="rId12"/>
    <sheet name="SRE" sheetId="15" r:id="rId13"/>
    <sheet name="Service Catalog" sheetId="16" r:id="rId14"/>
    <sheet name="Governance" sheetId="17" r:id="rId15"/>
  </sheets>
  <calcPr calcId="17901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8" l="1"/>
  <c r="E8" i="18"/>
  <c r="E9" i="18"/>
  <c r="E10" i="18"/>
  <c r="E11" i="18"/>
  <c r="E12" i="18"/>
  <c r="E13" i="18"/>
  <c r="E14" i="18"/>
  <c r="E15" i="18"/>
  <c r="E16" i="18"/>
  <c r="E6" i="18"/>
  <c r="C7" i="18"/>
  <c r="D7" i="18"/>
  <c r="B7" i="18"/>
  <c r="C11" i="18"/>
  <c r="D11" i="18"/>
  <c r="B11" i="18"/>
  <c r="C10" i="18"/>
  <c r="D10" i="18"/>
  <c r="B10" i="18"/>
  <c r="C6" i="18"/>
  <c r="D6" i="18"/>
  <c r="B6" i="18"/>
  <c r="C9" i="18"/>
  <c r="D9" i="18"/>
  <c r="B9" i="18"/>
  <c r="C13" i="18"/>
  <c r="D13" i="18"/>
  <c r="B13" i="18"/>
  <c r="C15" i="18"/>
  <c r="D15" i="18"/>
  <c r="B15" i="18"/>
  <c r="C14" i="18"/>
  <c r="D14" i="18"/>
  <c r="B14" i="18"/>
  <c r="C12" i="18"/>
  <c r="D12" i="18"/>
  <c r="B12" i="18"/>
  <c r="C8" i="18"/>
  <c r="D8" i="18"/>
  <c r="B8" i="18"/>
  <c r="C16" i="18"/>
  <c r="D16" i="18"/>
  <c r="B16" i="18"/>
  <c r="D23" i="17"/>
  <c r="D22" i="17"/>
  <c r="D21" i="17"/>
  <c r="D20" i="17"/>
  <c r="D19" i="17"/>
  <c r="D18" i="17"/>
  <c r="D17" i="17"/>
  <c r="D16" i="17"/>
  <c r="D15" i="17"/>
  <c r="D14" i="17"/>
  <c r="D13" i="17"/>
  <c r="D12" i="17"/>
  <c r="E12" i="17" s="1"/>
  <c r="D11" i="17"/>
  <c r="D10" i="17"/>
  <c r="D9" i="17"/>
  <c r="D8" i="17"/>
  <c r="E8" i="17" s="1"/>
  <c r="D7" i="17"/>
  <c r="D6" i="17"/>
  <c r="D5" i="17"/>
  <c r="C3" i="17"/>
  <c r="B3" i="17"/>
  <c r="D20" i="16"/>
  <c r="D19" i="16"/>
  <c r="D18" i="16"/>
  <c r="E18" i="16" s="1"/>
  <c r="D17" i="16"/>
  <c r="E17" i="16" s="1"/>
  <c r="D16" i="16"/>
  <c r="D15" i="16"/>
  <c r="D14" i="16"/>
  <c r="E14" i="16" s="1"/>
  <c r="D13" i="16"/>
  <c r="E13" i="16" s="1"/>
  <c r="D12" i="16"/>
  <c r="D11" i="16"/>
  <c r="E24" i="16"/>
  <c r="D24" i="16"/>
  <c r="D23" i="16"/>
  <c r="E22" i="16"/>
  <c r="D22" i="16"/>
  <c r="D21" i="16"/>
  <c r="E21" i="16" s="1"/>
  <c r="D10" i="16"/>
  <c r="D9" i="16"/>
  <c r="E9" i="16" s="1"/>
  <c r="E8" i="16"/>
  <c r="D8" i="16"/>
  <c r="D7" i="16"/>
  <c r="E7" i="16" s="1"/>
  <c r="E6" i="16"/>
  <c r="D6" i="16"/>
  <c r="D5" i="16"/>
  <c r="C3" i="16"/>
  <c r="B3" i="16"/>
  <c r="D3" i="16" s="1"/>
  <c r="E20" i="17" l="1"/>
  <c r="E5" i="17"/>
  <c r="E9" i="17"/>
  <c r="E13" i="17"/>
  <c r="E17" i="17"/>
  <c r="E21" i="17"/>
  <c r="E16" i="17"/>
  <c r="E6" i="17"/>
  <c r="E10" i="17"/>
  <c r="E14" i="17"/>
  <c r="E18" i="17"/>
  <c r="E22" i="17"/>
  <c r="D3" i="17"/>
  <c r="E7" i="17"/>
  <c r="E11" i="17"/>
  <c r="E15" i="17"/>
  <c r="E19" i="17"/>
  <c r="E23" i="17"/>
  <c r="E11" i="16"/>
  <c r="E15" i="16"/>
  <c r="E19" i="16"/>
  <c r="E5" i="16"/>
  <c r="E10" i="16"/>
  <c r="E23" i="16"/>
  <c r="E12" i="16"/>
  <c r="E16" i="16"/>
  <c r="E20" i="16"/>
  <c r="D24" i="15" l="1"/>
  <c r="D23" i="15"/>
  <c r="E23" i="15" s="1"/>
  <c r="D22" i="15"/>
  <c r="D21" i="15"/>
  <c r="D20" i="15"/>
  <c r="D19" i="15"/>
  <c r="D18" i="15"/>
  <c r="D17" i="15"/>
  <c r="D16" i="15"/>
  <c r="E16" i="15" s="1"/>
  <c r="D15" i="15"/>
  <c r="D14" i="15"/>
  <c r="D13" i="15"/>
  <c r="D12" i="15"/>
  <c r="D11" i="15"/>
  <c r="D10" i="15"/>
  <c r="D9" i="15"/>
  <c r="D8" i="15"/>
  <c r="D7" i="15"/>
  <c r="D6" i="15"/>
  <c r="D5" i="15"/>
  <c r="C3" i="15"/>
  <c r="B3" i="15"/>
  <c r="D3" i="15" s="1"/>
  <c r="E7" i="15" l="1"/>
  <c r="E11" i="15"/>
  <c r="E15" i="15"/>
  <c r="E19" i="15"/>
  <c r="E8" i="15"/>
  <c r="E24" i="15"/>
  <c r="E5" i="15"/>
  <c r="E9" i="15"/>
  <c r="E13" i="15"/>
  <c r="E17" i="15"/>
  <c r="E21" i="15"/>
  <c r="E12" i="15"/>
  <c r="E20" i="15"/>
  <c r="E6" i="15"/>
  <c r="E10" i="15"/>
  <c r="E14" i="15"/>
  <c r="E18" i="15"/>
  <c r="E22" i="15"/>
  <c r="D37" i="14"/>
  <c r="D36" i="14"/>
  <c r="D35" i="14"/>
  <c r="D34" i="14"/>
  <c r="D33" i="14"/>
  <c r="D40" i="14"/>
  <c r="D39" i="14"/>
  <c r="D38" i="14"/>
  <c r="D23" i="14"/>
  <c r="D24" i="14"/>
  <c r="D25" i="14"/>
  <c r="D26" i="14"/>
  <c r="D27" i="14"/>
  <c r="D28" i="14"/>
  <c r="D29" i="14"/>
  <c r="D30" i="14"/>
  <c r="D31" i="14"/>
  <c r="D32" i="14"/>
  <c r="D15" i="14" l="1"/>
  <c r="D14" i="14"/>
  <c r="D13" i="14"/>
  <c r="D12" i="14"/>
  <c r="D22" i="14" l="1"/>
  <c r="D21" i="14"/>
  <c r="D20" i="14"/>
  <c r="E20" i="14" s="1"/>
  <c r="D19" i="14"/>
  <c r="D18" i="14"/>
  <c r="E18" i="14" s="1"/>
  <c r="D17" i="14"/>
  <c r="D16" i="14"/>
  <c r="E16" i="14" s="1"/>
  <c r="D11" i="14"/>
  <c r="D10" i="14"/>
  <c r="D9" i="14"/>
  <c r="D8" i="14"/>
  <c r="E8" i="14" s="1"/>
  <c r="D7" i="14"/>
  <c r="D6" i="14"/>
  <c r="E6" i="14" s="1"/>
  <c r="D5" i="14"/>
  <c r="C3" i="14"/>
  <c r="B3" i="14"/>
  <c r="D3" i="14" s="1"/>
  <c r="D19" i="13"/>
  <c r="D18" i="13"/>
  <c r="D17" i="13"/>
  <c r="D16" i="13"/>
  <c r="D15" i="13"/>
  <c r="D14" i="13"/>
  <c r="D13" i="13"/>
  <c r="D12" i="13"/>
  <c r="D11" i="13"/>
  <c r="D10" i="13"/>
  <c r="D9" i="13"/>
  <c r="D8" i="13"/>
  <c r="D7" i="13"/>
  <c r="D6" i="13"/>
  <c r="D5" i="13"/>
  <c r="C3" i="13"/>
  <c r="B3" i="13"/>
  <c r="D17" i="12"/>
  <c r="D16" i="12"/>
  <c r="D15" i="12"/>
  <c r="D14" i="12"/>
  <c r="D28" i="12"/>
  <c r="D27" i="12"/>
  <c r="D26" i="12"/>
  <c r="D25" i="12"/>
  <c r="D24" i="12"/>
  <c r="D23" i="12"/>
  <c r="D22" i="12"/>
  <c r="D21" i="12"/>
  <c r="D20" i="12"/>
  <c r="D19" i="12"/>
  <c r="D18" i="12"/>
  <c r="D13" i="12"/>
  <c r="E13" i="12" s="1"/>
  <c r="D12" i="12"/>
  <c r="D11" i="12"/>
  <c r="D10" i="12"/>
  <c r="D9" i="12"/>
  <c r="D8" i="12"/>
  <c r="D7" i="12"/>
  <c r="D6" i="12"/>
  <c r="D5" i="12"/>
  <c r="E5" i="12" s="1"/>
  <c r="C3" i="12"/>
  <c r="B3" i="12"/>
  <c r="D3" i="12" s="1"/>
  <c r="D6" i="11"/>
  <c r="D7" i="11"/>
  <c r="D8" i="11"/>
  <c r="D9" i="11"/>
  <c r="D10" i="11"/>
  <c r="D11" i="11"/>
  <c r="D12" i="11"/>
  <c r="D13" i="11"/>
  <c r="D14" i="11"/>
  <c r="D15" i="11"/>
  <c r="D16" i="11"/>
  <c r="D17" i="11"/>
  <c r="D18" i="11"/>
  <c r="D19" i="11"/>
  <c r="D20" i="11"/>
  <c r="D21" i="11"/>
  <c r="D22" i="11"/>
  <c r="D23" i="11"/>
  <c r="D24" i="11"/>
  <c r="D25" i="11"/>
  <c r="D5" i="11"/>
  <c r="D6" i="10"/>
  <c r="D7" i="10"/>
  <c r="D8" i="10"/>
  <c r="D9" i="10"/>
  <c r="D10" i="10"/>
  <c r="D11" i="10"/>
  <c r="D12" i="10"/>
  <c r="D13" i="10"/>
  <c r="D14" i="10"/>
  <c r="D15" i="10"/>
  <c r="D16" i="10"/>
  <c r="D17" i="10"/>
  <c r="D18" i="10"/>
  <c r="D19" i="10"/>
  <c r="D20" i="10"/>
  <c r="D21" i="10"/>
  <c r="D22" i="10"/>
  <c r="D23" i="10"/>
  <c r="D24" i="10"/>
  <c r="D25" i="10"/>
  <c r="D26" i="10"/>
  <c r="D27" i="10"/>
  <c r="D28" i="10"/>
  <c r="D5" i="10"/>
  <c r="D3" i="10"/>
  <c r="D6" i="9"/>
  <c r="D7" i="9"/>
  <c r="D8" i="9"/>
  <c r="D9" i="9"/>
  <c r="D10" i="9"/>
  <c r="D11" i="9"/>
  <c r="D12" i="9"/>
  <c r="D13" i="9"/>
  <c r="D14" i="9"/>
  <c r="D15" i="9"/>
  <c r="D16" i="9"/>
  <c r="D17" i="9"/>
  <c r="D18" i="9"/>
  <c r="D19" i="9"/>
  <c r="D20" i="9"/>
  <c r="D21" i="9"/>
  <c r="D22" i="9"/>
  <c r="D23" i="9"/>
  <c r="D24" i="9"/>
  <c r="D5" i="9"/>
  <c r="D3" i="9"/>
  <c r="E39" i="14" l="1"/>
  <c r="E35" i="14"/>
  <c r="E30" i="14"/>
  <c r="E32" i="14"/>
  <c r="E29" i="14"/>
  <c r="E36" i="14"/>
  <c r="E40" i="14"/>
  <c r="E26" i="14"/>
  <c r="E28" i="14"/>
  <c r="E27" i="14"/>
  <c r="E33" i="14"/>
  <c r="E38" i="14"/>
  <c r="E24" i="14"/>
  <c r="E23" i="14"/>
  <c r="E37" i="14"/>
  <c r="E25" i="14"/>
  <c r="E34" i="14"/>
  <c r="E31" i="14"/>
  <c r="E10" i="14"/>
  <c r="E22" i="14"/>
  <c r="E11" i="14"/>
  <c r="E17" i="14"/>
  <c r="E9" i="14"/>
  <c r="E21" i="14"/>
  <c r="E7" i="14"/>
  <c r="E19" i="14"/>
  <c r="E13" i="14"/>
  <c r="E15" i="14"/>
  <c r="E12" i="14"/>
  <c r="E14" i="14"/>
  <c r="E5" i="14"/>
  <c r="E19" i="13"/>
  <c r="E13" i="13"/>
  <c r="E9" i="13"/>
  <c r="E17" i="13"/>
  <c r="E7" i="13"/>
  <c r="E10" i="13"/>
  <c r="E15" i="13"/>
  <c r="E18" i="13"/>
  <c r="E5" i="13"/>
  <c r="E8" i="13"/>
  <c r="E16" i="13"/>
  <c r="E12" i="13"/>
  <c r="D3" i="13"/>
  <c r="E6" i="13"/>
  <c r="E11" i="13"/>
  <c r="E14" i="13"/>
  <c r="E9" i="12"/>
  <c r="E18" i="12"/>
  <c r="E14" i="12"/>
  <c r="E10" i="12"/>
  <c r="E26" i="12"/>
  <c r="E7" i="12"/>
  <c r="E23" i="12"/>
  <c r="E16" i="12"/>
  <c r="E21" i="12"/>
  <c r="E25" i="12"/>
  <c r="E6" i="12"/>
  <c r="E22" i="12"/>
  <c r="E15" i="12"/>
  <c r="E11" i="12"/>
  <c r="E19" i="12"/>
  <c r="E27" i="12"/>
  <c r="E8" i="12"/>
  <c r="E12" i="12"/>
  <c r="E20" i="12"/>
  <c r="E24" i="12"/>
  <c r="E28" i="12"/>
  <c r="E17" i="12"/>
  <c r="E8" i="10"/>
  <c r="E24" i="10"/>
  <c r="E28" i="10"/>
  <c r="E27" i="10"/>
  <c r="E6" i="11"/>
  <c r="C3" i="11"/>
  <c r="B3" i="11"/>
  <c r="E25" i="10"/>
  <c r="E12" i="10"/>
  <c r="C3" i="10"/>
  <c r="B3" i="10"/>
  <c r="C3" i="9"/>
  <c r="B3" i="9"/>
  <c r="D24" i="8"/>
  <c r="D23" i="8"/>
  <c r="D22" i="8"/>
  <c r="D21" i="8"/>
  <c r="D20" i="8"/>
  <c r="D19" i="8"/>
  <c r="D18" i="8"/>
  <c r="D17" i="8"/>
  <c r="D16" i="8"/>
  <c r="D15" i="8"/>
  <c r="D14" i="8"/>
  <c r="D13" i="8"/>
  <c r="D12" i="8"/>
  <c r="D11" i="8"/>
  <c r="D10" i="8"/>
  <c r="D9" i="8"/>
  <c r="D8" i="8"/>
  <c r="D7" i="8"/>
  <c r="D6" i="8"/>
  <c r="D5" i="8"/>
  <c r="C3" i="8"/>
  <c r="B3" i="8"/>
  <c r="D3" i="11" l="1"/>
  <c r="E22" i="10"/>
  <c r="E26" i="10"/>
  <c r="E23" i="10"/>
  <c r="E10" i="11"/>
  <c r="E22" i="11"/>
  <c r="E7" i="11"/>
  <c r="E11" i="11"/>
  <c r="E15" i="11"/>
  <c r="E19" i="11"/>
  <c r="E23" i="11"/>
  <c r="E18" i="11"/>
  <c r="E8" i="11"/>
  <c r="E12" i="11"/>
  <c r="E16" i="11"/>
  <c r="E20" i="11"/>
  <c r="E24" i="11"/>
  <c r="E14" i="11"/>
  <c r="E5" i="11"/>
  <c r="E9" i="11"/>
  <c r="E13" i="11"/>
  <c r="E17" i="11"/>
  <c r="E21" i="11"/>
  <c r="E25" i="11"/>
  <c r="E20" i="10"/>
  <c r="E5" i="10"/>
  <c r="E9" i="10"/>
  <c r="E13" i="10"/>
  <c r="E17" i="10"/>
  <c r="E21" i="10"/>
  <c r="E16" i="10"/>
  <c r="E6" i="10"/>
  <c r="E10" i="10"/>
  <c r="E14" i="10"/>
  <c r="E18" i="10"/>
  <c r="E7" i="10"/>
  <c r="E11" i="10"/>
  <c r="E15" i="10"/>
  <c r="E19" i="10"/>
  <c r="E6" i="9"/>
  <c r="E10" i="9"/>
  <c r="E14" i="9"/>
  <c r="E18" i="9"/>
  <c r="E22" i="9"/>
  <c r="E5" i="9"/>
  <c r="E9" i="9"/>
  <c r="E13" i="9"/>
  <c r="E17" i="9"/>
  <c r="E21" i="9"/>
  <c r="E7" i="9"/>
  <c r="E11" i="9"/>
  <c r="E15" i="9"/>
  <c r="E19" i="9"/>
  <c r="E23" i="9"/>
  <c r="E8" i="9"/>
  <c r="E12" i="9"/>
  <c r="E16" i="9"/>
  <c r="E20" i="9"/>
  <c r="E24" i="9"/>
  <c r="D3" i="8"/>
  <c r="E21" i="8"/>
  <c r="E19" i="8"/>
  <c r="E17" i="8"/>
  <c r="E6" i="8"/>
  <c r="E23" i="8"/>
  <c r="E10" i="8"/>
  <c r="E7" i="8"/>
  <c r="E11" i="8"/>
  <c r="E15" i="8"/>
  <c r="E14" i="8"/>
  <c r="E8" i="8"/>
  <c r="E12" i="8"/>
  <c r="E5" i="8"/>
  <c r="E9" i="8"/>
  <c r="E13" i="8"/>
  <c r="E16" i="8"/>
  <c r="E18" i="8"/>
  <c r="E20" i="8"/>
  <c r="E22" i="8"/>
  <c r="E24" i="8"/>
  <c r="D17" i="7"/>
  <c r="D16" i="7"/>
  <c r="D15" i="7"/>
  <c r="D14" i="7"/>
  <c r="D13" i="7"/>
  <c r="D11" i="7"/>
  <c r="D10" i="7"/>
  <c r="D9" i="7"/>
  <c r="D8" i="7"/>
  <c r="D7" i="7"/>
  <c r="D6" i="7"/>
  <c r="E6" i="7" s="1"/>
  <c r="D18" i="7"/>
  <c r="D12" i="7"/>
  <c r="D5" i="7"/>
  <c r="C3" i="7"/>
  <c r="B3" i="7"/>
  <c r="C7" i="6"/>
  <c r="D7" i="6"/>
  <c r="B7" i="6"/>
  <c r="C10" i="6"/>
  <c r="D10" i="6"/>
  <c r="B10" i="6"/>
  <c r="C8" i="6"/>
  <c r="D8" i="6"/>
  <c r="B8" i="6"/>
  <c r="C11" i="6"/>
  <c r="D11" i="6"/>
  <c r="B11" i="6"/>
  <c r="C12" i="6"/>
  <c r="D12" i="6"/>
  <c r="B12" i="6"/>
  <c r="B13" i="6"/>
  <c r="C9" i="6"/>
  <c r="D9" i="6"/>
  <c r="B9" i="6"/>
  <c r="E5" i="7" l="1"/>
  <c r="E7" i="7"/>
  <c r="E11" i="7"/>
  <c r="E16" i="7"/>
  <c r="E10" i="7"/>
  <c r="E15" i="7"/>
  <c r="E12" i="7"/>
  <c r="E8" i="7"/>
  <c r="E13" i="7"/>
  <c r="E17" i="7"/>
  <c r="D3" i="7"/>
  <c r="E18" i="7"/>
  <c r="E9" i="7"/>
  <c r="E14" i="7"/>
  <c r="D96" i="3"/>
  <c r="D95" i="3"/>
  <c r="D90" i="3"/>
  <c r="D89" i="3"/>
  <c r="D88" i="3"/>
  <c r="D78" i="3"/>
  <c r="D77" i="3"/>
  <c r="D66" i="3"/>
  <c r="D69" i="3"/>
  <c r="D68" i="3"/>
  <c r="D67" i="3"/>
  <c r="D98" i="3"/>
  <c r="D99" i="3"/>
  <c r="D100" i="3"/>
  <c r="D101" i="3"/>
  <c r="D97" i="3"/>
  <c r="D85" i="3"/>
  <c r="D86" i="3"/>
  <c r="D87" i="3"/>
  <c r="D91" i="3"/>
  <c r="E91" i="3" s="1"/>
  <c r="D84" i="3"/>
  <c r="C93" i="3"/>
  <c r="B93" i="3"/>
  <c r="C82" i="3"/>
  <c r="B82" i="3"/>
  <c r="D75" i="3"/>
  <c r="D76" i="3"/>
  <c r="E78" i="3" s="1"/>
  <c r="D79" i="3"/>
  <c r="E75" i="3" s="1"/>
  <c r="D80" i="3"/>
  <c r="E80" i="3" s="1"/>
  <c r="D74" i="3"/>
  <c r="E77" i="3" s="1"/>
  <c r="D63" i="3"/>
  <c r="D64" i="3"/>
  <c r="D65" i="3"/>
  <c r="D70" i="3"/>
  <c r="D62" i="3"/>
  <c r="D51" i="3"/>
  <c r="D52" i="3"/>
  <c r="D53" i="3"/>
  <c r="D54" i="3"/>
  <c r="D55" i="3"/>
  <c r="D56" i="3"/>
  <c r="D57" i="3"/>
  <c r="D58" i="3"/>
  <c r="D50" i="3"/>
  <c r="D37" i="3"/>
  <c r="D38" i="3"/>
  <c r="D39" i="3"/>
  <c r="D40" i="3"/>
  <c r="D41" i="3"/>
  <c r="D42" i="3"/>
  <c r="D43" i="3"/>
  <c r="D44" i="3"/>
  <c r="D45" i="3"/>
  <c r="D46" i="3"/>
  <c r="D36" i="3"/>
  <c r="D25" i="3"/>
  <c r="D26" i="3"/>
  <c r="D27" i="3"/>
  <c r="E27" i="3" s="1"/>
  <c r="D28" i="3"/>
  <c r="D29" i="3"/>
  <c r="D30" i="3"/>
  <c r="D31" i="3"/>
  <c r="D32" i="3"/>
  <c r="D24" i="3"/>
  <c r="D15" i="3"/>
  <c r="D16" i="3"/>
  <c r="D17" i="3"/>
  <c r="D18" i="3"/>
  <c r="D19" i="3"/>
  <c r="E19" i="3" s="1"/>
  <c r="D20" i="3"/>
  <c r="D14" i="3"/>
  <c r="D7" i="3"/>
  <c r="D8" i="3"/>
  <c r="D9" i="3"/>
  <c r="D10" i="3"/>
  <c r="D6" i="3"/>
  <c r="D82" i="3" l="1"/>
  <c r="E84" i="3"/>
  <c r="E88" i="3"/>
  <c r="E89" i="3"/>
  <c r="E85" i="3"/>
  <c r="E90" i="3"/>
  <c r="E74" i="3"/>
  <c r="E87" i="3"/>
  <c r="E86" i="3"/>
  <c r="E79" i="3"/>
  <c r="E76" i="3"/>
  <c r="E69" i="3"/>
  <c r="E67" i="3"/>
  <c r="E68" i="3"/>
  <c r="E66" i="3"/>
  <c r="E51" i="3"/>
  <c r="E58" i="3"/>
  <c r="E70" i="3"/>
  <c r="D93" i="3"/>
  <c r="E100" i="3" s="1"/>
  <c r="E64" i="3"/>
  <c r="E54" i="3"/>
  <c r="E6" i="3"/>
  <c r="E16" i="3"/>
  <c r="E31" i="3"/>
  <c r="E36" i="3"/>
  <c r="E52" i="3"/>
  <c r="E62" i="3"/>
  <c r="E63" i="3"/>
  <c r="E65" i="3"/>
  <c r="E56" i="3"/>
  <c r="E50" i="3"/>
  <c r="E55" i="3"/>
  <c r="E53" i="3"/>
  <c r="E57" i="3"/>
  <c r="E39" i="3"/>
  <c r="E46" i="3"/>
  <c r="E42" i="3"/>
  <c r="E38" i="3"/>
  <c r="E43" i="3"/>
  <c r="E45" i="3"/>
  <c r="E41" i="3"/>
  <c r="E37" i="3"/>
  <c r="E44" i="3"/>
  <c r="E26" i="3"/>
  <c r="E40" i="3"/>
  <c r="E30" i="3"/>
  <c r="E25" i="3"/>
  <c r="E29" i="3"/>
  <c r="E32" i="3"/>
  <c r="E28" i="3"/>
  <c r="E24" i="3"/>
  <c r="E15" i="3"/>
  <c r="E20" i="3"/>
  <c r="E18" i="3"/>
  <c r="E14" i="3"/>
  <c r="E17" i="3"/>
  <c r="E9" i="3"/>
  <c r="E8" i="3"/>
  <c r="E7" i="3"/>
  <c r="E10" i="3"/>
  <c r="C72" i="3"/>
  <c r="B72" i="3"/>
  <c r="C60" i="3"/>
  <c r="B60" i="3"/>
  <c r="C48" i="3"/>
  <c r="B48" i="3"/>
  <c r="C34" i="3"/>
  <c r="C13" i="6" s="1"/>
  <c r="B34" i="3"/>
  <c r="C22" i="3"/>
  <c r="B22" i="3"/>
  <c r="C12" i="3"/>
  <c r="C6" i="6" s="1"/>
  <c r="B12" i="3"/>
  <c r="B6" i="6" s="1"/>
  <c r="C4" i="3"/>
  <c r="C14" i="6" s="1"/>
  <c r="B4" i="3"/>
  <c r="B14" i="6" s="1"/>
  <c r="E96" i="3" l="1"/>
  <c r="E95" i="3"/>
  <c r="E98" i="3"/>
  <c r="D22" i="3"/>
  <c r="D72" i="3"/>
  <c r="E99" i="3"/>
  <c r="E97" i="3"/>
  <c r="E101" i="3"/>
  <c r="D60" i="3"/>
  <c r="D12" i="3"/>
  <c r="D6" i="6" s="1"/>
  <c r="D34" i="3"/>
  <c r="D13" i="6" s="1"/>
  <c r="D48" i="3"/>
  <c r="D4" i="3"/>
  <c r="D14" i="6" s="1"/>
  <c r="E93" i="3" l="1"/>
  <c r="E82" i="3"/>
  <c r="E7" i="6" s="1"/>
  <c r="E72" i="3"/>
  <c r="E8" i="6" s="1"/>
  <c r="E60" i="3"/>
  <c r="E11" i="6" s="1"/>
  <c r="E34" i="3"/>
  <c r="E13" i="6" s="1"/>
  <c r="E4" i="3"/>
  <c r="E14" i="6" s="1"/>
  <c r="E48" i="3"/>
  <c r="E12" i="6" s="1"/>
  <c r="E12" i="3"/>
  <c r="E6" i="6" s="1"/>
  <c r="E22" i="3"/>
  <c r="E9" i="6" s="1"/>
  <c r="E10" i="6" l="1"/>
  <c r="E3" i="12" l="1"/>
  <c r="E3" i="9"/>
  <c r="E3" i="11"/>
  <c r="E3" i="13"/>
  <c r="E3" i="7"/>
  <c r="E3" i="10"/>
  <c r="E3" i="16"/>
  <c r="E3" i="14"/>
  <c r="E3" i="8"/>
  <c r="E3" i="15"/>
  <c r="E3" i="17"/>
</calcChain>
</file>

<file path=xl/sharedStrings.xml><?xml version="1.0" encoding="utf-8"?>
<sst xmlns="http://schemas.openxmlformats.org/spreadsheetml/2006/main" count="446" uniqueCount="321">
  <si>
    <t>Nine Pillars of DevOps Practice Topics</t>
  </si>
  <si>
    <t>DevOps Training Practices</t>
  </si>
  <si>
    <t>DevOps Governance Practices</t>
  </si>
  <si>
    <t>Collaborative Leadership Practices</t>
  </si>
  <si>
    <t>Collaborative Culture Practices</t>
  </si>
  <si>
    <t>Design for DevOps Practices</t>
  </si>
  <si>
    <t>Continuous Integration Practices</t>
  </si>
  <si>
    <t>Continuous Testing Practices</t>
  </si>
  <si>
    <t>Elastic Infrastructures Practices</t>
  </si>
  <si>
    <t>Continuous Monitoring Practices</t>
  </si>
  <si>
    <t>Continuous Security Practices</t>
  </si>
  <si>
    <t>Continuous Delivery/Deployment Practices</t>
  </si>
  <si>
    <r>
      <t xml:space="preserve">Importance (I)
(1-5)
</t>
    </r>
    <r>
      <rPr>
        <b/>
        <sz val="8"/>
        <color theme="1"/>
        <rFont val="Calibri"/>
        <family val="2"/>
        <scheme val="minor"/>
      </rPr>
      <t>(1=low, 5=critical)</t>
    </r>
  </si>
  <si>
    <t>DevOps Version Management Practices</t>
  </si>
  <si>
    <t>DevOps 9 Pillars Practices Maturity Assessment</t>
  </si>
  <si>
    <t>Leadership demonstrates a vision for organizational direction, team direction, and 3-year horizon for team.</t>
  </si>
  <si>
    <t>Leaders intellectually stimulate the team status quo by encouraging asking new questions and question the basic assumptions about the work.</t>
  </si>
  <si>
    <t>Leaders provide inspirational communication that inspires pride in being part of the team, says positive things about the team, inspires passion and motivation and encourages people to see that change brings opportunities.</t>
  </si>
  <si>
    <t>Leaders demonstrate supportive style by considering others’ personal feelings before acting, being thoughtful of others’ personal needs and caring about individuals’ interests.</t>
  </si>
  <si>
    <t>Leaders promote personal recognition by commending teams for better-than-average work, acknowledging improvements in the quality of work and personally compliment individuals’ outstanding work.</t>
  </si>
  <si>
    <t>The culture encourages cross-functional collaboration, shared responsibilities and avoids silos between Dev, Ops and QA and Product Management.</t>
  </si>
  <si>
    <t>The culture encourages learning from failures and co-operation between departments.</t>
  </si>
  <si>
    <t>Communication flows fluidly across the end-to-end cross-functional team using collaboration tools where appropriate (E.g. SLACK, HipChat, Yammer, etc.).</t>
  </si>
  <si>
    <t>The DevOps system is created by an expert team, and reviewed by a coalition of stakeholders including Dev, Ops and QA and security.</t>
  </si>
  <si>
    <t>Changes to End-to-End DevOps workflows are led by an expert team, and reviewed by a coalition of stakeholders including Dev, Ops and QA.</t>
  </si>
  <si>
    <t>DevOps System changes follow a phased process to ensure the changes do not disturb the current DevOps operation. Examples of implementation phases in include: 1) proof of concept (POC) phase in a test environment, 2) Limited production 3) Deployment to all live environments.</t>
  </si>
  <si>
    <t>Key Performance Indicators (KPIs) are set and monitored by the entire team to validate the performance of the end-to-end DevOps system always. KPIs include the time for a new change to be deployed, the frequency of deliveries, and the number of times changes fail to pass the tests for any stage in the DevOps pipeline.</t>
  </si>
  <si>
    <t>Products are architected to support modular independent packaging, testing and releases. In other words, the product itself is partitioned into modules with minimal dependencies between modules.  In this way, the modules can be built, tested and released without requiring the entire product to be built, tested and released all at once.</t>
  </si>
  <si>
    <t>Applications are architected as modular, immutable micro-services ready for deployment in cloud infrastructures in accordance with the tenets of 12-factor apps, rather than monolithic, mutable architectures.</t>
  </si>
  <si>
    <t>Software source code changes are pre-checked with static analysis tools, prior to commit to the integration branch. Static analysis tools are used to ensure the modified source code does not introduce critical software faults such as memory leaks, uninitialized variables and array-boundary problems.</t>
  </si>
  <si>
    <t>Software code changes are pre-checked using peer code reviews prior to commit to the integration/trunk branch.</t>
  </si>
  <si>
    <t>Software code changes are pre-checked with dynamic analysis tests prior to commit to the integration/trunk branch to ensure the software performance has not degraded.</t>
  </si>
  <si>
    <t>Software changes are integrated in a private environment together with the most recent integration branch version and tested using functional testing prior to committing the software changes to the integration/trunk branch.</t>
  </si>
  <si>
    <t>Software features are tagged with software switches (i.e. feature tags or toggles) during check-in to enable selective feature level testing, promotion and reverts.</t>
  </si>
  <si>
    <t>Automated test cases are checked-in to the integration branch at the same time code changes are checked-in, together with evidence that the tests passed in a pre-flight test environment.</t>
  </si>
  <si>
    <t>Developers commit their code changes regularly to trunk; at least once per day.</t>
  </si>
  <si>
    <t>A software version management (SVM) system is used to manage all source code changes. (E.g. Git, GitHub, Gitlab, Bitbucket, Perforce, Mercurial, Subversion, etc.).</t>
  </si>
  <si>
    <t>A software version management (SVM) system is used to manage all versions of code images changes used by the build process. (E.g. JFrog Artifactory, Nexus, Helix, Archiva, etc.).</t>
  </si>
  <si>
    <t>A software version management (SVM) system is used to manage all versions of pipeline tools and infrastructure-as-code configurations and tests that are used in the build process. (E.g. Git, GitHub, Gitlab, Bitbucket, Perforce, Mercurial, Subversion, etc.).</t>
  </si>
  <si>
    <t>All production software changes are maintained in a single trunk or integration branch of the code.</t>
  </si>
  <si>
    <t>The software versions for supporting each customer release are maintained in a separate release branch to support software updated specific to the release.</t>
  </si>
  <si>
    <t xml:space="preserve">Every software commit automatically triggers a build process for all components of the module that has code changed by the commit. </t>
  </si>
  <si>
    <t>Once triggered, the software build process is fully automated and produces build artifacts provided the build time validations are successful.</t>
  </si>
  <si>
    <t>The automated build process checks include unit tests.</t>
  </si>
  <si>
    <t>Resources for builds are available on-demand and never block a build.</t>
  </si>
  <si>
    <t>CI builds are fast enough to complete incremental builds in less than an hour.</t>
  </si>
  <si>
    <t>The build process and resources for builds scale up and down automatically according the complexity of the change. If a full build is required, the CI system automatically scales horizontally to ensure the build are completed as quickly as possible.</t>
  </si>
  <si>
    <t>“A/B testing" methods are used together with feature toggles to trial different versions of code with customers in separate live environments.  </t>
  </si>
  <si>
    <t>Development changes are "Pre-Flight" tested in a clone of the production environment prior to being integrated to the trunk branch. (Note: "production environment" means "variations of customer configurations of a product".)</t>
  </si>
  <si>
    <t>New unit and functional regression tests that are necessary to test a software change are created together with the code and integrated into the trunk branch at the same time the code is. The new tests are then used to test the code after integration.</t>
  </si>
  <si>
    <t>Release regression tests are automated. At least 85% of the tests are fully automated and the remaining are auto-assisted if portions must be performed manually.</t>
  </si>
  <si>
    <t xml:space="preserve">"Green/Blue testing" methods are used to verify deployments in a staging environment before activating the environment to live. </t>
  </si>
  <si>
    <t>Release performance tests are automated to verify that no unacceptable degradations are released.</t>
  </si>
  <si>
    <t>The entire testing lifecycle, which may include Pre-Flight, Integration, Regression, Performance and Release Acceptance tests are automatically orchestrated across the DevOps pipeline. The test suites for each phase include a pre-defined set of tests that may be selected automatically according predefined criteria.</t>
  </si>
  <si>
    <t xml:space="preserve">Test resources are scaled automatically according to the resource requirements of specific tests selected and the available time for testing.  </t>
  </si>
  <si>
    <t>"Canary testing" methods are used to trial new code versions on selected live environments.</t>
  </si>
  <si>
    <t>Disaster recovery procedures are automated.</t>
  </si>
  <si>
    <t>The data and executable files needed for building and testing builds are automatically archived frequently and can be re-instated on-demand. Archives include all release and integration repositories.  If an older version of a build needs to be updated, then the environment for building and testing that version can be retrieved and re-instated on-demand and can be accomplished in a short time (E.g. minutes to hours.)</t>
  </si>
  <si>
    <t>Build and test processes are flexible enough to automatically handle a wide variety of exceptions gracefully.  If the build or test process for a component is unable to complete then the process for that failed component is reported and automatically scheduled for analysis but build and test processes for other components continue.  The reasons for the component failure are automatically analysed and rescheduled if the reason for the failure can be corrected by the system, but if not then it is reported and suspended.</t>
  </si>
  <si>
    <t>System configuration management and system inventory is stored and maintained in a configuration management database (CMDB).</t>
  </si>
  <si>
    <r>
      <rPr>
        <sz val="7"/>
        <color theme="1"/>
        <rFont val="Times New Roman"/>
        <family val="1"/>
      </rPr>
      <t xml:space="preserve"> I</t>
    </r>
    <r>
      <rPr>
        <sz val="11"/>
        <color theme="1"/>
        <rFont val="Calibri"/>
        <family val="2"/>
        <scheme val="minor"/>
      </rPr>
      <t>nfrastructure changes are managed and automated using configuration management tools that assure idempotency.</t>
    </r>
  </si>
  <si>
    <t>Automated tools are used to support immutable infrastructure deployments.</t>
  </si>
  <si>
    <t>Equal performance for all. The user performance experience of the build and test processes by different teams are consistent for all users independent of factors such as location or other factors. There are SLAs and monitoring tools that ensure the user performance experience is consistent for all users.</t>
  </si>
  <si>
    <t>Fault recovery mechanisms are provided. Build and test system fault monitoring, fault detection, system and data monitoring and recovery mechanisms exist.  They are automated and are consistently verified through simulated failure conditions.</t>
  </si>
  <si>
    <t>Infrastructure failure modes are frequently tested.</t>
  </si>
  <si>
    <t>Deployment metrics and release gating thresholds are continuously monitored for all product changes. Example deployment metrics: test completion rate 95%, test pass rate of 99%, any open critical severity bugs mitigated, MTBF S-curve is converging and shows consistent improvement over the last three test runs.</t>
  </si>
  <si>
    <t>Logging and pro-active alert systems make it easy to detect and correct DevOps system failures. Logs and proactive system alerts are in place for most DevOps component failures and are organized in a manner to quickly identify the highest-priority problems.</t>
  </si>
  <si>
    <t>Snapshot and trend results of each metric from each DevOps pipeline stage (eg. builds, artifacts, tests) are automatically calculated in process and visible to everyone in the Development, QA and Ops Teams.  </t>
  </si>
  <si>
    <t>Key Performance Indicators (KPIs) for the DevOps infrastructure components are automatically gathered, calculated and made visible to anyone on the team that subscribes to them.  Example metrics are availability (up time) of computing resources for CI, CT, CD processes, time to complete builds, time to complete tests, # of commits that fail, # changes that need to be reverted due to serious failures.</t>
  </si>
  <si>
    <t>Metrics and thresholds for the DevOps infrastructure components are automatically gathered, calculated and made visible to anyone on the team that subscribes to them. Example metrics are availability (up time) of computing resources for CI, CT, CD processes, time to complete builds, time to complete tests, # of commits that fail, # changes that need to be reverted due to serious failures.</t>
  </si>
  <si>
    <t>Process Analytics are used to monitor and improve the integration, test and release process. Descriptive build and test analytics drive process improvements.</t>
  </si>
  <si>
    <t>Predictive analytics are used to dynamically adjust DevOps pipeline configurations. For analysis of test results, data may indicate a need to concentrate more testing in areas that have a higher failure trend.</t>
  </si>
  <si>
    <t>Developers are empowered and trained to take personal responsibility for security.</t>
  </si>
  <si>
    <t>Security assurance automation and security monitoring practices are embraced by the organization.</t>
  </si>
  <si>
    <t xml:space="preserve">All information security platforms that are in use expose full functionality via APIs for automatability.  </t>
  </si>
  <si>
    <t xml:space="preserve">Proven version control practices and tools are used for all application software, scripts, templates and blueprints that are used in DevOps environments.  </t>
  </si>
  <si>
    <t>Immutable infrastructure mindset is adopted to ensure production systems are locked down.</t>
  </si>
  <si>
    <t>Security controls are automated so as not to impede DevOps agility.</t>
  </si>
  <si>
    <t>Security tools are integrated into the CI/CD pipeline.</t>
  </si>
  <si>
    <t>Source code for key intellectual property on build or test machines are only accessible by trusted users with credentials. Build and test scripts do not contain credentials to any system that has intellectual property. Intellectual Property is divided such that not all of it exists on the same archive and each archive has different credentials.</t>
  </si>
  <si>
    <t xml:space="preserve">Delivery and Deployment stages are separate. The Delivery stage precedes the Deployment pipeline.  </t>
  </si>
  <si>
    <t>All Deliverables that pass the Delivery metrics are packaged and prepared for Deployment using containers.</t>
  </si>
  <si>
    <t>Deliverable packages include sufficient configuration and test data to validate each deployment. Configuration Management tools are used to manage configuration information.</t>
  </si>
  <si>
    <t>Deliverables from the Delivery pipeline are automatically pushed to the Deployment pipeline once acceptable delivery measures are achieved.</t>
  </si>
  <si>
    <t>Deployment decisions are determined according to pre-determined metrics.  The entire deployment process may take hours but usually less than a day.</t>
  </si>
  <si>
    <t>Deployments to production environments are staged such that failed deployments can be detected early and impact to customers isolated quickly.</t>
  </si>
  <si>
    <t xml:space="preserve">Deployments are arranged with automated recovery and self-healing capabilities in case a deployment fails.  </t>
  </si>
  <si>
    <t>GAP Rank
(1-N)</t>
  </si>
  <si>
    <t>Developers checkin code changes to version managed repositories at least once per day.</t>
  </si>
  <si>
    <t>All source code and data needed to build any  applications is stored in a version management repository.</t>
  </si>
  <si>
    <t>All source code and data needed to build any  infrastructure configuration is stored in a version management repository.</t>
  </si>
  <si>
    <t>All source code and data needed to build any  pipeline configuration is stored in a version management repository.</t>
  </si>
  <si>
    <t xml:space="preserve">All results of builds and tests that were used to assess the quality of  applications, infrastructure configurations and pipeline configurations are stored  in a version management repository. </t>
  </si>
  <si>
    <t xml:space="preserve">All tests and test scripts needed to verify applications, infrastructure configurations and pipeline configurations are stored in a version management repository. </t>
  </si>
  <si>
    <t xml:space="preserve">All  images for release candidate versions of applications, infrastructures and pipelines  are stored in an artifact repository. </t>
  </si>
  <si>
    <t>A Multi-Master version repository capability keeps track of versions of repos for applications, pipelines, and environment configurations and data as needed to auto-revert the entire environment when needed to roll-back to a prior combination of application version, pipeline version and environment version.</t>
  </si>
  <si>
    <t>A dashboad and alert system keeps the health of all the version management repos visible always.</t>
  </si>
  <si>
    <t>A disaster detection and recovery capability is constantly monitoring for serious failurses in the verison mangement system and invokes recovery procedures when detected.</t>
  </si>
  <si>
    <t>At least one off-line backup of all repositories are kept and available for restore the repositories on demand.</t>
  </si>
  <si>
    <t xml:space="preserve">At least one replica of all the version management repositories are continuously updated. </t>
  </si>
  <si>
    <t>The schedule and frequency of saved versions is deterministic and automated. For example it is typical for every deoloyed release version to be backed-up for at least 3 releases, every release candidate including those not released to be backed up for at least 2 releases and for every development build to be backed up for at least 2 releases.</t>
  </si>
  <si>
    <t>Replication and backup processes are verified periodically - typically at least once per deployed release.</t>
  </si>
  <si>
    <t>DevOps Value-Stream Management Practices</t>
  </si>
  <si>
    <t>Compliance audits are supported by a value stream management tool that captures environment changes and approvals.</t>
  </si>
  <si>
    <t>Dependencies between environments are made visible with a value stream management tool.</t>
  </si>
  <si>
    <t xml:space="preserve">Environment change requests are supported by a value stream management tool which can pull environment configuration data from existing CMDB, discovery, deploy or ITSM tools. </t>
  </si>
  <si>
    <t>Patching and maintenance of environments are supported by a value stream management tool which indicates when environments are down.</t>
  </si>
  <si>
    <t>Booking requests for environments are handled using a self-service value stream management tool.</t>
  </si>
  <si>
    <t>Environment configurations are captured in a value stream management tool.</t>
  </si>
  <si>
    <t>Capacity planning is supported with a value stream management tool which captures environment usage and provides utilization reports.</t>
  </si>
  <si>
    <t>Shared environment conflicts are managed using a value stream management tool that provides visibility into environment availability and supports workflows to request/release environments.</t>
  </si>
  <si>
    <t>Issues and incidents occurring during deployment are captured in a value stream management tool to support analysis for continuous improvement.</t>
  </si>
  <si>
    <t>Execution times of deployment steps are captured in value stream management tool to support analysis for continuous improvement.</t>
  </si>
  <si>
    <t>A value stream management tool tracks deployment task assignment, notifies responsible parties of their tasks and provides real time status of deployments.</t>
  </si>
  <si>
    <t>Dependencies between deployment steps are captured in a value stream management tool.</t>
  </si>
  <si>
    <t>Deployment plans, including task assignments and approval workflows, are captured in a value stream management tool.</t>
  </si>
  <si>
    <t>Compliance audits are supported by a value stream management tool that keeps track of activity (who did what, and when) and supports approval workflows.</t>
  </si>
  <si>
    <t>Release dependencies are visible using a value stream management tool which automatically generates an impact matrix showing releases, application changes and their scope.</t>
  </si>
  <si>
    <t>A value stream management tool accepts changes to release schedules and provides visibility into the impact of changes to releases.</t>
  </si>
  <si>
    <t>Team members and automated tools can update their release activities in a value stream management tool.</t>
  </si>
  <si>
    <t>A real time dashboard displays the current status of all of the releases.</t>
  </si>
  <si>
    <t>Real time status of releases are made visible using a value stream management tool.  This enables proactive decision making around release scope, schedules and resources, to achieve optimal business objectives.</t>
  </si>
  <si>
    <t>End-to-end release processes are made visible and controlled using a value stream management tool.</t>
  </si>
  <si>
    <t>DevOps Topics Maturity Assessment Scorecard</t>
  </si>
  <si>
    <t>Modelling of applications and microservices include native support for Helm files, Docker Compose, etc.</t>
  </si>
  <si>
    <t>The ARA solution integrates with legacy systems such as mainframe and middleware.</t>
  </si>
  <si>
    <t xml:space="preserve">Release pipeline and deployment tasks run on-prem. or cross-cloud with support for network zones, better scalability, security, and simple remote agent “one-click” push install. </t>
  </si>
  <si>
    <t>The ARA solution offers a flexible agent architecture to support high scalable, secure, and configurable configurations.</t>
  </si>
  <si>
    <t xml:space="preserve">Self-Service Catalog promotes on-boarding new users and applications. </t>
  </si>
  <si>
    <t>Analytics and dashboards are available for Release snapshot status, Release and Deploy Trends, and customized metrics.</t>
  </si>
  <si>
    <t xml:space="preserve">Applications are modelled separately from pipelines to simplify managing thousands of artifacts. </t>
  </si>
  <si>
    <t xml:space="preserve">Release Pipeline Templates are reused across teams and releasing multiple applications. </t>
  </si>
  <si>
    <t xml:space="preserve">Manual interactions and manual tasks are integrated into pipeline gates. </t>
  </si>
  <si>
    <t>Build and release pipelines are decoupled from applications/artifacts, and environments.</t>
  </si>
  <si>
    <t>The Ara solution support blackout periods, maintenance windows, managing conflicts, etc.</t>
  </si>
  <si>
    <t>The ARA solution supports capabilities to track usage, inventory, and “what’s been released where, when, and by whom”.</t>
  </si>
  <si>
    <t>Releases and pipelines are not hard coded to artifacts, target deployments are specified as code.</t>
  </si>
  <si>
    <t>Environments can be defined and referenced abstractly in the pipeline.</t>
  </si>
  <si>
    <t>The ARA solution supports configuring pipeline-as-code via declarative languages such as YAML.</t>
  </si>
  <si>
    <t>The ARA solution integrates with planning features Kanban Board, Backlog, Tasks, Sprints, Jira, Service Now, etc.</t>
  </si>
  <si>
    <t>The ARA solution supports virtual and cloud infrastructures – Azure, AWS, GCS, OpenShift, Openstack, VMWare, Kubernetes, etc.</t>
  </si>
  <si>
    <t>The ARA solution supports large proven set of integration plug-ins popular DevOps tools such as Microsoft tools, Jenkins, GitHub, Docker, JMeter, Go, Python, Java, Artifactory, Jira, ServiceNow, APM, test, build, security, etc.</t>
  </si>
  <si>
    <t>ARA starter templates make on-boarding new applications easy.</t>
  </si>
  <si>
    <t xml:space="preserve">The ARA solution user interface is easy to use for application uses. </t>
  </si>
  <si>
    <t>DevOps Application Release Automation (ARA) Practices</t>
  </si>
  <si>
    <t>DevOps Infrastructure-as-Code  (IaC) Practices</t>
  </si>
  <si>
    <t>IaC serves to implement not only infrastructure, but the governance and security decided on in architecture, and is continuously evolved, tested, and integrated.</t>
  </si>
  <si>
    <t>Secrets Management is provided as a service, to avoid storing credentials and credential systems in code.</t>
  </si>
  <si>
    <t>Identify Champions, often outside of the direct purview of the DevOps team; align executive sponsors</t>
  </si>
  <si>
    <t>Codify Everything - a concept that serves to develop a culture where all infrastructure and configuration is defined.</t>
  </si>
  <si>
    <t>There is Role Based Access Control to the code and IaC tooling to follow the Least Privilege model.</t>
  </si>
  <si>
    <t>Infrastructure disaster recovery procedures are automated and verified.</t>
  </si>
  <si>
    <t>Infrastructure failure modes are frequently tested for resiliency.</t>
  </si>
  <si>
    <t>Build, test system and deployment system fault monitoring, fault detection, system and data monitoring and recovery mechanisms are automated.  </t>
  </si>
  <si>
    <t>The user performance of build and test processes experienced by different teams are consistent with SLAs determined for each team.  SLAs and monitoring tools  measure the user performance experience for all teams.</t>
  </si>
  <si>
    <t>Infrastructure changes are managed and automated using configuration management tools that assure idempotency.</t>
  </si>
  <si>
    <t>System configuration management and system inventory data is stored and maintained in a configuration management database (CMDB).</t>
  </si>
  <si>
    <t>Metrics and thresholds for the infrastructure components are automatically gathered, calculated and made visible to anyone on the team that subscribes to them. Example metrics are availability (up time) of computing resources for CI, CT, CD processes, time to complete builds, time to complete tests, # of commits that fail, # changes that need to be reverted due to serious failures.</t>
  </si>
  <si>
    <t>Infrastructure supports “Canary testing" methods to trial new code versions on selected live environments.</t>
  </si>
  <si>
    <t>"A/B testing" method to trial different versions of code features with customers in separate live environments are supported. </t>
  </si>
  <si>
    <t xml:space="preserve">Blue/Green deployment methods are used to verify releases in a controlled deployment environment (E.g. Blue) before activating the environment to live (E.g. Green). </t>
  </si>
  <si>
    <t>Logs and proactive system alerts are in place for most infrastructure failures and are organized in a manner to quickly identify the highest-priority problems.</t>
  </si>
  <si>
    <t>Infrastructure resources for build and test processes can be scaled up and down automatically under the control of an API.</t>
  </si>
  <si>
    <t>Infrastructure for builds and tests are available sufficiently that they never block a build.</t>
  </si>
  <si>
    <t>A software version management (SVM) system (E.g. Git) is used to manage all versions of tools and infrastructure configurations for build and test processes.</t>
  </si>
  <si>
    <t>Infrastructure is available on-demand, as code, to support testing software changes by developers in a private environment prior to committing the software changes to the integration/trunk branch.</t>
  </si>
  <si>
    <t>Key Performance Indicators (KPIs) to monitor the performance of the DevOps infrastructure are defined and in use.</t>
  </si>
  <si>
    <t>The infrastructure is created by an expert team and reviewed by a coalition of stakeholders including representation from Dev, Ops and QA roles.</t>
  </si>
  <si>
    <t>Infrastructure changes are implemented following a phased implementation process to ensure the changes do not disturb the current DevOps operation. Examples of implementation phases in include: Dev/Test/Stage/Prod.</t>
  </si>
  <si>
    <t>DevOps Hybrid Cloud Practices</t>
  </si>
  <si>
    <t>Governance follows a trusted framework, such as CIS / NIST as a baseline for operational controls.</t>
  </si>
  <si>
    <t>Governance allows for business decision logic to be applied to workloads and cloud infrastructure.</t>
  </si>
  <si>
    <t xml:space="preserve"> Governance tool selection should ideally span environments and allow a common control plane as well as a home for deviation detection.</t>
  </si>
  <si>
    <t>Secrets management is provided to allow credential and certificate management across environments</t>
  </si>
  <si>
    <t>Full function testing is available for all service migrating between cloud to assure proper integration into supporting services before going live with a migration.</t>
  </si>
  <si>
    <t>Service dependencies are automatically discovered, and move-group options created as part of migration planning.</t>
  </si>
  <si>
    <t>Tools help you transition workloads to the cloud by orchestrating virtual machine movement from a private environment to a public cloud.</t>
  </si>
  <si>
    <t>Stakeholders have visibility into the deployment infrastructure in the desired private and public clouds.</t>
  </si>
  <si>
    <t xml:space="preserve">Charge-back and Show-back visualization management tools are used to tell you which of your business units use the cloud infrastructure the most. </t>
  </si>
  <si>
    <t>Costing models are based on resource utilization to determine pricing of existing and proposed cloud environments.</t>
  </si>
  <si>
    <t>Orchestration instructions are created using API of the supported tools.</t>
  </si>
  <si>
    <t>All communication of potentially sensitive data is encrypted.</t>
  </si>
  <si>
    <t>A dedicated reliable, high-speed / low-latency, redundant WAN connection to the public cloud is installed.</t>
  </si>
  <si>
    <t>DevOps Hybrid Cloud Orchestration stacks that are supported are defined.</t>
  </si>
  <si>
    <t>Hybrid cloud orchestration can communicate with the required supplicant functions through the established API framework.</t>
  </si>
  <si>
    <t xml:space="preserve">Orchestration can place loads based defined factors like cost, performance, availability, security, and other requirements. </t>
  </si>
  <si>
    <t>Hybrid Cloud orchestration tools support abstract descriptions for resources (E.g. VMs, containers, microservices and databases).</t>
  </si>
  <si>
    <t>Hybrid Cloud orchestration tools support an abstraction layer such as TOSCA.</t>
  </si>
  <si>
    <t>Orchestration addresses the provisioning of secure infrastructure services to support self-service DevOps applications, both ephemeral and persistent.</t>
  </si>
  <si>
    <t>Hybrid Cloud orchestration tools support plugins for DevOps pipeline orchestration tools.</t>
  </si>
  <si>
    <t xml:space="preserve">DevOps-as-a-Service is implemented over a hybrid cloud using a mix of on-premises, private cloud and third-party, public cloud computing services. </t>
  </si>
  <si>
    <r>
      <t xml:space="preserve">Current Level of Practice (P)
(1-5)
</t>
    </r>
    <r>
      <rPr>
        <b/>
        <sz val="8"/>
        <color theme="1"/>
        <rFont val="Calibri"/>
        <family val="2"/>
        <scheme val="minor"/>
      </rPr>
      <t>(1=not yet, 5=always)</t>
    </r>
  </si>
  <si>
    <r>
      <t xml:space="preserve">SCORE 
(0-5)
</t>
    </r>
    <r>
      <rPr>
        <b/>
        <sz val="8"/>
        <color theme="1"/>
        <rFont val="Calibri"/>
        <family val="2"/>
        <scheme val="minor"/>
      </rPr>
      <t>6-(((Ix(5-P))/5)+1)</t>
    </r>
  </si>
  <si>
    <r>
      <t xml:space="preserve">SCORE 
(0-5)
</t>
    </r>
    <r>
      <rPr>
        <b/>
        <sz val="8"/>
        <color theme="1"/>
        <rFont val="Calibri"/>
        <family val="2"/>
        <scheme val="minor"/>
      </rPr>
      <t>5-(((Ix(5-P))/5)+1)</t>
    </r>
  </si>
  <si>
    <t>DevOps Multi-Cloud Practices</t>
  </si>
  <si>
    <t>Environments are constructed to follow Well Architected Frameworks.  Bear in mind these change every year.</t>
  </si>
  <si>
    <t>Traffic patterns adhere to data gravity and are egress sensitive.   (E.g. data may need to be multicloud hosted)</t>
  </si>
  <si>
    <t>Workload placement decisioning is re-evaluated regularly and in automated fashion</t>
  </si>
  <si>
    <t>Cloud native advantages in each considered environment are known, understood and utilized</t>
  </si>
  <si>
    <t>There is cross-cloud Governance &amp; Security decisioning made at a level of abstraction above the tactical layer</t>
  </si>
  <si>
    <t>There is cross-cloud Health Monitoring at the service and application levels</t>
  </si>
  <si>
    <t>There is cross-cloud Secrets Management</t>
  </si>
  <si>
    <t>Visualize your IAC resources and gain insight into their dependencies.</t>
  </si>
  <si>
    <t>A Registry is used by stakeholders to publish, version, and share common provisioning modules with the multi-cloud community. E.g. Terraform registry</t>
  </si>
  <si>
    <t>Cloud-agnostic capabilities are used to manage multiple providers, and to handle cross-cloud dependencies, simplifying multi-cloud management and orchestration, helping operators build large-scale multi-cloud infrastructures.</t>
  </si>
  <si>
    <t>IAC tools (E.g. Terraform) is used in layers to request resources from resource schedulers (E.g. Borg, Mesos, YARN, and Kubernetes) that schedule Docker containers, Hadoop, Spark, and many other software tools sets up the physical infrastructure running resource schedulers as well as provisioning onto the scheduled grid.</t>
  </si>
  <si>
    <t>Cloud agnostic, coding tools are used to codify the configuration for software defined networks, to automatically setup and modify settings by interfacing with the control layer.  Eg. HashiCorp HCL</t>
  </si>
  <si>
    <t xml:space="preserve">Codify infrastructure used by each application and then shared with all stakeholders in Dev, QA, Ops to scale infrastructure. </t>
  </si>
  <si>
    <t>Codify infrastructure used by each application and then shared with all stakeholders in Dev, QA, Ops to self-create and destroy them.</t>
  </si>
  <si>
    <t>Multi-cloud quality assurance practices are employed to ensure applications, which tend to be more complex when they are designed to work across multiple cloud providers, do not lead to an increase in errors and other problems.</t>
  </si>
  <si>
    <t>Applications code that is required to run and perform equally on any cloud is limited to using capabilities common to all the cloud providers.</t>
  </si>
  <si>
    <t>To support resiliency applications are designed to run on any of the cloud providers, and the application can use any of the available providers to satisfy a given request. If one provider is unavailable, the other provider can take over to process requests for the application.</t>
  </si>
  <si>
    <t xml:space="preserve">Applications behavior is verified to run consistently across virtualized instances when running the same operating system across the different clouds. </t>
  </si>
  <si>
    <t>Each Application deployed to the cloud is instrumented to support Application Performance Monitoring.</t>
  </si>
  <si>
    <t>Infrastructure resources-as-code capability is used to make the application environment as similar as possible across all clouds.  E.g. Terraform</t>
  </si>
  <si>
    <t>Operating system version packages are consistent across clouds.</t>
  </si>
  <si>
    <t>A software version management tool (E.g. GitHub) is used to keep track of infrastructure code, including all the resources and variables needed to create the applications and pools of instances, virtual machines, or machines (each provider calls hosts by slightly different names).</t>
  </si>
  <si>
    <t>Documentation and training is provided to stakeholders on how to use and deploy workloads to multicloud.</t>
  </si>
  <si>
    <t>Stakeholders have visibility into utilization of workloads (CPU, memory, I/O) deployed for each cloud.</t>
  </si>
  <si>
    <t>DevOps Application Performance Monitoring (APM) Practices</t>
  </si>
  <si>
    <t>As with any distributed system, monitoring micro-services runtime stats is required to know the application performance, and automate corrective actions. Measure requests per second, available memory, #threads, #connections, failed authentications, expired tokens. Use reactive microservices monitoring which detect problems, trigger circuit breakers, detect heavy loads, and spin up new instances with the cloud orchestration platform.</t>
  </si>
  <si>
    <t>Every integration failure indicates a problem has been found that may otherwise have made it into production. Common integration metrics include: Build success rate, Unit test pass rate, Static analysis exceptions, Integration test coverage, Adherence to coding standards, Cyclomatic complexity, Smoke test results</t>
  </si>
  <si>
    <t>Monitor outliers, not just averages</t>
  </si>
  <si>
    <t>Key Performance Indicators (KPIs) for the DevOps infrastructure components include performance metrics which are automatically gathered, calculated and made visible to anyone on the team that subscribes to them.</t>
  </si>
  <si>
    <t>Application and database resource consumption (E.g. memory, response time, process time, etc.)  is reported so that users can see what application components are consuming and would be beneficial to optimize.</t>
  </si>
  <si>
    <t>Snapshot and trend results of application and database performance metrics are collected for each DevOps pipeline stage (e.g. Dev, CI, Stage, etc.)  and made visible to everyone in the Development, QA and Ops Teams.</t>
  </si>
  <si>
    <t>Logs and proactive system alerts for application and database performance exceptions are organized in a manner to quickly identify the highest-priority problems.</t>
  </si>
  <si>
    <t xml:space="preserve">Logging and pro-active alert systems include database performance data to make it easy to detect and correct database performance failures or degradations. </t>
  </si>
  <si>
    <t xml:space="preserve">Logging and pro-active alert systems include infrastructure performance data to make it easy to detect and correct application performance failures or degradations. </t>
  </si>
  <si>
    <t xml:space="preserve">Logging and pro-active alert systems include application performance data to make it easy to detect and correct application performance failures or degradations. </t>
  </si>
  <si>
    <t>Deployment and release decisions for database changes include thresholds that include performance metrics.  It is not a test of the DB itself but rather the performance of the DB contribution to App performance.</t>
  </si>
  <si>
    <t>Deployment and release decisions for application changes include thresholds that include performance metrics.</t>
  </si>
  <si>
    <t>Goals, metrics and thresholds are set for application, database and DevOps infrastructure performance.</t>
  </si>
  <si>
    <t>A strategic monitoring solution requires: Balance device and traffic- oriented metrics with more qualitative End-User-Experience (EUE) (MOS/R-Factor) metrics. Focus action-oriented performance metrics that can anticipate demand. Measure end-user experience for complex apps, web and mobile services, SaaS, outsourced and hosted services, home-grown apps, enterprise apps, legacy and back-office systems.</t>
  </si>
  <si>
    <t>An effective continuous monitoring strategy keeps track of the health of all things that are most important to the operation and performance of the continuous delivery pipeline including team performance, application and database performance, integration, testing, delivery, deployment and infrastructures.</t>
  </si>
  <si>
    <t>People are encouraged to be continuous learners with an ongoing commitment to DevOps skills development.</t>
  </si>
  <si>
    <t>DevOps training is approached strategically to ensure DevOps training is well aligned to business goals.</t>
  </si>
  <si>
    <t>DevOps skills gap assessments are conducted and used to define and refine the training strategy.</t>
  </si>
  <si>
    <t>Leaders and cross-functional teams are encouraged to take DevOps Fundamentals training.</t>
  </si>
  <si>
    <t>Leaders define a training strategy that best fits the needs and priorities of the organization to meet critical skills gaps.</t>
  </si>
  <si>
    <t>The training strategy considers which skills and roles can be covered by inexpensive self-study resources? Which skills and roles warrant more costly training?</t>
  </si>
  <si>
    <t>DevOps training has a distinct budget.</t>
  </si>
  <si>
    <t>Compliance to DevOps training programs are tracked.</t>
  </si>
  <si>
    <t>DevOps leadership training is offered to management and staff that have a role relevant for DevOps.</t>
  </si>
  <si>
    <t>DevOps tools training includes the best practices for using each DevOps tool in the Service Catalog.</t>
  </si>
  <si>
    <t>Staff are encouraged and supported to take DevOps certifications that are relevant to their assigned roles.</t>
  </si>
  <si>
    <t xml:space="preserve">A DevOps training program is defined and includes a recommended curriculum for each role including leaders, developers, QA, Ops and infrastructure and security staff that are operating in a DevOps environment.  </t>
  </si>
  <si>
    <t xml:space="preserve">Recommended DevOps training resources are catalogued and the catalog is visible for all stakeholders. </t>
  </si>
  <si>
    <t>Merit and recognition programs encourage employees to master DevOps skills.</t>
  </si>
  <si>
    <t>Time for taking DevOps training is allocated for all staff.</t>
  </si>
  <si>
    <t>DevOps Mentoring programs supplement formal training.</t>
  </si>
  <si>
    <t>Job swapping, and immersive training is encouraged and planned.</t>
  </si>
  <si>
    <t>People are encouraged to attend external conferences and meetups and to share what they learn with other team members.</t>
  </si>
  <si>
    <t>Roles and responsibilities  are assigned to experts for defining a training program for DevOps Continuous Feedback (E.g. DevOps Sensei, Training PM, evangelist)</t>
  </si>
  <si>
    <t>Continuous Feedback DevOps skills Gap assessments are conducted periodically.</t>
  </si>
  <si>
    <t>Dev and Ops training strategies ar designed to address  GAPs and priorities of the organization for DevOps continuous feedback.</t>
  </si>
  <si>
    <t xml:space="preserve">A training budget including allocations of  expenses and time allocations per role  exists to support continuous feedback.  </t>
  </si>
  <si>
    <t>Continuous feedback goals and SLAs are defined for for each role.</t>
  </si>
  <si>
    <t>Recruiting job profiles match skill requirements for DevOps skills relevant for Continuous Feedback.</t>
  </si>
  <si>
    <t>Training resources are available and visible to those that need continuous feedback training.</t>
  </si>
  <si>
    <t>Training goals set for teams and individuals include goals for continuous feedback.</t>
  </si>
  <si>
    <t xml:space="preserve">Incentives and recognition programs support continuous feedback training. </t>
  </si>
  <si>
    <t>Continuous feedback training progress is tracked and visible.</t>
  </si>
  <si>
    <t>A continuous learning culture  encourages individuals to continuously gain knowledge and exchange experiences and ideas for DevOps and SRE.</t>
  </si>
  <si>
    <t>Mentoring is an explicit program.</t>
  </si>
  <si>
    <t>Retrospectives are structured to thoroughly analyze significant unexpects events, and determine solutions that will prevent the events in the future.</t>
  </si>
  <si>
    <t>An active online library of DevOps and SRE training resources is maintained which tracks latest and most innovative approaches to DevOps and SRE.</t>
  </si>
  <si>
    <t xml:space="preserve"> DevOps and SRE teams to evolve their skills and advance their careers by engaging with industry thought leaders to continuously update training content.</t>
  </si>
  <si>
    <t>Partner with trusted education and training partners to ensure the highest quality learning content and tools are made available to DevOps and SRE teams.</t>
  </si>
  <si>
    <t>A portion of DevOps and SRE teams time is allocated for training and education.</t>
  </si>
  <si>
    <t xml:space="preserve">Cross team sharing of best practices is proactively pursued using the concepts of "Yokoten" - Proactive sharing of practices between teams. </t>
  </si>
  <si>
    <t>DevOps Site Reliability Engineering (SRE) Practices</t>
  </si>
  <si>
    <t>Real time status of releases is made visible using a value stream management tool.  This enables proactive decision making around release scope, schedules and resources, to achieve optimal business objectives.</t>
  </si>
  <si>
    <t>DevOps Service Catalog Practices</t>
  </si>
  <si>
    <t>Rules are determined for approving updated or new standard toolchain templates, application stacks and environments to the DevOps Service Catalog. For example, SREs must approve any changes that may impact SRE reliability or capacity management processes.</t>
  </si>
  <si>
    <t>Records are kept of DevOps Service Catalog change requests.</t>
  </si>
  <si>
    <t>Dev and SRE teams may request changes to the toolchain templates, application stacks and environments lists in the DevOps Service Catalog for experimentation purposes.</t>
  </si>
  <si>
    <t>The DevOps Service Catalog allows users to choose to compose a pipeline from a pre-approved selection of standard toolchains, application stacks and environments.</t>
  </si>
  <si>
    <t>The evolution of the DevOps Service Catalog itself follows a DevOps approach in which new versions and controlled in a version management database, releases of new versions of the DevOps Service Catalog follow a controlled and measured pipeline and can be deployed or rolled back quickly.</t>
  </si>
  <si>
    <t>DevOps Service Catalog items are access controlled so that only permitted users can change certain items.</t>
  </si>
  <si>
    <t>The DevOps Service Catalog supports a quick and easy way to update the offerings on-demand with approval capability.</t>
  </si>
  <si>
    <t xml:space="preserve">Pipeline tools available in the DevOps Service Catalog include Continuous Feedback Monitoring tools needed to support data collection for Continuous Feedback Metrics. </t>
  </si>
  <si>
    <t>The DevOps Service Catalog tool supports creating and editing policies. For example, "Enforce an Enterprise-specific naming convention on all provisioned resources."</t>
  </si>
  <si>
    <t>The DevOps Service Catalog tool also provides the ability to import pre-existing templates from a library of available templates. </t>
  </si>
  <si>
    <t>Control over the resources that are included in the DevOps Service Catalog is strictly enforced.</t>
  </si>
  <si>
    <t>Role Based Access Control (RBAC), an end-user can access only the resources that they (or their team) provisioned via the DevOps Service Catalog – they do not have permission to see resources provisioned by other teams.</t>
  </si>
  <si>
    <t>The DevOps Service Catalog DSL is extensible to include the new tools and services being made available at a rapid clip.</t>
  </si>
  <si>
    <t>Users can access charge-back information via the UI portal of the DevOps Service Catalog.</t>
  </si>
  <si>
    <t>Users can access the status of their submitted DevOps Service Catalog requests via the UI portal.</t>
  </si>
  <si>
    <t>Users and user groups may customize a custom portfolio for the DevOps Service Catalog</t>
  </si>
  <si>
    <t>Once the toolchain for a given application type has been authored and made available within the DevOps Service Catalog, users can self-service provision an application via a central UI Portal.</t>
  </si>
  <si>
    <t>Toolchains include a workflow of steps for approval, escalation if milestones are not met and notification upon successful completion. This workflow capability is a way to bridge application process guidance and operational process guidance.</t>
  </si>
  <si>
    <t>DevOps Service Catalog items include deployment resources (cloud provider, resources) to be provisioned.</t>
  </si>
  <si>
    <t xml:space="preserve"> A DevOps Service Catalog provides the ability to author a toolchain based on a Domain-Specific Language (DSL), to ensure that only “approved” tools are included in the toolchain.</t>
  </si>
  <si>
    <t>Roles of the users of the pipelines include responsibilities to respond to gate criterion exceptions.</t>
  </si>
  <si>
    <t>Workflows are implemented for the pipelines to utilize gate information as part of the promotion of changes from stage to stage.</t>
  </si>
  <si>
    <t>Gate criterion data collection and processing tools are integrated into the pipeline.</t>
  </si>
  <si>
    <t>Tools process gate criterion data collected.</t>
  </si>
  <si>
    <t>Tools for collect information needed for gate criterion decisions are available in the pipelines.</t>
  </si>
  <si>
    <t>Gate criterion are defined for each pipeline stage including thresholds for control parameters such as incident and issues, approvals outside automated pipelines, quality validation, security, user experience, change management and infrastructure health.</t>
  </si>
  <si>
    <t>Access to environments (E.g. production) is limited specific roles.  When needed access is granted through time-limited tokens granted under access approval rules (just-in-time admin). </t>
  </si>
  <si>
    <t>Code changes are monitored to ensure that a “two sets of eyes” peer review take place.</t>
  </si>
  <si>
    <t>A “cleanroom model” is adopted, where all product pipelines — whether they are application, test, or infrastructure code — are identified and registered under source control.</t>
  </si>
  <si>
    <t>Developers (NGDC customers) leverage automation, such as: Building on every commit, Static code analysis on every build, Scanning for open source vulnerability, Static security scanning and Automated tests.</t>
  </si>
  <si>
    <t>Product teams deliver ongoing value and the business can count on improvements to meet market demand.</t>
  </si>
  <si>
    <t>Governance focus is shifted away from a project focus, towards a product.</t>
  </si>
  <si>
    <t>Every project (test, automation, DevOps, etc.) must adhere to the defined reference architecture, using the security blueprints included in a prescribed catalog of services.</t>
  </si>
  <si>
    <t>Resource consumption dashboarding, trend analytics and optimization scenarios views enable you to see what users are consuming and whether certain components can be reduced if they’re not needed.</t>
  </si>
  <si>
    <t>The scope of individual governance policies are defined for all domains. (E.g. geographic regions)</t>
  </si>
  <si>
    <t xml:space="preserve">Governance policies are reviewed and updated regularly with Development team inputs to keep them current with the rapid changes required for DevOps. </t>
  </si>
  <si>
    <t>The Governance Policy board includes cross-functional representation (E.g. Executive, Legal, Product Owners, Security, Human Resources, Architects, Product Developers, Operations, QA, Infrastructure, Finance, Product Management, Vendor management and Project Management) to ensure various stakeholder requirements are covered by the policies.</t>
  </si>
  <si>
    <t>Gate criterion, tools and workflows are maintained.</t>
  </si>
  <si>
    <t>Unauthorized change monitoring is used as a detective control.  All change events are logged. Governance functions and management review what changes are made and if they are authorized.</t>
  </si>
  <si>
    <t>© EngineeringDevOps 2019</t>
  </si>
  <si>
    <t>The DevOps Transformation Practices Maturity Assessment, with a more complete, up-to-date set of practices, is posted in spreadsheet form on www.EngineeringDevOps.com</t>
  </si>
  <si>
    <t>© Engineering DevOps 2019</t>
  </si>
  <si>
    <t>The DevOps Transformation Practices Maturity Assessment, with a more complete, up-to-date set of practices, is posted in spreadsheet form on www.EngineeringDevOps.com.</t>
  </si>
  <si>
    <t>Permission is granted to reproduct, use or modify  the spreadsheets contained in this Excel Workbook provided the following statement is visible whenever it is show in any format:</t>
  </si>
  <si>
    <t>* Used with Permission of EngineeringDevOps.com *</t>
  </si>
  <si>
    <t>© EngineeringDevOps.com, 2019</t>
  </si>
  <si>
    <t>Engineering DevOps Maturity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</si>
</sst>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theme="1"/>
      <name val="+mj-lt"/>
    </font>
    <font>
      <b/>
      <sz val="11"/>
      <color rgb="FF000000"/>
      <name val="Calibri"/>
      <family val="2"/>
      <scheme val="minor"/>
    </font>
    <font>
      <b/>
      <sz val="8"/>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sz val="11"/>
      <color theme="1"/>
      <name val="Symbol"/>
      <family val="1"/>
      <charset val="2"/>
    </font>
    <font>
      <sz val="7"/>
      <color theme="1"/>
      <name val="Times New Roman"/>
      <family val="1"/>
    </font>
    <font>
      <sz val="18"/>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1" tint="0.49998474074526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32">
    <xf numFmtId="0" fontId="0" fillId="0" borderId="0" xfId="0"/>
    <xf numFmtId="0" fontId="0" fillId="0" borderId="0" xfId="0" applyFont="1" applyAlignment="1">
      <alignment wrapText="1"/>
    </xf>
    <xf numFmtId="0" fontId="0" fillId="0" borderId="0" xfId="0" applyFont="1" applyAlignment="1">
      <alignment horizontal="center" wrapText="1"/>
    </xf>
    <xf numFmtId="0" fontId="2" fillId="3" borderId="0" xfId="0" applyFont="1" applyFill="1" applyAlignment="1">
      <alignment horizontal="left" vertical="center" wrapText="1" readingOrder="1"/>
    </xf>
    <xf numFmtId="0" fontId="0" fillId="0" borderId="0" xfId="0" applyAlignment="1">
      <alignment horizontal="center"/>
    </xf>
    <xf numFmtId="0" fontId="7" fillId="6" borderId="1" xfId="0" applyFont="1" applyFill="1" applyBorder="1" applyAlignment="1">
      <alignment horizontal="left" vertical="center" wrapText="1" readingOrder="1"/>
    </xf>
    <xf numFmtId="0" fontId="1" fillId="5" borderId="2" xfId="0" applyFont="1" applyFill="1" applyBorder="1" applyAlignment="1">
      <alignment horizontal="center" wrapText="1"/>
    </xf>
    <xf numFmtId="0" fontId="7" fillId="6" borderId="3" xfId="0" applyFont="1" applyFill="1" applyBorder="1" applyAlignment="1">
      <alignment horizontal="left" vertical="center" wrapText="1" readingOrder="1"/>
    </xf>
    <xf numFmtId="0" fontId="3" fillId="5" borderId="4" xfId="0" applyFont="1" applyFill="1" applyBorder="1" applyAlignment="1">
      <alignment horizontal="left" vertical="center" wrapText="1" readingOrder="1"/>
    </xf>
    <xf numFmtId="1" fontId="1" fillId="2" borderId="5" xfId="0" applyNumberFormat="1" applyFont="1" applyFill="1" applyBorder="1" applyAlignment="1">
      <alignment horizontal="center" wrapText="1"/>
    </xf>
    <xf numFmtId="2" fontId="1" fillId="2" borderId="5" xfId="0" applyNumberFormat="1" applyFont="1" applyFill="1" applyBorder="1" applyAlignment="1">
      <alignment horizontal="center" wrapText="1"/>
    </xf>
    <xf numFmtId="0" fontId="7" fillId="6" borderId="2" xfId="0" applyFont="1" applyFill="1" applyBorder="1" applyAlignment="1">
      <alignment horizontal="left" vertical="center" wrapText="1" readingOrder="1"/>
    </xf>
    <xf numFmtId="0" fontId="0" fillId="0" borderId="0" xfId="0" applyAlignment="1">
      <alignment wrapText="1"/>
    </xf>
    <xf numFmtId="0" fontId="1" fillId="0" borderId="6" xfId="0" applyFont="1" applyBorder="1" applyAlignment="1">
      <alignment horizontal="center"/>
    </xf>
    <xf numFmtId="0" fontId="0" fillId="0" borderId="1" xfId="0" applyFont="1" applyBorder="1" applyAlignment="1">
      <alignment vertical="center" wrapText="1"/>
    </xf>
    <xf numFmtId="0" fontId="8" fillId="0" borderId="1" xfId="0" applyFont="1" applyBorder="1" applyAlignment="1">
      <alignment vertical="center" wrapText="1"/>
    </xf>
    <xf numFmtId="2" fontId="2" fillId="3" borderId="0" xfId="0" applyNumberFormat="1" applyFont="1" applyFill="1" applyAlignment="1">
      <alignment horizontal="left" vertical="center" wrapText="1" readingOrder="1"/>
    </xf>
    <xf numFmtId="2" fontId="0" fillId="0" borderId="0" xfId="0" applyNumberFormat="1"/>
    <xf numFmtId="1" fontId="1" fillId="2" borderId="5" xfId="0" applyNumberFormat="1" applyFont="1" applyFill="1" applyBorder="1" applyAlignment="1">
      <alignment horizontal="center" vertical="center" wrapText="1"/>
    </xf>
    <xf numFmtId="2" fontId="1" fillId="2" borderId="5" xfId="0" applyNumberFormat="1" applyFont="1" applyFill="1" applyBorder="1" applyAlignment="1">
      <alignment horizontal="center" vertical="center" wrapText="1"/>
    </xf>
    <xf numFmtId="0" fontId="1" fillId="0" borderId="6" xfId="0" applyFont="1" applyBorder="1" applyAlignment="1">
      <alignment horizontal="center" vertical="center"/>
    </xf>
    <xf numFmtId="0" fontId="0" fillId="0" borderId="1" xfId="0" applyBorder="1" applyAlignment="1">
      <alignment vertical="center" wrapText="1"/>
    </xf>
    <xf numFmtId="0" fontId="2" fillId="3" borderId="0" xfId="0" applyFont="1" applyFill="1" applyBorder="1" applyAlignment="1">
      <alignment horizontal="left" vertical="center" wrapText="1" readingOrder="1"/>
    </xf>
    <xf numFmtId="2" fontId="2" fillId="3" borderId="0" xfId="0" applyNumberFormat="1" applyFont="1" applyFill="1" applyBorder="1" applyAlignment="1">
      <alignment horizontal="left" vertical="center" wrapText="1" readingOrder="1"/>
    </xf>
    <xf numFmtId="0" fontId="0" fillId="0" borderId="0" xfId="0" applyAlignment="1">
      <alignment wrapText="1"/>
    </xf>
    <xf numFmtId="0" fontId="3" fillId="5" borderId="0" xfId="0" applyFont="1" applyFill="1" applyBorder="1" applyAlignment="1">
      <alignment horizontal="left" vertical="center" wrapText="1" readingOrder="1"/>
    </xf>
    <xf numFmtId="0" fontId="7" fillId="5" borderId="0" xfId="0" applyFont="1" applyFill="1" applyBorder="1" applyAlignment="1">
      <alignment horizontal="left" vertical="center" wrapText="1" readingOrder="1"/>
    </xf>
    <xf numFmtId="0" fontId="10" fillId="0" borderId="0" xfId="0" applyFont="1" applyAlignment="1">
      <alignment wrapText="1"/>
    </xf>
    <xf numFmtId="0" fontId="5" fillId="4" borderId="0" xfId="0" applyFont="1" applyFill="1" applyAlignment="1">
      <alignment horizontal="center" wrapText="1"/>
    </xf>
    <xf numFmtId="0" fontId="6" fillId="0" borderId="0" xfId="0" applyFont="1" applyAlignment="1"/>
    <xf numFmtId="0" fontId="0" fillId="0" borderId="0" xfId="0" applyAlignment="1">
      <alignment wrapText="1"/>
    </xf>
    <xf numFmtId="0" fontId="0" fillId="0" borderId="0" xfId="0" applyAlignment="1"/>
  </cellXfs>
  <cellStyles count="1">
    <cellStyle name="Normal" xfId="0" builtinId="0"/>
  </cellStyles>
  <dxfs count="1215">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
      <font>
        <color rgb="FF9C0006"/>
      </font>
      <fill>
        <patternFill>
          <bgColor rgb="FFFF0000"/>
        </patternFill>
      </fill>
    </dxf>
    <dxf>
      <font>
        <color rgb="FF9C5700"/>
      </font>
      <fill>
        <patternFill>
          <bgColor rgb="FFFFEB9C"/>
        </patternFill>
      </fill>
    </dxf>
    <dxf>
      <font>
        <color rgb="FF006100"/>
      </font>
      <fill>
        <patternFill>
          <bgColor rgb="FF92D050"/>
        </patternFill>
      </fill>
    </dxf>
    <dxf>
      <font>
        <color rgb="FF9C5700"/>
      </font>
      <fill>
        <patternFill>
          <bgColor rgb="FFFFEB9C"/>
        </patternFill>
      </fill>
    </dxf>
    <dxf>
      <font>
        <color rgb="FF9C0006"/>
      </font>
      <fill>
        <patternFill>
          <bgColor rgb="FF92D050"/>
        </patternFill>
      </fill>
    </dxf>
    <dxf>
      <font>
        <color rgb="FF006100"/>
      </font>
      <fill>
        <patternFill>
          <bgColor rgb="FFFF0000"/>
        </patternFill>
      </fill>
    </dxf>
    <dxf>
      <font>
        <color rgb="FF006100"/>
      </font>
      <fill>
        <patternFill>
          <bgColor rgb="FFFF0000"/>
        </patternFill>
      </fill>
    </dxf>
    <dxf>
      <font>
        <color rgb="FF9C5700"/>
      </font>
      <fill>
        <patternFill>
          <bgColor rgb="FFFFEB9C"/>
        </patternFill>
      </fill>
    </dxf>
    <dxf>
      <font>
        <color auto="1"/>
      </font>
      <fill>
        <patternFill>
          <bgColor rgb="FF92D050"/>
        </patternFill>
      </fill>
    </dxf>
  </dxfs>
  <tableStyles count="0" defaultTableStyle="TableStyleMedium2" defaultPivotStyle="PivotStyleLight16"/>
  <colors>
    <mruColors>
      <color rgb="FFFF8989"/>
      <color rgb="FFFF8F8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9 Pillars</a:t>
            </a:r>
            <a:r>
              <a:rPr lang="en-US" baseline="0"/>
              <a:t> </a:t>
            </a:r>
            <a:r>
              <a:rPr lang="en-US"/>
              <a:t>Maturity Assessment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872216707484244"/>
          <c:y val="9.6427078509860667E-2"/>
          <c:w val="0.62434461917008088"/>
          <c:h val="0.71458208917881993"/>
        </c:manualLayout>
      </c:layout>
      <c:barChart>
        <c:barDir val="bar"/>
        <c:grouping val="clustered"/>
        <c:varyColors val="0"/>
        <c:ser>
          <c:idx val="0"/>
          <c:order val="0"/>
          <c:tx>
            <c:strRef>
              <c:f>'Summary 9 Pillar'!$B$4</c:f>
              <c:strCache>
                <c:ptCount val="1"/>
                <c:pt idx="0">
                  <c:v>Importance (I)
(1-5)
(1=low, 5=critical)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9 Pillar'!$A$5:$A$14</c:f>
              <c:strCache>
                <c:ptCount val="10"/>
                <c:pt idx="1">
                  <c:v>Collaborative Culture Practices</c:v>
                </c:pt>
                <c:pt idx="2">
                  <c:v>Continuous Security Practices</c:v>
                </c:pt>
                <c:pt idx="3">
                  <c:v>Continuous Monitoring Practices</c:v>
                </c:pt>
                <c:pt idx="4">
                  <c:v>Design for DevOps Practices</c:v>
                </c:pt>
                <c:pt idx="5">
                  <c:v>Continuous Delivery/Deployment Practices</c:v>
                </c:pt>
                <c:pt idx="6">
                  <c:v>Elastic Infrastructures Practices</c:v>
                </c:pt>
                <c:pt idx="7">
                  <c:v>Continuous Testing Practices</c:v>
                </c:pt>
                <c:pt idx="8">
                  <c:v>Continuous Integration Practices</c:v>
                </c:pt>
                <c:pt idx="9">
                  <c:v>Collaborative Leadership Practices</c:v>
                </c:pt>
              </c:strCache>
            </c:strRef>
          </c:cat>
          <c:val>
            <c:numRef>
              <c:f>'Summary 9 Pillar'!$B$5:$B$14</c:f>
              <c:numCache>
                <c:formatCode>0.00</c:formatCode>
                <c:ptCount val="10"/>
                <c:pt idx="1">
                  <c:v>4.2857142857142856</c:v>
                </c:pt>
                <c:pt idx="2">
                  <c:v>3.875</c:v>
                </c:pt>
                <c:pt idx="3">
                  <c:v>4</c:v>
                </c:pt>
                <c:pt idx="4">
                  <c:v>3.3333333333333335</c:v>
                </c:pt>
                <c:pt idx="5">
                  <c:v>3.7142857142857144</c:v>
                </c:pt>
                <c:pt idx="6">
                  <c:v>3.8888888888888888</c:v>
                </c:pt>
                <c:pt idx="7">
                  <c:v>3.4444444444444446</c:v>
                </c:pt>
                <c:pt idx="8">
                  <c:v>3.9090909090909092</c:v>
                </c:pt>
                <c:pt idx="9">
                  <c:v>3.8</c:v>
                </c:pt>
              </c:numCache>
            </c:numRef>
          </c:val>
          <c:extLst>
            <c:ext xmlns:c16="http://schemas.microsoft.com/office/drawing/2014/chart" uri="{C3380CC4-5D6E-409C-BE32-E72D297353CC}">
              <c16:uniqueId val="{00000000-EFE1-4DFC-AB8E-96018F8ED7D8}"/>
            </c:ext>
          </c:extLst>
        </c:ser>
        <c:ser>
          <c:idx val="1"/>
          <c:order val="1"/>
          <c:tx>
            <c:strRef>
              <c:f>'Summary 9 Pillar'!$C$4</c:f>
              <c:strCache>
                <c:ptCount val="1"/>
                <c:pt idx="0">
                  <c:v>Current Level of Practice (P)
(1-5)
(1=not yet, 5=always)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9 Pillar'!$A$5:$A$14</c:f>
              <c:strCache>
                <c:ptCount val="10"/>
                <c:pt idx="1">
                  <c:v>Collaborative Culture Practices</c:v>
                </c:pt>
                <c:pt idx="2">
                  <c:v>Continuous Security Practices</c:v>
                </c:pt>
                <c:pt idx="3">
                  <c:v>Continuous Monitoring Practices</c:v>
                </c:pt>
                <c:pt idx="4">
                  <c:v>Design for DevOps Practices</c:v>
                </c:pt>
                <c:pt idx="5">
                  <c:v>Continuous Delivery/Deployment Practices</c:v>
                </c:pt>
                <c:pt idx="6">
                  <c:v>Elastic Infrastructures Practices</c:v>
                </c:pt>
                <c:pt idx="7">
                  <c:v>Continuous Testing Practices</c:v>
                </c:pt>
                <c:pt idx="8">
                  <c:v>Continuous Integration Practices</c:v>
                </c:pt>
                <c:pt idx="9">
                  <c:v>Collaborative Leadership Practices</c:v>
                </c:pt>
              </c:strCache>
            </c:strRef>
          </c:cat>
          <c:val>
            <c:numRef>
              <c:f>'Summary 9 Pillar'!$C$5:$C$14</c:f>
              <c:numCache>
                <c:formatCode>0.00</c:formatCode>
                <c:ptCount val="10"/>
                <c:pt idx="1">
                  <c:v>1.4285714285714286</c:v>
                </c:pt>
                <c:pt idx="2">
                  <c:v>1.5</c:v>
                </c:pt>
                <c:pt idx="3">
                  <c:v>1.7142857142857142</c:v>
                </c:pt>
                <c:pt idx="4">
                  <c:v>1.4444444444444444</c:v>
                </c:pt>
                <c:pt idx="5">
                  <c:v>2</c:v>
                </c:pt>
                <c:pt idx="6">
                  <c:v>2.3333333333333335</c:v>
                </c:pt>
                <c:pt idx="7">
                  <c:v>2.4444444444444446</c:v>
                </c:pt>
                <c:pt idx="8">
                  <c:v>3.2727272727272729</c:v>
                </c:pt>
                <c:pt idx="9">
                  <c:v>4.4000000000000004</c:v>
                </c:pt>
              </c:numCache>
            </c:numRef>
          </c:val>
          <c:extLst>
            <c:ext xmlns:c16="http://schemas.microsoft.com/office/drawing/2014/chart" uri="{C3380CC4-5D6E-409C-BE32-E72D297353CC}">
              <c16:uniqueId val="{00000001-EFE1-4DFC-AB8E-96018F8ED7D8}"/>
            </c:ext>
          </c:extLst>
        </c:ser>
        <c:ser>
          <c:idx val="2"/>
          <c:order val="2"/>
          <c:tx>
            <c:strRef>
              <c:f>'Summary 9 Pillar'!$D$4</c:f>
              <c:strCache>
                <c:ptCount val="1"/>
                <c:pt idx="0">
                  <c:v>SCORE 
(0-5)
5-(((Ix(5-P))/5)+1)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9 Pillar'!$A$5:$A$14</c:f>
              <c:strCache>
                <c:ptCount val="10"/>
                <c:pt idx="1">
                  <c:v>Collaborative Culture Practices</c:v>
                </c:pt>
                <c:pt idx="2">
                  <c:v>Continuous Security Practices</c:v>
                </c:pt>
                <c:pt idx="3">
                  <c:v>Continuous Monitoring Practices</c:v>
                </c:pt>
                <c:pt idx="4">
                  <c:v>Design for DevOps Practices</c:v>
                </c:pt>
                <c:pt idx="5">
                  <c:v>Continuous Delivery/Deployment Practices</c:v>
                </c:pt>
                <c:pt idx="6">
                  <c:v>Elastic Infrastructures Practices</c:v>
                </c:pt>
                <c:pt idx="7">
                  <c:v>Continuous Testing Practices</c:v>
                </c:pt>
                <c:pt idx="8">
                  <c:v>Continuous Integration Practices</c:v>
                </c:pt>
                <c:pt idx="9">
                  <c:v>Collaborative Leadership Practices</c:v>
                </c:pt>
              </c:strCache>
            </c:strRef>
          </c:cat>
          <c:val>
            <c:numRef>
              <c:f>'Summary 9 Pillar'!$D$5:$D$14</c:f>
              <c:numCache>
                <c:formatCode>0.00</c:formatCode>
                <c:ptCount val="10"/>
                <c:pt idx="1">
                  <c:v>1.9387755102040822</c:v>
                </c:pt>
                <c:pt idx="2">
                  <c:v>2.2875000000000001</c:v>
                </c:pt>
                <c:pt idx="3">
                  <c:v>2.3714285714285714</c:v>
                </c:pt>
                <c:pt idx="4">
                  <c:v>2.6296296296296298</c:v>
                </c:pt>
                <c:pt idx="5">
                  <c:v>2.7714285714285714</c:v>
                </c:pt>
                <c:pt idx="6">
                  <c:v>2.925925925925926</c:v>
                </c:pt>
                <c:pt idx="7">
                  <c:v>3.2395061728395063</c:v>
                </c:pt>
                <c:pt idx="8">
                  <c:v>3.6495867768595041</c:v>
                </c:pt>
                <c:pt idx="9">
                  <c:v>4.5440000000000005</c:v>
                </c:pt>
              </c:numCache>
            </c:numRef>
          </c:val>
          <c:extLst>
            <c:ext xmlns:c16="http://schemas.microsoft.com/office/drawing/2014/chart" uri="{C3380CC4-5D6E-409C-BE32-E72D297353CC}">
              <c16:uniqueId val="{00000002-EFE1-4DFC-AB8E-96018F8ED7D8}"/>
            </c:ext>
          </c:extLst>
        </c:ser>
        <c:dLbls>
          <c:dLblPos val="inEnd"/>
          <c:showLegendKey val="0"/>
          <c:showVal val="1"/>
          <c:showCatName val="0"/>
          <c:showSerName val="0"/>
          <c:showPercent val="0"/>
          <c:showBubbleSize val="0"/>
        </c:dLbls>
        <c:gapWidth val="182"/>
        <c:axId val="376550192"/>
        <c:axId val="376541008"/>
      </c:barChart>
      <c:catAx>
        <c:axId val="37655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41008"/>
        <c:crosses val="autoZero"/>
        <c:auto val="1"/>
        <c:lblAlgn val="ctr"/>
        <c:lblOffset val="100"/>
        <c:noMultiLvlLbl val="0"/>
      </c:catAx>
      <c:valAx>
        <c:axId val="37654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50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DevOps Topics Assessment</a:t>
            </a:r>
            <a:r>
              <a:rPr lang="en-US" baseline="0"/>
              <a:t>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 Deep-Dive Topics'!$B$4</c:f>
              <c:strCache>
                <c:ptCount val="1"/>
                <c:pt idx="0">
                  <c:v>Importance (I)
(1-5)
(1=low, 5=critical)</c:v>
                </c:pt>
              </c:strCache>
            </c:strRef>
          </c:tx>
          <c:spPr>
            <a:solidFill>
              <a:schemeClr val="accent1"/>
            </a:solidFill>
            <a:ln>
              <a:noFill/>
            </a:ln>
            <a:effectLst/>
          </c:spPr>
          <c:invertIfNegative val="0"/>
          <c:cat>
            <c:strRef>
              <c:f>'Summary Deep-Dive Topics'!$A$5:$A$16</c:f>
              <c:strCache>
                <c:ptCount val="12"/>
                <c:pt idx="1">
                  <c:v>DevOps Training Practices</c:v>
                </c:pt>
                <c:pt idx="2">
                  <c:v>DevOps Governance Practices</c:v>
                </c:pt>
                <c:pt idx="3">
                  <c:v>DevOps Value-Stream Management Practices</c:v>
                </c:pt>
                <c:pt idx="4">
                  <c:v>DevOps Application Performance Monitoring (APM) Practices</c:v>
                </c:pt>
                <c:pt idx="5">
                  <c:v>DevOps Site Reliability Engineering (SRE) Practices</c:v>
                </c:pt>
                <c:pt idx="6">
                  <c:v>DevOps Service Catalog Practices</c:v>
                </c:pt>
                <c:pt idx="7">
                  <c:v>DevOps Application Release Automation (ARA) Practices</c:v>
                </c:pt>
                <c:pt idx="8">
                  <c:v>DevOps Multi-Cloud Practices</c:v>
                </c:pt>
                <c:pt idx="9">
                  <c:v>DevOps Infrastructure-as-Code  (IaC) Practices</c:v>
                </c:pt>
                <c:pt idx="10">
                  <c:v>DevOps Hybrid Cloud Practices</c:v>
                </c:pt>
                <c:pt idx="11">
                  <c:v>DevOps Version Management Practices</c:v>
                </c:pt>
              </c:strCache>
            </c:strRef>
          </c:cat>
          <c:val>
            <c:numRef>
              <c:f>'Summary Deep-Dive Topics'!$B$5:$B$16</c:f>
              <c:numCache>
                <c:formatCode>0.00</c:formatCode>
                <c:ptCount val="12"/>
                <c:pt idx="1">
                  <c:v>3.8611111111111112</c:v>
                </c:pt>
                <c:pt idx="2">
                  <c:v>4.1052631578947372</c:v>
                </c:pt>
                <c:pt idx="3">
                  <c:v>4.1500000000000004</c:v>
                </c:pt>
                <c:pt idx="4">
                  <c:v>3.8666666666666667</c:v>
                </c:pt>
                <c:pt idx="5">
                  <c:v>3.75</c:v>
                </c:pt>
                <c:pt idx="6">
                  <c:v>3.75</c:v>
                </c:pt>
                <c:pt idx="7">
                  <c:v>3.75</c:v>
                </c:pt>
                <c:pt idx="8">
                  <c:v>3.9166666666666665</c:v>
                </c:pt>
                <c:pt idx="9">
                  <c:v>4</c:v>
                </c:pt>
                <c:pt idx="10">
                  <c:v>3.3809523809523809</c:v>
                </c:pt>
                <c:pt idx="11">
                  <c:v>4.0714285714285712</c:v>
                </c:pt>
              </c:numCache>
            </c:numRef>
          </c:val>
          <c:extLst>
            <c:ext xmlns:c16="http://schemas.microsoft.com/office/drawing/2014/chart" uri="{C3380CC4-5D6E-409C-BE32-E72D297353CC}">
              <c16:uniqueId val="{00000000-6124-4559-B2BF-D332E1A82E1C}"/>
            </c:ext>
          </c:extLst>
        </c:ser>
        <c:ser>
          <c:idx val="1"/>
          <c:order val="1"/>
          <c:tx>
            <c:strRef>
              <c:f>'Summary Deep-Dive Topics'!$C$4</c:f>
              <c:strCache>
                <c:ptCount val="1"/>
                <c:pt idx="0">
                  <c:v>Current Level of Practice (P)
(1-5)
(1=not yet, 5=always)</c:v>
                </c:pt>
              </c:strCache>
            </c:strRef>
          </c:tx>
          <c:spPr>
            <a:solidFill>
              <a:schemeClr val="accent2"/>
            </a:solidFill>
            <a:ln>
              <a:noFill/>
            </a:ln>
            <a:effectLst/>
          </c:spPr>
          <c:invertIfNegative val="0"/>
          <c:cat>
            <c:strRef>
              <c:f>'Summary Deep-Dive Topics'!$A$5:$A$16</c:f>
              <c:strCache>
                <c:ptCount val="12"/>
                <c:pt idx="1">
                  <c:v>DevOps Training Practices</c:v>
                </c:pt>
                <c:pt idx="2">
                  <c:v>DevOps Governance Practices</c:v>
                </c:pt>
                <c:pt idx="3">
                  <c:v>DevOps Value-Stream Management Practices</c:v>
                </c:pt>
                <c:pt idx="4">
                  <c:v>DevOps Application Performance Monitoring (APM) Practices</c:v>
                </c:pt>
                <c:pt idx="5">
                  <c:v>DevOps Site Reliability Engineering (SRE) Practices</c:v>
                </c:pt>
                <c:pt idx="6">
                  <c:v>DevOps Service Catalog Practices</c:v>
                </c:pt>
                <c:pt idx="7">
                  <c:v>DevOps Application Release Automation (ARA) Practices</c:v>
                </c:pt>
                <c:pt idx="8">
                  <c:v>DevOps Multi-Cloud Practices</c:v>
                </c:pt>
                <c:pt idx="9">
                  <c:v>DevOps Infrastructure-as-Code  (IaC) Practices</c:v>
                </c:pt>
                <c:pt idx="10">
                  <c:v>DevOps Hybrid Cloud Practices</c:v>
                </c:pt>
                <c:pt idx="11">
                  <c:v>DevOps Version Management Practices</c:v>
                </c:pt>
              </c:strCache>
            </c:strRef>
          </c:cat>
          <c:val>
            <c:numRef>
              <c:f>'Summary Deep-Dive Topics'!$C$5:$C$16</c:f>
              <c:numCache>
                <c:formatCode>0.00</c:formatCode>
                <c:ptCount val="12"/>
                <c:pt idx="1">
                  <c:v>1.2777777777777777</c:v>
                </c:pt>
                <c:pt idx="2">
                  <c:v>1.736842105263158</c:v>
                </c:pt>
                <c:pt idx="3">
                  <c:v>1.8</c:v>
                </c:pt>
                <c:pt idx="4">
                  <c:v>1.6</c:v>
                </c:pt>
                <c:pt idx="5">
                  <c:v>1.5</c:v>
                </c:pt>
                <c:pt idx="6">
                  <c:v>1.75</c:v>
                </c:pt>
                <c:pt idx="7">
                  <c:v>1.95</c:v>
                </c:pt>
                <c:pt idx="8">
                  <c:v>2.4166666666666665</c:v>
                </c:pt>
                <c:pt idx="9">
                  <c:v>3.1666666666666665</c:v>
                </c:pt>
                <c:pt idx="10">
                  <c:v>3.0952380952380953</c:v>
                </c:pt>
                <c:pt idx="11">
                  <c:v>4.2857142857142856</c:v>
                </c:pt>
              </c:numCache>
            </c:numRef>
          </c:val>
          <c:extLst>
            <c:ext xmlns:c16="http://schemas.microsoft.com/office/drawing/2014/chart" uri="{C3380CC4-5D6E-409C-BE32-E72D297353CC}">
              <c16:uniqueId val="{00000001-6124-4559-B2BF-D332E1A82E1C}"/>
            </c:ext>
          </c:extLst>
        </c:ser>
        <c:ser>
          <c:idx val="2"/>
          <c:order val="2"/>
          <c:tx>
            <c:strRef>
              <c:f>'Summary Deep-Dive Topics'!$D$4</c:f>
              <c:strCache>
                <c:ptCount val="1"/>
                <c:pt idx="0">
                  <c:v>SCORE 
(0-5)
5-(((Ix(5-P))/5)+1)</c:v>
                </c:pt>
              </c:strCache>
            </c:strRef>
          </c:tx>
          <c:spPr>
            <a:solidFill>
              <a:schemeClr val="accent3"/>
            </a:solidFill>
            <a:ln>
              <a:noFill/>
            </a:ln>
            <a:effectLst/>
          </c:spPr>
          <c:invertIfNegative val="0"/>
          <c:cat>
            <c:strRef>
              <c:f>'Summary Deep-Dive Topics'!$A$5:$A$16</c:f>
              <c:strCache>
                <c:ptCount val="12"/>
                <c:pt idx="1">
                  <c:v>DevOps Training Practices</c:v>
                </c:pt>
                <c:pt idx="2">
                  <c:v>DevOps Governance Practices</c:v>
                </c:pt>
                <c:pt idx="3">
                  <c:v>DevOps Value-Stream Management Practices</c:v>
                </c:pt>
                <c:pt idx="4">
                  <c:v>DevOps Application Performance Monitoring (APM) Practices</c:v>
                </c:pt>
                <c:pt idx="5">
                  <c:v>DevOps Site Reliability Engineering (SRE) Practices</c:v>
                </c:pt>
                <c:pt idx="6">
                  <c:v>DevOps Service Catalog Practices</c:v>
                </c:pt>
                <c:pt idx="7">
                  <c:v>DevOps Application Release Automation (ARA) Practices</c:v>
                </c:pt>
                <c:pt idx="8">
                  <c:v>DevOps Multi-Cloud Practices</c:v>
                </c:pt>
                <c:pt idx="9">
                  <c:v>DevOps Infrastructure-as-Code  (IaC) Practices</c:v>
                </c:pt>
                <c:pt idx="10">
                  <c:v>DevOps Hybrid Cloud Practices</c:v>
                </c:pt>
                <c:pt idx="11">
                  <c:v>DevOps Version Management Practices</c:v>
                </c:pt>
              </c:strCache>
            </c:strRef>
          </c:cat>
          <c:val>
            <c:numRef>
              <c:f>'Summary Deep-Dive Topics'!$D$5:$D$16</c:f>
              <c:numCache>
                <c:formatCode>0.00</c:formatCode>
                <c:ptCount val="12"/>
                <c:pt idx="1">
                  <c:v>2.1256172839506169</c:v>
                </c:pt>
                <c:pt idx="2">
                  <c:v>2.3207756232686978</c:v>
                </c:pt>
                <c:pt idx="3">
                  <c:v>2.3439999999999999</c:v>
                </c:pt>
                <c:pt idx="4">
                  <c:v>2.3706666666666667</c:v>
                </c:pt>
                <c:pt idx="5">
                  <c:v>2.375</c:v>
                </c:pt>
                <c:pt idx="6">
                  <c:v>2.5625</c:v>
                </c:pt>
                <c:pt idx="7">
                  <c:v>2.7124999999999999</c:v>
                </c:pt>
                <c:pt idx="8">
                  <c:v>2.9763888888888888</c:v>
                </c:pt>
                <c:pt idx="9">
                  <c:v>3.5333333333333332</c:v>
                </c:pt>
                <c:pt idx="10">
                  <c:v>3.7120181405895694</c:v>
                </c:pt>
                <c:pt idx="11">
                  <c:v>4.4183673469387754</c:v>
                </c:pt>
              </c:numCache>
            </c:numRef>
          </c:val>
          <c:extLst>
            <c:ext xmlns:c16="http://schemas.microsoft.com/office/drawing/2014/chart" uri="{C3380CC4-5D6E-409C-BE32-E72D297353CC}">
              <c16:uniqueId val="{00000002-6124-4559-B2BF-D332E1A82E1C}"/>
            </c:ext>
          </c:extLst>
        </c:ser>
        <c:dLbls>
          <c:showLegendKey val="0"/>
          <c:showVal val="0"/>
          <c:showCatName val="0"/>
          <c:showSerName val="0"/>
          <c:showPercent val="0"/>
          <c:showBubbleSize val="0"/>
        </c:dLbls>
        <c:gapWidth val="182"/>
        <c:axId val="563311208"/>
        <c:axId val="563313504"/>
      </c:barChart>
      <c:catAx>
        <c:axId val="563311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13504"/>
        <c:crosses val="autoZero"/>
        <c:auto val="1"/>
        <c:lblAlgn val="ctr"/>
        <c:lblOffset val="100"/>
        <c:noMultiLvlLbl val="0"/>
      </c:catAx>
      <c:valAx>
        <c:axId val="563313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11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8163</xdr:colOff>
      <xdr:row>3</xdr:row>
      <xdr:rowOff>2720</xdr:rowOff>
    </xdr:from>
    <xdr:to>
      <xdr:col>15</xdr:col>
      <xdr:colOff>391885</xdr:colOff>
      <xdr:row>24</xdr:row>
      <xdr:rowOff>32657</xdr:rowOff>
    </xdr:to>
    <xdr:graphicFrame macro="">
      <xdr:nvGraphicFramePr>
        <xdr:cNvPr id="2" name="Chart 1">
          <a:extLst>
            <a:ext uri="{FF2B5EF4-FFF2-40B4-BE49-F238E27FC236}">
              <a16:creationId xmlns:a16="http://schemas.microsoft.com/office/drawing/2014/main" id="{940C1363-770C-4343-8F55-8B7152C59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563334</xdr:colOff>
      <xdr:row>3</xdr:row>
      <xdr:rowOff>2721</xdr:rowOff>
    </xdr:from>
    <xdr:to>
      <xdr:col>13</xdr:col>
      <xdr:colOff>326570</xdr:colOff>
      <xdr:row>19</xdr:row>
      <xdr:rowOff>163286</xdr:rowOff>
    </xdr:to>
    <xdr:graphicFrame macro="">
      <xdr:nvGraphicFramePr>
        <xdr:cNvPr id="6" name="Chart 5">
          <a:extLst>
            <a:ext uri="{FF2B5EF4-FFF2-40B4-BE49-F238E27FC236}">
              <a16:creationId xmlns:a16="http://schemas.microsoft.com/office/drawing/2014/main" id="{7C04BC07-5B18-4A59-AF2A-0DF1DE0E0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FB506-BE1A-4EF1-A01E-B6B1AAF83B46}">
  <dimension ref="A3:A9"/>
  <sheetViews>
    <sheetView tabSelected="1" workbookViewId="0">
      <selection activeCell="A14" sqref="A14"/>
    </sheetView>
  </sheetViews>
  <sheetFormatPr defaultRowHeight="14.6"/>
  <cols>
    <col min="1" max="1" width="66.3828125" style="24" customWidth="1"/>
  </cols>
  <sheetData>
    <row r="3" spans="1:1" ht="23.15">
      <c r="A3" s="27" t="s">
        <v>320</v>
      </c>
    </row>
    <row r="5" spans="1:1" ht="43.75">
      <c r="A5" s="24" t="s">
        <v>317</v>
      </c>
    </row>
    <row r="7" spans="1:1">
      <c r="A7" s="24" t="s">
        <v>318</v>
      </c>
    </row>
    <row r="9" spans="1:1">
      <c r="A9" s="24" t="s">
        <v>319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75EAA-8F3D-445C-B19A-E05D118AB4AF}">
  <dimension ref="A1:E31"/>
  <sheetViews>
    <sheetView zoomScale="120" zoomScaleNormal="120" workbookViewId="0">
      <pane ySplit="1" topLeftCell="A29" activePane="bottomLeft" state="frozen"/>
      <selection pane="bottomLeft" activeCell="A36" sqref="A36"/>
    </sheetView>
  </sheetViews>
  <sheetFormatPr defaultRowHeight="14.6"/>
  <cols>
    <col min="1" max="1" width="76.69140625" style="1" customWidth="1"/>
    <col min="2" max="4" width="13.69140625" style="2" customWidth="1"/>
    <col min="5" max="5" width="9.23046875" style="4"/>
  </cols>
  <sheetData>
    <row r="1" spans="1:5" ht="73.3" customHeight="1">
      <c r="A1" s="6" t="s">
        <v>123</v>
      </c>
      <c r="B1" s="6" t="s">
        <v>12</v>
      </c>
      <c r="C1" s="6" t="s">
        <v>191</v>
      </c>
      <c r="D1" s="6" t="s">
        <v>192</v>
      </c>
      <c r="E1" s="6" t="s">
        <v>87</v>
      </c>
    </row>
    <row r="2" spans="1:5" ht="6.45" customHeight="1" thickBot="1">
      <c r="A2" s="3"/>
      <c r="B2" s="3"/>
      <c r="C2" s="3"/>
      <c r="D2" s="3"/>
      <c r="E2" s="3"/>
    </row>
    <row r="3" spans="1:5" ht="15" thickBot="1">
      <c r="A3" s="8" t="s">
        <v>194</v>
      </c>
      <c r="B3" s="10">
        <f>IFERROR(AVERAGE(B4:B29),"")</f>
        <v>3.9166666666666665</v>
      </c>
      <c r="C3" s="10">
        <f>IFERROR(AVERAGE(C4:C29),"")</f>
        <v>2.4166666666666665</v>
      </c>
      <c r="D3" s="10">
        <f t="shared" ref="D3" si="0">IFERROR((6-(((B3*(5-C3))/5)+1)),"")</f>
        <v>2.9763888888888888</v>
      </c>
      <c r="E3" s="13" t="str">
        <f ca="1">IFERROR(RANK(D3,E3,1),"")</f>
        <v/>
      </c>
    </row>
    <row r="4" spans="1:5" ht="6.45" customHeight="1" thickBot="1">
      <c r="A4" s="3"/>
      <c r="B4" s="3"/>
      <c r="C4" s="3"/>
      <c r="D4" s="3"/>
      <c r="E4" s="3"/>
    </row>
    <row r="5" spans="1:5" ht="29.6" thickBot="1">
      <c r="A5" s="7" t="s">
        <v>218</v>
      </c>
      <c r="B5" s="18">
        <v>3</v>
      </c>
      <c r="C5" s="18">
        <v>5</v>
      </c>
      <c r="D5" s="19">
        <f t="shared" ref="D5:D28" si="1">IFERROR((6-(((B5*(5-C5))/5)+1)),"")</f>
        <v>5</v>
      </c>
      <c r="E5" s="20">
        <f t="shared" ref="E5:E28" si="2">IFERROR(RANK(D5,D$4:D$29,1),"")</f>
        <v>19</v>
      </c>
    </row>
    <row r="6" spans="1:5" ht="29.6" thickBot="1">
      <c r="A6" s="5" t="s">
        <v>217</v>
      </c>
      <c r="B6" s="18">
        <v>4</v>
      </c>
      <c r="C6" s="18">
        <v>2</v>
      </c>
      <c r="D6" s="19">
        <f t="shared" si="1"/>
        <v>2.6</v>
      </c>
      <c r="E6" s="20">
        <f t="shared" si="2"/>
        <v>11</v>
      </c>
    </row>
    <row r="7" spans="1:5" ht="29.6" thickBot="1">
      <c r="A7" s="5" t="s">
        <v>214</v>
      </c>
      <c r="B7" s="18">
        <v>2</v>
      </c>
      <c r="C7" s="18">
        <v>1</v>
      </c>
      <c r="D7" s="19">
        <f t="shared" si="1"/>
        <v>3.4</v>
      </c>
      <c r="E7" s="20">
        <f t="shared" si="2"/>
        <v>14</v>
      </c>
    </row>
    <row r="8" spans="1:5" ht="58.75" thickBot="1">
      <c r="A8" s="5" t="s">
        <v>216</v>
      </c>
      <c r="B8" s="18">
        <v>4</v>
      </c>
      <c r="C8" s="18">
        <v>5</v>
      </c>
      <c r="D8" s="19">
        <f t="shared" si="1"/>
        <v>5</v>
      </c>
      <c r="E8" s="20">
        <f t="shared" si="2"/>
        <v>19</v>
      </c>
    </row>
    <row r="9" spans="1:5" ht="15" thickBot="1">
      <c r="A9" s="5" t="s">
        <v>215</v>
      </c>
      <c r="B9" s="18">
        <v>3</v>
      </c>
      <c r="C9" s="18">
        <v>5</v>
      </c>
      <c r="D9" s="19">
        <f t="shared" si="1"/>
        <v>5</v>
      </c>
      <c r="E9" s="20">
        <f t="shared" si="2"/>
        <v>19</v>
      </c>
    </row>
    <row r="10" spans="1:5" ht="29.6" thickBot="1">
      <c r="A10" s="5" t="s">
        <v>213</v>
      </c>
      <c r="B10" s="18">
        <v>4</v>
      </c>
      <c r="C10" s="18">
        <v>3</v>
      </c>
      <c r="D10" s="19">
        <f t="shared" si="1"/>
        <v>3.4</v>
      </c>
      <c r="E10" s="20">
        <f t="shared" si="2"/>
        <v>14</v>
      </c>
    </row>
    <row r="11" spans="1:5" ht="29.6" thickBot="1">
      <c r="A11" s="5" t="s">
        <v>212</v>
      </c>
      <c r="B11" s="18">
        <v>3</v>
      </c>
      <c r="C11" s="18">
        <v>1</v>
      </c>
      <c r="D11" s="19">
        <f t="shared" si="1"/>
        <v>2.6</v>
      </c>
      <c r="E11" s="20">
        <f t="shared" si="2"/>
        <v>11</v>
      </c>
    </row>
    <row r="12" spans="1:5" ht="58.75" thickBot="1">
      <c r="A12" s="5" t="s">
        <v>211</v>
      </c>
      <c r="B12" s="18">
        <v>5</v>
      </c>
      <c r="C12" s="18">
        <v>1</v>
      </c>
      <c r="D12" s="19">
        <f t="shared" si="1"/>
        <v>1</v>
      </c>
      <c r="E12" s="20">
        <f t="shared" si="2"/>
        <v>1</v>
      </c>
    </row>
    <row r="13" spans="1:5" ht="29.6" thickBot="1">
      <c r="A13" s="5" t="s">
        <v>210</v>
      </c>
      <c r="B13" s="18">
        <v>5</v>
      </c>
      <c r="C13" s="18">
        <v>1</v>
      </c>
      <c r="D13" s="19">
        <f t="shared" si="1"/>
        <v>1</v>
      </c>
      <c r="E13" s="20">
        <f t="shared" si="2"/>
        <v>1</v>
      </c>
    </row>
    <row r="14" spans="1:5" ht="44.15" thickBot="1">
      <c r="A14" s="5" t="s">
        <v>209</v>
      </c>
      <c r="B14" s="18">
        <v>5</v>
      </c>
      <c r="C14" s="18">
        <v>1</v>
      </c>
      <c r="D14" s="19">
        <f t="shared" ref="D14:D17" si="3">IFERROR((6-(((B14*(5-C14))/5)+1)),"")</f>
        <v>1</v>
      </c>
      <c r="E14" s="20">
        <f t="shared" si="2"/>
        <v>1</v>
      </c>
    </row>
    <row r="15" spans="1:5" ht="29.6" thickBot="1">
      <c r="A15" s="5" t="s">
        <v>208</v>
      </c>
      <c r="B15" s="18">
        <v>5</v>
      </c>
      <c r="C15" s="18">
        <v>1</v>
      </c>
      <c r="D15" s="19">
        <f t="shared" si="3"/>
        <v>1</v>
      </c>
      <c r="E15" s="20">
        <f t="shared" si="2"/>
        <v>1</v>
      </c>
    </row>
    <row r="16" spans="1:5" ht="29.6" thickBot="1">
      <c r="A16" s="5" t="s">
        <v>207</v>
      </c>
      <c r="B16" s="18">
        <v>3</v>
      </c>
      <c r="C16" s="18">
        <v>3</v>
      </c>
      <c r="D16" s="19">
        <f t="shared" si="3"/>
        <v>3.8</v>
      </c>
      <c r="E16" s="20">
        <f t="shared" si="2"/>
        <v>16</v>
      </c>
    </row>
    <row r="17" spans="1:5" ht="44.15" thickBot="1">
      <c r="A17" s="5" t="s">
        <v>206</v>
      </c>
      <c r="B17" s="18">
        <v>5</v>
      </c>
      <c r="C17" s="18">
        <v>1</v>
      </c>
      <c r="D17" s="19">
        <f t="shared" si="3"/>
        <v>1</v>
      </c>
      <c r="E17" s="20">
        <f t="shared" si="2"/>
        <v>1</v>
      </c>
    </row>
    <row r="18" spans="1:5" ht="58.75" thickBot="1">
      <c r="A18" s="5" t="s">
        <v>205</v>
      </c>
      <c r="B18" s="18">
        <v>4</v>
      </c>
      <c r="C18" s="18">
        <v>1</v>
      </c>
      <c r="D18" s="19">
        <f t="shared" si="1"/>
        <v>1.7999999999999998</v>
      </c>
      <c r="E18" s="20">
        <f t="shared" si="2"/>
        <v>9</v>
      </c>
    </row>
    <row r="19" spans="1:5" ht="44.15" thickBot="1">
      <c r="A19" s="5" t="s">
        <v>204</v>
      </c>
      <c r="B19" s="18">
        <v>3</v>
      </c>
      <c r="C19" s="18">
        <v>2</v>
      </c>
      <c r="D19" s="19">
        <f t="shared" si="1"/>
        <v>3.2</v>
      </c>
      <c r="E19" s="20">
        <f t="shared" si="2"/>
        <v>13</v>
      </c>
    </row>
    <row r="20" spans="1:5" ht="29.6" thickBot="1">
      <c r="A20" s="5" t="s">
        <v>203</v>
      </c>
      <c r="B20" s="18">
        <v>5</v>
      </c>
      <c r="C20" s="18">
        <v>1</v>
      </c>
      <c r="D20" s="19">
        <f t="shared" si="1"/>
        <v>1</v>
      </c>
      <c r="E20" s="20">
        <f t="shared" si="2"/>
        <v>1</v>
      </c>
    </row>
    <row r="21" spans="1:5" ht="15" thickBot="1">
      <c r="A21" s="5" t="s">
        <v>202</v>
      </c>
      <c r="B21" s="18">
        <v>5</v>
      </c>
      <c r="C21" s="18">
        <v>1</v>
      </c>
      <c r="D21" s="19">
        <f t="shared" si="1"/>
        <v>1</v>
      </c>
      <c r="E21" s="20">
        <f t="shared" si="2"/>
        <v>1</v>
      </c>
    </row>
    <row r="22" spans="1:5" ht="15" thickBot="1">
      <c r="A22" s="5" t="s">
        <v>201</v>
      </c>
      <c r="B22" s="18">
        <v>4</v>
      </c>
      <c r="C22" s="18">
        <v>1</v>
      </c>
      <c r="D22" s="19">
        <f t="shared" si="1"/>
        <v>1.7999999999999998</v>
      </c>
      <c r="E22" s="20">
        <f t="shared" si="2"/>
        <v>9</v>
      </c>
    </row>
    <row r="23" spans="1:5" ht="15" thickBot="1">
      <c r="A23" s="5" t="s">
        <v>200</v>
      </c>
      <c r="B23" s="18">
        <v>5</v>
      </c>
      <c r="C23" s="18">
        <v>1</v>
      </c>
      <c r="D23" s="19">
        <f t="shared" si="1"/>
        <v>1</v>
      </c>
      <c r="E23" s="20">
        <f t="shared" si="2"/>
        <v>1</v>
      </c>
    </row>
    <row r="24" spans="1:5" ht="29.6" thickBot="1">
      <c r="A24" s="5" t="s">
        <v>199</v>
      </c>
      <c r="B24" s="18">
        <v>5</v>
      </c>
      <c r="C24" s="18">
        <v>5</v>
      </c>
      <c r="D24" s="19">
        <f t="shared" si="1"/>
        <v>5</v>
      </c>
      <c r="E24" s="20">
        <f t="shared" si="2"/>
        <v>19</v>
      </c>
    </row>
    <row r="25" spans="1:5" ht="29.6" thickBot="1">
      <c r="A25" s="5" t="s">
        <v>198</v>
      </c>
      <c r="B25" s="18">
        <v>4</v>
      </c>
      <c r="C25" s="18">
        <v>5</v>
      </c>
      <c r="D25" s="19">
        <f t="shared" si="1"/>
        <v>5</v>
      </c>
      <c r="E25" s="20">
        <f t="shared" si="2"/>
        <v>19</v>
      </c>
    </row>
    <row r="26" spans="1:5" ht="15" thickBot="1">
      <c r="A26" s="5" t="s">
        <v>197</v>
      </c>
      <c r="B26" s="18">
        <v>2</v>
      </c>
      <c r="C26" s="18">
        <v>2</v>
      </c>
      <c r="D26" s="19">
        <f t="shared" si="1"/>
        <v>3.8</v>
      </c>
      <c r="E26" s="20">
        <f t="shared" si="2"/>
        <v>16</v>
      </c>
    </row>
    <row r="27" spans="1:5" ht="29.6" thickBot="1">
      <c r="A27" s="5" t="s">
        <v>196</v>
      </c>
      <c r="B27" s="18">
        <v>4</v>
      </c>
      <c r="C27" s="18">
        <v>4</v>
      </c>
      <c r="D27" s="19">
        <f t="shared" si="1"/>
        <v>4.2</v>
      </c>
      <c r="E27" s="20">
        <f t="shared" si="2"/>
        <v>18</v>
      </c>
    </row>
    <row r="28" spans="1:5" ht="29.6" thickBot="1">
      <c r="A28" s="5" t="s">
        <v>195</v>
      </c>
      <c r="B28" s="18">
        <v>2</v>
      </c>
      <c r="C28" s="18">
        <v>5</v>
      </c>
      <c r="D28" s="19">
        <f t="shared" si="1"/>
        <v>5</v>
      </c>
      <c r="E28" s="20">
        <f t="shared" si="2"/>
        <v>19</v>
      </c>
    </row>
    <row r="29" spans="1:5" ht="6.45" customHeight="1">
      <c r="A29" s="3"/>
      <c r="B29" s="3"/>
      <c r="C29" s="3"/>
      <c r="D29" s="3"/>
      <c r="E29" s="3"/>
    </row>
    <row r="30" spans="1:5">
      <c r="A30" s="12" t="s">
        <v>313</v>
      </c>
    </row>
    <row r="31" spans="1:5" ht="30" customHeight="1">
      <c r="A31" s="30" t="s">
        <v>314</v>
      </c>
      <c r="B31" s="31"/>
      <c r="C31" s="31"/>
      <c r="D31" s="31"/>
      <c r="E31" s="31"/>
    </row>
  </sheetData>
  <mergeCells count="1">
    <mergeCell ref="A31:E31"/>
  </mergeCells>
  <conditionalFormatting sqref="B5:C5 B12:C12">
    <cfRule type="cellIs" dxfId="530" priority="97" operator="greaterThan">
      <formula>3.5</formula>
    </cfRule>
    <cfRule type="cellIs" dxfId="529" priority="98" operator="between">
      <formula>2.5</formula>
      <formula>3.5</formula>
    </cfRule>
    <cfRule type="cellIs" dxfId="528" priority="99" stopIfTrue="1" operator="lessThan">
      <formula>2.5</formula>
    </cfRule>
  </conditionalFormatting>
  <conditionalFormatting sqref="E5 E12">
    <cfRule type="cellIs" dxfId="527" priority="94" operator="greaterThan">
      <formula>3.5</formula>
    </cfRule>
    <cfRule type="cellIs" dxfId="526" priority="95" operator="between">
      <formula>2.5</formula>
      <formula>3.5</formula>
    </cfRule>
    <cfRule type="cellIs" dxfId="525" priority="96" operator="lessThan">
      <formula>2.5</formula>
    </cfRule>
  </conditionalFormatting>
  <conditionalFormatting sqref="B3:C3">
    <cfRule type="cellIs" dxfId="524" priority="91" operator="greaterThan">
      <formula>3.5</formula>
    </cfRule>
    <cfRule type="cellIs" dxfId="523" priority="92" operator="between">
      <formula>2.5</formula>
      <formula>3.5</formula>
    </cfRule>
    <cfRule type="cellIs" dxfId="522" priority="93" stopIfTrue="1" operator="lessThan">
      <formula>2.5</formula>
    </cfRule>
  </conditionalFormatting>
  <conditionalFormatting sqref="E3">
    <cfRule type="cellIs" dxfId="521" priority="88" operator="greaterThan">
      <formula>3.5</formula>
    </cfRule>
    <cfRule type="cellIs" dxfId="520" priority="89" operator="between">
      <formula>2.5</formula>
      <formula>3.5</formula>
    </cfRule>
    <cfRule type="cellIs" dxfId="519" priority="90" operator="lessThan">
      <formula>2.5</formula>
    </cfRule>
  </conditionalFormatting>
  <conditionalFormatting sqref="B6:C8">
    <cfRule type="cellIs" dxfId="518" priority="85" operator="greaterThan">
      <formula>3.5</formula>
    </cfRule>
    <cfRule type="cellIs" dxfId="517" priority="86" operator="between">
      <formula>2.5</formula>
      <formula>3.5</formula>
    </cfRule>
    <cfRule type="cellIs" dxfId="516" priority="87" stopIfTrue="1" operator="lessThan">
      <formula>2.5</formula>
    </cfRule>
  </conditionalFormatting>
  <conditionalFormatting sqref="E6:E8">
    <cfRule type="cellIs" dxfId="515" priority="82" operator="greaterThan">
      <formula>3.5</formula>
    </cfRule>
    <cfRule type="cellIs" dxfId="514" priority="83" operator="between">
      <formula>2.5</formula>
      <formula>3.5</formula>
    </cfRule>
    <cfRule type="cellIs" dxfId="513" priority="84" operator="lessThan">
      <formula>2.5</formula>
    </cfRule>
  </conditionalFormatting>
  <conditionalFormatting sqref="B9:C11">
    <cfRule type="cellIs" dxfId="512" priority="79" operator="greaterThan">
      <formula>3.5</formula>
    </cfRule>
    <cfRule type="cellIs" dxfId="511" priority="80" operator="between">
      <formula>2.5</formula>
      <formula>3.5</formula>
    </cfRule>
    <cfRule type="cellIs" dxfId="510" priority="81" stopIfTrue="1" operator="lessThan">
      <formula>2.5</formula>
    </cfRule>
  </conditionalFormatting>
  <conditionalFormatting sqref="E9:E11">
    <cfRule type="cellIs" dxfId="509" priority="76" operator="greaterThan">
      <formula>3.5</formula>
    </cfRule>
    <cfRule type="cellIs" dxfId="508" priority="77" operator="between">
      <formula>2.5</formula>
      <formula>3.5</formula>
    </cfRule>
    <cfRule type="cellIs" dxfId="507" priority="78" operator="lessThan">
      <formula>2.5</formula>
    </cfRule>
  </conditionalFormatting>
  <conditionalFormatting sqref="B13:C13">
    <cfRule type="cellIs" dxfId="506" priority="73" operator="greaterThan">
      <formula>3.5</formula>
    </cfRule>
    <cfRule type="cellIs" dxfId="505" priority="74" operator="between">
      <formula>2.5</formula>
      <formula>3.5</formula>
    </cfRule>
    <cfRule type="cellIs" dxfId="504" priority="75" stopIfTrue="1" operator="lessThan">
      <formula>2.5</formula>
    </cfRule>
  </conditionalFormatting>
  <conditionalFormatting sqref="E13">
    <cfRule type="cellIs" dxfId="503" priority="70" operator="greaterThan">
      <formula>3.5</formula>
    </cfRule>
    <cfRule type="cellIs" dxfId="502" priority="71" operator="between">
      <formula>2.5</formula>
      <formula>3.5</formula>
    </cfRule>
    <cfRule type="cellIs" dxfId="501" priority="72" operator="lessThan">
      <formula>2.5</formula>
    </cfRule>
  </conditionalFormatting>
  <conditionalFormatting sqref="B18:C19">
    <cfRule type="cellIs" dxfId="500" priority="67" operator="greaterThan">
      <formula>3.5</formula>
    </cfRule>
    <cfRule type="cellIs" dxfId="499" priority="68" operator="between">
      <formula>2.5</formula>
      <formula>3.5</formula>
    </cfRule>
    <cfRule type="cellIs" dxfId="498" priority="69" stopIfTrue="1" operator="lessThan">
      <formula>2.5</formula>
    </cfRule>
  </conditionalFormatting>
  <conditionalFormatting sqref="E18:E19">
    <cfRule type="cellIs" dxfId="497" priority="64" operator="greaterThan">
      <formula>3.5</formula>
    </cfRule>
    <cfRule type="cellIs" dxfId="496" priority="65" operator="between">
      <formula>2.5</formula>
      <formula>3.5</formula>
    </cfRule>
    <cfRule type="cellIs" dxfId="495" priority="66" operator="lessThan">
      <formula>2.5</formula>
    </cfRule>
  </conditionalFormatting>
  <conditionalFormatting sqref="B25:C25">
    <cfRule type="cellIs" dxfId="494" priority="61" operator="greaterThan">
      <formula>3.5</formula>
    </cfRule>
    <cfRule type="cellIs" dxfId="493" priority="62" operator="between">
      <formula>2.5</formula>
      <formula>3.5</formula>
    </cfRule>
    <cfRule type="cellIs" dxfId="492" priority="63" stopIfTrue="1" operator="lessThan">
      <formula>2.5</formula>
    </cfRule>
  </conditionalFormatting>
  <conditionalFormatting sqref="E25">
    <cfRule type="cellIs" dxfId="491" priority="58" operator="greaterThan">
      <formula>3.5</formula>
    </cfRule>
    <cfRule type="cellIs" dxfId="490" priority="59" operator="between">
      <formula>2.5</formula>
      <formula>3.5</formula>
    </cfRule>
    <cfRule type="cellIs" dxfId="489" priority="60" operator="lessThan">
      <formula>2.5</formula>
    </cfRule>
  </conditionalFormatting>
  <conditionalFormatting sqref="B20:C21">
    <cfRule type="cellIs" dxfId="488" priority="55" operator="greaterThan">
      <formula>3.5</formula>
    </cfRule>
    <cfRule type="cellIs" dxfId="487" priority="56" operator="between">
      <formula>2.5</formula>
      <formula>3.5</formula>
    </cfRule>
    <cfRule type="cellIs" dxfId="486" priority="57" stopIfTrue="1" operator="lessThan">
      <formula>2.5</formula>
    </cfRule>
  </conditionalFormatting>
  <conditionalFormatting sqref="E20:E21">
    <cfRule type="cellIs" dxfId="485" priority="52" operator="greaterThan">
      <formula>3.5</formula>
    </cfRule>
    <cfRule type="cellIs" dxfId="484" priority="53" operator="between">
      <formula>2.5</formula>
      <formula>3.5</formula>
    </cfRule>
    <cfRule type="cellIs" dxfId="483" priority="54" operator="lessThan">
      <formula>2.5</formula>
    </cfRule>
  </conditionalFormatting>
  <conditionalFormatting sqref="B22:C24">
    <cfRule type="cellIs" dxfId="482" priority="49" operator="greaterThan">
      <formula>3.5</formula>
    </cfRule>
    <cfRule type="cellIs" dxfId="481" priority="50" operator="between">
      <formula>2.5</formula>
      <formula>3.5</formula>
    </cfRule>
    <cfRule type="cellIs" dxfId="480" priority="51" stopIfTrue="1" operator="lessThan">
      <formula>2.5</formula>
    </cfRule>
  </conditionalFormatting>
  <conditionalFormatting sqref="E22:E24">
    <cfRule type="cellIs" dxfId="479" priority="46" operator="greaterThan">
      <formula>3.5</formula>
    </cfRule>
    <cfRule type="cellIs" dxfId="478" priority="47" operator="between">
      <formula>2.5</formula>
      <formula>3.5</formula>
    </cfRule>
    <cfRule type="cellIs" dxfId="477" priority="48" operator="lessThan">
      <formula>2.5</formula>
    </cfRule>
  </conditionalFormatting>
  <conditionalFormatting sqref="B26:C26">
    <cfRule type="cellIs" dxfId="476" priority="43" operator="greaterThan">
      <formula>3.5</formula>
    </cfRule>
    <cfRule type="cellIs" dxfId="475" priority="44" operator="between">
      <formula>2.5</formula>
      <formula>3.5</formula>
    </cfRule>
    <cfRule type="cellIs" dxfId="474" priority="45" stopIfTrue="1" operator="lessThan">
      <formula>2.5</formula>
    </cfRule>
  </conditionalFormatting>
  <conditionalFormatting sqref="E26">
    <cfRule type="cellIs" dxfId="473" priority="40" operator="greaterThan">
      <formula>3.5</formula>
    </cfRule>
    <cfRule type="cellIs" dxfId="472" priority="41" operator="between">
      <formula>2.5</formula>
      <formula>3.5</formula>
    </cfRule>
    <cfRule type="cellIs" dxfId="471" priority="42" operator="lessThan">
      <formula>2.5</formula>
    </cfRule>
  </conditionalFormatting>
  <conditionalFormatting sqref="B27:C28">
    <cfRule type="cellIs" dxfId="470" priority="37" operator="greaterThan">
      <formula>3.5</formula>
    </cfRule>
    <cfRule type="cellIs" dxfId="469" priority="38" operator="between">
      <formula>2.5</formula>
      <formula>3.5</formula>
    </cfRule>
    <cfRule type="cellIs" dxfId="468" priority="39" stopIfTrue="1" operator="lessThan">
      <formula>2.5</formula>
    </cfRule>
  </conditionalFormatting>
  <conditionalFormatting sqref="E27:E28">
    <cfRule type="cellIs" dxfId="467" priority="34" operator="greaterThan">
      <formula>3.5</formula>
    </cfRule>
    <cfRule type="cellIs" dxfId="466" priority="35" operator="between">
      <formula>2.5</formula>
      <formula>3.5</formula>
    </cfRule>
    <cfRule type="cellIs" dxfId="465" priority="36" operator="lessThan">
      <formula>2.5</formula>
    </cfRule>
  </conditionalFormatting>
  <conditionalFormatting sqref="D3">
    <cfRule type="cellIs" dxfId="464" priority="27" operator="lessThan">
      <formula>2.5</formula>
    </cfRule>
  </conditionalFormatting>
  <conditionalFormatting sqref="D3">
    <cfRule type="cellIs" dxfId="463" priority="25" operator="greaterThan">
      <formula>3.5</formula>
    </cfRule>
    <cfRule type="cellIs" dxfId="462" priority="26" operator="between">
      <formula>2.5</formula>
      <formula>3.5</formula>
    </cfRule>
  </conditionalFormatting>
  <conditionalFormatting sqref="D5:D13 D18:D28">
    <cfRule type="cellIs" dxfId="461" priority="24" operator="lessThan">
      <formula>2.5</formula>
    </cfRule>
  </conditionalFormatting>
  <conditionalFormatting sqref="D5:D13 D18:D28">
    <cfRule type="cellIs" dxfId="460" priority="22" operator="greaterThan">
      <formula>3.5</formula>
    </cfRule>
    <cfRule type="cellIs" dxfId="459" priority="23" operator="between">
      <formula>2.5</formula>
      <formula>3.5</formula>
    </cfRule>
  </conditionalFormatting>
  <conditionalFormatting sqref="B16:C16">
    <cfRule type="cellIs" dxfId="458" priority="19" operator="greaterThan">
      <formula>3.5</formula>
    </cfRule>
    <cfRule type="cellIs" dxfId="457" priority="20" operator="between">
      <formula>2.5</formula>
      <formula>3.5</formula>
    </cfRule>
    <cfRule type="cellIs" dxfId="456" priority="21" stopIfTrue="1" operator="lessThan">
      <formula>2.5</formula>
    </cfRule>
  </conditionalFormatting>
  <conditionalFormatting sqref="E16">
    <cfRule type="cellIs" dxfId="455" priority="16" operator="greaterThan">
      <formula>3.5</formula>
    </cfRule>
    <cfRule type="cellIs" dxfId="454" priority="17" operator="between">
      <formula>2.5</formula>
      <formula>3.5</formula>
    </cfRule>
    <cfRule type="cellIs" dxfId="453" priority="18" operator="lessThan">
      <formula>2.5</formula>
    </cfRule>
  </conditionalFormatting>
  <conditionalFormatting sqref="B14:C15">
    <cfRule type="cellIs" dxfId="452" priority="13" operator="greaterThan">
      <formula>3.5</formula>
    </cfRule>
    <cfRule type="cellIs" dxfId="451" priority="14" operator="between">
      <formula>2.5</formula>
      <formula>3.5</formula>
    </cfRule>
    <cfRule type="cellIs" dxfId="450" priority="15" stopIfTrue="1" operator="lessThan">
      <formula>2.5</formula>
    </cfRule>
  </conditionalFormatting>
  <conditionalFormatting sqref="E14:E15">
    <cfRule type="cellIs" dxfId="449" priority="10" operator="greaterThan">
      <formula>3.5</formula>
    </cfRule>
    <cfRule type="cellIs" dxfId="448" priority="11" operator="between">
      <formula>2.5</formula>
      <formula>3.5</formula>
    </cfRule>
    <cfRule type="cellIs" dxfId="447" priority="12" operator="lessThan">
      <formula>2.5</formula>
    </cfRule>
  </conditionalFormatting>
  <conditionalFormatting sqref="B17:C17">
    <cfRule type="cellIs" dxfId="446" priority="7" operator="greaterThan">
      <formula>3.5</formula>
    </cfRule>
    <cfRule type="cellIs" dxfId="445" priority="8" operator="between">
      <formula>2.5</formula>
      <formula>3.5</formula>
    </cfRule>
    <cfRule type="cellIs" dxfId="444" priority="9" stopIfTrue="1" operator="lessThan">
      <formula>2.5</formula>
    </cfRule>
  </conditionalFormatting>
  <conditionalFormatting sqref="E17">
    <cfRule type="cellIs" dxfId="443" priority="4" operator="greaterThan">
      <formula>3.5</formula>
    </cfRule>
    <cfRule type="cellIs" dxfId="442" priority="5" operator="between">
      <formula>2.5</formula>
      <formula>3.5</formula>
    </cfRule>
    <cfRule type="cellIs" dxfId="441" priority="6" operator="lessThan">
      <formula>2.5</formula>
    </cfRule>
  </conditionalFormatting>
  <conditionalFormatting sqref="D14:D17">
    <cfRule type="cellIs" dxfId="440" priority="3" operator="lessThan">
      <formula>2.5</formula>
    </cfRule>
  </conditionalFormatting>
  <conditionalFormatting sqref="D14:D17">
    <cfRule type="cellIs" dxfId="439" priority="1" operator="greaterThan">
      <formula>3.5</formula>
    </cfRule>
    <cfRule type="cellIs" dxfId="438" priority="2" operator="between">
      <formula>2.5</formula>
      <formula>3.5</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C2BAE-4FDF-4175-A838-D0C857313E4A}">
  <dimension ref="A1:E22"/>
  <sheetViews>
    <sheetView zoomScale="120" zoomScaleNormal="120" workbookViewId="0">
      <pane ySplit="1" topLeftCell="A20" activePane="bottomLeft" state="frozen"/>
      <selection pane="bottomLeft" activeCell="A27" sqref="A27"/>
    </sheetView>
  </sheetViews>
  <sheetFormatPr defaultRowHeight="14.6"/>
  <cols>
    <col min="1" max="1" width="76.69140625" style="1" customWidth="1"/>
    <col min="2" max="4" width="13.69140625" style="2" customWidth="1"/>
    <col min="5" max="5" width="9.23046875" style="4"/>
  </cols>
  <sheetData>
    <row r="1" spans="1:5" ht="73.3" customHeight="1">
      <c r="A1" s="6" t="s">
        <v>123</v>
      </c>
      <c r="B1" s="6" t="s">
        <v>12</v>
      </c>
      <c r="C1" s="6" t="s">
        <v>191</v>
      </c>
      <c r="D1" s="6" t="s">
        <v>192</v>
      </c>
      <c r="E1" s="6" t="s">
        <v>87</v>
      </c>
    </row>
    <row r="2" spans="1:5" ht="6.45" customHeight="1" thickBot="1">
      <c r="A2" s="3"/>
      <c r="B2" s="3"/>
      <c r="C2" s="3"/>
      <c r="D2" s="3"/>
      <c r="E2" s="3"/>
    </row>
    <row r="3" spans="1:5" ht="15" thickBot="1">
      <c r="A3" s="8" t="s">
        <v>219</v>
      </c>
      <c r="B3" s="10">
        <f>IFERROR(AVERAGE(B4:B20),"")</f>
        <v>3.8666666666666667</v>
      </c>
      <c r="C3" s="10">
        <f>IFERROR(AVERAGE(C4:C20),"")</f>
        <v>1.6</v>
      </c>
      <c r="D3" s="10">
        <f t="shared" ref="D3" si="0">IFERROR((6-(((B3*(5-C3))/5)+1)),"")</f>
        <v>2.3706666666666667</v>
      </c>
      <c r="E3" s="13" t="str">
        <f ca="1">IFERROR(RANK(D3,E3,1),"")</f>
        <v/>
      </c>
    </row>
    <row r="4" spans="1:5" ht="6.45" customHeight="1" thickBot="1">
      <c r="A4" s="3"/>
      <c r="B4" s="3"/>
      <c r="C4" s="3"/>
      <c r="D4" s="3"/>
      <c r="E4" s="3"/>
    </row>
    <row r="5" spans="1:5" ht="58.75" thickBot="1">
      <c r="A5" s="7" t="s">
        <v>234</v>
      </c>
      <c r="B5" s="18">
        <v>3</v>
      </c>
      <c r="C5" s="18">
        <v>2</v>
      </c>
      <c r="D5" s="19">
        <f t="shared" ref="D5:D19" si="1">IFERROR((6-(((B5*(5-C5))/5)+1)),"")</f>
        <v>3.2</v>
      </c>
      <c r="E5" s="20">
        <f t="shared" ref="E5:E19" si="2">IFERROR(RANK(D5,D$4:D$20,1),"")</f>
        <v>12</v>
      </c>
    </row>
    <row r="6" spans="1:5" ht="73.3" thickBot="1">
      <c r="A6" s="5" t="s">
        <v>233</v>
      </c>
      <c r="B6" s="18">
        <v>2</v>
      </c>
      <c r="C6" s="18">
        <v>1</v>
      </c>
      <c r="D6" s="19">
        <f t="shared" si="1"/>
        <v>3.4</v>
      </c>
      <c r="E6" s="20">
        <f t="shared" si="2"/>
        <v>14</v>
      </c>
    </row>
    <row r="7" spans="1:5" ht="29.6" thickBot="1">
      <c r="A7" s="5" t="s">
        <v>232</v>
      </c>
      <c r="B7" s="18">
        <v>4</v>
      </c>
      <c r="C7" s="18">
        <v>1</v>
      </c>
      <c r="D7" s="19">
        <f t="shared" si="1"/>
        <v>1.7999999999999998</v>
      </c>
      <c r="E7" s="20">
        <f t="shared" si="2"/>
        <v>3</v>
      </c>
    </row>
    <row r="8" spans="1:5" ht="29.6" thickBot="1">
      <c r="A8" s="5" t="s">
        <v>231</v>
      </c>
      <c r="B8" s="18">
        <v>4</v>
      </c>
      <c r="C8" s="18">
        <v>2</v>
      </c>
      <c r="D8" s="19">
        <f t="shared" si="1"/>
        <v>2.6</v>
      </c>
      <c r="E8" s="20">
        <f t="shared" si="2"/>
        <v>8</v>
      </c>
    </row>
    <row r="9" spans="1:5" ht="44.15" thickBot="1">
      <c r="A9" s="5" t="s">
        <v>230</v>
      </c>
      <c r="B9" s="18">
        <v>3</v>
      </c>
      <c r="C9" s="18">
        <v>1</v>
      </c>
      <c r="D9" s="19">
        <f t="shared" si="1"/>
        <v>2.6</v>
      </c>
      <c r="E9" s="20">
        <f t="shared" si="2"/>
        <v>8</v>
      </c>
    </row>
    <row r="10" spans="1:5" ht="29.6" thickBot="1">
      <c r="A10" s="5" t="s">
        <v>229</v>
      </c>
      <c r="B10" s="18">
        <v>4</v>
      </c>
      <c r="C10" s="18">
        <v>2</v>
      </c>
      <c r="D10" s="19">
        <f t="shared" si="1"/>
        <v>2.6</v>
      </c>
      <c r="E10" s="20">
        <f t="shared" si="2"/>
        <v>8</v>
      </c>
    </row>
    <row r="11" spans="1:5" ht="29.6" thickBot="1">
      <c r="A11" s="5" t="s">
        <v>228</v>
      </c>
      <c r="B11" s="18">
        <v>3</v>
      </c>
      <c r="C11" s="18">
        <v>1</v>
      </c>
      <c r="D11" s="19">
        <f t="shared" si="1"/>
        <v>2.6</v>
      </c>
      <c r="E11" s="20">
        <f t="shared" si="2"/>
        <v>8</v>
      </c>
    </row>
    <row r="12" spans="1:5" ht="29.6" thickBot="1">
      <c r="A12" s="5" t="s">
        <v>227</v>
      </c>
      <c r="B12" s="18">
        <v>5</v>
      </c>
      <c r="C12" s="18">
        <v>1</v>
      </c>
      <c r="D12" s="19">
        <f t="shared" si="1"/>
        <v>1</v>
      </c>
      <c r="E12" s="20">
        <f t="shared" si="2"/>
        <v>1</v>
      </c>
    </row>
    <row r="13" spans="1:5" ht="29.6" thickBot="1">
      <c r="A13" s="5" t="s">
        <v>226</v>
      </c>
      <c r="B13" s="18">
        <v>5</v>
      </c>
      <c r="C13" s="18">
        <v>2</v>
      </c>
      <c r="D13" s="19">
        <f t="shared" si="1"/>
        <v>2</v>
      </c>
      <c r="E13" s="20">
        <f t="shared" si="2"/>
        <v>5</v>
      </c>
    </row>
    <row r="14" spans="1:5" ht="44.15" thickBot="1">
      <c r="A14" s="5" t="s">
        <v>225</v>
      </c>
      <c r="B14" s="18">
        <v>5</v>
      </c>
      <c r="C14" s="18">
        <v>2</v>
      </c>
      <c r="D14" s="19">
        <f t="shared" si="1"/>
        <v>2</v>
      </c>
      <c r="E14" s="20">
        <f t="shared" si="2"/>
        <v>5</v>
      </c>
    </row>
    <row r="15" spans="1:5" ht="44.15" thickBot="1">
      <c r="A15" s="5" t="s">
        <v>224</v>
      </c>
      <c r="B15" s="18">
        <v>5</v>
      </c>
      <c r="C15" s="18">
        <v>2</v>
      </c>
      <c r="D15" s="19">
        <f t="shared" si="1"/>
        <v>2</v>
      </c>
      <c r="E15" s="20">
        <f t="shared" si="2"/>
        <v>5</v>
      </c>
    </row>
    <row r="16" spans="1:5" ht="44.15" thickBot="1">
      <c r="A16" s="5" t="s">
        <v>223</v>
      </c>
      <c r="B16" s="18">
        <v>3</v>
      </c>
      <c r="C16" s="18">
        <v>3</v>
      </c>
      <c r="D16" s="19">
        <f t="shared" si="1"/>
        <v>3.8</v>
      </c>
      <c r="E16" s="20">
        <f t="shared" si="2"/>
        <v>15</v>
      </c>
    </row>
    <row r="17" spans="1:5" ht="15" thickBot="1">
      <c r="A17" s="5" t="s">
        <v>222</v>
      </c>
      <c r="B17" s="18">
        <v>5</v>
      </c>
      <c r="C17" s="18">
        <v>1</v>
      </c>
      <c r="D17" s="19">
        <f t="shared" si="1"/>
        <v>1</v>
      </c>
      <c r="E17" s="20">
        <f t="shared" si="2"/>
        <v>1</v>
      </c>
    </row>
    <row r="18" spans="1:5" ht="58.75" thickBot="1">
      <c r="A18" s="5" t="s">
        <v>221</v>
      </c>
      <c r="B18" s="18">
        <v>4</v>
      </c>
      <c r="C18" s="18">
        <v>1</v>
      </c>
      <c r="D18" s="19">
        <f t="shared" si="1"/>
        <v>1.7999999999999998</v>
      </c>
      <c r="E18" s="20">
        <f t="shared" si="2"/>
        <v>3</v>
      </c>
    </row>
    <row r="19" spans="1:5" ht="87.9" thickBot="1">
      <c r="A19" s="5" t="s">
        <v>220</v>
      </c>
      <c r="B19" s="18">
        <v>3</v>
      </c>
      <c r="C19" s="18">
        <v>2</v>
      </c>
      <c r="D19" s="19">
        <f t="shared" si="1"/>
        <v>3.2</v>
      </c>
      <c r="E19" s="20">
        <f t="shared" si="2"/>
        <v>12</v>
      </c>
    </row>
    <row r="20" spans="1:5" ht="6.45" customHeight="1">
      <c r="A20" s="3"/>
      <c r="B20" s="3"/>
      <c r="C20" s="3"/>
      <c r="D20" s="3"/>
      <c r="E20" s="3"/>
    </row>
    <row r="21" spans="1:5">
      <c r="A21" s="12" t="s">
        <v>313</v>
      </c>
    </row>
    <row r="22" spans="1:5" ht="30" customHeight="1">
      <c r="A22" s="30" t="s">
        <v>314</v>
      </c>
      <c r="B22" s="31"/>
      <c r="C22" s="31"/>
      <c r="D22" s="31"/>
      <c r="E22" s="31"/>
    </row>
  </sheetData>
  <mergeCells count="1">
    <mergeCell ref="A22:E22"/>
  </mergeCells>
  <conditionalFormatting sqref="B5:C5 B12:C12">
    <cfRule type="cellIs" dxfId="437" priority="91" operator="greaterThan">
      <formula>3.5</formula>
    </cfRule>
    <cfRule type="cellIs" dxfId="436" priority="92" operator="between">
      <formula>2.5</formula>
      <formula>3.5</formula>
    </cfRule>
    <cfRule type="cellIs" dxfId="435" priority="93" stopIfTrue="1" operator="lessThan">
      <formula>2.5</formula>
    </cfRule>
  </conditionalFormatting>
  <conditionalFormatting sqref="E5 E12">
    <cfRule type="cellIs" dxfId="434" priority="88" operator="greaterThan">
      <formula>3.5</formula>
    </cfRule>
    <cfRule type="cellIs" dxfId="433" priority="89" operator="between">
      <formula>2.5</formula>
      <formula>3.5</formula>
    </cfRule>
    <cfRule type="cellIs" dxfId="432" priority="90" operator="lessThan">
      <formula>2.5</formula>
    </cfRule>
  </conditionalFormatting>
  <conditionalFormatting sqref="B3:C3">
    <cfRule type="cellIs" dxfId="431" priority="85" operator="greaterThan">
      <formula>3.5</formula>
    </cfRule>
    <cfRule type="cellIs" dxfId="430" priority="86" operator="between">
      <formula>2.5</formula>
      <formula>3.5</formula>
    </cfRule>
    <cfRule type="cellIs" dxfId="429" priority="87" stopIfTrue="1" operator="lessThan">
      <formula>2.5</formula>
    </cfRule>
  </conditionalFormatting>
  <conditionalFormatting sqref="E3">
    <cfRule type="cellIs" dxfId="428" priority="82" operator="greaterThan">
      <formula>3.5</formula>
    </cfRule>
    <cfRule type="cellIs" dxfId="427" priority="83" operator="between">
      <formula>2.5</formula>
      <formula>3.5</formula>
    </cfRule>
    <cfRule type="cellIs" dxfId="426" priority="84" operator="lessThan">
      <formula>2.5</formula>
    </cfRule>
  </conditionalFormatting>
  <conditionalFormatting sqref="B6:C8">
    <cfRule type="cellIs" dxfId="425" priority="79" operator="greaterThan">
      <formula>3.5</formula>
    </cfRule>
    <cfRule type="cellIs" dxfId="424" priority="80" operator="between">
      <formula>2.5</formula>
      <formula>3.5</formula>
    </cfRule>
    <cfRule type="cellIs" dxfId="423" priority="81" stopIfTrue="1" operator="lessThan">
      <formula>2.5</formula>
    </cfRule>
  </conditionalFormatting>
  <conditionalFormatting sqref="E6:E8">
    <cfRule type="cellIs" dxfId="422" priority="76" operator="greaterThan">
      <formula>3.5</formula>
    </cfRule>
    <cfRule type="cellIs" dxfId="421" priority="77" operator="between">
      <formula>2.5</formula>
      <formula>3.5</formula>
    </cfRule>
    <cfRule type="cellIs" dxfId="420" priority="78" operator="lessThan">
      <formula>2.5</formula>
    </cfRule>
  </conditionalFormatting>
  <conditionalFormatting sqref="B9:C11">
    <cfRule type="cellIs" dxfId="419" priority="73" operator="greaterThan">
      <formula>3.5</formula>
    </cfRule>
    <cfRule type="cellIs" dxfId="418" priority="74" operator="between">
      <formula>2.5</formula>
      <formula>3.5</formula>
    </cfRule>
    <cfRule type="cellIs" dxfId="417" priority="75" stopIfTrue="1" operator="lessThan">
      <formula>2.5</formula>
    </cfRule>
  </conditionalFormatting>
  <conditionalFormatting sqref="E9:E11">
    <cfRule type="cellIs" dxfId="416" priority="70" operator="greaterThan">
      <formula>3.5</formula>
    </cfRule>
    <cfRule type="cellIs" dxfId="415" priority="71" operator="between">
      <formula>2.5</formula>
      <formula>3.5</formula>
    </cfRule>
    <cfRule type="cellIs" dxfId="414" priority="72" operator="lessThan">
      <formula>2.5</formula>
    </cfRule>
  </conditionalFormatting>
  <conditionalFormatting sqref="B13:C13">
    <cfRule type="cellIs" dxfId="413" priority="67" operator="greaterThan">
      <formula>3.5</formula>
    </cfRule>
    <cfRule type="cellIs" dxfId="412" priority="68" operator="between">
      <formula>2.5</formula>
      <formula>3.5</formula>
    </cfRule>
    <cfRule type="cellIs" dxfId="411" priority="69" stopIfTrue="1" operator="lessThan">
      <formula>2.5</formula>
    </cfRule>
  </conditionalFormatting>
  <conditionalFormatting sqref="E13">
    <cfRule type="cellIs" dxfId="410" priority="64" operator="greaterThan">
      <formula>3.5</formula>
    </cfRule>
    <cfRule type="cellIs" dxfId="409" priority="65" operator="between">
      <formula>2.5</formula>
      <formula>3.5</formula>
    </cfRule>
    <cfRule type="cellIs" dxfId="408" priority="66" operator="lessThan">
      <formula>2.5</formula>
    </cfRule>
  </conditionalFormatting>
  <conditionalFormatting sqref="B18:C19">
    <cfRule type="cellIs" dxfId="407" priority="61" operator="greaterThan">
      <formula>3.5</formula>
    </cfRule>
    <cfRule type="cellIs" dxfId="406" priority="62" operator="between">
      <formula>2.5</formula>
      <formula>3.5</formula>
    </cfRule>
    <cfRule type="cellIs" dxfId="405" priority="63" stopIfTrue="1" operator="lessThan">
      <formula>2.5</formula>
    </cfRule>
  </conditionalFormatting>
  <conditionalFormatting sqref="E18:E19">
    <cfRule type="cellIs" dxfId="404" priority="58" operator="greaterThan">
      <formula>3.5</formula>
    </cfRule>
    <cfRule type="cellIs" dxfId="403" priority="59" operator="between">
      <formula>2.5</formula>
      <formula>3.5</formula>
    </cfRule>
    <cfRule type="cellIs" dxfId="402" priority="60" operator="lessThan">
      <formula>2.5</formula>
    </cfRule>
  </conditionalFormatting>
  <conditionalFormatting sqref="D3">
    <cfRule type="cellIs" dxfId="401" priority="27" operator="lessThan">
      <formula>2.5</formula>
    </cfRule>
  </conditionalFormatting>
  <conditionalFormatting sqref="D3">
    <cfRule type="cellIs" dxfId="400" priority="25" operator="greaterThan">
      <formula>3.5</formula>
    </cfRule>
    <cfRule type="cellIs" dxfId="399" priority="26" operator="between">
      <formula>2.5</formula>
      <formula>3.5</formula>
    </cfRule>
  </conditionalFormatting>
  <conditionalFormatting sqref="D5:D13 D18:D19">
    <cfRule type="cellIs" dxfId="398" priority="24" operator="lessThan">
      <formula>2.5</formula>
    </cfRule>
  </conditionalFormatting>
  <conditionalFormatting sqref="D5:D13 D18:D19">
    <cfRule type="cellIs" dxfId="397" priority="22" operator="greaterThan">
      <formula>3.5</formula>
    </cfRule>
    <cfRule type="cellIs" dxfId="396" priority="23" operator="between">
      <formula>2.5</formula>
      <formula>3.5</formula>
    </cfRule>
  </conditionalFormatting>
  <conditionalFormatting sqref="B16:C16">
    <cfRule type="cellIs" dxfId="395" priority="19" operator="greaterThan">
      <formula>3.5</formula>
    </cfRule>
    <cfRule type="cellIs" dxfId="394" priority="20" operator="between">
      <formula>2.5</formula>
      <formula>3.5</formula>
    </cfRule>
    <cfRule type="cellIs" dxfId="393" priority="21" stopIfTrue="1" operator="lessThan">
      <formula>2.5</formula>
    </cfRule>
  </conditionalFormatting>
  <conditionalFormatting sqref="E16">
    <cfRule type="cellIs" dxfId="392" priority="16" operator="greaterThan">
      <formula>3.5</formula>
    </cfRule>
    <cfRule type="cellIs" dxfId="391" priority="17" operator="between">
      <formula>2.5</formula>
      <formula>3.5</formula>
    </cfRule>
    <cfRule type="cellIs" dxfId="390" priority="18" operator="lessThan">
      <formula>2.5</formula>
    </cfRule>
  </conditionalFormatting>
  <conditionalFormatting sqref="B14:C15">
    <cfRule type="cellIs" dxfId="389" priority="13" operator="greaterThan">
      <formula>3.5</formula>
    </cfRule>
    <cfRule type="cellIs" dxfId="388" priority="14" operator="between">
      <formula>2.5</formula>
      <formula>3.5</formula>
    </cfRule>
    <cfRule type="cellIs" dxfId="387" priority="15" stopIfTrue="1" operator="lessThan">
      <formula>2.5</formula>
    </cfRule>
  </conditionalFormatting>
  <conditionalFormatting sqref="E14:E15">
    <cfRule type="cellIs" dxfId="386" priority="10" operator="greaterThan">
      <formula>3.5</formula>
    </cfRule>
    <cfRule type="cellIs" dxfId="385" priority="11" operator="between">
      <formula>2.5</formula>
      <formula>3.5</formula>
    </cfRule>
    <cfRule type="cellIs" dxfId="384" priority="12" operator="lessThan">
      <formula>2.5</formula>
    </cfRule>
  </conditionalFormatting>
  <conditionalFormatting sqref="B17:C17">
    <cfRule type="cellIs" dxfId="383" priority="7" operator="greaterThan">
      <formula>3.5</formula>
    </cfRule>
    <cfRule type="cellIs" dxfId="382" priority="8" operator="between">
      <formula>2.5</formula>
      <formula>3.5</formula>
    </cfRule>
    <cfRule type="cellIs" dxfId="381" priority="9" stopIfTrue="1" operator="lessThan">
      <formula>2.5</formula>
    </cfRule>
  </conditionalFormatting>
  <conditionalFormatting sqref="E17">
    <cfRule type="cellIs" dxfId="380" priority="4" operator="greaterThan">
      <formula>3.5</formula>
    </cfRule>
    <cfRule type="cellIs" dxfId="379" priority="5" operator="between">
      <formula>2.5</formula>
      <formula>3.5</formula>
    </cfRule>
    <cfRule type="cellIs" dxfId="378" priority="6" operator="lessThan">
      <formula>2.5</formula>
    </cfRule>
  </conditionalFormatting>
  <conditionalFormatting sqref="D14:D17">
    <cfRule type="cellIs" dxfId="377" priority="3" operator="lessThan">
      <formula>2.5</formula>
    </cfRule>
  </conditionalFormatting>
  <conditionalFormatting sqref="D14:D17">
    <cfRule type="cellIs" dxfId="376" priority="1" operator="greaterThan">
      <formula>3.5</formula>
    </cfRule>
    <cfRule type="cellIs" dxfId="375" priority="2" operator="between">
      <formula>2.5</formula>
      <formula>3.5</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5D404-49C9-405B-BF2C-E279D9767FE2}">
  <dimension ref="A1:E43"/>
  <sheetViews>
    <sheetView zoomScale="120" zoomScaleNormal="120" workbookViewId="0">
      <pane ySplit="1" topLeftCell="A38" activePane="bottomLeft" state="frozen"/>
      <selection pane="bottomLeft" activeCell="A46" sqref="A46"/>
    </sheetView>
  </sheetViews>
  <sheetFormatPr defaultRowHeight="14.6"/>
  <cols>
    <col min="1" max="1" width="76.69140625" style="1" customWidth="1"/>
    <col min="2" max="4" width="13.69140625" style="2" customWidth="1"/>
    <col min="5" max="5" width="9.23046875" style="4"/>
  </cols>
  <sheetData>
    <row r="1" spans="1:5" ht="73.3" customHeight="1">
      <c r="A1" s="6" t="s">
        <v>123</v>
      </c>
      <c r="B1" s="6" t="s">
        <v>12</v>
      </c>
      <c r="C1" s="6" t="s">
        <v>191</v>
      </c>
      <c r="D1" s="6" t="s">
        <v>192</v>
      </c>
      <c r="E1" s="6" t="s">
        <v>87</v>
      </c>
    </row>
    <row r="2" spans="1:5" ht="6.45" customHeight="1" thickBot="1">
      <c r="A2" s="3"/>
      <c r="B2" s="3"/>
      <c r="C2" s="3"/>
      <c r="D2" s="3"/>
      <c r="E2" s="3"/>
    </row>
    <row r="3" spans="1:5" ht="15" thickBot="1">
      <c r="A3" s="8" t="s">
        <v>1</v>
      </c>
      <c r="B3" s="10">
        <f>IFERROR(AVERAGE(B4:B41),"")</f>
        <v>3.8611111111111112</v>
      </c>
      <c r="C3" s="10">
        <f>IFERROR(AVERAGE(C4:C41),"")</f>
        <v>1.2777777777777777</v>
      </c>
      <c r="D3" s="10">
        <f t="shared" ref="D3" si="0">IFERROR((6-(((B3*(5-C3))/5)+1)),"")</f>
        <v>2.1256172839506169</v>
      </c>
      <c r="E3" s="13" t="str">
        <f ca="1">IFERROR(RANK(D3,E3,1),"")</f>
        <v/>
      </c>
    </row>
    <row r="4" spans="1:5" ht="6.45" customHeight="1" thickBot="1">
      <c r="A4" s="3"/>
      <c r="B4" s="3"/>
      <c r="C4" s="3"/>
      <c r="D4" s="3"/>
      <c r="E4" s="3"/>
    </row>
    <row r="5" spans="1:5" ht="29.6" thickBot="1">
      <c r="A5" s="7" t="s">
        <v>235</v>
      </c>
      <c r="B5" s="18">
        <v>3</v>
      </c>
      <c r="C5" s="18">
        <v>2</v>
      </c>
      <c r="D5" s="19">
        <f t="shared" ref="D5:D22" si="1">IFERROR((6-(((B5*(5-C5))/5)+1)),"")</f>
        <v>3.2</v>
      </c>
      <c r="E5" s="20">
        <f t="shared" ref="E5:E40" si="2">IFERROR(RANK(D5,D$4:D$41,1),"")</f>
        <v>33</v>
      </c>
    </row>
    <row r="6" spans="1:5" ht="29.6" thickBot="1">
      <c r="A6" s="5" t="s">
        <v>236</v>
      </c>
      <c r="B6" s="18">
        <v>2</v>
      </c>
      <c r="C6" s="18">
        <v>1</v>
      </c>
      <c r="D6" s="19">
        <f t="shared" si="1"/>
        <v>3.4</v>
      </c>
      <c r="E6" s="20">
        <f t="shared" si="2"/>
        <v>34</v>
      </c>
    </row>
    <row r="7" spans="1:5" ht="29.6" thickBot="1">
      <c r="A7" s="5" t="s">
        <v>237</v>
      </c>
      <c r="B7" s="18">
        <v>4</v>
      </c>
      <c r="C7" s="18">
        <v>1</v>
      </c>
      <c r="D7" s="19">
        <f t="shared" si="1"/>
        <v>1.7999999999999998</v>
      </c>
      <c r="E7" s="20">
        <f t="shared" si="2"/>
        <v>3</v>
      </c>
    </row>
    <row r="8" spans="1:5" ht="15" thickBot="1">
      <c r="A8" s="5" t="s">
        <v>238</v>
      </c>
      <c r="B8" s="18">
        <v>4</v>
      </c>
      <c r="C8" s="18">
        <v>2</v>
      </c>
      <c r="D8" s="19">
        <f t="shared" si="1"/>
        <v>2.6</v>
      </c>
      <c r="E8" s="20">
        <f t="shared" si="2"/>
        <v>25</v>
      </c>
    </row>
    <row r="9" spans="1:5" ht="29.6" thickBot="1">
      <c r="A9" s="5" t="s">
        <v>239</v>
      </c>
      <c r="B9" s="18">
        <v>3</v>
      </c>
      <c r="C9" s="18">
        <v>1</v>
      </c>
      <c r="D9" s="19">
        <f t="shared" si="1"/>
        <v>2.6</v>
      </c>
      <c r="E9" s="20">
        <f t="shared" si="2"/>
        <v>25</v>
      </c>
    </row>
    <row r="10" spans="1:5" ht="29.6" thickBot="1">
      <c r="A10" s="5" t="s">
        <v>240</v>
      </c>
      <c r="B10" s="18">
        <v>4</v>
      </c>
      <c r="C10" s="18">
        <v>2</v>
      </c>
      <c r="D10" s="19">
        <f t="shared" si="1"/>
        <v>2.6</v>
      </c>
      <c r="E10" s="20">
        <f t="shared" si="2"/>
        <v>25</v>
      </c>
    </row>
    <row r="11" spans="1:5" ht="15" thickBot="1">
      <c r="A11" s="5" t="s">
        <v>241</v>
      </c>
      <c r="B11" s="18">
        <v>3</v>
      </c>
      <c r="C11" s="18">
        <v>1</v>
      </c>
      <c r="D11" s="19">
        <f t="shared" si="1"/>
        <v>2.6</v>
      </c>
      <c r="E11" s="20">
        <f t="shared" si="2"/>
        <v>25</v>
      </c>
    </row>
    <row r="12" spans="1:5" ht="15" thickBot="1">
      <c r="A12" s="5" t="s">
        <v>242</v>
      </c>
      <c r="B12" s="18">
        <v>4</v>
      </c>
      <c r="C12" s="18">
        <v>2</v>
      </c>
      <c r="D12" s="19">
        <f t="shared" ref="D12:D15" si="3">IFERROR((6-(((B12*(5-C12))/5)+1)),"")</f>
        <v>2.6</v>
      </c>
      <c r="E12" s="20">
        <f t="shared" si="2"/>
        <v>25</v>
      </c>
    </row>
    <row r="13" spans="1:5" ht="29.6" thickBot="1">
      <c r="A13" s="5" t="s">
        <v>243</v>
      </c>
      <c r="B13" s="18">
        <v>3</v>
      </c>
      <c r="C13" s="18">
        <v>1</v>
      </c>
      <c r="D13" s="19">
        <f t="shared" si="3"/>
        <v>2.6</v>
      </c>
      <c r="E13" s="20">
        <f t="shared" si="2"/>
        <v>25</v>
      </c>
    </row>
    <row r="14" spans="1:5" ht="29.6" thickBot="1">
      <c r="A14" s="5" t="s">
        <v>244</v>
      </c>
      <c r="B14" s="18">
        <v>4</v>
      </c>
      <c r="C14" s="18">
        <v>2</v>
      </c>
      <c r="D14" s="19">
        <f t="shared" si="3"/>
        <v>2.6</v>
      </c>
      <c r="E14" s="20">
        <f t="shared" si="2"/>
        <v>25</v>
      </c>
    </row>
    <row r="15" spans="1:5" ht="29.6" thickBot="1">
      <c r="A15" s="5" t="s">
        <v>245</v>
      </c>
      <c r="B15" s="18">
        <v>3</v>
      </c>
      <c r="C15" s="18">
        <v>1</v>
      </c>
      <c r="D15" s="19">
        <f t="shared" si="3"/>
        <v>2.6</v>
      </c>
      <c r="E15" s="20">
        <f t="shared" si="2"/>
        <v>25</v>
      </c>
    </row>
    <row r="16" spans="1:5" ht="44.15" thickBot="1">
      <c r="A16" s="5" t="s">
        <v>246</v>
      </c>
      <c r="B16" s="18">
        <v>5</v>
      </c>
      <c r="C16" s="18">
        <v>1</v>
      </c>
      <c r="D16" s="19">
        <f t="shared" si="1"/>
        <v>1</v>
      </c>
      <c r="E16" s="20">
        <f t="shared" si="2"/>
        <v>1</v>
      </c>
    </row>
    <row r="17" spans="1:5" ht="29.6" thickBot="1">
      <c r="A17" s="5" t="s">
        <v>247</v>
      </c>
      <c r="B17" s="18">
        <v>5</v>
      </c>
      <c r="C17" s="18">
        <v>2</v>
      </c>
      <c r="D17" s="19">
        <f t="shared" si="1"/>
        <v>2</v>
      </c>
      <c r="E17" s="20">
        <f t="shared" si="2"/>
        <v>22</v>
      </c>
    </row>
    <row r="18" spans="1:5" ht="15" thickBot="1">
      <c r="A18" s="5" t="s">
        <v>248</v>
      </c>
      <c r="B18" s="18">
        <v>5</v>
      </c>
      <c r="C18" s="18">
        <v>2</v>
      </c>
      <c r="D18" s="19">
        <f t="shared" si="1"/>
        <v>2</v>
      </c>
      <c r="E18" s="20">
        <f t="shared" si="2"/>
        <v>22</v>
      </c>
    </row>
    <row r="19" spans="1:5" ht="15" thickBot="1">
      <c r="A19" s="5" t="s">
        <v>249</v>
      </c>
      <c r="B19" s="18">
        <v>5</v>
      </c>
      <c r="C19" s="18">
        <v>2</v>
      </c>
      <c r="D19" s="19">
        <f t="shared" si="1"/>
        <v>2</v>
      </c>
      <c r="E19" s="20">
        <f t="shared" si="2"/>
        <v>22</v>
      </c>
    </row>
    <row r="20" spans="1:5" ht="15" thickBot="1">
      <c r="A20" s="5" t="s">
        <v>250</v>
      </c>
      <c r="B20" s="18">
        <v>3</v>
      </c>
      <c r="C20" s="18">
        <v>3</v>
      </c>
      <c r="D20" s="19">
        <f t="shared" si="1"/>
        <v>3.8</v>
      </c>
      <c r="E20" s="20">
        <f t="shared" si="2"/>
        <v>36</v>
      </c>
    </row>
    <row r="21" spans="1:5" ht="15" thickBot="1">
      <c r="A21" s="5" t="s">
        <v>251</v>
      </c>
      <c r="B21" s="18">
        <v>5</v>
      </c>
      <c r="C21" s="18">
        <v>1</v>
      </c>
      <c r="D21" s="19">
        <f t="shared" si="1"/>
        <v>1</v>
      </c>
      <c r="E21" s="20">
        <f t="shared" si="2"/>
        <v>1</v>
      </c>
    </row>
    <row r="22" spans="1:5" ht="29.6" thickBot="1">
      <c r="A22" s="5" t="s">
        <v>252</v>
      </c>
      <c r="B22" s="18">
        <v>4</v>
      </c>
      <c r="C22" s="18">
        <v>1</v>
      </c>
      <c r="D22" s="19">
        <f t="shared" si="1"/>
        <v>1.7999999999999998</v>
      </c>
      <c r="E22" s="20">
        <f t="shared" si="2"/>
        <v>3</v>
      </c>
    </row>
    <row r="23" spans="1:5" ht="29.6" thickBot="1">
      <c r="A23" s="5" t="s">
        <v>253</v>
      </c>
      <c r="B23" s="18">
        <v>2</v>
      </c>
      <c r="C23" s="18">
        <v>1</v>
      </c>
      <c r="D23" s="19">
        <f t="shared" ref="D23:D35" si="4">IFERROR((6-(((B23*(5-C23))/5)+1)),"")</f>
        <v>3.4</v>
      </c>
      <c r="E23" s="20">
        <f t="shared" si="2"/>
        <v>34</v>
      </c>
    </row>
    <row r="24" spans="1:5" ht="15" thickBot="1">
      <c r="A24" s="5" t="s">
        <v>254</v>
      </c>
      <c r="B24" s="18">
        <v>4</v>
      </c>
      <c r="C24" s="18">
        <v>1</v>
      </c>
      <c r="D24" s="19">
        <f t="shared" si="4"/>
        <v>1.7999999999999998</v>
      </c>
      <c r="E24" s="20">
        <f t="shared" si="2"/>
        <v>3</v>
      </c>
    </row>
    <row r="25" spans="1:5" ht="29.6" thickBot="1">
      <c r="A25" s="5" t="s">
        <v>255</v>
      </c>
      <c r="B25" s="18">
        <v>4</v>
      </c>
      <c r="C25" s="18">
        <v>1</v>
      </c>
      <c r="D25" s="19">
        <f t="shared" si="4"/>
        <v>1.7999999999999998</v>
      </c>
      <c r="E25" s="20">
        <f t="shared" si="2"/>
        <v>3</v>
      </c>
    </row>
    <row r="26" spans="1:5" ht="29.6" thickBot="1">
      <c r="A26" s="5" t="s">
        <v>256</v>
      </c>
      <c r="B26" s="18">
        <v>4</v>
      </c>
      <c r="C26" s="18">
        <v>1</v>
      </c>
      <c r="D26" s="19">
        <f t="shared" si="4"/>
        <v>1.7999999999999998</v>
      </c>
      <c r="E26" s="20">
        <f t="shared" si="2"/>
        <v>3</v>
      </c>
    </row>
    <row r="27" spans="1:5" ht="15" thickBot="1">
      <c r="A27" s="5" t="s">
        <v>257</v>
      </c>
      <c r="B27" s="18">
        <v>4</v>
      </c>
      <c r="C27" s="18">
        <v>1</v>
      </c>
      <c r="D27" s="19">
        <f t="shared" si="4"/>
        <v>1.7999999999999998</v>
      </c>
      <c r="E27" s="20">
        <f t="shared" si="2"/>
        <v>3</v>
      </c>
    </row>
    <row r="28" spans="1:5" ht="29.6" thickBot="1">
      <c r="A28" s="5" t="s">
        <v>258</v>
      </c>
      <c r="B28" s="18">
        <v>4</v>
      </c>
      <c r="C28" s="18">
        <v>1</v>
      </c>
      <c r="D28" s="19">
        <f t="shared" si="4"/>
        <v>1.7999999999999998</v>
      </c>
      <c r="E28" s="20">
        <f t="shared" si="2"/>
        <v>3</v>
      </c>
    </row>
    <row r="29" spans="1:5" ht="29.6" thickBot="1">
      <c r="A29" s="5" t="s">
        <v>259</v>
      </c>
      <c r="B29" s="18">
        <v>4</v>
      </c>
      <c r="C29" s="18">
        <v>1</v>
      </c>
      <c r="D29" s="19">
        <f t="shared" si="4"/>
        <v>1.7999999999999998</v>
      </c>
      <c r="E29" s="20">
        <f t="shared" si="2"/>
        <v>3</v>
      </c>
    </row>
    <row r="30" spans="1:5" ht="15" thickBot="1">
      <c r="A30" s="5" t="s">
        <v>260</v>
      </c>
      <c r="B30" s="18">
        <v>4</v>
      </c>
      <c r="C30" s="18">
        <v>1</v>
      </c>
      <c r="D30" s="19">
        <f t="shared" si="4"/>
        <v>1.7999999999999998</v>
      </c>
      <c r="E30" s="20">
        <f t="shared" si="2"/>
        <v>3</v>
      </c>
    </row>
    <row r="31" spans="1:5" ht="15" thickBot="1">
      <c r="A31" s="5" t="s">
        <v>261</v>
      </c>
      <c r="B31" s="18">
        <v>4</v>
      </c>
      <c r="C31" s="18">
        <v>1</v>
      </c>
      <c r="D31" s="19">
        <f t="shared" si="4"/>
        <v>1.7999999999999998</v>
      </c>
      <c r="E31" s="20">
        <f t="shared" si="2"/>
        <v>3</v>
      </c>
    </row>
    <row r="32" spans="1:5" ht="15" thickBot="1">
      <c r="A32" s="5" t="s">
        <v>262</v>
      </c>
      <c r="B32" s="18">
        <v>4</v>
      </c>
      <c r="C32" s="18">
        <v>1</v>
      </c>
      <c r="D32" s="19">
        <f t="shared" si="4"/>
        <v>1.7999999999999998</v>
      </c>
      <c r="E32" s="20">
        <f t="shared" si="2"/>
        <v>3</v>
      </c>
    </row>
    <row r="33" spans="1:5" ht="29.6" thickBot="1">
      <c r="A33" s="5" t="s">
        <v>263</v>
      </c>
      <c r="B33" s="18">
        <v>4</v>
      </c>
      <c r="C33" s="18">
        <v>1</v>
      </c>
      <c r="D33" s="19">
        <f t="shared" si="4"/>
        <v>1.7999999999999998</v>
      </c>
      <c r="E33" s="20">
        <f t="shared" si="2"/>
        <v>3</v>
      </c>
    </row>
    <row r="34" spans="1:5" ht="15" thickBot="1">
      <c r="A34" s="5" t="s">
        <v>264</v>
      </c>
      <c r="B34" s="18">
        <v>4</v>
      </c>
      <c r="C34" s="18">
        <v>1</v>
      </c>
      <c r="D34" s="19">
        <f t="shared" si="4"/>
        <v>1.7999999999999998</v>
      </c>
      <c r="E34" s="20">
        <f t="shared" si="2"/>
        <v>3</v>
      </c>
    </row>
    <row r="35" spans="1:5" ht="29.6" thickBot="1">
      <c r="A35" s="5" t="s">
        <v>265</v>
      </c>
      <c r="B35" s="18">
        <v>4</v>
      </c>
      <c r="C35" s="18">
        <v>1</v>
      </c>
      <c r="D35" s="19">
        <f t="shared" si="4"/>
        <v>1.7999999999999998</v>
      </c>
      <c r="E35" s="20">
        <f t="shared" si="2"/>
        <v>3</v>
      </c>
    </row>
    <row r="36" spans="1:5" ht="29.6" thickBot="1">
      <c r="A36" s="5" t="s">
        <v>266</v>
      </c>
      <c r="B36" s="18">
        <v>4</v>
      </c>
      <c r="C36" s="18">
        <v>1</v>
      </c>
      <c r="D36" s="19">
        <f t="shared" ref="D36:D37" si="5">IFERROR((6-(((B36*(5-C36))/5)+1)),"")</f>
        <v>1.7999999999999998</v>
      </c>
      <c r="E36" s="20">
        <f t="shared" si="2"/>
        <v>3</v>
      </c>
    </row>
    <row r="37" spans="1:5" ht="29.6" thickBot="1">
      <c r="A37" s="5" t="s">
        <v>267</v>
      </c>
      <c r="B37" s="18">
        <v>4</v>
      </c>
      <c r="C37" s="18">
        <v>1</v>
      </c>
      <c r="D37" s="19">
        <f t="shared" si="5"/>
        <v>1.7999999999999998</v>
      </c>
      <c r="E37" s="20">
        <f t="shared" si="2"/>
        <v>3</v>
      </c>
    </row>
    <row r="38" spans="1:5" ht="29.6" thickBot="1">
      <c r="A38" s="5" t="s">
        <v>268</v>
      </c>
      <c r="B38" s="18">
        <v>4</v>
      </c>
      <c r="C38" s="18">
        <v>1</v>
      </c>
      <c r="D38" s="19">
        <f t="shared" ref="D38:D40" si="6">IFERROR((6-(((B38*(5-C38))/5)+1)),"")</f>
        <v>1.7999999999999998</v>
      </c>
      <c r="E38" s="20">
        <f t="shared" si="2"/>
        <v>3</v>
      </c>
    </row>
    <row r="39" spans="1:5" ht="15" thickBot="1">
      <c r="A39" s="5" t="s">
        <v>269</v>
      </c>
      <c r="B39" s="18">
        <v>4</v>
      </c>
      <c r="C39" s="18">
        <v>1</v>
      </c>
      <c r="D39" s="19">
        <f t="shared" si="6"/>
        <v>1.7999999999999998</v>
      </c>
      <c r="E39" s="20">
        <f t="shared" si="2"/>
        <v>3</v>
      </c>
    </row>
    <row r="40" spans="1:5" ht="29.6" thickBot="1">
      <c r="A40" s="5" t="s">
        <v>270</v>
      </c>
      <c r="B40" s="18">
        <v>4</v>
      </c>
      <c r="C40" s="18">
        <v>1</v>
      </c>
      <c r="D40" s="19">
        <f t="shared" si="6"/>
        <v>1.7999999999999998</v>
      </c>
      <c r="E40" s="20">
        <f t="shared" si="2"/>
        <v>3</v>
      </c>
    </row>
    <row r="41" spans="1:5" ht="6.45" customHeight="1">
      <c r="A41" s="3"/>
      <c r="B41" s="3"/>
      <c r="C41" s="3"/>
      <c r="D41" s="3"/>
      <c r="E41" s="3"/>
    </row>
    <row r="42" spans="1:5">
      <c r="A42" s="12" t="s">
        <v>313</v>
      </c>
    </row>
    <row r="43" spans="1:5" ht="30" customHeight="1">
      <c r="A43" s="30" t="s">
        <v>314</v>
      </c>
      <c r="B43" s="31"/>
      <c r="C43" s="31"/>
      <c r="D43" s="31"/>
      <c r="E43" s="31"/>
    </row>
  </sheetData>
  <mergeCells count="1">
    <mergeCell ref="A43:E43"/>
  </mergeCells>
  <conditionalFormatting sqref="B5:C5 B16:C16">
    <cfRule type="cellIs" dxfId="374" priority="157" operator="greaterThan">
      <formula>3.5</formula>
    </cfRule>
    <cfRule type="cellIs" dxfId="373" priority="158" operator="between">
      <formula>2.5</formula>
      <formula>3.5</formula>
    </cfRule>
    <cfRule type="cellIs" dxfId="372" priority="159" stopIfTrue="1" operator="lessThan">
      <formula>2.5</formula>
    </cfRule>
  </conditionalFormatting>
  <conditionalFormatting sqref="E5 E16">
    <cfRule type="cellIs" dxfId="371" priority="154" operator="greaterThan">
      <formula>3.5</formula>
    </cfRule>
    <cfRule type="cellIs" dxfId="370" priority="155" operator="between">
      <formula>2.5</formula>
      <formula>3.5</formula>
    </cfRule>
    <cfRule type="cellIs" dxfId="369" priority="156" operator="lessThan">
      <formula>2.5</formula>
    </cfRule>
  </conditionalFormatting>
  <conditionalFormatting sqref="B3:C3">
    <cfRule type="cellIs" dxfId="368" priority="151" operator="greaterThan">
      <formula>3.5</formula>
    </cfRule>
    <cfRule type="cellIs" dxfId="367" priority="152" operator="between">
      <formula>2.5</formula>
      <formula>3.5</formula>
    </cfRule>
    <cfRule type="cellIs" dxfId="366" priority="153" stopIfTrue="1" operator="lessThan">
      <formula>2.5</formula>
    </cfRule>
  </conditionalFormatting>
  <conditionalFormatting sqref="E3">
    <cfRule type="cellIs" dxfId="365" priority="148" operator="greaterThan">
      <formula>3.5</formula>
    </cfRule>
    <cfRule type="cellIs" dxfId="364" priority="149" operator="between">
      <formula>2.5</formula>
      <formula>3.5</formula>
    </cfRule>
    <cfRule type="cellIs" dxfId="363" priority="150" operator="lessThan">
      <formula>2.5</formula>
    </cfRule>
  </conditionalFormatting>
  <conditionalFormatting sqref="B6:C8">
    <cfRule type="cellIs" dxfId="362" priority="145" operator="greaterThan">
      <formula>3.5</formula>
    </cfRule>
    <cfRule type="cellIs" dxfId="361" priority="146" operator="between">
      <formula>2.5</formula>
      <formula>3.5</formula>
    </cfRule>
    <cfRule type="cellIs" dxfId="360" priority="147" stopIfTrue="1" operator="lessThan">
      <formula>2.5</formula>
    </cfRule>
  </conditionalFormatting>
  <conditionalFormatting sqref="E6:E8">
    <cfRule type="cellIs" dxfId="359" priority="142" operator="greaterThan">
      <formula>3.5</formula>
    </cfRule>
    <cfRule type="cellIs" dxfId="358" priority="143" operator="between">
      <formula>2.5</formula>
      <formula>3.5</formula>
    </cfRule>
    <cfRule type="cellIs" dxfId="357" priority="144" operator="lessThan">
      <formula>2.5</formula>
    </cfRule>
  </conditionalFormatting>
  <conditionalFormatting sqref="B9:C11">
    <cfRule type="cellIs" dxfId="356" priority="139" operator="greaterThan">
      <formula>3.5</formula>
    </cfRule>
    <cfRule type="cellIs" dxfId="355" priority="140" operator="between">
      <formula>2.5</formula>
      <formula>3.5</formula>
    </cfRule>
    <cfRule type="cellIs" dxfId="354" priority="141" stopIfTrue="1" operator="lessThan">
      <formula>2.5</formula>
    </cfRule>
  </conditionalFormatting>
  <conditionalFormatting sqref="E9:E11">
    <cfRule type="cellIs" dxfId="353" priority="136" operator="greaterThan">
      <formula>3.5</formula>
    </cfRule>
    <cfRule type="cellIs" dxfId="352" priority="137" operator="between">
      <formula>2.5</formula>
      <formula>3.5</formula>
    </cfRule>
    <cfRule type="cellIs" dxfId="351" priority="138" operator="lessThan">
      <formula>2.5</formula>
    </cfRule>
  </conditionalFormatting>
  <conditionalFormatting sqref="B17:C17">
    <cfRule type="cellIs" dxfId="350" priority="133" operator="greaterThan">
      <formula>3.5</formula>
    </cfRule>
    <cfRule type="cellIs" dxfId="349" priority="134" operator="between">
      <formula>2.5</formula>
      <formula>3.5</formula>
    </cfRule>
    <cfRule type="cellIs" dxfId="348" priority="135" stopIfTrue="1" operator="lessThan">
      <formula>2.5</formula>
    </cfRule>
  </conditionalFormatting>
  <conditionalFormatting sqref="E17">
    <cfRule type="cellIs" dxfId="347" priority="130" operator="greaterThan">
      <formula>3.5</formula>
    </cfRule>
    <cfRule type="cellIs" dxfId="346" priority="131" operator="between">
      <formula>2.5</formula>
      <formula>3.5</formula>
    </cfRule>
    <cfRule type="cellIs" dxfId="345" priority="132" operator="lessThan">
      <formula>2.5</formula>
    </cfRule>
  </conditionalFormatting>
  <conditionalFormatting sqref="B22:C32">
    <cfRule type="cellIs" dxfId="344" priority="127" operator="greaterThan">
      <formula>3.5</formula>
    </cfRule>
    <cfRule type="cellIs" dxfId="343" priority="128" operator="between">
      <formula>2.5</formula>
      <formula>3.5</formula>
    </cfRule>
    <cfRule type="cellIs" dxfId="342" priority="129" stopIfTrue="1" operator="lessThan">
      <formula>2.5</formula>
    </cfRule>
  </conditionalFormatting>
  <conditionalFormatting sqref="E22:E32">
    <cfRule type="cellIs" dxfId="341" priority="124" operator="greaterThan">
      <formula>3.5</formula>
    </cfRule>
    <cfRule type="cellIs" dxfId="340" priority="125" operator="between">
      <formula>2.5</formula>
      <formula>3.5</formula>
    </cfRule>
    <cfRule type="cellIs" dxfId="339" priority="126" operator="lessThan">
      <formula>2.5</formula>
    </cfRule>
  </conditionalFormatting>
  <conditionalFormatting sqref="D3">
    <cfRule type="cellIs" dxfId="338" priority="123" operator="lessThan">
      <formula>2.5</formula>
    </cfRule>
  </conditionalFormatting>
  <conditionalFormatting sqref="D3">
    <cfRule type="cellIs" dxfId="337" priority="121" operator="greaterThan">
      <formula>3.5</formula>
    </cfRule>
    <cfRule type="cellIs" dxfId="336" priority="122" operator="between">
      <formula>2.5</formula>
      <formula>3.5</formula>
    </cfRule>
  </conditionalFormatting>
  <conditionalFormatting sqref="D5:D11 D16:D17 D22:D32">
    <cfRule type="cellIs" dxfId="335" priority="120" operator="lessThan">
      <formula>2.5</formula>
    </cfRule>
  </conditionalFormatting>
  <conditionalFormatting sqref="D5:D11 D16:D17 D22:D32">
    <cfRule type="cellIs" dxfId="334" priority="118" operator="greaterThan">
      <formula>3.5</formula>
    </cfRule>
    <cfRule type="cellIs" dxfId="333" priority="119" operator="between">
      <formula>2.5</formula>
      <formula>3.5</formula>
    </cfRule>
  </conditionalFormatting>
  <conditionalFormatting sqref="B20:C20">
    <cfRule type="cellIs" dxfId="332" priority="115" operator="greaterThan">
      <formula>3.5</formula>
    </cfRule>
    <cfRule type="cellIs" dxfId="331" priority="116" operator="between">
      <formula>2.5</formula>
      <formula>3.5</formula>
    </cfRule>
    <cfRule type="cellIs" dxfId="330" priority="117" stopIfTrue="1" operator="lessThan">
      <formula>2.5</formula>
    </cfRule>
  </conditionalFormatting>
  <conditionalFormatting sqref="E20">
    <cfRule type="cellIs" dxfId="329" priority="112" operator="greaterThan">
      <formula>3.5</formula>
    </cfRule>
    <cfRule type="cellIs" dxfId="328" priority="113" operator="between">
      <formula>2.5</formula>
      <formula>3.5</formula>
    </cfRule>
    <cfRule type="cellIs" dxfId="327" priority="114" operator="lessThan">
      <formula>2.5</formula>
    </cfRule>
  </conditionalFormatting>
  <conditionalFormatting sqref="B18:C19">
    <cfRule type="cellIs" dxfId="326" priority="109" operator="greaterThan">
      <formula>3.5</formula>
    </cfRule>
    <cfRule type="cellIs" dxfId="325" priority="110" operator="between">
      <formula>2.5</formula>
      <formula>3.5</formula>
    </cfRule>
    <cfRule type="cellIs" dxfId="324" priority="111" stopIfTrue="1" operator="lessThan">
      <formula>2.5</formula>
    </cfRule>
  </conditionalFormatting>
  <conditionalFormatting sqref="E18:E19">
    <cfRule type="cellIs" dxfId="323" priority="106" operator="greaterThan">
      <formula>3.5</formula>
    </cfRule>
    <cfRule type="cellIs" dxfId="322" priority="107" operator="between">
      <formula>2.5</formula>
      <formula>3.5</formula>
    </cfRule>
    <cfRule type="cellIs" dxfId="321" priority="108" operator="lessThan">
      <formula>2.5</formula>
    </cfRule>
  </conditionalFormatting>
  <conditionalFormatting sqref="B21:C21">
    <cfRule type="cellIs" dxfId="320" priority="103" operator="greaterThan">
      <formula>3.5</formula>
    </cfRule>
    <cfRule type="cellIs" dxfId="319" priority="104" operator="between">
      <formula>2.5</formula>
      <formula>3.5</formula>
    </cfRule>
    <cfRule type="cellIs" dxfId="318" priority="105" stopIfTrue="1" operator="lessThan">
      <formula>2.5</formula>
    </cfRule>
  </conditionalFormatting>
  <conditionalFormatting sqref="E21">
    <cfRule type="cellIs" dxfId="317" priority="100" operator="greaterThan">
      <formula>3.5</formula>
    </cfRule>
    <cfRule type="cellIs" dxfId="316" priority="101" operator="between">
      <formula>2.5</formula>
      <formula>3.5</formula>
    </cfRule>
    <cfRule type="cellIs" dxfId="315" priority="102" operator="lessThan">
      <formula>2.5</formula>
    </cfRule>
  </conditionalFormatting>
  <conditionalFormatting sqref="D18:D21">
    <cfRule type="cellIs" dxfId="314" priority="99" operator="lessThan">
      <formula>2.5</formula>
    </cfRule>
  </conditionalFormatting>
  <conditionalFormatting sqref="D18:D21">
    <cfRule type="cellIs" dxfId="313" priority="97" operator="greaterThan">
      <formula>3.5</formula>
    </cfRule>
    <cfRule type="cellIs" dxfId="312" priority="98" operator="between">
      <formula>2.5</formula>
      <formula>3.5</formula>
    </cfRule>
  </conditionalFormatting>
  <conditionalFormatting sqref="B12:C12">
    <cfRule type="cellIs" dxfId="311" priority="94" operator="greaterThan">
      <formula>3.5</formula>
    </cfRule>
    <cfRule type="cellIs" dxfId="310" priority="95" operator="between">
      <formula>2.5</formula>
      <formula>3.5</formula>
    </cfRule>
    <cfRule type="cellIs" dxfId="309" priority="96" stopIfTrue="1" operator="lessThan">
      <formula>2.5</formula>
    </cfRule>
  </conditionalFormatting>
  <conditionalFormatting sqref="E12">
    <cfRule type="cellIs" dxfId="308" priority="91" operator="greaterThan">
      <formula>3.5</formula>
    </cfRule>
    <cfRule type="cellIs" dxfId="307" priority="92" operator="between">
      <formula>2.5</formula>
      <formula>3.5</formula>
    </cfRule>
    <cfRule type="cellIs" dxfId="306" priority="93" operator="lessThan">
      <formula>2.5</formula>
    </cfRule>
  </conditionalFormatting>
  <conditionalFormatting sqref="B13:C15">
    <cfRule type="cellIs" dxfId="305" priority="88" operator="greaterThan">
      <formula>3.5</formula>
    </cfRule>
    <cfRule type="cellIs" dxfId="304" priority="89" operator="between">
      <formula>2.5</formula>
      <formula>3.5</formula>
    </cfRule>
    <cfRule type="cellIs" dxfId="303" priority="90" stopIfTrue="1" operator="lessThan">
      <formula>2.5</formula>
    </cfRule>
  </conditionalFormatting>
  <conditionalFormatting sqref="E13:E15">
    <cfRule type="cellIs" dxfId="302" priority="85" operator="greaterThan">
      <formula>3.5</formula>
    </cfRule>
    <cfRule type="cellIs" dxfId="301" priority="86" operator="between">
      <formula>2.5</formula>
      <formula>3.5</formula>
    </cfRule>
    <cfRule type="cellIs" dxfId="300" priority="87" operator="lessThan">
      <formula>2.5</formula>
    </cfRule>
  </conditionalFormatting>
  <conditionalFormatting sqref="D12:D15">
    <cfRule type="cellIs" dxfId="299" priority="84" operator="lessThan">
      <formula>2.5</formula>
    </cfRule>
  </conditionalFormatting>
  <conditionalFormatting sqref="D12:D15">
    <cfRule type="cellIs" dxfId="298" priority="82" operator="greaterThan">
      <formula>3.5</formula>
    </cfRule>
    <cfRule type="cellIs" dxfId="297" priority="83" operator="between">
      <formula>2.5</formula>
      <formula>3.5</formula>
    </cfRule>
  </conditionalFormatting>
  <conditionalFormatting sqref="B38:C40">
    <cfRule type="cellIs" dxfId="296" priority="25" operator="greaterThan">
      <formula>3.5</formula>
    </cfRule>
    <cfRule type="cellIs" dxfId="295" priority="26" operator="between">
      <formula>2.5</formula>
      <formula>3.5</formula>
    </cfRule>
    <cfRule type="cellIs" dxfId="294" priority="27" stopIfTrue="1" operator="lessThan">
      <formula>2.5</formula>
    </cfRule>
  </conditionalFormatting>
  <conditionalFormatting sqref="E38:E40">
    <cfRule type="cellIs" dxfId="293" priority="22" operator="greaterThan">
      <formula>3.5</formula>
    </cfRule>
    <cfRule type="cellIs" dxfId="292" priority="23" operator="between">
      <formula>2.5</formula>
      <formula>3.5</formula>
    </cfRule>
    <cfRule type="cellIs" dxfId="291" priority="24" operator="lessThan">
      <formula>2.5</formula>
    </cfRule>
  </conditionalFormatting>
  <conditionalFormatting sqref="D38:D40">
    <cfRule type="cellIs" dxfId="290" priority="21" operator="lessThan">
      <formula>2.5</formula>
    </cfRule>
  </conditionalFormatting>
  <conditionalFormatting sqref="D38:D40">
    <cfRule type="cellIs" dxfId="289" priority="19" operator="greaterThan">
      <formula>3.5</formula>
    </cfRule>
    <cfRule type="cellIs" dxfId="288" priority="20" operator="between">
      <formula>2.5</formula>
      <formula>3.5</formula>
    </cfRule>
  </conditionalFormatting>
  <conditionalFormatting sqref="B36:C37">
    <cfRule type="cellIs" dxfId="287" priority="16" operator="greaterThan">
      <formula>3.5</formula>
    </cfRule>
    <cfRule type="cellIs" dxfId="286" priority="17" operator="between">
      <formula>2.5</formula>
      <formula>3.5</formula>
    </cfRule>
    <cfRule type="cellIs" dxfId="285" priority="18" stopIfTrue="1" operator="lessThan">
      <formula>2.5</formula>
    </cfRule>
  </conditionalFormatting>
  <conditionalFormatting sqref="E36:E37">
    <cfRule type="cellIs" dxfId="284" priority="13" operator="greaterThan">
      <formula>3.5</formula>
    </cfRule>
    <cfRule type="cellIs" dxfId="283" priority="14" operator="between">
      <formula>2.5</formula>
      <formula>3.5</formula>
    </cfRule>
    <cfRule type="cellIs" dxfId="282" priority="15" operator="lessThan">
      <formula>2.5</formula>
    </cfRule>
  </conditionalFormatting>
  <conditionalFormatting sqref="D36:D37">
    <cfRule type="cellIs" dxfId="281" priority="12" operator="lessThan">
      <formula>2.5</formula>
    </cfRule>
  </conditionalFormatting>
  <conditionalFormatting sqref="D36:D37">
    <cfRule type="cellIs" dxfId="280" priority="10" operator="greaterThan">
      <formula>3.5</formula>
    </cfRule>
    <cfRule type="cellIs" dxfId="279" priority="11" operator="between">
      <formula>2.5</formula>
      <formula>3.5</formula>
    </cfRule>
  </conditionalFormatting>
  <conditionalFormatting sqref="B33:C35">
    <cfRule type="cellIs" dxfId="278" priority="7" operator="greaterThan">
      <formula>3.5</formula>
    </cfRule>
    <cfRule type="cellIs" dxfId="277" priority="8" operator="between">
      <formula>2.5</formula>
      <formula>3.5</formula>
    </cfRule>
    <cfRule type="cellIs" dxfId="276" priority="9" stopIfTrue="1" operator="lessThan">
      <formula>2.5</formula>
    </cfRule>
  </conditionalFormatting>
  <conditionalFormatting sqref="E33:E35">
    <cfRule type="cellIs" dxfId="275" priority="4" operator="greaterThan">
      <formula>3.5</formula>
    </cfRule>
    <cfRule type="cellIs" dxfId="274" priority="5" operator="between">
      <formula>2.5</formula>
      <formula>3.5</formula>
    </cfRule>
    <cfRule type="cellIs" dxfId="273" priority="6" operator="lessThan">
      <formula>2.5</formula>
    </cfRule>
  </conditionalFormatting>
  <conditionalFormatting sqref="D33:D35">
    <cfRule type="cellIs" dxfId="272" priority="3" operator="lessThan">
      <formula>2.5</formula>
    </cfRule>
  </conditionalFormatting>
  <conditionalFormatting sqref="D33:D35">
    <cfRule type="cellIs" dxfId="271" priority="1" operator="greaterThan">
      <formula>3.5</formula>
    </cfRule>
    <cfRule type="cellIs" dxfId="270" priority="2" operator="between">
      <formula>2.5</formula>
      <formula>3.5</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7678-4C2E-4FFD-9D92-C8D88A66259D}">
  <dimension ref="A1:E27"/>
  <sheetViews>
    <sheetView zoomScale="120" zoomScaleNormal="120" workbookViewId="0">
      <pane ySplit="1" topLeftCell="A23" activePane="bottomLeft" state="frozen"/>
      <selection pane="bottomLeft" activeCell="A31" sqref="A31"/>
    </sheetView>
  </sheetViews>
  <sheetFormatPr defaultRowHeight="14.6"/>
  <cols>
    <col min="1" max="1" width="76.69140625" style="1" customWidth="1"/>
    <col min="2" max="4" width="13.69140625" style="2" customWidth="1"/>
    <col min="5" max="5" width="9.23046875" style="4"/>
  </cols>
  <sheetData>
    <row r="1" spans="1:5" ht="73.3" customHeight="1">
      <c r="A1" s="6" t="s">
        <v>123</v>
      </c>
      <c r="B1" s="6" t="s">
        <v>12</v>
      </c>
      <c r="C1" s="6" t="s">
        <v>191</v>
      </c>
      <c r="D1" s="6" t="s">
        <v>192</v>
      </c>
      <c r="E1" s="6" t="s">
        <v>87</v>
      </c>
    </row>
    <row r="2" spans="1:5" ht="6.45" customHeight="1" thickBot="1">
      <c r="A2" s="3"/>
      <c r="B2" s="3"/>
      <c r="C2" s="3"/>
      <c r="D2" s="3"/>
      <c r="E2" s="3"/>
    </row>
    <row r="3" spans="1:5" ht="15" thickBot="1">
      <c r="A3" s="8" t="s">
        <v>271</v>
      </c>
      <c r="B3" s="10">
        <f>IFERROR(AVERAGE(B4:B25),"")</f>
        <v>3.75</v>
      </c>
      <c r="C3" s="10">
        <f>IFERROR(AVERAGE(C4:C25),"")</f>
        <v>1.5</v>
      </c>
      <c r="D3" s="10">
        <f t="shared" ref="D3" si="0">IFERROR((6-(((B3*(5-C3))/5)+1)),"")</f>
        <v>2.375</v>
      </c>
      <c r="E3" s="13" t="str">
        <f ca="1">IFERROR(RANK(D3,E3,1),"")</f>
        <v/>
      </c>
    </row>
    <row r="4" spans="1:5" ht="6.45" customHeight="1" thickBot="1">
      <c r="A4" s="3"/>
      <c r="B4" s="3"/>
      <c r="C4" s="3"/>
      <c r="D4" s="3"/>
      <c r="E4" s="3"/>
    </row>
    <row r="5" spans="1:5" ht="29.6" thickBot="1">
      <c r="A5" s="7" t="s">
        <v>122</v>
      </c>
      <c r="B5" s="18">
        <v>3</v>
      </c>
      <c r="C5" s="18">
        <v>2</v>
      </c>
      <c r="D5" s="19">
        <f t="shared" ref="D5:D24" si="1">IFERROR((6-(((B5*(5-C5))/5)+1)),"")</f>
        <v>3.2</v>
      </c>
      <c r="E5" s="20">
        <f t="shared" ref="E5:E24" si="2">IFERROR(RANK(D5,D$4:D$25,1),"")</f>
        <v>17</v>
      </c>
    </row>
    <row r="6" spans="1:5" ht="44.15" thickBot="1">
      <c r="A6" s="5" t="s">
        <v>272</v>
      </c>
      <c r="B6" s="18">
        <v>2</v>
      </c>
      <c r="C6" s="18">
        <v>1</v>
      </c>
      <c r="D6" s="19">
        <f t="shared" si="1"/>
        <v>3.4</v>
      </c>
      <c r="E6" s="20">
        <f t="shared" si="2"/>
        <v>18</v>
      </c>
    </row>
    <row r="7" spans="1:5" ht="15" thickBot="1">
      <c r="A7" s="5" t="s">
        <v>120</v>
      </c>
      <c r="B7" s="18">
        <v>4</v>
      </c>
      <c r="C7" s="18">
        <v>1</v>
      </c>
      <c r="D7" s="19">
        <f t="shared" si="1"/>
        <v>1.7999999999999998</v>
      </c>
      <c r="E7" s="20">
        <f t="shared" si="2"/>
        <v>3</v>
      </c>
    </row>
    <row r="8" spans="1:5" ht="29.6" thickBot="1">
      <c r="A8" s="5" t="s">
        <v>119</v>
      </c>
      <c r="B8" s="18">
        <v>4</v>
      </c>
      <c r="C8" s="18">
        <v>2</v>
      </c>
      <c r="D8" s="19">
        <f t="shared" si="1"/>
        <v>2.6</v>
      </c>
      <c r="E8" s="20">
        <f t="shared" si="2"/>
        <v>9</v>
      </c>
    </row>
    <row r="9" spans="1:5" ht="29.6" thickBot="1">
      <c r="A9" s="5" t="s">
        <v>118</v>
      </c>
      <c r="B9" s="18">
        <v>3</v>
      </c>
      <c r="C9" s="18">
        <v>1</v>
      </c>
      <c r="D9" s="19">
        <f t="shared" si="1"/>
        <v>2.6</v>
      </c>
      <c r="E9" s="20">
        <f t="shared" si="2"/>
        <v>9</v>
      </c>
    </row>
    <row r="10" spans="1:5" ht="44.15" thickBot="1">
      <c r="A10" s="5" t="s">
        <v>117</v>
      </c>
      <c r="B10" s="18">
        <v>4</v>
      </c>
      <c r="C10" s="18">
        <v>2</v>
      </c>
      <c r="D10" s="19">
        <f t="shared" si="1"/>
        <v>2.6</v>
      </c>
      <c r="E10" s="20">
        <f t="shared" si="2"/>
        <v>9</v>
      </c>
    </row>
    <row r="11" spans="1:5" ht="29.6" thickBot="1">
      <c r="A11" s="5" t="s">
        <v>116</v>
      </c>
      <c r="B11" s="18">
        <v>3</v>
      </c>
      <c r="C11" s="18">
        <v>1</v>
      </c>
      <c r="D11" s="19">
        <f t="shared" si="1"/>
        <v>2.6</v>
      </c>
      <c r="E11" s="20">
        <f t="shared" si="2"/>
        <v>9</v>
      </c>
    </row>
    <row r="12" spans="1:5" ht="29.6" thickBot="1">
      <c r="A12" s="5" t="s">
        <v>115</v>
      </c>
      <c r="B12" s="18">
        <v>4</v>
      </c>
      <c r="C12" s="18">
        <v>2</v>
      </c>
      <c r="D12" s="19">
        <f t="shared" si="1"/>
        <v>2.6</v>
      </c>
      <c r="E12" s="20">
        <f t="shared" si="2"/>
        <v>9</v>
      </c>
    </row>
    <row r="13" spans="1:5" ht="29.6" thickBot="1">
      <c r="A13" s="5" t="s">
        <v>114</v>
      </c>
      <c r="B13" s="18">
        <v>3</v>
      </c>
      <c r="C13" s="18">
        <v>1</v>
      </c>
      <c r="D13" s="19">
        <f t="shared" si="1"/>
        <v>2.6</v>
      </c>
      <c r="E13" s="20">
        <f t="shared" si="2"/>
        <v>9</v>
      </c>
    </row>
    <row r="14" spans="1:5" ht="29.6" thickBot="1">
      <c r="A14" s="5" t="s">
        <v>113</v>
      </c>
      <c r="B14" s="18">
        <v>4</v>
      </c>
      <c r="C14" s="18">
        <v>2</v>
      </c>
      <c r="D14" s="19">
        <f t="shared" si="1"/>
        <v>2.6</v>
      </c>
      <c r="E14" s="20">
        <f t="shared" si="2"/>
        <v>9</v>
      </c>
    </row>
    <row r="15" spans="1:5" ht="29.6" thickBot="1">
      <c r="A15" s="5" t="s">
        <v>112</v>
      </c>
      <c r="B15" s="18">
        <v>3</v>
      </c>
      <c r="C15" s="18">
        <v>1</v>
      </c>
      <c r="D15" s="19">
        <f t="shared" si="1"/>
        <v>2.6</v>
      </c>
      <c r="E15" s="20">
        <f t="shared" si="2"/>
        <v>9</v>
      </c>
    </row>
    <row r="16" spans="1:5" ht="29.6" thickBot="1">
      <c r="A16" s="5" t="s">
        <v>111</v>
      </c>
      <c r="B16" s="18">
        <v>5</v>
      </c>
      <c r="C16" s="18">
        <v>1</v>
      </c>
      <c r="D16" s="19">
        <f t="shared" si="1"/>
        <v>1</v>
      </c>
      <c r="E16" s="20">
        <f t="shared" si="2"/>
        <v>1</v>
      </c>
    </row>
    <row r="17" spans="1:5" ht="44.15" thickBot="1">
      <c r="A17" s="5" t="s">
        <v>110</v>
      </c>
      <c r="B17" s="18">
        <v>5</v>
      </c>
      <c r="C17" s="18">
        <v>2</v>
      </c>
      <c r="D17" s="19">
        <f t="shared" si="1"/>
        <v>2</v>
      </c>
      <c r="E17" s="20">
        <f t="shared" si="2"/>
        <v>6</v>
      </c>
    </row>
    <row r="18" spans="1:5" ht="29.6" thickBot="1">
      <c r="A18" s="5" t="s">
        <v>109</v>
      </c>
      <c r="B18" s="18">
        <v>5</v>
      </c>
      <c r="C18" s="18">
        <v>2</v>
      </c>
      <c r="D18" s="19">
        <f t="shared" si="1"/>
        <v>2</v>
      </c>
      <c r="E18" s="20">
        <f t="shared" si="2"/>
        <v>6</v>
      </c>
    </row>
    <row r="19" spans="1:5" ht="15" thickBot="1">
      <c r="A19" s="5" t="s">
        <v>108</v>
      </c>
      <c r="B19" s="18">
        <v>5</v>
      </c>
      <c r="C19" s="18">
        <v>2</v>
      </c>
      <c r="D19" s="19">
        <f t="shared" si="1"/>
        <v>2</v>
      </c>
      <c r="E19" s="20">
        <f t="shared" si="2"/>
        <v>6</v>
      </c>
    </row>
    <row r="20" spans="1:5" ht="29.6" thickBot="1">
      <c r="A20" s="5" t="s">
        <v>107</v>
      </c>
      <c r="B20" s="18">
        <v>3</v>
      </c>
      <c r="C20" s="18">
        <v>3</v>
      </c>
      <c r="D20" s="19">
        <f t="shared" si="1"/>
        <v>3.8</v>
      </c>
      <c r="E20" s="20">
        <f t="shared" si="2"/>
        <v>20</v>
      </c>
    </row>
    <row r="21" spans="1:5" ht="29.6" thickBot="1">
      <c r="A21" s="5" t="s">
        <v>106</v>
      </c>
      <c r="B21" s="18">
        <v>5</v>
      </c>
      <c r="C21" s="18">
        <v>1</v>
      </c>
      <c r="D21" s="19">
        <f t="shared" si="1"/>
        <v>1</v>
      </c>
      <c r="E21" s="20">
        <f t="shared" si="2"/>
        <v>1</v>
      </c>
    </row>
    <row r="22" spans="1:5" ht="44.15" thickBot="1">
      <c r="A22" s="5" t="s">
        <v>105</v>
      </c>
      <c r="B22" s="18">
        <v>4</v>
      </c>
      <c r="C22" s="18">
        <v>1</v>
      </c>
      <c r="D22" s="19">
        <f t="shared" si="1"/>
        <v>1.7999999999999998</v>
      </c>
      <c r="E22" s="20">
        <f t="shared" si="2"/>
        <v>3</v>
      </c>
    </row>
    <row r="23" spans="1:5" ht="29.6" thickBot="1">
      <c r="A23" s="5" t="s">
        <v>104</v>
      </c>
      <c r="B23" s="18">
        <v>2</v>
      </c>
      <c r="C23" s="18">
        <v>1</v>
      </c>
      <c r="D23" s="19">
        <f t="shared" si="1"/>
        <v>3.4</v>
      </c>
      <c r="E23" s="20">
        <f t="shared" si="2"/>
        <v>18</v>
      </c>
    </row>
    <row r="24" spans="1:5" ht="29.6" thickBot="1">
      <c r="A24" s="5" t="s">
        <v>103</v>
      </c>
      <c r="B24" s="18">
        <v>4</v>
      </c>
      <c r="C24" s="18">
        <v>1</v>
      </c>
      <c r="D24" s="19">
        <f t="shared" si="1"/>
        <v>1.7999999999999998</v>
      </c>
      <c r="E24" s="20">
        <f t="shared" si="2"/>
        <v>3</v>
      </c>
    </row>
    <row r="25" spans="1:5" ht="6.45" customHeight="1">
      <c r="A25" s="3"/>
      <c r="B25" s="3"/>
      <c r="C25" s="3"/>
      <c r="D25" s="3"/>
      <c r="E25" s="3"/>
    </row>
    <row r="26" spans="1:5">
      <c r="A26" s="12" t="s">
        <v>313</v>
      </c>
    </row>
    <row r="27" spans="1:5" ht="30" customHeight="1">
      <c r="A27" s="30" t="s">
        <v>314</v>
      </c>
      <c r="B27" s="31"/>
      <c r="C27" s="31"/>
      <c r="D27" s="31"/>
      <c r="E27" s="31"/>
    </row>
  </sheetData>
  <mergeCells count="1">
    <mergeCell ref="A27:E27"/>
  </mergeCells>
  <conditionalFormatting sqref="B5:C5 B16:C16">
    <cfRule type="cellIs" dxfId="269" priority="103" operator="greaterThan">
      <formula>3.5</formula>
    </cfRule>
    <cfRule type="cellIs" dxfId="268" priority="104" operator="between">
      <formula>2.5</formula>
      <formula>3.5</formula>
    </cfRule>
    <cfRule type="cellIs" dxfId="267" priority="105" stopIfTrue="1" operator="lessThan">
      <formula>2.5</formula>
    </cfRule>
  </conditionalFormatting>
  <conditionalFormatting sqref="E5 E16">
    <cfRule type="cellIs" dxfId="266" priority="100" operator="greaterThan">
      <formula>3.5</formula>
    </cfRule>
    <cfRule type="cellIs" dxfId="265" priority="101" operator="between">
      <formula>2.5</formula>
      <formula>3.5</formula>
    </cfRule>
    <cfRule type="cellIs" dxfId="264" priority="102" operator="lessThan">
      <formula>2.5</formula>
    </cfRule>
  </conditionalFormatting>
  <conditionalFormatting sqref="B3:C3">
    <cfRule type="cellIs" dxfId="263" priority="97" operator="greaterThan">
      <formula>3.5</formula>
    </cfRule>
    <cfRule type="cellIs" dxfId="262" priority="98" operator="between">
      <formula>2.5</formula>
      <formula>3.5</formula>
    </cfRule>
    <cfRule type="cellIs" dxfId="261" priority="99" stopIfTrue="1" operator="lessThan">
      <formula>2.5</formula>
    </cfRule>
  </conditionalFormatting>
  <conditionalFormatting sqref="E3">
    <cfRule type="cellIs" dxfId="260" priority="94" operator="greaterThan">
      <formula>3.5</formula>
    </cfRule>
    <cfRule type="cellIs" dxfId="259" priority="95" operator="between">
      <formula>2.5</formula>
      <formula>3.5</formula>
    </cfRule>
    <cfRule type="cellIs" dxfId="258" priority="96" operator="lessThan">
      <formula>2.5</formula>
    </cfRule>
  </conditionalFormatting>
  <conditionalFormatting sqref="B6:C8">
    <cfRule type="cellIs" dxfId="257" priority="91" operator="greaterThan">
      <formula>3.5</formula>
    </cfRule>
    <cfRule type="cellIs" dxfId="256" priority="92" operator="between">
      <formula>2.5</formula>
      <formula>3.5</formula>
    </cfRule>
    <cfRule type="cellIs" dxfId="255" priority="93" stopIfTrue="1" operator="lessThan">
      <formula>2.5</formula>
    </cfRule>
  </conditionalFormatting>
  <conditionalFormatting sqref="E6:E8">
    <cfRule type="cellIs" dxfId="254" priority="88" operator="greaterThan">
      <formula>3.5</formula>
    </cfRule>
    <cfRule type="cellIs" dxfId="253" priority="89" operator="between">
      <formula>2.5</formula>
      <formula>3.5</formula>
    </cfRule>
    <cfRule type="cellIs" dxfId="252" priority="90" operator="lessThan">
      <formula>2.5</formula>
    </cfRule>
  </conditionalFormatting>
  <conditionalFormatting sqref="B9:C11">
    <cfRule type="cellIs" dxfId="251" priority="85" operator="greaterThan">
      <formula>3.5</formula>
    </cfRule>
    <cfRule type="cellIs" dxfId="250" priority="86" operator="between">
      <formula>2.5</formula>
      <formula>3.5</formula>
    </cfRule>
    <cfRule type="cellIs" dxfId="249" priority="87" stopIfTrue="1" operator="lessThan">
      <formula>2.5</formula>
    </cfRule>
  </conditionalFormatting>
  <conditionalFormatting sqref="E9:E11">
    <cfRule type="cellIs" dxfId="248" priority="82" operator="greaterThan">
      <formula>3.5</formula>
    </cfRule>
    <cfRule type="cellIs" dxfId="247" priority="83" operator="between">
      <formula>2.5</formula>
      <formula>3.5</formula>
    </cfRule>
    <cfRule type="cellIs" dxfId="246" priority="84" operator="lessThan">
      <formula>2.5</formula>
    </cfRule>
  </conditionalFormatting>
  <conditionalFormatting sqref="B17:C17">
    <cfRule type="cellIs" dxfId="245" priority="79" operator="greaterThan">
      <formula>3.5</formula>
    </cfRule>
    <cfRule type="cellIs" dxfId="244" priority="80" operator="between">
      <formula>2.5</formula>
      <formula>3.5</formula>
    </cfRule>
    <cfRule type="cellIs" dxfId="243" priority="81" stopIfTrue="1" operator="lessThan">
      <formula>2.5</formula>
    </cfRule>
  </conditionalFormatting>
  <conditionalFormatting sqref="E17">
    <cfRule type="cellIs" dxfId="242" priority="76" operator="greaterThan">
      <formula>3.5</formula>
    </cfRule>
    <cfRule type="cellIs" dxfId="241" priority="77" operator="between">
      <formula>2.5</formula>
      <formula>3.5</formula>
    </cfRule>
    <cfRule type="cellIs" dxfId="240" priority="78" operator="lessThan">
      <formula>2.5</formula>
    </cfRule>
  </conditionalFormatting>
  <conditionalFormatting sqref="B22:C24">
    <cfRule type="cellIs" dxfId="239" priority="73" operator="greaterThan">
      <formula>3.5</formula>
    </cfRule>
    <cfRule type="cellIs" dxfId="238" priority="74" operator="between">
      <formula>2.5</formula>
      <formula>3.5</formula>
    </cfRule>
    <cfRule type="cellIs" dxfId="237" priority="75" stopIfTrue="1" operator="lessThan">
      <formula>2.5</formula>
    </cfRule>
  </conditionalFormatting>
  <conditionalFormatting sqref="E22:E24">
    <cfRule type="cellIs" dxfId="236" priority="70" operator="greaterThan">
      <formula>3.5</formula>
    </cfRule>
    <cfRule type="cellIs" dxfId="235" priority="71" operator="between">
      <formula>2.5</formula>
      <formula>3.5</formula>
    </cfRule>
    <cfRule type="cellIs" dxfId="234" priority="72" operator="lessThan">
      <formula>2.5</formula>
    </cfRule>
  </conditionalFormatting>
  <conditionalFormatting sqref="D3">
    <cfRule type="cellIs" dxfId="233" priority="69" operator="lessThan">
      <formula>2.5</formula>
    </cfRule>
  </conditionalFormatting>
  <conditionalFormatting sqref="D3">
    <cfRule type="cellIs" dxfId="232" priority="67" operator="greaterThan">
      <formula>3.5</formula>
    </cfRule>
    <cfRule type="cellIs" dxfId="231" priority="68" operator="between">
      <formula>2.5</formula>
      <formula>3.5</formula>
    </cfRule>
  </conditionalFormatting>
  <conditionalFormatting sqref="D5:D11 D16:D17 D22:D24">
    <cfRule type="cellIs" dxfId="230" priority="66" operator="lessThan">
      <formula>2.5</formula>
    </cfRule>
  </conditionalFormatting>
  <conditionalFormatting sqref="D5:D11 D16:D17 D22:D24">
    <cfRule type="cellIs" dxfId="229" priority="64" operator="greaterThan">
      <formula>3.5</formula>
    </cfRule>
    <cfRule type="cellIs" dxfId="228" priority="65" operator="between">
      <formula>2.5</formula>
      <formula>3.5</formula>
    </cfRule>
  </conditionalFormatting>
  <conditionalFormatting sqref="B20:C20">
    <cfRule type="cellIs" dxfId="227" priority="61" operator="greaterThan">
      <formula>3.5</formula>
    </cfRule>
    <cfRule type="cellIs" dxfId="226" priority="62" operator="between">
      <formula>2.5</formula>
      <formula>3.5</formula>
    </cfRule>
    <cfRule type="cellIs" dxfId="225" priority="63" stopIfTrue="1" operator="lessThan">
      <formula>2.5</formula>
    </cfRule>
  </conditionalFormatting>
  <conditionalFormatting sqref="E20">
    <cfRule type="cellIs" dxfId="224" priority="58" operator="greaterThan">
      <formula>3.5</formula>
    </cfRule>
    <cfRule type="cellIs" dxfId="223" priority="59" operator="between">
      <formula>2.5</formula>
      <formula>3.5</formula>
    </cfRule>
    <cfRule type="cellIs" dxfId="222" priority="60" operator="lessThan">
      <formula>2.5</formula>
    </cfRule>
  </conditionalFormatting>
  <conditionalFormatting sqref="B18:C19">
    <cfRule type="cellIs" dxfId="221" priority="55" operator="greaterThan">
      <formula>3.5</formula>
    </cfRule>
    <cfRule type="cellIs" dxfId="220" priority="56" operator="between">
      <formula>2.5</formula>
      <formula>3.5</formula>
    </cfRule>
    <cfRule type="cellIs" dxfId="219" priority="57" stopIfTrue="1" operator="lessThan">
      <formula>2.5</formula>
    </cfRule>
  </conditionalFormatting>
  <conditionalFormatting sqref="E18:E19">
    <cfRule type="cellIs" dxfId="218" priority="52" operator="greaterThan">
      <formula>3.5</formula>
    </cfRule>
    <cfRule type="cellIs" dxfId="217" priority="53" operator="between">
      <formula>2.5</formula>
      <formula>3.5</formula>
    </cfRule>
    <cfRule type="cellIs" dxfId="216" priority="54" operator="lessThan">
      <formula>2.5</formula>
    </cfRule>
  </conditionalFormatting>
  <conditionalFormatting sqref="B21:C21">
    <cfRule type="cellIs" dxfId="215" priority="49" operator="greaterThan">
      <formula>3.5</formula>
    </cfRule>
    <cfRule type="cellIs" dxfId="214" priority="50" operator="between">
      <formula>2.5</formula>
      <formula>3.5</formula>
    </cfRule>
    <cfRule type="cellIs" dxfId="213" priority="51" stopIfTrue="1" operator="lessThan">
      <formula>2.5</formula>
    </cfRule>
  </conditionalFormatting>
  <conditionalFormatting sqref="E21">
    <cfRule type="cellIs" dxfId="212" priority="46" operator="greaterThan">
      <formula>3.5</formula>
    </cfRule>
    <cfRule type="cellIs" dxfId="211" priority="47" operator="between">
      <formula>2.5</formula>
      <formula>3.5</formula>
    </cfRule>
    <cfRule type="cellIs" dxfId="210" priority="48" operator="lessThan">
      <formula>2.5</formula>
    </cfRule>
  </conditionalFormatting>
  <conditionalFormatting sqref="D18:D21">
    <cfRule type="cellIs" dxfId="209" priority="45" operator="lessThan">
      <formula>2.5</formula>
    </cfRule>
  </conditionalFormatting>
  <conditionalFormatting sqref="D18:D21">
    <cfRule type="cellIs" dxfId="208" priority="43" operator="greaterThan">
      <formula>3.5</formula>
    </cfRule>
    <cfRule type="cellIs" dxfId="207" priority="44" operator="between">
      <formula>2.5</formula>
      <formula>3.5</formula>
    </cfRule>
  </conditionalFormatting>
  <conditionalFormatting sqref="B12:C12">
    <cfRule type="cellIs" dxfId="206" priority="40" operator="greaterThan">
      <formula>3.5</formula>
    </cfRule>
    <cfRule type="cellIs" dxfId="205" priority="41" operator="between">
      <formula>2.5</formula>
      <formula>3.5</formula>
    </cfRule>
    <cfRule type="cellIs" dxfId="204" priority="42" stopIfTrue="1" operator="lessThan">
      <formula>2.5</formula>
    </cfRule>
  </conditionalFormatting>
  <conditionalFormatting sqref="E12">
    <cfRule type="cellIs" dxfId="203" priority="37" operator="greaterThan">
      <formula>3.5</formula>
    </cfRule>
    <cfRule type="cellIs" dxfId="202" priority="38" operator="between">
      <formula>2.5</formula>
      <formula>3.5</formula>
    </cfRule>
    <cfRule type="cellIs" dxfId="201" priority="39" operator="lessThan">
      <formula>2.5</formula>
    </cfRule>
  </conditionalFormatting>
  <conditionalFormatting sqref="B13:C15">
    <cfRule type="cellIs" dxfId="200" priority="34" operator="greaterThan">
      <formula>3.5</formula>
    </cfRule>
    <cfRule type="cellIs" dxfId="199" priority="35" operator="between">
      <formula>2.5</formula>
      <formula>3.5</formula>
    </cfRule>
    <cfRule type="cellIs" dxfId="198" priority="36" stopIfTrue="1" operator="lessThan">
      <formula>2.5</formula>
    </cfRule>
  </conditionalFormatting>
  <conditionalFormatting sqref="E13:E15">
    <cfRule type="cellIs" dxfId="197" priority="31" operator="greaterThan">
      <formula>3.5</formula>
    </cfRule>
    <cfRule type="cellIs" dxfId="196" priority="32" operator="between">
      <formula>2.5</formula>
      <formula>3.5</formula>
    </cfRule>
    <cfRule type="cellIs" dxfId="195" priority="33" operator="lessThan">
      <formula>2.5</formula>
    </cfRule>
  </conditionalFormatting>
  <conditionalFormatting sqref="D12:D15">
    <cfRule type="cellIs" dxfId="194" priority="30" operator="lessThan">
      <formula>2.5</formula>
    </cfRule>
  </conditionalFormatting>
  <conditionalFormatting sqref="D12:D15">
    <cfRule type="cellIs" dxfId="193" priority="28" operator="greaterThan">
      <formula>3.5</formula>
    </cfRule>
    <cfRule type="cellIs" dxfId="192" priority="29" operator="between">
      <formula>2.5</formula>
      <formula>3.5</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81EBA-45DD-4FA5-96F8-34CF12378D27}">
  <dimension ref="A1:E27"/>
  <sheetViews>
    <sheetView zoomScale="120" zoomScaleNormal="120" workbookViewId="0">
      <pane ySplit="1" topLeftCell="A26" activePane="bottomLeft" state="frozen"/>
      <selection pane="bottomLeft" activeCell="A37" sqref="A37"/>
    </sheetView>
  </sheetViews>
  <sheetFormatPr defaultRowHeight="14.6"/>
  <cols>
    <col min="1" max="1" width="76.69140625" style="1" customWidth="1"/>
    <col min="2" max="4" width="13.69140625" style="2" customWidth="1"/>
    <col min="5" max="5" width="9.23046875" style="4"/>
  </cols>
  <sheetData>
    <row r="1" spans="1:5" ht="73.3" customHeight="1">
      <c r="A1" s="6" t="s">
        <v>123</v>
      </c>
      <c r="B1" s="6" t="s">
        <v>12</v>
      </c>
      <c r="C1" s="6" t="s">
        <v>191</v>
      </c>
      <c r="D1" s="6" t="s">
        <v>192</v>
      </c>
      <c r="E1" s="6" t="s">
        <v>87</v>
      </c>
    </row>
    <row r="2" spans="1:5" ht="6.45" customHeight="1" thickBot="1">
      <c r="A2" s="3"/>
      <c r="B2" s="3"/>
      <c r="C2" s="3"/>
      <c r="D2" s="3"/>
      <c r="E2" s="3"/>
    </row>
    <row r="3" spans="1:5" ht="15" thickBot="1">
      <c r="A3" s="8" t="s">
        <v>273</v>
      </c>
      <c r="B3" s="10">
        <f>IFERROR(AVERAGE(B4:B25),"")</f>
        <v>3.75</v>
      </c>
      <c r="C3" s="10">
        <f>IFERROR(AVERAGE(C4:C25),"")</f>
        <v>1.75</v>
      </c>
      <c r="D3" s="10">
        <f t="shared" ref="D3" si="0">IFERROR((6-(((B3*(5-C3))/5)+1)),"")</f>
        <v>2.5625</v>
      </c>
      <c r="E3" s="13" t="str">
        <f ca="1">IFERROR(RANK(D3,E3,1),"")</f>
        <v/>
      </c>
    </row>
    <row r="4" spans="1:5" ht="6.45" customHeight="1" thickBot="1">
      <c r="A4" s="3"/>
      <c r="B4" s="3"/>
      <c r="C4" s="3"/>
      <c r="D4" s="3"/>
      <c r="E4" s="3"/>
    </row>
    <row r="5" spans="1:5" ht="44.15" thickBot="1">
      <c r="A5" s="7" t="s">
        <v>293</v>
      </c>
      <c r="B5" s="18">
        <v>3</v>
      </c>
      <c r="C5" s="18">
        <v>2</v>
      </c>
      <c r="D5" s="19">
        <f t="shared" ref="D5:D24" si="1">IFERROR((6-(((B5*(5-C5))/5)+1)),"")</f>
        <v>3.2</v>
      </c>
      <c r="E5" s="20">
        <f t="shared" ref="E5:E24" si="2">IFERROR(RANK(D5,D$4:D$25,1),"")</f>
        <v>17</v>
      </c>
    </row>
    <row r="6" spans="1:5" ht="29.6" thickBot="1">
      <c r="A6" s="5" t="s">
        <v>292</v>
      </c>
      <c r="B6" s="18">
        <v>2</v>
      </c>
      <c r="C6" s="18">
        <v>1</v>
      </c>
      <c r="D6" s="19">
        <f t="shared" si="1"/>
        <v>3.4</v>
      </c>
      <c r="E6" s="20">
        <f t="shared" si="2"/>
        <v>18</v>
      </c>
    </row>
    <row r="7" spans="1:5" ht="44.15" thickBot="1">
      <c r="A7" s="5" t="s">
        <v>291</v>
      </c>
      <c r="B7" s="18">
        <v>3</v>
      </c>
      <c r="C7" s="18">
        <v>1</v>
      </c>
      <c r="D7" s="19">
        <f t="shared" si="1"/>
        <v>2.6</v>
      </c>
      <c r="E7" s="20">
        <f t="shared" si="2"/>
        <v>6</v>
      </c>
    </row>
    <row r="8" spans="1:5" ht="44.15" thickBot="1">
      <c r="A8" s="5" t="s">
        <v>290</v>
      </c>
      <c r="B8" s="18">
        <v>4</v>
      </c>
      <c r="C8" s="18">
        <v>2</v>
      </c>
      <c r="D8" s="19">
        <f t="shared" si="1"/>
        <v>2.6</v>
      </c>
      <c r="E8" s="20">
        <f t="shared" si="2"/>
        <v>6</v>
      </c>
    </row>
    <row r="9" spans="1:5" ht="15" thickBot="1">
      <c r="A9" s="5" t="s">
        <v>289</v>
      </c>
      <c r="B9" s="18">
        <v>3</v>
      </c>
      <c r="C9" s="18">
        <v>1</v>
      </c>
      <c r="D9" s="19">
        <f t="shared" si="1"/>
        <v>2.6</v>
      </c>
      <c r="E9" s="20">
        <f t="shared" si="2"/>
        <v>6</v>
      </c>
    </row>
    <row r="10" spans="1:5" ht="29.6" thickBot="1">
      <c r="A10" s="5" t="s">
        <v>288</v>
      </c>
      <c r="B10" s="18">
        <v>4</v>
      </c>
      <c r="C10" s="18">
        <v>2</v>
      </c>
      <c r="D10" s="19">
        <f t="shared" si="1"/>
        <v>2.6</v>
      </c>
      <c r="E10" s="20">
        <f t="shared" si="2"/>
        <v>6</v>
      </c>
    </row>
    <row r="11" spans="1:5" ht="15" thickBot="1">
      <c r="A11" s="5" t="s">
        <v>287</v>
      </c>
      <c r="B11" s="18">
        <v>5</v>
      </c>
      <c r="C11" s="18">
        <v>1</v>
      </c>
      <c r="D11" s="19">
        <f t="shared" ref="D11:D20" si="3">IFERROR((6-(((B11*(5-C11))/5)+1)),"")</f>
        <v>1</v>
      </c>
      <c r="E11" s="20">
        <f t="shared" si="2"/>
        <v>1</v>
      </c>
    </row>
    <row r="12" spans="1:5" ht="29.6" thickBot="1">
      <c r="A12" s="5" t="s">
        <v>286</v>
      </c>
      <c r="B12" s="18">
        <v>4</v>
      </c>
      <c r="C12" s="18">
        <v>5</v>
      </c>
      <c r="D12" s="19">
        <f t="shared" si="3"/>
        <v>5</v>
      </c>
      <c r="E12" s="20">
        <f t="shared" si="2"/>
        <v>20</v>
      </c>
    </row>
    <row r="13" spans="1:5" ht="44.15" thickBot="1">
      <c r="A13" s="5" t="s">
        <v>285</v>
      </c>
      <c r="B13" s="18">
        <v>3</v>
      </c>
      <c r="C13" s="18">
        <v>1</v>
      </c>
      <c r="D13" s="19">
        <f t="shared" si="3"/>
        <v>2.6</v>
      </c>
      <c r="E13" s="20">
        <f t="shared" si="2"/>
        <v>6</v>
      </c>
    </row>
    <row r="14" spans="1:5" ht="29.6" thickBot="1">
      <c r="A14" s="5" t="s">
        <v>284</v>
      </c>
      <c r="B14" s="18">
        <v>4</v>
      </c>
      <c r="C14" s="18">
        <v>2</v>
      </c>
      <c r="D14" s="19">
        <f t="shared" si="3"/>
        <v>2.6</v>
      </c>
      <c r="E14" s="20">
        <f t="shared" si="2"/>
        <v>6</v>
      </c>
    </row>
    <row r="15" spans="1:5" ht="29.6" thickBot="1">
      <c r="A15" s="5" t="s">
        <v>283</v>
      </c>
      <c r="B15" s="18">
        <v>3</v>
      </c>
      <c r="C15" s="18">
        <v>1</v>
      </c>
      <c r="D15" s="19">
        <f t="shared" si="3"/>
        <v>2.6</v>
      </c>
      <c r="E15" s="20">
        <f t="shared" si="2"/>
        <v>6</v>
      </c>
    </row>
    <row r="16" spans="1:5" ht="29.6" thickBot="1">
      <c r="A16" s="5" t="s">
        <v>282</v>
      </c>
      <c r="B16" s="18">
        <v>5</v>
      </c>
      <c r="C16" s="18">
        <v>1</v>
      </c>
      <c r="D16" s="19">
        <f t="shared" si="3"/>
        <v>1</v>
      </c>
      <c r="E16" s="20">
        <f t="shared" si="2"/>
        <v>1</v>
      </c>
    </row>
    <row r="17" spans="1:5" ht="29.6" thickBot="1">
      <c r="A17" s="5" t="s">
        <v>281</v>
      </c>
      <c r="B17" s="18">
        <v>5</v>
      </c>
      <c r="C17" s="18">
        <v>2</v>
      </c>
      <c r="D17" s="19">
        <f t="shared" si="3"/>
        <v>2</v>
      </c>
      <c r="E17" s="20">
        <f t="shared" si="2"/>
        <v>3</v>
      </c>
    </row>
    <row r="18" spans="1:5" ht="29.6" thickBot="1">
      <c r="A18" s="5" t="s">
        <v>280</v>
      </c>
      <c r="B18" s="18">
        <v>5</v>
      </c>
      <c r="C18" s="18">
        <v>2</v>
      </c>
      <c r="D18" s="19">
        <f t="shared" si="3"/>
        <v>2</v>
      </c>
      <c r="E18" s="20">
        <f t="shared" si="2"/>
        <v>3</v>
      </c>
    </row>
    <row r="19" spans="1:5" ht="29.6" thickBot="1">
      <c r="A19" s="5" t="s">
        <v>279</v>
      </c>
      <c r="B19" s="18">
        <v>5</v>
      </c>
      <c r="C19" s="18">
        <v>2</v>
      </c>
      <c r="D19" s="19">
        <f t="shared" si="3"/>
        <v>2</v>
      </c>
      <c r="E19" s="20">
        <f t="shared" si="2"/>
        <v>3</v>
      </c>
    </row>
    <row r="20" spans="1:5" ht="58.75" thickBot="1">
      <c r="A20" s="5" t="s">
        <v>278</v>
      </c>
      <c r="B20" s="18">
        <v>3</v>
      </c>
      <c r="C20" s="18">
        <v>3</v>
      </c>
      <c r="D20" s="19">
        <f t="shared" si="3"/>
        <v>3.8</v>
      </c>
      <c r="E20" s="20">
        <f t="shared" si="2"/>
        <v>19</v>
      </c>
    </row>
    <row r="21" spans="1:5" ht="29.6" thickBot="1">
      <c r="A21" s="5" t="s">
        <v>277</v>
      </c>
      <c r="B21" s="18">
        <v>3</v>
      </c>
      <c r="C21" s="18">
        <v>1</v>
      </c>
      <c r="D21" s="19">
        <f t="shared" si="1"/>
        <v>2.6</v>
      </c>
      <c r="E21" s="20">
        <f t="shared" si="2"/>
        <v>6</v>
      </c>
    </row>
    <row r="22" spans="1:5" ht="29.6" thickBot="1">
      <c r="A22" s="5" t="s">
        <v>276</v>
      </c>
      <c r="B22" s="18">
        <v>4</v>
      </c>
      <c r="C22" s="18">
        <v>2</v>
      </c>
      <c r="D22" s="19">
        <f t="shared" si="1"/>
        <v>2.6</v>
      </c>
      <c r="E22" s="20">
        <f t="shared" si="2"/>
        <v>6</v>
      </c>
    </row>
    <row r="23" spans="1:5" ht="15" thickBot="1">
      <c r="A23" s="5" t="s">
        <v>275</v>
      </c>
      <c r="B23" s="18">
        <v>3</v>
      </c>
      <c r="C23" s="18">
        <v>1</v>
      </c>
      <c r="D23" s="19">
        <f t="shared" si="1"/>
        <v>2.6</v>
      </c>
      <c r="E23" s="20">
        <f t="shared" si="2"/>
        <v>6</v>
      </c>
    </row>
    <row r="24" spans="1:5" ht="58.75" thickBot="1">
      <c r="A24" s="5" t="s">
        <v>274</v>
      </c>
      <c r="B24" s="18">
        <v>4</v>
      </c>
      <c r="C24" s="18">
        <v>2</v>
      </c>
      <c r="D24" s="19">
        <f t="shared" si="1"/>
        <v>2.6</v>
      </c>
      <c r="E24" s="20">
        <f t="shared" si="2"/>
        <v>6</v>
      </c>
    </row>
    <row r="25" spans="1:5" ht="6.45" customHeight="1">
      <c r="A25" s="3"/>
      <c r="B25" s="3"/>
      <c r="C25" s="3"/>
      <c r="D25" s="3"/>
      <c r="E25" s="3"/>
    </row>
    <row r="26" spans="1:5">
      <c r="A26" s="12" t="s">
        <v>313</v>
      </c>
    </row>
    <row r="27" spans="1:5" ht="30" customHeight="1">
      <c r="A27" s="30" t="s">
        <v>316</v>
      </c>
      <c r="B27" s="31"/>
      <c r="C27" s="31"/>
      <c r="D27" s="31"/>
      <c r="E27" s="31"/>
    </row>
  </sheetData>
  <mergeCells count="1">
    <mergeCell ref="A27:E27"/>
  </mergeCells>
  <conditionalFormatting sqref="B5:C5">
    <cfRule type="cellIs" dxfId="191" priority="127" operator="greaterThan">
      <formula>3.5</formula>
    </cfRule>
    <cfRule type="cellIs" dxfId="190" priority="128" operator="between">
      <formula>2.5</formula>
      <formula>3.5</formula>
    </cfRule>
    <cfRule type="cellIs" dxfId="189" priority="129" stopIfTrue="1" operator="lessThan">
      <formula>2.5</formula>
    </cfRule>
  </conditionalFormatting>
  <conditionalFormatting sqref="E5">
    <cfRule type="cellIs" dxfId="188" priority="124" operator="greaterThan">
      <formula>3.5</formula>
    </cfRule>
    <cfRule type="cellIs" dxfId="187" priority="125" operator="between">
      <formula>2.5</formula>
      <formula>3.5</formula>
    </cfRule>
    <cfRule type="cellIs" dxfId="186" priority="126" operator="lessThan">
      <formula>2.5</formula>
    </cfRule>
  </conditionalFormatting>
  <conditionalFormatting sqref="B3:C3">
    <cfRule type="cellIs" dxfId="185" priority="121" operator="greaterThan">
      <formula>3.5</formula>
    </cfRule>
    <cfRule type="cellIs" dxfId="184" priority="122" operator="between">
      <formula>2.5</formula>
      <formula>3.5</formula>
    </cfRule>
    <cfRule type="cellIs" dxfId="183" priority="123" stopIfTrue="1" operator="lessThan">
      <formula>2.5</formula>
    </cfRule>
  </conditionalFormatting>
  <conditionalFormatting sqref="E3">
    <cfRule type="cellIs" dxfId="182" priority="118" operator="greaterThan">
      <formula>3.5</formula>
    </cfRule>
    <cfRule type="cellIs" dxfId="181" priority="119" operator="between">
      <formula>2.5</formula>
      <formula>3.5</formula>
    </cfRule>
    <cfRule type="cellIs" dxfId="180" priority="120" operator="lessThan">
      <formula>2.5</formula>
    </cfRule>
  </conditionalFormatting>
  <conditionalFormatting sqref="B6:C8">
    <cfRule type="cellIs" dxfId="179" priority="115" operator="greaterThan">
      <formula>3.5</formula>
    </cfRule>
    <cfRule type="cellIs" dxfId="178" priority="116" operator="between">
      <formula>2.5</formula>
      <formula>3.5</formula>
    </cfRule>
    <cfRule type="cellIs" dxfId="177" priority="117" stopIfTrue="1" operator="lessThan">
      <formula>2.5</formula>
    </cfRule>
  </conditionalFormatting>
  <conditionalFormatting sqref="E6:E8">
    <cfRule type="cellIs" dxfId="176" priority="112" operator="greaterThan">
      <formula>3.5</formula>
    </cfRule>
    <cfRule type="cellIs" dxfId="175" priority="113" operator="between">
      <formula>2.5</formula>
      <formula>3.5</formula>
    </cfRule>
    <cfRule type="cellIs" dxfId="174" priority="114" operator="lessThan">
      <formula>2.5</formula>
    </cfRule>
  </conditionalFormatting>
  <conditionalFormatting sqref="B9:C10 B21:C21">
    <cfRule type="cellIs" dxfId="173" priority="109" operator="greaterThan">
      <formula>3.5</formula>
    </cfRule>
    <cfRule type="cellIs" dxfId="172" priority="110" operator="between">
      <formula>2.5</formula>
      <formula>3.5</formula>
    </cfRule>
    <cfRule type="cellIs" dxfId="171" priority="111" stopIfTrue="1" operator="lessThan">
      <formula>2.5</formula>
    </cfRule>
  </conditionalFormatting>
  <conditionalFormatting sqref="E9:E10 E21">
    <cfRule type="cellIs" dxfId="170" priority="106" operator="greaterThan">
      <formula>3.5</formula>
    </cfRule>
    <cfRule type="cellIs" dxfId="169" priority="107" operator="between">
      <formula>2.5</formula>
      <formula>3.5</formula>
    </cfRule>
    <cfRule type="cellIs" dxfId="168" priority="108" operator="lessThan">
      <formula>2.5</formula>
    </cfRule>
  </conditionalFormatting>
  <conditionalFormatting sqref="D3">
    <cfRule type="cellIs" dxfId="167" priority="93" operator="lessThan">
      <formula>2.5</formula>
    </cfRule>
  </conditionalFormatting>
  <conditionalFormatting sqref="D3">
    <cfRule type="cellIs" dxfId="166" priority="91" operator="greaterThan">
      <formula>3.5</formula>
    </cfRule>
    <cfRule type="cellIs" dxfId="165" priority="92" operator="between">
      <formula>2.5</formula>
      <formula>3.5</formula>
    </cfRule>
  </conditionalFormatting>
  <conditionalFormatting sqref="D5:D10 D21">
    <cfRule type="cellIs" dxfId="164" priority="90" operator="lessThan">
      <formula>2.5</formula>
    </cfRule>
  </conditionalFormatting>
  <conditionalFormatting sqref="D5:D10 D21">
    <cfRule type="cellIs" dxfId="163" priority="88" operator="greaterThan">
      <formula>3.5</formula>
    </cfRule>
    <cfRule type="cellIs" dxfId="162" priority="89" operator="between">
      <formula>2.5</formula>
      <formula>3.5</formula>
    </cfRule>
  </conditionalFormatting>
  <conditionalFormatting sqref="B22:C22">
    <cfRule type="cellIs" dxfId="161" priority="64" operator="greaterThan">
      <formula>3.5</formula>
    </cfRule>
    <cfRule type="cellIs" dxfId="160" priority="65" operator="between">
      <formula>2.5</formula>
      <formula>3.5</formula>
    </cfRule>
    <cfRule type="cellIs" dxfId="159" priority="66" stopIfTrue="1" operator="lessThan">
      <formula>2.5</formula>
    </cfRule>
  </conditionalFormatting>
  <conditionalFormatting sqref="E22">
    <cfRule type="cellIs" dxfId="158" priority="61" operator="greaterThan">
      <formula>3.5</formula>
    </cfRule>
    <cfRule type="cellIs" dxfId="157" priority="62" operator="between">
      <formula>2.5</formula>
      <formula>3.5</formula>
    </cfRule>
    <cfRule type="cellIs" dxfId="156" priority="63" operator="lessThan">
      <formula>2.5</formula>
    </cfRule>
  </conditionalFormatting>
  <conditionalFormatting sqref="B23:C24">
    <cfRule type="cellIs" dxfId="155" priority="58" operator="greaterThan">
      <formula>3.5</formula>
    </cfRule>
    <cfRule type="cellIs" dxfId="154" priority="59" operator="between">
      <formula>2.5</formula>
      <formula>3.5</formula>
    </cfRule>
    <cfRule type="cellIs" dxfId="153" priority="60" stopIfTrue="1" operator="lessThan">
      <formula>2.5</formula>
    </cfRule>
  </conditionalFormatting>
  <conditionalFormatting sqref="E23:E24">
    <cfRule type="cellIs" dxfId="152" priority="55" operator="greaterThan">
      <formula>3.5</formula>
    </cfRule>
    <cfRule type="cellIs" dxfId="151" priority="56" operator="between">
      <formula>2.5</formula>
      <formula>3.5</formula>
    </cfRule>
    <cfRule type="cellIs" dxfId="150" priority="57" operator="lessThan">
      <formula>2.5</formula>
    </cfRule>
  </conditionalFormatting>
  <conditionalFormatting sqref="D22:D24">
    <cfRule type="cellIs" dxfId="149" priority="54" operator="lessThan">
      <formula>2.5</formula>
    </cfRule>
  </conditionalFormatting>
  <conditionalFormatting sqref="D22:D24">
    <cfRule type="cellIs" dxfId="148" priority="52" operator="greaterThan">
      <formula>3.5</formula>
    </cfRule>
    <cfRule type="cellIs" dxfId="147" priority="53" operator="between">
      <formula>2.5</formula>
      <formula>3.5</formula>
    </cfRule>
  </conditionalFormatting>
  <conditionalFormatting sqref="B16:C16">
    <cfRule type="cellIs" dxfId="146" priority="49" operator="greaterThan">
      <formula>3.5</formula>
    </cfRule>
    <cfRule type="cellIs" dxfId="145" priority="50" operator="between">
      <formula>2.5</formula>
      <formula>3.5</formula>
    </cfRule>
    <cfRule type="cellIs" dxfId="144" priority="51" stopIfTrue="1" operator="lessThan">
      <formula>2.5</formula>
    </cfRule>
  </conditionalFormatting>
  <conditionalFormatting sqref="E16">
    <cfRule type="cellIs" dxfId="143" priority="46" operator="greaterThan">
      <formula>3.5</formula>
    </cfRule>
    <cfRule type="cellIs" dxfId="142" priority="47" operator="between">
      <formula>2.5</formula>
      <formula>3.5</formula>
    </cfRule>
    <cfRule type="cellIs" dxfId="141" priority="48" operator="lessThan">
      <formula>2.5</formula>
    </cfRule>
  </conditionalFormatting>
  <conditionalFormatting sqref="B11:C11">
    <cfRule type="cellIs" dxfId="140" priority="43" operator="greaterThan">
      <formula>3.5</formula>
    </cfRule>
    <cfRule type="cellIs" dxfId="139" priority="44" operator="between">
      <formula>2.5</formula>
      <formula>3.5</formula>
    </cfRule>
    <cfRule type="cellIs" dxfId="138" priority="45" stopIfTrue="1" operator="lessThan">
      <formula>2.5</formula>
    </cfRule>
  </conditionalFormatting>
  <conditionalFormatting sqref="E11">
    <cfRule type="cellIs" dxfId="137" priority="40" operator="greaterThan">
      <formula>3.5</formula>
    </cfRule>
    <cfRule type="cellIs" dxfId="136" priority="41" operator="between">
      <formula>2.5</formula>
      <formula>3.5</formula>
    </cfRule>
    <cfRule type="cellIs" dxfId="135" priority="42" operator="lessThan">
      <formula>2.5</formula>
    </cfRule>
  </conditionalFormatting>
  <conditionalFormatting sqref="B17:C17">
    <cfRule type="cellIs" dxfId="134" priority="37" operator="greaterThan">
      <formula>3.5</formula>
    </cfRule>
    <cfRule type="cellIs" dxfId="133" priority="38" operator="between">
      <formula>2.5</formula>
      <formula>3.5</formula>
    </cfRule>
    <cfRule type="cellIs" dxfId="132" priority="39" stopIfTrue="1" operator="lessThan">
      <formula>2.5</formula>
    </cfRule>
  </conditionalFormatting>
  <conditionalFormatting sqref="E17">
    <cfRule type="cellIs" dxfId="131" priority="34" operator="greaterThan">
      <formula>3.5</formula>
    </cfRule>
    <cfRule type="cellIs" dxfId="130" priority="35" operator="between">
      <formula>2.5</formula>
      <formula>3.5</formula>
    </cfRule>
    <cfRule type="cellIs" dxfId="129" priority="36" operator="lessThan">
      <formula>2.5</formula>
    </cfRule>
  </conditionalFormatting>
  <conditionalFormatting sqref="D16:D17 D11">
    <cfRule type="cellIs" dxfId="128" priority="33" operator="lessThan">
      <formula>2.5</formula>
    </cfRule>
  </conditionalFormatting>
  <conditionalFormatting sqref="D16:D17 D11">
    <cfRule type="cellIs" dxfId="127" priority="31" operator="greaterThan">
      <formula>3.5</formula>
    </cfRule>
    <cfRule type="cellIs" dxfId="126" priority="32" operator="between">
      <formula>2.5</formula>
      <formula>3.5</formula>
    </cfRule>
  </conditionalFormatting>
  <conditionalFormatting sqref="B20:C20">
    <cfRule type="cellIs" dxfId="125" priority="28" operator="greaterThan">
      <formula>3.5</formula>
    </cfRule>
    <cfRule type="cellIs" dxfId="124" priority="29" operator="between">
      <formula>2.5</formula>
      <formula>3.5</formula>
    </cfRule>
    <cfRule type="cellIs" dxfId="123" priority="30" stopIfTrue="1" operator="lessThan">
      <formula>2.5</formula>
    </cfRule>
  </conditionalFormatting>
  <conditionalFormatting sqref="E20">
    <cfRule type="cellIs" dxfId="122" priority="25" operator="greaterThan">
      <formula>3.5</formula>
    </cfRule>
    <cfRule type="cellIs" dxfId="121" priority="26" operator="between">
      <formula>2.5</formula>
      <formula>3.5</formula>
    </cfRule>
    <cfRule type="cellIs" dxfId="120" priority="27" operator="lessThan">
      <formula>2.5</formula>
    </cfRule>
  </conditionalFormatting>
  <conditionalFormatting sqref="B18:C19">
    <cfRule type="cellIs" dxfId="119" priority="22" operator="greaterThan">
      <formula>3.5</formula>
    </cfRule>
    <cfRule type="cellIs" dxfId="118" priority="23" operator="between">
      <formula>2.5</formula>
      <formula>3.5</formula>
    </cfRule>
    <cfRule type="cellIs" dxfId="117" priority="24" stopIfTrue="1" operator="lessThan">
      <formula>2.5</formula>
    </cfRule>
  </conditionalFormatting>
  <conditionalFormatting sqref="E18:E19">
    <cfRule type="cellIs" dxfId="116" priority="19" operator="greaterThan">
      <formula>3.5</formula>
    </cfRule>
    <cfRule type="cellIs" dxfId="115" priority="20" operator="between">
      <formula>2.5</formula>
      <formula>3.5</formula>
    </cfRule>
    <cfRule type="cellIs" dxfId="114" priority="21" operator="lessThan">
      <formula>2.5</formula>
    </cfRule>
  </conditionalFormatting>
  <conditionalFormatting sqref="D18:D20">
    <cfRule type="cellIs" dxfId="113" priority="18" operator="lessThan">
      <formula>2.5</formula>
    </cfRule>
  </conditionalFormatting>
  <conditionalFormatting sqref="D18:D20">
    <cfRule type="cellIs" dxfId="112" priority="16" operator="greaterThan">
      <formula>3.5</formula>
    </cfRule>
    <cfRule type="cellIs" dxfId="111" priority="17" operator="between">
      <formula>2.5</formula>
      <formula>3.5</formula>
    </cfRule>
  </conditionalFormatting>
  <conditionalFormatting sqref="B12:C12">
    <cfRule type="cellIs" dxfId="110" priority="13" operator="greaterThan">
      <formula>3.5</formula>
    </cfRule>
    <cfRule type="cellIs" dxfId="109" priority="14" operator="between">
      <formula>2.5</formula>
      <formula>3.5</formula>
    </cfRule>
    <cfRule type="cellIs" dxfId="108" priority="15" stopIfTrue="1" operator="lessThan">
      <formula>2.5</formula>
    </cfRule>
  </conditionalFormatting>
  <conditionalFormatting sqref="E12">
    <cfRule type="cellIs" dxfId="107" priority="10" operator="greaterThan">
      <formula>3.5</formula>
    </cfRule>
    <cfRule type="cellIs" dxfId="106" priority="11" operator="between">
      <formula>2.5</formula>
      <formula>3.5</formula>
    </cfRule>
    <cfRule type="cellIs" dxfId="105" priority="12" operator="lessThan">
      <formula>2.5</formula>
    </cfRule>
  </conditionalFormatting>
  <conditionalFormatting sqref="B13:C15">
    <cfRule type="cellIs" dxfId="104" priority="7" operator="greaterThan">
      <formula>3.5</formula>
    </cfRule>
    <cfRule type="cellIs" dxfId="103" priority="8" operator="between">
      <formula>2.5</formula>
      <formula>3.5</formula>
    </cfRule>
    <cfRule type="cellIs" dxfId="102" priority="9" stopIfTrue="1" operator="lessThan">
      <formula>2.5</formula>
    </cfRule>
  </conditionalFormatting>
  <conditionalFormatting sqref="E13:E15">
    <cfRule type="cellIs" dxfId="101" priority="4" operator="greaterThan">
      <formula>3.5</formula>
    </cfRule>
    <cfRule type="cellIs" dxfId="100" priority="5" operator="between">
      <formula>2.5</formula>
      <formula>3.5</formula>
    </cfRule>
    <cfRule type="cellIs" dxfId="99" priority="6" operator="lessThan">
      <formula>2.5</formula>
    </cfRule>
  </conditionalFormatting>
  <conditionalFormatting sqref="D12:D15">
    <cfRule type="cellIs" dxfId="98" priority="3" operator="lessThan">
      <formula>2.5</formula>
    </cfRule>
  </conditionalFormatting>
  <conditionalFormatting sqref="D12:D15">
    <cfRule type="cellIs" dxfId="97" priority="1" operator="greaterThan">
      <formula>3.5</formula>
    </cfRule>
    <cfRule type="cellIs" dxfId="96" priority="2" operator="between">
      <formula>2.5</formula>
      <formula>3.5</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D3E0-C5B8-4CC5-958B-F8472AD53B88}">
  <dimension ref="A1:E26"/>
  <sheetViews>
    <sheetView zoomScale="120" zoomScaleNormal="120" workbookViewId="0">
      <pane ySplit="1" topLeftCell="A23" activePane="bottomLeft" state="frozen"/>
      <selection pane="bottomLeft" activeCell="A30" sqref="A30"/>
    </sheetView>
  </sheetViews>
  <sheetFormatPr defaultRowHeight="14.6"/>
  <cols>
    <col min="1" max="1" width="76.69140625" style="1" customWidth="1"/>
    <col min="2" max="4" width="13.69140625" style="2" customWidth="1"/>
    <col min="5" max="5" width="9.23046875" style="4"/>
  </cols>
  <sheetData>
    <row r="1" spans="1:5" ht="73.3" customHeight="1">
      <c r="A1" s="6" t="s">
        <v>123</v>
      </c>
      <c r="B1" s="6" t="s">
        <v>12</v>
      </c>
      <c r="C1" s="6" t="s">
        <v>191</v>
      </c>
      <c r="D1" s="6" t="s">
        <v>192</v>
      </c>
      <c r="E1" s="6" t="s">
        <v>87</v>
      </c>
    </row>
    <row r="2" spans="1:5" ht="6.45" customHeight="1" thickBot="1">
      <c r="A2" s="3"/>
      <c r="B2" s="3"/>
      <c r="C2" s="3"/>
      <c r="D2" s="3"/>
      <c r="E2" s="3"/>
    </row>
    <row r="3" spans="1:5" ht="15" thickBot="1">
      <c r="A3" s="8" t="s">
        <v>2</v>
      </c>
      <c r="B3" s="10">
        <f>IFERROR(AVERAGE(B4:B24),"")</f>
        <v>4.1052631578947372</v>
      </c>
      <c r="C3" s="10">
        <f>IFERROR(AVERAGE(C4:C24),"")</f>
        <v>1.736842105263158</v>
      </c>
      <c r="D3" s="10">
        <f t="shared" ref="D3" si="0">IFERROR((6-(((B3*(5-C3))/5)+1)),"")</f>
        <v>2.3207756232686978</v>
      </c>
      <c r="E3" s="13" t="str">
        <f ca="1">IFERROR(RANK(D3,E3,1),"")</f>
        <v/>
      </c>
    </row>
    <row r="4" spans="1:5" ht="6.45" customHeight="1" thickBot="1">
      <c r="A4" s="3"/>
      <c r="B4" s="3"/>
      <c r="C4" s="3"/>
      <c r="D4" s="3"/>
      <c r="E4" s="3"/>
    </row>
    <row r="5" spans="1:5" ht="73.3" thickBot="1">
      <c r="A5" s="7" t="s">
        <v>310</v>
      </c>
      <c r="B5" s="18">
        <v>5</v>
      </c>
      <c r="C5" s="18">
        <v>2</v>
      </c>
      <c r="D5" s="19">
        <f t="shared" ref="D5:D23" si="1">IFERROR((6-(((B5*(5-C5))/5)+1)),"")</f>
        <v>2</v>
      </c>
      <c r="E5" s="20">
        <f t="shared" ref="E5:E23" si="2">IFERROR(RANK(D5,D$4:D$24,1),"")</f>
        <v>6</v>
      </c>
    </row>
    <row r="6" spans="1:5" ht="29.6" thickBot="1">
      <c r="A6" s="5" t="s">
        <v>309</v>
      </c>
      <c r="B6" s="18">
        <v>4</v>
      </c>
      <c r="C6" s="18">
        <v>1</v>
      </c>
      <c r="D6" s="19">
        <f t="shared" si="1"/>
        <v>1.7999999999999998</v>
      </c>
      <c r="E6" s="20">
        <f t="shared" si="2"/>
        <v>4</v>
      </c>
    </row>
    <row r="7" spans="1:5" ht="29.6" thickBot="1">
      <c r="A7" s="5" t="s">
        <v>308</v>
      </c>
      <c r="B7" s="18">
        <v>5</v>
      </c>
      <c r="C7" s="18">
        <v>1</v>
      </c>
      <c r="D7" s="19">
        <f t="shared" si="1"/>
        <v>1</v>
      </c>
      <c r="E7" s="20">
        <f t="shared" si="2"/>
        <v>1</v>
      </c>
    </row>
    <row r="8" spans="1:5" ht="44.15" thickBot="1">
      <c r="A8" s="5" t="s">
        <v>307</v>
      </c>
      <c r="B8" s="18">
        <v>4</v>
      </c>
      <c r="C8" s="18">
        <v>2</v>
      </c>
      <c r="D8" s="19">
        <f t="shared" si="1"/>
        <v>2.6</v>
      </c>
      <c r="E8" s="20">
        <f t="shared" si="2"/>
        <v>10</v>
      </c>
    </row>
    <row r="9" spans="1:5" ht="29.6" thickBot="1">
      <c r="A9" s="5" t="s">
        <v>306</v>
      </c>
      <c r="B9" s="18">
        <v>4</v>
      </c>
      <c r="C9" s="18">
        <v>1</v>
      </c>
      <c r="D9" s="19">
        <f t="shared" si="1"/>
        <v>1.7999999999999998</v>
      </c>
      <c r="E9" s="20">
        <f t="shared" si="2"/>
        <v>4</v>
      </c>
    </row>
    <row r="10" spans="1:5" ht="15" thickBot="1">
      <c r="A10" s="5" t="s">
        <v>305</v>
      </c>
      <c r="B10" s="18">
        <v>4</v>
      </c>
      <c r="C10" s="18">
        <v>2</v>
      </c>
      <c r="D10" s="19">
        <f t="shared" si="1"/>
        <v>2.6</v>
      </c>
      <c r="E10" s="20">
        <f t="shared" si="2"/>
        <v>10</v>
      </c>
    </row>
    <row r="11" spans="1:5" ht="29.6" thickBot="1">
      <c r="A11" s="5" t="s">
        <v>304</v>
      </c>
      <c r="B11" s="18">
        <v>5</v>
      </c>
      <c r="C11" s="18">
        <v>1</v>
      </c>
      <c r="D11" s="19">
        <f t="shared" si="1"/>
        <v>1</v>
      </c>
      <c r="E11" s="20">
        <f t="shared" si="2"/>
        <v>1</v>
      </c>
    </row>
    <row r="12" spans="1:5" ht="44.15" thickBot="1">
      <c r="A12" s="5" t="s">
        <v>303</v>
      </c>
      <c r="B12" s="18">
        <v>4</v>
      </c>
      <c r="C12" s="18">
        <v>5</v>
      </c>
      <c r="D12" s="19">
        <f t="shared" si="1"/>
        <v>5</v>
      </c>
      <c r="E12" s="20">
        <f t="shared" si="2"/>
        <v>19</v>
      </c>
    </row>
    <row r="13" spans="1:5" ht="44.15" thickBot="1">
      <c r="A13" s="5" t="s">
        <v>302</v>
      </c>
      <c r="B13" s="18">
        <v>3</v>
      </c>
      <c r="C13" s="18">
        <v>1</v>
      </c>
      <c r="D13" s="19">
        <f t="shared" si="1"/>
        <v>2.6</v>
      </c>
      <c r="E13" s="20">
        <f t="shared" si="2"/>
        <v>10</v>
      </c>
    </row>
    <row r="14" spans="1:5" ht="15" thickBot="1">
      <c r="A14" s="5" t="s">
        <v>301</v>
      </c>
      <c r="B14" s="18">
        <v>4</v>
      </c>
      <c r="C14" s="18">
        <v>2</v>
      </c>
      <c r="D14" s="19">
        <f t="shared" si="1"/>
        <v>2.6</v>
      </c>
      <c r="E14" s="20">
        <f t="shared" si="2"/>
        <v>10</v>
      </c>
    </row>
    <row r="15" spans="1:5" ht="44.15" thickBot="1">
      <c r="A15" s="5" t="s">
        <v>312</v>
      </c>
      <c r="B15" s="18">
        <v>3</v>
      </c>
      <c r="C15" s="18">
        <v>1</v>
      </c>
      <c r="D15" s="19">
        <f t="shared" si="1"/>
        <v>2.6</v>
      </c>
      <c r="E15" s="20">
        <f t="shared" si="2"/>
        <v>10</v>
      </c>
    </row>
    <row r="16" spans="1:5" ht="44.15" thickBot="1">
      <c r="A16" s="5" t="s">
        <v>300</v>
      </c>
      <c r="B16" s="18">
        <v>5</v>
      </c>
      <c r="C16" s="18">
        <v>1</v>
      </c>
      <c r="D16" s="19">
        <f t="shared" si="1"/>
        <v>1</v>
      </c>
      <c r="E16" s="20">
        <f t="shared" si="2"/>
        <v>1</v>
      </c>
    </row>
    <row r="17" spans="1:5" ht="44.15" thickBot="1">
      <c r="A17" s="5" t="s">
        <v>299</v>
      </c>
      <c r="B17" s="18">
        <v>5</v>
      </c>
      <c r="C17" s="18">
        <v>2</v>
      </c>
      <c r="D17" s="19">
        <f t="shared" si="1"/>
        <v>2</v>
      </c>
      <c r="E17" s="20">
        <f t="shared" si="2"/>
        <v>6</v>
      </c>
    </row>
    <row r="18" spans="1:5" ht="29.6" thickBot="1">
      <c r="A18" s="5" t="s">
        <v>298</v>
      </c>
      <c r="B18" s="18">
        <v>5</v>
      </c>
      <c r="C18" s="18">
        <v>2</v>
      </c>
      <c r="D18" s="19">
        <f t="shared" si="1"/>
        <v>2</v>
      </c>
      <c r="E18" s="20">
        <f t="shared" si="2"/>
        <v>6</v>
      </c>
    </row>
    <row r="19" spans="1:5" ht="15" thickBot="1">
      <c r="A19" s="5" t="s">
        <v>297</v>
      </c>
      <c r="B19" s="18">
        <v>5</v>
      </c>
      <c r="C19" s="18">
        <v>2</v>
      </c>
      <c r="D19" s="19">
        <f t="shared" si="1"/>
        <v>2</v>
      </c>
      <c r="E19" s="20">
        <f t="shared" si="2"/>
        <v>6</v>
      </c>
    </row>
    <row r="20" spans="1:5" ht="15" thickBot="1">
      <c r="A20" s="5" t="s">
        <v>296</v>
      </c>
      <c r="B20" s="18">
        <v>3</v>
      </c>
      <c r="C20" s="18">
        <v>3</v>
      </c>
      <c r="D20" s="19">
        <f t="shared" si="1"/>
        <v>3.8</v>
      </c>
      <c r="E20" s="20">
        <f t="shared" si="2"/>
        <v>18</v>
      </c>
    </row>
    <row r="21" spans="1:5" ht="29.6" thickBot="1">
      <c r="A21" s="5" t="s">
        <v>295</v>
      </c>
      <c r="B21" s="18">
        <v>3</v>
      </c>
      <c r="C21" s="18">
        <v>1</v>
      </c>
      <c r="D21" s="19">
        <f t="shared" si="1"/>
        <v>2.6</v>
      </c>
      <c r="E21" s="20">
        <f t="shared" si="2"/>
        <v>10</v>
      </c>
    </row>
    <row r="22" spans="1:5" ht="29.6" thickBot="1">
      <c r="A22" s="5" t="s">
        <v>294</v>
      </c>
      <c r="B22" s="18">
        <v>4</v>
      </c>
      <c r="C22" s="18">
        <v>2</v>
      </c>
      <c r="D22" s="19">
        <f t="shared" si="1"/>
        <v>2.6</v>
      </c>
      <c r="E22" s="20">
        <f t="shared" si="2"/>
        <v>10</v>
      </c>
    </row>
    <row r="23" spans="1:5" ht="15" thickBot="1">
      <c r="A23" s="5" t="s">
        <v>311</v>
      </c>
      <c r="B23" s="18">
        <v>3</v>
      </c>
      <c r="C23" s="18">
        <v>1</v>
      </c>
      <c r="D23" s="19">
        <f t="shared" si="1"/>
        <v>2.6</v>
      </c>
      <c r="E23" s="20">
        <f t="shared" si="2"/>
        <v>10</v>
      </c>
    </row>
    <row r="24" spans="1:5" ht="6.45" customHeight="1">
      <c r="A24" s="3"/>
      <c r="B24" s="3"/>
      <c r="C24" s="3"/>
      <c r="D24" s="3"/>
      <c r="E24" s="3"/>
    </row>
    <row r="25" spans="1:5">
      <c r="A25" s="12" t="s">
        <v>313</v>
      </c>
    </row>
    <row r="26" spans="1:5" ht="30" customHeight="1">
      <c r="A26" s="30" t="s">
        <v>314</v>
      </c>
      <c r="B26" s="31"/>
      <c r="C26" s="31"/>
      <c r="D26" s="31"/>
      <c r="E26" s="31"/>
    </row>
  </sheetData>
  <mergeCells count="1">
    <mergeCell ref="A26:E26"/>
  </mergeCells>
  <conditionalFormatting sqref="B5:C5">
    <cfRule type="cellIs" dxfId="95" priority="94" operator="greaterThan">
      <formula>3.5</formula>
    </cfRule>
    <cfRule type="cellIs" dxfId="94" priority="95" operator="between">
      <formula>2.5</formula>
      <formula>3.5</formula>
    </cfRule>
    <cfRule type="cellIs" dxfId="93" priority="96" stopIfTrue="1" operator="lessThan">
      <formula>2.5</formula>
    </cfRule>
  </conditionalFormatting>
  <conditionalFormatting sqref="E5">
    <cfRule type="cellIs" dxfId="92" priority="91" operator="greaterThan">
      <formula>3.5</formula>
    </cfRule>
    <cfRule type="cellIs" dxfId="91" priority="92" operator="between">
      <formula>2.5</formula>
      <formula>3.5</formula>
    </cfRule>
    <cfRule type="cellIs" dxfId="90" priority="93" operator="lessThan">
      <formula>2.5</formula>
    </cfRule>
  </conditionalFormatting>
  <conditionalFormatting sqref="B3:C3">
    <cfRule type="cellIs" dxfId="89" priority="88" operator="greaterThan">
      <formula>3.5</formula>
    </cfRule>
    <cfRule type="cellIs" dxfId="88" priority="89" operator="between">
      <formula>2.5</formula>
      <formula>3.5</formula>
    </cfRule>
    <cfRule type="cellIs" dxfId="87" priority="90" stopIfTrue="1" operator="lessThan">
      <formula>2.5</formula>
    </cfRule>
  </conditionalFormatting>
  <conditionalFormatting sqref="E3">
    <cfRule type="cellIs" dxfId="86" priority="85" operator="greaterThan">
      <formula>3.5</formula>
    </cfRule>
    <cfRule type="cellIs" dxfId="85" priority="86" operator="between">
      <formula>2.5</formula>
      <formula>3.5</formula>
    </cfRule>
    <cfRule type="cellIs" dxfId="84" priority="87" operator="lessThan">
      <formula>2.5</formula>
    </cfRule>
  </conditionalFormatting>
  <conditionalFormatting sqref="B6:C8">
    <cfRule type="cellIs" dxfId="83" priority="82" operator="greaterThan">
      <formula>3.5</formula>
    </cfRule>
    <cfRule type="cellIs" dxfId="82" priority="83" operator="between">
      <formula>2.5</formula>
      <formula>3.5</formula>
    </cfRule>
    <cfRule type="cellIs" dxfId="81" priority="84" stopIfTrue="1" operator="lessThan">
      <formula>2.5</formula>
    </cfRule>
  </conditionalFormatting>
  <conditionalFormatting sqref="E6:E8">
    <cfRule type="cellIs" dxfId="80" priority="79" operator="greaterThan">
      <formula>3.5</formula>
    </cfRule>
    <cfRule type="cellIs" dxfId="79" priority="80" operator="between">
      <formula>2.5</formula>
      <formula>3.5</formula>
    </cfRule>
    <cfRule type="cellIs" dxfId="78" priority="81" operator="lessThan">
      <formula>2.5</formula>
    </cfRule>
  </conditionalFormatting>
  <conditionalFormatting sqref="B9:C10 B21:C21">
    <cfRule type="cellIs" dxfId="77" priority="76" operator="greaterThan">
      <formula>3.5</formula>
    </cfRule>
    <cfRule type="cellIs" dxfId="76" priority="77" operator="between">
      <formula>2.5</formula>
      <formula>3.5</formula>
    </cfRule>
    <cfRule type="cellIs" dxfId="75" priority="78" stopIfTrue="1" operator="lessThan">
      <formula>2.5</formula>
    </cfRule>
  </conditionalFormatting>
  <conditionalFormatting sqref="E9:E10 E21">
    <cfRule type="cellIs" dxfId="74" priority="73" operator="greaterThan">
      <formula>3.5</formula>
    </cfRule>
    <cfRule type="cellIs" dxfId="73" priority="74" operator="between">
      <formula>2.5</formula>
      <formula>3.5</formula>
    </cfRule>
    <cfRule type="cellIs" dxfId="72" priority="75" operator="lessThan">
      <formula>2.5</formula>
    </cfRule>
  </conditionalFormatting>
  <conditionalFormatting sqref="D3">
    <cfRule type="cellIs" dxfId="71" priority="72" operator="lessThan">
      <formula>2.5</formula>
    </cfRule>
  </conditionalFormatting>
  <conditionalFormatting sqref="D3">
    <cfRule type="cellIs" dxfId="70" priority="70" operator="greaterThan">
      <formula>3.5</formula>
    </cfRule>
    <cfRule type="cellIs" dxfId="69" priority="71" operator="between">
      <formula>2.5</formula>
      <formula>3.5</formula>
    </cfRule>
  </conditionalFormatting>
  <conditionalFormatting sqref="D5:D10 D21">
    <cfRule type="cellIs" dxfId="68" priority="69" operator="lessThan">
      <formula>2.5</formula>
    </cfRule>
  </conditionalFormatting>
  <conditionalFormatting sqref="D5:D10 D21">
    <cfRule type="cellIs" dxfId="67" priority="67" operator="greaterThan">
      <formula>3.5</formula>
    </cfRule>
    <cfRule type="cellIs" dxfId="66" priority="68" operator="between">
      <formula>2.5</formula>
      <formula>3.5</formula>
    </cfRule>
  </conditionalFormatting>
  <conditionalFormatting sqref="B22:C22">
    <cfRule type="cellIs" dxfId="65" priority="64" operator="greaterThan">
      <formula>3.5</formula>
    </cfRule>
    <cfRule type="cellIs" dxfId="64" priority="65" operator="between">
      <formula>2.5</formula>
      <formula>3.5</formula>
    </cfRule>
    <cfRule type="cellIs" dxfId="63" priority="66" stopIfTrue="1" operator="lessThan">
      <formula>2.5</formula>
    </cfRule>
  </conditionalFormatting>
  <conditionalFormatting sqref="E22">
    <cfRule type="cellIs" dxfId="62" priority="61" operator="greaterThan">
      <formula>3.5</formula>
    </cfRule>
    <cfRule type="cellIs" dxfId="61" priority="62" operator="between">
      <formula>2.5</formula>
      <formula>3.5</formula>
    </cfRule>
    <cfRule type="cellIs" dxfId="60" priority="63" operator="lessThan">
      <formula>2.5</formula>
    </cfRule>
  </conditionalFormatting>
  <conditionalFormatting sqref="B23:C23">
    <cfRule type="cellIs" dxfId="59" priority="58" operator="greaterThan">
      <formula>3.5</formula>
    </cfRule>
    <cfRule type="cellIs" dxfId="58" priority="59" operator="between">
      <formula>2.5</formula>
      <formula>3.5</formula>
    </cfRule>
    <cfRule type="cellIs" dxfId="57" priority="60" stopIfTrue="1" operator="lessThan">
      <formula>2.5</formula>
    </cfRule>
  </conditionalFormatting>
  <conditionalFormatting sqref="E23">
    <cfRule type="cellIs" dxfId="56" priority="55" operator="greaterThan">
      <formula>3.5</formula>
    </cfRule>
    <cfRule type="cellIs" dxfId="55" priority="56" operator="between">
      <formula>2.5</formula>
      <formula>3.5</formula>
    </cfRule>
    <cfRule type="cellIs" dxfId="54" priority="57" operator="lessThan">
      <formula>2.5</formula>
    </cfRule>
  </conditionalFormatting>
  <conditionalFormatting sqref="D22:D23">
    <cfRule type="cellIs" dxfId="53" priority="54" operator="lessThan">
      <formula>2.5</formula>
    </cfRule>
  </conditionalFormatting>
  <conditionalFormatting sqref="D22:D23">
    <cfRule type="cellIs" dxfId="52" priority="52" operator="greaterThan">
      <formula>3.5</formula>
    </cfRule>
    <cfRule type="cellIs" dxfId="51" priority="53" operator="between">
      <formula>2.5</formula>
      <formula>3.5</formula>
    </cfRule>
  </conditionalFormatting>
  <conditionalFormatting sqref="B16:C16">
    <cfRule type="cellIs" dxfId="50" priority="49" operator="greaterThan">
      <formula>3.5</formula>
    </cfRule>
    <cfRule type="cellIs" dxfId="49" priority="50" operator="between">
      <formula>2.5</formula>
      <formula>3.5</formula>
    </cfRule>
    <cfRule type="cellIs" dxfId="48" priority="51" stopIfTrue="1" operator="lessThan">
      <formula>2.5</formula>
    </cfRule>
  </conditionalFormatting>
  <conditionalFormatting sqref="E16">
    <cfRule type="cellIs" dxfId="47" priority="46" operator="greaterThan">
      <formula>3.5</formula>
    </cfRule>
    <cfRule type="cellIs" dxfId="46" priority="47" operator="between">
      <formula>2.5</formula>
      <formula>3.5</formula>
    </cfRule>
    <cfRule type="cellIs" dxfId="45" priority="48" operator="lessThan">
      <formula>2.5</formula>
    </cfRule>
  </conditionalFormatting>
  <conditionalFormatting sqref="B11:C11">
    <cfRule type="cellIs" dxfId="44" priority="43" operator="greaterThan">
      <formula>3.5</formula>
    </cfRule>
    <cfRule type="cellIs" dxfId="43" priority="44" operator="between">
      <formula>2.5</formula>
      <formula>3.5</formula>
    </cfRule>
    <cfRule type="cellIs" dxfId="42" priority="45" stopIfTrue="1" operator="lessThan">
      <formula>2.5</formula>
    </cfRule>
  </conditionalFormatting>
  <conditionalFormatting sqref="E11">
    <cfRule type="cellIs" dxfId="41" priority="40" operator="greaterThan">
      <formula>3.5</formula>
    </cfRule>
    <cfRule type="cellIs" dxfId="40" priority="41" operator="between">
      <formula>2.5</formula>
      <formula>3.5</formula>
    </cfRule>
    <cfRule type="cellIs" dxfId="39" priority="42" operator="lessThan">
      <formula>2.5</formula>
    </cfRule>
  </conditionalFormatting>
  <conditionalFormatting sqref="B17:C17">
    <cfRule type="cellIs" dxfId="38" priority="37" operator="greaterThan">
      <formula>3.5</formula>
    </cfRule>
    <cfRule type="cellIs" dxfId="37" priority="38" operator="between">
      <formula>2.5</formula>
      <formula>3.5</formula>
    </cfRule>
    <cfRule type="cellIs" dxfId="36" priority="39" stopIfTrue="1" operator="lessThan">
      <formula>2.5</formula>
    </cfRule>
  </conditionalFormatting>
  <conditionalFormatting sqref="E17">
    <cfRule type="cellIs" dxfId="35" priority="34" operator="greaterThan">
      <formula>3.5</formula>
    </cfRule>
    <cfRule type="cellIs" dxfId="34" priority="35" operator="between">
      <formula>2.5</formula>
      <formula>3.5</formula>
    </cfRule>
    <cfRule type="cellIs" dxfId="33" priority="36" operator="lessThan">
      <formula>2.5</formula>
    </cfRule>
  </conditionalFormatting>
  <conditionalFormatting sqref="D16:D17 D11">
    <cfRule type="cellIs" dxfId="32" priority="33" operator="lessThan">
      <formula>2.5</formula>
    </cfRule>
  </conditionalFormatting>
  <conditionalFormatting sqref="D16:D17 D11">
    <cfRule type="cellIs" dxfId="31" priority="31" operator="greaterThan">
      <formula>3.5</formula>
    </cfRule>
    <cfRule type="cellIs" dxfId="30" priority="32" operator="between">
      <formula>2.5</formula>
      <formula>3.5</formula>
    </cfRule>
  </conditionalFormatting>
  <conditionalFormatting sqref="B20:C20">
    <cfRule type="cellIs" dxfId="29" priority="28" operator="greaterThan">
      <formula>3.5</formula>
    </cfRule>
    <cfRule type="cellIs" dxfId="28" priority="29" operator="between">
      <formula>2.5</formula>
      <formula>3.5</formula>
    </cfRule>
    <cfRule type="cellIs" dxfId="27" priority="30" stopIfTrue="1" operator="lessThan">
      <formula>2.5</formula>
    </cfRule>
  </conditionalFormatting>
  <conditionalFormatting sqref="E20">
    <cfRule type="cellIs" dxfId="26" priority="25" operator="greaterThan">
      <formula>3.5</formula>
    </cfRule>
    <cfRule type="cellIs" dxfId="25" priority="26" operator="between">
      <formula>2.5</formula>
      <formula>3.5</formula>
    </cfRule>
    <cfRule type="cellIs" dxfId="24" priority="27" operator="lessThan">
      <formula>2.5</formula>
    </cfRule>
  </conditionalFormatting>
  <conditionalFormatting sqref="B18:C19">
    <cfRule type="cellIs" dxfId="23" priority="22" operator="greaterThan">
      <formula>3.5</formula>
    </cfRule>
    <cfRule type="cellIs" dxfId="22" priority="23" operator="between">
      <formula>2.5</formula>
      <formula>3.5</formula>
    </cfRule>
    <cfRule type="cellIs" dxfId="21" priority="24" stopIfTrue="1" operator="lessThan">
      <formula>2.5</formula>
    </cfRule>
  </conditionalFormatting>
  <conditionalFormatting sqref="E18:E19">
    <cfRule type="cellIs" dxfId="20" priority="19" operator="greaterThan">
      <formula>3.5</formula>
    </cfRule>
    <cfRule type="cellIs" dxfId="19" priority="20" operator="between">
      <formula>2.5</formula>
      <formula>3.5</formula>
    </cfRule>
    <cfRule type="cellIs" dxfId="18" priority="21" operator="lessThan">
      <formula>2.5</formula>
    </cfRule>
  </conditionalFormatting>
  <conditionalFormatting sqref="D18:D20">
    <cfRule type="cellIs" dxfId="17" priority="18" operator="lessThan">
      <formula>2.5</formula>
    </cfRule>
  </conditionalFormatting>
  <conditionalFormatting sqref="D18:D20">
    <cfRule type="cellIs" dxfId="16" priority="16" operator="greaterThan">
      <formula>3.5</formula>
    </cfRule>
    <cfRule type="cellIs" dxfId="15" priority="17" operator="between">
      <formula>2.5</formula>
      <formula>3.5</formula>
    </cfRule>
  </conditionalFormatting>
  <conditionalFormatting sqref="B12:C12">
    <cfRule type="cellIs" dxfId="14" priority="13" operator="greaterThan">
      <formula>3.5</formula>
    </cfRule>
    <cfRule type="cellIs" dxfId="13" priority="14" operator="between">
      <formula>2.5</formula>
      <formula>3.5</formula>
    </cfRule>
    <cfRule type="cellIs" dxfId="12" priority="15" stopIfTrue="1" operator="lessThan">
      <formula>2.5</formula>
    </cfRule>
  </conditionalFormatting>
  <conditionalFormatting sqref="E12">
    <cfRule type="cellIs" dxfId="11" priority="10" operator="greaterThan">
      <formula>3.5</formula>
    </cfRule>
    <cfRule type="cellIs" dxfId="10" priority="11" operator="between">
      <formula>2.5</formula>
      <formula>3.5</formula>
    </cfRule>
    <cfRule type="cellIs" dxfId="9" priority="12" operator="lessThan">
      <formula>2.5</formula>
    </cfRule>
  </conditionalFormatting>
  <conditionalFormatting sqref="B13:C15">
    <cfRule type="cellIs" dxfId="8" priority="7" operator="greaterThan">
      <formula>3.5</formula>
    </cfRule>
    <cfRule type="cellIs" dxfId="7" priority="8" operator="between">
      <formula>2.5</formula>
      <formula>3.5</formula>
    </cfRule>
    <cfRule type="cellIs" dxfId="6" priority="9" stopIfTrue="1" operator="lessThan">
      <formula>2.5</formula>
    </cfRule>
  </conditionalFormatting>
  <conditionalFormatting sqref="E13:E15">
    <cfRule type="cellIs" dxfId="5" priority="4" operator="greaterThan">
      <formula>3.5</formula>
    </cfRule>
    <cfRule type="cellIs" dxfId="4" priority="5" operator="between">
      <formula>2.5</formula>
      <formula>3.5</formula>
    </cfRule>
    <cfRule type="cellIs" dxfId="3" priority="6" operator="lessThan">
      <formula>2.5</formula>
    </cfRule>
  </conditionalFormatting>
  <conditionalFormatting sqref="D12:D15">
    <cfRule type="cellIs" dxfId="2" priority="3" operator="lessThan">
      <formula>2.5</formula>
    </cfRule>
  </conditionalFormatting>
  <conditionalFormatting sqref="D12:D15">
    <cfRule type="cellIs" dxfId="1" priority="1" operator="greaterThan">
      <formula>3.5</formula>
    </cfRule>
    <cfRule type="cellIs" dxfId="0" priority="2" operator="between">
      <formula>2.5</formula>
      <formula>3.5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F9010-565F-4EA0-9E8A-63903BAB83D9}">
  <dimension ref="A4:E16"/>
  <sheetViews>
    <sheetView workbookViewId="0">
      <selection activeCell="A19" sqref="A19"/>
    </sheetView>
  </sheetViews>
  <sheetFormatPr defaultRowHeight="14.6"/>
  <cols>
    <col min="1" max="1" width="45.84375" customWidth="1"/>
    <col min="2" max="3" width="12.61328125" customWidth="1"/>
    <col min="4" max="4" width="12.61328125" style="17" customWidth="1"/>
    <col min="5" max="5" width="9.921875" customWidth="1"/>
  </cols>
  <sheetData>
    <row r="4" spans="1:5" ht="73.3" customHeight="1">
      <c r="A4" s="6" t="s">
        <v>0</v>
      </c>
      <c r="B4" s="6" t="s">
        <v>12</v>
      </c>
      <c r="C4" s="6" t="s">
        <v>191</v>
      </c>
      <c r="D4" s="6" t="s">
        <v>193</v>
      </c>
      <c r="E4" s="6" t="s">
        <v>87</v>
      </c>
    </row>
    <row r="5" spans="1:5" ht="6.45" customHeight="1" thickBot="1">
      <c r="A5" s="3"/>
      <c r="B5" s="3"/>
      <c r="C5" s="3"/>
      <c r="D5" s="16"/>
      <c r="E5" s="3"/>
    </row>
    <row r="6" spans="1:5" ht="15" thickBot="1">
      <c r="A6" s="8" t="s">
        <v>4</v>
      </c>
      <c r="B6" s="10">
        <f>'DevOps 9 Pillars'!B12</f>
        <v>4.2857142857142856</v>
      </c>
      <c r="C6" s="10">
        <f>'DevOps 9 Pillars'!C12</f>
        <v>1.4285714285714286</v>
      </c>
      <c r="D6" s="10">
        <f>'DevOps 9 Pillars'!D12</f>
        <v>1.9387755102040822</v>
      </c>
      <c r="E6" s="9">
        <f>'DevOps 9 Pillars'!E12</f>
        <v>1</v>
      </c>
    </row>
    <row r="7" spans="1:5" ht="14.6" customHeight="1" thickBot="1">
      <c r="A7" s="8" t="s">
        <v>10</v>
      </c>
      <c r="B7" s="10">
        <f>'DevOps 9 Pillars'!B82</f>
        <v>3.875</v>
      </c>
      <c r="C7" s="10">
        <f>'DevOps 9 Pillars'!C82</f>
        <v>1.5</v>
      </c>
      <c r="D7" s="10">
        <f>'DevOps 9 Pillars'!D82</f>
        <v>2.2875000000000001</v>
      </c>
      <c r="E7" s="9">
        <f>'DevOps 9 Pillars'!E82</f>
        <v>2</v>
      </c>
    </row>
    <row r="8" spans="1:5" ht="15" thickBot="1">
      <c r="A8" s="8" t="s">
        <v>9</v>
      </c>
      <c r="B8" s="10">
        <f>'DevOps 9 Pillars'!B72</f>
        <v>4</v>
      </c>
      <c r="C8" s="10">
        <f>'DevOps 9 Pillars'!C72</f>
        <v>1.7142857142857142</v>
      </c>
      <c r="D8" s="10">
        <f>'DevOps 9 Pillars'!D72</f>
        <v>2.3714285714285714</v>
      </c>
      <c r="E8" s="9">
        <f>'DevOps 9 Pillars'!E72</f>
        <v>3</v>
      </c>
    </row>
    <row r="9" spans="1:5" ht="15" thickBot="1">
      <c r="A9" s="8" t="s">
        <v>5</v>
      </c>
      <c r="B9" s="10">
        <f>'DevOps 9 Pillars'!B22</f>
        <v>3.3333333333333335</v>
      </c>
      <c r="C9" s="10">
        <f>'DevOps 9 Pillars'!C22</f>
        <v>1.4444444444444444</v>
      </c>
      <c r="D9" s="10">
        <f>'DevOps 9 Pillars'!D22</f>
        <v>2.6296296296296298</v>
      </c>
      <c r="E9" s="9">
        <f>'DevOps 9 Pillars'!E22</f>
        <v>4</v>
      </c>
    </row>
    <row r="10" spans="1:5" ht="15" thickBot="1">
      <c r="A10" s="8" t="s">
        <v>11</v>
      </c>
      <c r="B10" s="10">
        <f>'DevOps 9 Pillars'!B93</f>
        <v>3.7142857142857144</v>
      </c>
      <c r="C10" s="10">
        <f>'DevOps 9 Pillars'!C93</f>
        <v>2</v>
      </c>
      <c r="D10" s="10">
        <f>'DevOps 9 Pillars'!D93</f>
        <v>2.7714285714285714</v>
      </c>
      <c r="E10" s="9">
        <f>'DevOps 9 Pillars'!E93</f>
        <v>5</v>
      </c>
    </row>
    <row r="11" spans="1:5" ht="15" thickBot="1">
      <c r="A11" s="8" t="s">
        <v>8</v>
      </c>
      <c r="B11" s="10">
        <f>'DevOps 9 Pillars'!B60</f>
        <v>3.8888888888888888</v>
      </c>
      <c r="C11" s="10">
        <f>'DevOps 9 Pillars'!C60</f>
        <v>2.3333333333333335</v>
      </c>
      <c r="D11" s="10">
        <f>'DevOps 9 Pillars'!D60</f>
        <v>2.925925925925926</v>
      </c>
      <c r="E11" s="9">
        <f>'DevOps 9 Pillars'!E60</f>
        <v>6</v>
      </c>
    </row>
    <row r="12" spans="1:5" ht="14.6" customHeight="1" thickBot="1">
      <c r="A12" s="8" t="s">
        <v>7</v>
      </c>
      <c r="B12" s="10">
        <f>'DevOps 9 Pillars'!B48</f>
        <v>3.4444444444444446</v>
      </c>
      <c r="C12" s="10">
        <f>'DevOps 9 Pillars'!C48</f>
        <v>2.4444444444444446</v>
      </c>
      <c r="D12" s="10">
        <f>'DevOps 9 Pillars'!D48</f>
        <v>3.2395061728395063</v>
      </c>
      <c r="E12" s="9">
        <f>'DevOps 9 Pillars'!E48</f>
        <v>7</v>
      </c>
    </row>
    <row r="13" spans="1:5" ht="15" thickBot="1">
      <c r="A13" s="8" t="s">
        <v>6</v>
      </c>
      <c r="B13" s="10">
        <f>'DevOps 9 Pillars'!B34</f>
        <v>3.9090909090909092</v>
      </c>
      <c r="C13" s="10">
        <f>'DevOps 9 Pillars'!C34</f>
        <v>3.2727272727272729</v>
      </c>
      <c r="D13" s="10">
        <f>'DevOps 9 Pillars'!D34</f>
        <v>3.6495867768595041</v>
      </c>
      <c r="E13" s="9">
        <f>'DevOps 9 Pillars'!E34</f>
        <v>8</v>
      </c>
    </row>
    <row r="14" spans="1:5" ht="15" thickBot="1">
      <c r="A14" s="8" t="s">
        <v>3</v>
      </c>
      <c r="B14" s="10">
        <f>'DevOps 9 Pillars'!B4</f>
        <v>3.8</v>
      </c>
      <c r="C14" s="10">
        <f>'DevOps 9 Pillars'!C4</f>
        <v>4.4000000000000004</v>
      </c>
      <c r="D14" s="10">
        <f>'DevOps 9 Pillars'!D4</f>
        <v>4.5440000000000005</v>
      </c>
      <c r="E14" s="9">
        <f>'DevOps 9 Pillars'!E4</f>
        <v>9</v>
      </c>
    </row>
    <row r="16" spans="1:5">
      <c r="A16" s="26" t="s">
        <v>313</v>
      </c>
    </row>
  </sheetData>
  <sortState ref="A6:E14">
    <sortCondition ref="E6:E14"/>
  </sortState>
  <conditionalFormatting sqref="B6:E7">
    <cfRule type="cellIs" dxfId="1214" priority="79" operator="greaterThan">
      <formula>3.5</formula>
    </cfRule>
    <cfRule type="cellIs" dxfId="1213" priority="80" operator="between">
      <formula>2.5</formula>
      <formula>3.5</formula>
    </cfRule>
    <cfRule type="cellIs" dxfId="1212" priority="81" stopIfTrue="1" operator="lessThan">
      <formula>2.5</formula>
    </cfRule>
  </conditionalFormatting>
  <conditionalFormatting sqref="D7">
    <cfRule type="cellIs" dxfId="1211" priority="69" operator="lessThan">
      <formula>2.5</formula>
    </cfRule>
  </conditionalFormatting>
  <conditionalFormatting sqref="D7">
    <cfRule type="cellIs" dxfId="1210" priority="67" operator="greaterThan">
      <formula>3.5</formula>
    </cfRule>
    <cfRule type="cellIs" dxfId="1209" priority="68" operator="between">
      <formula>2.5</formula>
      <formula>3.5</formula>
    </cfRule>
  </conditionalFormatting>
  <conditionalFormatting sqref="E7">
    <cfRule type="cellIs" dxfId="1208" priority="64" operator="greaterThan">
      <formula>3.5</formula>
    </cfRule>
    <cfRule type="cellIs" dxfId="1207" priority="65" operator="between">
      <formula>2.5</formula>
      <formula>3.5</formula>
    </cfRule>
    <cfRule type="cellIs" dxfId="1206" priority="66" operator="lessThan">
      <formula>2.5</formula>
    </cfRule>
  </conditionalFormatting>
  <conditionalFormatting sqref="B7:E7">
    <cfRule type="cellIs" dxfId="1205" priority="70" operator="greaterThan">
      <formula>3.5</formula>
    </cfRule>
    <cfRule type="cellIs" dxfId="1204" priority="71" operator="between">
      <formula>2.5</formula>
      <formula>3.5</formula>
    </cfRule>
    <cfRule type="cellIs" dxfId="1203" priority="72" stopIfTrue="1" operator="lessThan">
      <formula>2.5</formula>
    </cfRule>
  </conditionalFormatting>
  <conditionalFormatting sqref="B8:E8">
    <cfRule type="cellIs" dxfId="1202" priority="61" operator="greaterThan">
      <formula>3.5</formula>
    </cfRule>
    <cfRule type="cellIs" dxfId="1201" priority="62" operator="between">
      <formula>2.5</formula>
      <formula>3.5</formula>
    </cfRule>
    <cfRule type="cellIs" dxfId="1200" priority="63" stopIfTrue="1" operator="lessThan">
      <formula>2.5</formula>
    </cfRule>
  </conditionalFormatting>
  <conditionalFormatting sqref="B9:E9">
    <cfRule type="cellIs" dxfId="1199" priority="52" operator="greaterThan">
      <formula>3.5</formula>
    </cfRule>
    <cfRule type="cellIs" dxfId="1198" priority="53" operator="between">
      <formula>2.5</formula>
      <formula>3.5</formula>
    </cfRule>
    <cfRule type="cellIs" dxfId="1197" priority="54" stopIfTrue="1" operator="lessThan">
      <formula>2.5</formula>
    </cfRule>
  </conditionalFormatting>
  <conditionalFormatting sqref="B10:E10">
    <cfRule type="cellIs" dxfId="1196" priority="43" operator="greaterThan">
      <formula>3.5</formula>
    </cfRule>
    <cfRule type="cellIs" dxfId="1195" priority="44" operator="between">
      <formula>2.5</formula>
      <formula>3.5</formula>
    </cfRule>
    <cfRule type="cellIs" dxfId="1194" priority="45" stopIfTrue="1" operator="lessThan">
      <formula>2.5</formula>
    </cfRule>
  </conditionalFormatting>
  <conditionalFormatting sqref="B11:E11">
    <cfRule type="cellIs" dxfId="1193" priority="34" operator="greaterThan">
      <formula>3.5</formula>
    </cfRule>
    <cfRule type="cellIs" dxfId="1192" priority="35" operator="between">
      <formula>2.5</formula>
      <formula>3.5</formula>
    </cfRule>
    <cfRule type="cellIs" dxfId="1191" priority="36" stopIfTrue="1" operator="lessThan">
      <formula>2.5</formula>
    </cfRule>
  </conditionalFormatting>
  <conditionalFormatting sqref="B12:E12">
    <cfRule type="cellIs" dxfId="1190" priority="25" operator="greaterThan">
      <formula>3.5</formula>
    </cfRule>
    <cfRule type="cellIs" dxfId="1189" priority="26" operator="between">
      <formula>2.5</formula>
      <formula>3.5</formula>
    </cfRule>
    <cfRule type="cellIs" dxfId="1188" priority="27" stopIfTrue="1" operator="lessThan">
      <formula>2.5</formula>
    </cfRule>
  </conditionalFormatting>
  <conditionalFormatting sqref="B13:E13">
    <cfRule type="cellIs" dxfId="1187" priority="16" operator="greaterThan">
      <formula>3.5</formula>
    </cfRule>
    <cfRule type="cellIs" dxfId="1186" priority="17" operator="between">
      <formula>2.5</formula>
      <formula>3.5</formula>
    </cfRule>
    <cfRule type="cellIs" dxfId="1185" priority="18" stopIfTrue="1" operator="lessThan">
      <formula>2.5</formula>
    </cfRule>
  </conditionalFormatting>
  <conditionalFormatting sqref="B14:E14">
    <cfRule type="cellIs" dxfId="1184" priority="7" operator="greaterThan">
      <formula>3.5</formula>
    </cfRule>
    <cfRule type="cellIs" dxfId="1183" priority="8" operator="between">
      <formula>2.5</formula>
      <formula>3.5</formula>
    </cfRule>
    <cfRule type="cellIs" dxfId="1182" priority="9" stopIfTrue="1" operator="lessThan">
      <formula>2.5</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73FCE-8705-49FA-8685-A362FEB240E9}">
  <dimension ref="A1:E105"/>
  <sheetViews>
    <sheetView zoomScale="120" zoomScaleNormal="120" workbookViewId="0">
      <pane ySplit="1" topLeftCell="A98" activePane="bottomLeft" state="frozen"/>
      <selection pane="bottomLeft" activeCell="A107" sqref="A107"/>
    </sheetView>
  </sheetViews>
  <sheetFormatPr defaultRowHeight="14.6"/>
  <cols>
    <col min="1" max="1" width="76.69140625" style="1" customWidth="1"/>
    <col min="2" max="4" width="13.69140625" style="2" customWidth="1"/>
    <col min="5" max="5" width="9.23046875" style="4"/>
  </cols>
  <sheetData>
    <row r="1" spans="1:5" ht="24" customHeight="1">
      <c r="A1" s="28" t="s">
        <v>14</v>
      </c>
      <c r="B1" s="29"/>
      <c r="C1" s="29"/>
      <c r="D1" s="29"/>
      <c r="E1" s="29"/>
    </row>
    <row r="2" spans="1:5" ht="73.3" customHeight="1">
      <c r="A2" s="6" t="s">
        <v>0</v>
      </c>
      <c r="B2" s="6" t="s">
        <v>12</v>
      </c>
      <c r="C2" s="6" t="s">
        <v>191</v>
      </c>
      <c r="D2" s="6" t="s">
        <v>192</v>
      </c>
      <c r="E2" s="6" t="s">
        <v>87</v>
      </c>
    </row>
    <row r="3" spans="1:5" ht="6.45" customHeight="1" thickBot="1">
      <c r="A3" s="3"/>
      <c r="B3" s="3"/>
      <c r="C3" s="3"/>
      <c r="D3" s="3"/>
      <c r="E3" s="3"/>
    </row>
    <row r="4" spans="1:5" ht="15" thickBot="1">
      <c r="A4" s="8" t="s">
        <v>3</v>
      </c>
      <c r="B4" s="19">
        <f>IFERROR(AVERAGE(B5:B11),"")</f>
        <v>3.8</v>
      </c>
      <c r="C4" s="19">
        <f>IFERROR(AVERAGE(C5:C11),"")</f>
        <v>4.4000000000000004</v>
      </c>
      <c r="D4" s="19">
        <f>IFERROR((6-(((B4*(5-C4))/5)+1)),"")</f>
        <v>4.5440000000000005</v>
      </c>
      <c r="E4" s="20">
        <f>IFERROR(RANK(D4,(D$4,D$12,D$22,D$34,D$48,D$60,D$72,D$82,D$93),1),"")</f>
        <v>9</v>
      </c>
    </row>
    <row r="5" spans="1:5" ht="6.45" customHeight="1" thickBot="1">
      <c r="A5" s="3"/>
      <c r="B5" s="3"/>
      <c r="C5" s="3"/>
      <c r="D5" s="3"/>
      <c r="E5" s="3"/>
    </row>
    <row r="6" spans="1:5" ht="29.6" thickBot="1">
      <c r="A6" s="7" t="s">
        <v>15</v>
      </c>
      <c r="B6" s="18">
        <v>1</v>
      </c>
      <c r="C6" s="18">
        <v>5</v>
      </c>
      <c r="D6" s="19">
        <f>IFERROR((6-(((B6*(5-C6))/5)+1)),"")</f>
        <v>5</v>
      </c>
      <c r="E6" s="20">
        <f>IFERROR(RANK(D6,D$5:D$11,1),"")</f>
        <v>4</v>
      </c>
    </row>
    <row r="7" spans="1:5" ht="29.6" thickBot="1">
      <c r="A7" s="5" t="s">
        <v>16</v>
      </c>
      <c r="B7" s="18">
        <v>3</v>
      </c>
      <c r="C7" s="18">
        <v>4</v>
      </c>
      <c r="D7" s="19">
        <f t="shared" ref="D7:D10" si="0">IFERROR((6-(((B7*(5-C7))/5)+1)),"")</f>
        <v>4.4000000000000004</v>
      </c>
      <c r="E7" s="20">
        <f t="shared" ref="E7:E10" si="1">IFERROR(RANK(D7,D$5:D$11,1),"")</f>
        <v>3</v>
      </c>
    </row>
    <row r="8" spans="1:5" ht="44.15" thickBot="1">
      <c r="A8" s="5" t="s">
        <v>17</v>
      </c>
      <c r="B8" s="18">
        <v>5</v>
      </c>
      <c r="C8" s="18">
        <v>5</v>
      </c>
      <c r="D8" s="19">
        <f t="shared" si="0"/>
        <v>5</v>
      </c>
      <c r="E8" s="20">
        <f t="shared" si="1"/>
        <v>4</v>
      </c>
    </row>
    <row r="9" spans="1:5" ht="29.6" thickBot="1">
      <c r="A9" s="5" t="s">
        <v>18</v>
      </c>
      <c r="B9" s="18">
        <v>5</v>
      </c>
      <c r="C9" s="18">
        <v>4</v>
      </c>
      <c r="D9" s="19">
        <f t="shared" si="0"/>
        <v>4</v>
      </c>
      <c r="E9" s="20">
        <f t="shared" si="1"/>
        <v>1</v>
      </c>
    </row>
    <row r="10" spans="1:5" ht="44.15" thickBot="1">
      <c r="A10" s="11" t="s">
        <v>19</v>
      </c>
      <c r="B10" s="18">
        <v>5</v>
      </c>
      <c r="C10" s="18">
        <v>4</v>
      </c>
      <c r="D10" s="19">
        <f t="shared" si="0"/>
        <v>4</v>
      </c>
      <c r="E10" s="20">
        <f t="shared" si="1"/>
        <v>1</v>
      </c>
    </row>
    <row r="11" spans="1:5" ht="6.45" customHeight="1" thickBot="1">
      <c r="A11" s="3"/>
      <c r="B11" s="3"/>
      <c r="C11" s="3"/>
      <c r="D11" s="3"/>
      <c r="E11" s="3"/>
    </row>
    <row r="12" spans="1:5" ht="14.6" customHeight="1" thickBot="1">
      <c r="A12" s="8" t="s">
        <v>4</v>
      </c>
      <c r="B12" s="19">
        <f>IFERROR(AVERAGE(B13:B21),"")</f>
        <v>4.2857142857142856</v>
      </c>
      <c r="C12" s="19">
        <f>IFERROR(AVERAGE(C13:C21),"")</f>
        <v>1.4285714285714286</v>
      </c>
      <c r="D12" s="19">
        <f>IFERROR((6-(((B12*(5-C12))/5)+1)),"")</f>
        <v>1.9387755102040822</v>
      </c>
      <c r="E12" s="20">
        <f>IFERROR(RANK(D12,(D$4,D$12,D$22,D$34,D$48,D$60,D$72,D$82,D$93),1),"")</f>
        <v>1</v>
      </c>
    </row>
    <row r="13" spans="1:5" ht="6.45" customHeight="1" thickBot="1">
      <c r="A13" s="3"/>
      <c r="B13" s="3"/>
      <c r="C13" s="3"/>
      <c r="D13" s="3"/>
      <c r="E13" s="3"/>
    </row>
    <row r="14" spans="1:5" ht="29.6" thickBot="1">
      <c r="A14" s="7" t="s">
        <v>20</v>
      </c>
      <c r="B14" s="18">
        <v>4</v>
      </c>
      <c r="C14" s="18">
        <v>2</v>
      </c>
      <c r="D14" s="19">
        <f>IFERROR((6-(((B14*(5-C14))/5)+1)),"")</f>
        <v>2.6</v>
      </c>
      <c r="E14" s="20">
        <f>IFERROR(RANK(D14,D$13:D$21,1),"")</f>
        <v>6</v>
      </c>
    </row>
    <row r="15" spans="1:5" ht="15" thickBot="1">
      <c r="A15" s="5" t="s">
        <v>21</v>
      </c>
      <c r="B15" s="18">
        <v>4</v>
      </c>
      <c r="C15" s="18">
        <v>1</v>
      </c>
      <c r="D15" s="19">
        <f t="shared" ref="D15:D50" si="2">IFERROR((6-(((B15*(5-C15))/5)+1)),"")</f>
        <v>1.7999999999999998</v>
      </c>
      <c r="E15" s="20">
        <f t="shared" ref="E15:E20" si="3">IFERROR(RANK(D15,D$13:D$21,1),"")</f>
        <v>3</v>
      </c>
    </row>
    <row r="16" spans="1:5" ht="29.6" thickBot="1">
      <c r="A16" s="5" t="s">
        <v>22</v>
      </c>
      <c r="B16" s="18">
        <v>4</v>
      </c>
      <c r="C16" s="18">
        <v>1</v>
      </c>
      <c r="D16" s="19">
        <f t="shared" si="2"/>
        <v>1.7999999999999998</v>
      </c>
      <c r="E16" s="20">
        <f t="shared" si="3"/>
        <v>3</v>
      </c>
    </row>
    <row r="17" spans="1:5" ht="29.6" thickBot="1">
      <c r="A17" s="5" t="s">
        <v>23</v>
      </c>
      <c r="B17" s="18">
        <v>3</v>
      </c>
      <c r="C17" s="18">
        <v>2</v>
      </c>
      <c r="D17" s="19">
        <f t="shared" si="2"/>
        <v>3.2</v>
      </c>
      <c r="E17" s="20">
        <f t="shared" si="3"/>
        <v>7</v>
      </c>
    </row>
    <row r="18" spans="1:5" ht="29.6" thickBot="1">
      <c r="A18" s="11" t="s">
        <v>24</v>
      </c>
      <c r="B18" s="18">
        <v>5</v>
      </c>
      <c r="C18" s="18">
        <v>1</v>
      </c>
      <c r="D18" s="19">
        <f t="shared" si="2"/>
        <v>1</v>
      </c>
      <c r="E18" s="20">
        <f t="shared" si="3"/>
        <v>1</v>
      </c>
    </row>
    <row r="19" spans="1:5" ht="58.75" thickBot="1">
      <c r="A19" s="5" t="s">
        <v>25</v>
      </c>
      <c r="B19" s="18">
        <v>5</v>
      </c>
      <c r="C19" s="18">
        <v>1</v>
      </c>
      <c r="D19" s="19">
        <f t="shared" si="2"/>
        <v>1</v>
      </c>
      <c r="E19" s="20">
        <f t="shared" si="3"/>
        <v>1</v>
      </c>
    </row>
    <row r="20" spans="1:5" ht="58.75" thickBot="1">
      <c r="A20" s="11" t="s">
        <v>26</v>
      </c>
      <c r="B20" s="18">
        <v>5</v>
      </c>
      <c r="C20" s="18">
        <v>2</v>
      </c>
      <c r="D20" s="19">
        <f t="shared" si="2"/>
        <v>2</v>
      </c>
      <c r="E20" s="20">
        <f t="shared" si="3"/>
        <v>5</v>
      </c>
    </row>
    <row r="21" spans="1:5" ht="6.45" customHeight="1" thickBot="1">
      <c r="A21" s="3"/>
      <c r="B21" s="3"/>
      <c r="C21" s="3"/>
      <c r="D21" s="3"/>
      <c r="E21" s="3"/>
    </row>
    <row r="22" spans="1:5" ht="15" thickBot="1">
      <c r="A22" s="8" t="s">
        <v>5</v>
      </c>
      <c r="B22" s="19">
        <f>IFERROR(AVERAGE(B23:B33),"")</f>
        <v>3.3333333333333335</v>
      </c>
      <c r="C22" s="19">
        <f>IFERROR(AVERAGE(C23:C33),"")</f>
        <v>1.4444444444444444</v>
      </c>
      <c r="D22" s="19">
        <f t="shared" si="2"/>
        <v>2.6296296296296298</v>
      </c>
      <c r="E22" s="20">
        <f>IFERROR(RANK(D22,(D$4,D$12,D$22,D$34,D$48,D$60,D$72,D$82,D$93),1),"")</f>
        <v>4</v>
      </c>
    </row>
    <row r="23" spans="1:5" ht="6.45" customHeight="1" thickBot="1">
      <c r="A23" s="3"/>
      <c r="B23" s="3"/>
      <c r="C23" s="3"/>
      <c r="D23" s="3"/>
      <c r="E23" s="3"/>
    </row>
    <row r="24" spans="1:5" ht="58.75" thickBot="1">
      <c r="A24" s="7" t="s">
        <v>27</v>
      </c>
      <c r="B24" s="18">
        <v>4</v>
      </c>
      <c r="C24" s="18">
        <v>1</v>
      </c>
      <c r="D24" s="19">
        <f t="shared" si="2"/>
        <v>1.7999999999999998</v>
      </c>
      <c r="E24" s="20">
        <f>IFERROR(RANK(D24,D$23:D$33,1),"")</f>
        <v>2</v>
      </c>
    </row>
    <row r="25" spans="1:5" ht="44.15" thickBot="1">
      <c r="A25" s="5" t="s">
        <v>28</v>
      </c>
      <c r="B25" s="18">
        <v>3</v>
      </c>
      <c r="C25" s="18">
        <v>1</v>
      </c>
      <c r="D25" s="19">
        <f t="shared" si="2"/>
        <v>2.6</v>
      </c>
      <c r="E25" s="20">
        <f t="shared" ref="E25:E32" si="4">IFERROR(RANK(D25,D$23:D$33,1),"")</f>
        <v>4</v>
      </c>
    </row>
    <row r="26" spans="1:5" ht="58.75" thickBot="1">
      <c r="A26" s="5" t="s">
        <v>29</v>
      </c>
      <c r="B26" s="18">
        <v>2</v>
      </c>
      <c r="C26" s="18">
        <v>1</v>
      </c>
      <c r="D26" s="19">
        <f t="shared" si="2"/>
        <v>3.4</v>
      </c>
      <c r="E26" s="20">
        <f t="shared" si="4"/>
        <v>8</v>
      </c>
    </row>
    <row r="27" spans="1:5" ht="29.6" thickBot="1">
      <c r="A27" s="5" t="s">
        <v>30</v>
      </c>
      <c r="B27" s="18">
        <v>3</v>
      </c>
      <c r="C27" s="18">
        <v>3</v>
      </c>
      <c r="D27" s="19">
        <f t="shared" si="2"/>
        <v>3.8</v>
      </c>
      <c r="E27" s="20">
        <f t="shared" si="4"/>
        <v>9</v>
      </c>
    </row>
    <row r="28" spans="1:5" ht="29.6" thickBot="1">
      <c r="A28" s="11" t="s">
        <v>31</v>
      </c>
      <c r="B28" s="18">
        <v>5</v>
      </c>
      <c r="C28" s="18">
        <v>1</v>
      </c>
      <c r="D28" s="19">
        <f t="shared" si="2"/>
        <v>1</v>
      </c>
      <c r="E28" s="20">
        <f t="shared" si="4"/>
        <v>1</v>
      </c>
    </row>
    <row r="29" spans="1:5" ht="44.15" thickBot="1">
      <c r="A29" s="5" t="s">
        <v>32</v>
      </c>
      <c r="B29" s="18">
        <v>3</v>
      </c>
      <c r="C29" s="18">
        <v>2</v>
      </c>
      <c r="D29" s="19">
        <f t="shared" si="2"/>
        <v>3.2</v>
      </c>
      <c r="E29" s="20">
        <f t="shared" si="4"/>
        <v>6</v>
      </c>
    </row>
    <row r="30" spans="1:5" ht="29.6" thickBot="1">
      <c r="A30" s="5" t="s">
        <v>33</v>
      </c>
      <c r="B30" s="18">
        <v>3</v>
      </c>
      <c r="C30" s="18">
        <v>2</v>
      </c>
      <c r="D30" s="19">
        <f t="shared" si="2"/>
        <v>3.2</v>
      </c>
      <c r="E30" s="20">
        <f t="shared" si="4"/>
        <v>6</v>
      </c>
    </row>
    <row r="31" spans="1:5" ht="44.15" thickBot="1">
      <c r="A31" s="5" t="s">
        <v>34</v>
      </c>
      <c r="B31" s="18">
        <v>3</v>
      </c>
      <c r="C31" s="18">
        <v>1</v>
      </c>
      <c r="D31" s="19">
        <f t="shared" si="2"/>
        <v>2.6</v>
      </c>
      <c r="E31" s="20">
        <f t="shared" si="4"/>
        <v>4</v>
      </c>
    </row>
    <row r="32" spans="1:5" ht="15" thickBot="1">
      <c r="A32" s="11" t="s">
        <v>35</v>
      </c>
      <c r="B32" s="18">
        <v>4</v>
      </c>
      <c r="C32" s="18">
        <v>1</v>
      </c>
      <c r="D32" s="19">
        <f t="shared" si="2"/>
        <v>1.7999999999999998</v>
      </c>
      <c r="E32" s="20">
        <f t="shared" si="4"/>
        <v>2</v>
      </c>
    </row>
    <row r="33" spans="1:5" ht="6.45" customHeight="1" thickBot="1">
      <c r="A33" s="3"/>
      <c r="B33" s="3"/>
      <c r="C33" s="3"/>
      <c r="D33" s="3"/>
      <c r="E33" s="3"/>
    </row>
    <row r="34" spans="1:5" ht="15" thickBot="1">
      <c r="A34" s="8" t="s">
        <v>6</v>
      </c>
      <c r="B34" s="19">
        <f>IFERROR(AVERAGE(B35:B47),"")</f>
        <v>3.9090909090909092</v>
      </c>
      <c r="C34" s="19">
        <f>IFERROR(AVERAGE(C35:C47),"")</f>
        <v>3.2727272727272729</v>
      </c>
      <c r="D34" s="19">
        <f t="shared" si="2"/>
        <v>3.6495867768595041</v>
      </c>
      <c r="E34" s="20">
        <f>IFERROR(RANK(D34,(D$4,D$12,D$22,D$34,D$48,D$60,D$72,D$82,D$93),1),"")</f>
        <v>8</v>
      </c>
    </row>
    <row r="35" spans="1:5" ht="6.45" customHeight="1" thickBot="1">
      <c r="A35" s="3"/>
      <c r="B35" s="3"/>
      <c r="C35" s="3"/>
      <c r="D35" s="3"/>
      <c r="E35" s="3"/>
    </row>
    <row r="36" spans="1:5" ht="29.6" thickBot="1">
      <c r="A36" s="7" t="s">
        <v>36</v>
      </c>
      <c r="B36" s="18">
        <v>3</v>
      </c>
      <c r="C36" s="18">
        <v>3</v>
      </c>
      <c r="D36" s="19">
        <f t="shared" si="2"/>
        <v>3.8</v>
      </c>
      <c r="E36" s="20">
        <f>IFERROR(RANK(D36,D$35:D$47,1),"")</f>
        <v>6</v>
      </c>
    </row>
    <row r="37" spans="1:5" ht="44.15" thickBot="1">
      <c r="A37" s="5" t="s">
        <v>37</v>
      </c>
      <c r="B37" s="18">
        <v>4</v>
      </c>
      <c r="C37" s="18">
        <v>4</v>
      </c>
      <c r="D37" s="19">
        <f t="shared" si="2"/>
        <v>4.2</v>
      </c>
      <c r="E37" s="20">
        <f t="shared" ref="E37:E46" si="5">IFERROR(RANK(D37,D$35:D$47,1),"")</f>
        <v>8</v>
      </c>
    </row>
    <row r="38" spans="1:5" ht="44.15" thickBot="1">
      <c r="A38" s="5" t="s">
        <v>38</v>
      </c>
      <c r="B38" s="18">
        <v>5</v>
      </c>
      <c r="C38" s="18">
        <v>3</v>
      </c>
      <c r="D38" s="19">
        <f t="shared" si="2"/>
        <v>3</v>
      </c>
      <c r="E38" s="20">
        <f t="shared" si="5"/>
        <v>2</v>
      </c>
    </row>
    <row r="39" spans="1:5" ht="29.6" thickBot="1">
      <c r="A39" s="5" t="s">
        <v>39</v>
      </c>
      <c r="B39" s="18">
        <v>3</v>
      </c>
      <c r="C39" s="18">
        <v>4</v>
      </c>
      <c r="D39" s="19">
        <f t="shared" si="2"/>
        <v>4.4000000000000004</v>
      </c>
      <c r="E39" s="20">
        <f t="shared" si="5"/>
        <v>11</v>
      </c>
    </row>
    <row r="40" spans="1:5" ht="29.6" thickBot="1">
      <c r="A40" s="5" t="s">
        <v>40</v>
      </c>
      <c r="B40" s="18">
        <v>4</v>
      </c>
      <c r="C40" s="18">
        <v>4</v>
      </c>
      <c r="D40" s="19">
        <f t="shared" si="2"/>
        <v>4.2</v>
      </c>
      <c r="E40" s="20">
        <f t="shared" si="5"/>
        <v>8</v>
      </c>
    </row>
    <row r="41" spans="1:5" ht="29.6" thickBot="1">
      <c r="A41" s="5" t="s">
        <v>41</v>
      </c>
      <c r="B41" s="18">
        <v>5</v>
      </c>
      <c r="C41" s="18">
        <v>2</v>
      </c>
      <c r="D41" s="18">
        <f t="shared" si="2"/>
        <v>2</v>
      </c>
      <c r="E41" s="19">
        <f t="shared" si="5"/>
        <v>1</v>
      </c>
    </row>
    <row r="42" spans="1:5" ht="29.6" thickBot="1">
      <c r="A42" s="5" t="s">
        <v>42</v>
      </c>
      <c r="B42" s="18">
        <v>3</v>
      </c>
      <c r="C42" s="18">
        <v>3</v>
      </c>
      <c r="D42" s="19">
        <f t="shared" si="2"/>
        <v>3.8</v>
      </c>
      <c r="E42" s="20">
        <f t="shared" si="5"/>
        <v>6</v>
      </c>
    </row>
    <row r="43" spans="1:5" ht="15" thickBot="1">
      <c r="A43" s="5" t="s">
        <v>43</v>
      </c>
      <c r="B43" s="18">
        <v>4</v>
      </c>
      <c r="C43" s="18">
        <v>3</v>
      </c>
      <c r="D43" s="19">
        <f t="shared" si="2"/>
        <v>3.4</v>
      </c>
      <c r="E43" s="20">
        <f t="shared" si="5"/>
        <v>3</v>
      </c>
    </row>
    <row r="44" spans="1:5" ht="15" thickBot="1">
      <c r="A44" s="5" t="s">
        <v>44</v>
      </c>
      <c r="B44" s="18">
        <v>4</v>
      </c>
      <c r="C44" s="18">
        <v>3</v>
      </c>
      <c r="D44" s="19">
        <f t="shared" si="2"/>
        <v>3.4</v>
      </c>
      <c r="E44" s="20">
        <f t="shared" si="5"/>
        <v>3</v>
      </c>
    </row>
    <row r="45" spans="1:5" ht="15" thickBot="1">
      <c r="A45" s="5" t="s">
        <v>45</v>
      </c>
      <c r="B45" s="18">
        <v>4</v>
      </c>
      <c r="C45" s="18">
        <v>3</v>
      </c>
      <c r="D45" s="19">
        <f t="shared" si="2"/>
        <v>3.4</v>
      </c>
      <c r="E45" s="20">
        <f t="shared" si="5"/>
        <v>3</v>
      </c>
    </row>
    <row r="46" spans="1:5" ht="44.15" thickBot="1">
      <c r="A46" s="11" t="s">
        <v>46</v>
      </c>
      <c r="B46" s="18">
        <v>4</v>
      </c>
      <c r="C46" s="18">
        <v>4</v>
      </c>
      <c r="D46" s="19">
        <f t="shared" si="2"/>
        <v>4.2</v>
      </c>
      <c r="E46" s="20">
        <f t="shared" si="5"/>
        <v>8</v>
      </c>
    </row>
    <row r="47" spans="1:5" ht="6.45" customHeight="1" thickBot="1">
      <c r="A47" s="3"/>
      <c r="B47" s="3"/>
      <c r="C47" s="3"/>
      <c r="D47" s="3"/>
      <c r="E47" s="3"/>
    </row>
    <row r="48" spans="1:5" ht="15" thickBot="1">
      <c r="A48" s="8" t="s">
        <v>7</v>
      </c>
      <c r="B48" s="19">
        <f>IFERROR(AVERAGE(B49:B59),"")</f>
        <v>3.4444444444444446</v>
      </c>
      <c r="C48" s="19">
        <f>IFERROR(AVERAGE(C49:C59),"")</f>
        <v>2.4444444444444446</v>
      </c>
      <c r="D48" s="19">
        <f t="shared" si="2"/>
        <v>3.2395061728395063</v>
      </c>
      <c r="E48" s="20">
        <f>IFERROR(RANK(D48,(D$4,D$12,D$22,D$34,D$48,D$60,D$72,D$82,D$93),1),"")</f>
        <v>7</v>
      </c>
    </row>
    <row r="49" spans="1:5" ht="6.45" customHeight="1" thickBot="1">
      <c r="A49" s="3"/>
      <c r="B49" s="3"/>
      <c r="C49" s="3"/>
      <c r="D49" s="3"/>
      <c r="E49" s="3"/>
    </row>
    <row r="50" spans="1:5" ht="44.15" thickBot="1">
      <c r="A50" s="7" t="s">
        <v>48</v>
      </c>
      <c r="B50" s="18">
        <v>4</v>
      </c>
      <c r="C50" s="18">
        <v>2</v>
      </c>
      <c r="D50" s="19">
        <f t="shared" si="2"/>
        <v>2.6</v>
      </c>
      <c r="E50" s="20">
        <f>IFERROR(RANK(D50,D$49:D$59,1),"")</f>
        <v>1</v>
      </c>
    </row>
    <row r="51" spans="1:5" ht="44.15" thickBot="1">
      <c r="A51" s="5" t="s">
        <v>49</v>
      </c>
      <c r="B51" s="18">
        <v>2</v>
      </c>
      <c r="C51" s="18">
        <v>5</v>
      </c>
      <c r="D51" s="19">
        <f t="shared" ref="D51:D62" si="6">IFERROR((6-(((B51*(5-C51))/5)+1)),"")</f>
        <v>5</v>
      </c>
      <c r="E51" s="20">
        <f t="shared" ref="E51:E58" si="7">IFERROR(RANK(D51,D$49:D$59,1),"")</f>
        <v>9</v>
      </c>
    </row>
    <row r="52" spans="1:5" ht="29.6" thickBot="1">
      <c r="A52" s="5" t="s">
        <v>51</v>
      </c>
      <c r="B52" s="18">
        <v>1</v>
      </c>
      <c r="C52" s="18">
        <v>2</v>
      </c>
      <c r="D52" s="19">
        <f t="shared" si="6"/>
        <v>4.4000000000000004</v>
      </c>
      <c r="E52" s="20">
        <f t="shared" si="7"/>
        <v>8</v>
      </c>
    </row>
    <row r="53" spans="1:5" ht="29.6" thickBot="1">
      <c r="A53" s="5" t="s">
        <v>50</v>
      </c>
      <c r="B53" s="18">
        <v>4</v>
      </c>
      <c r="C53" s="18">
        <v>2</v>
      </c>
      <c r="D53" s="19">
        <f t="shared" si="6"/>
        <v>2.6</v>
      </c>
      <c r="E53" s="20">
        <f t="shared" si="7"/>
        <v>1</v>
      </c>
    </row>
    <row r="54" spans="1:5" ht="29.6" thickBot="1">
      <c r="A54" s="5" t="s">
        <v>52</v>
      </c>
      <c r="B54" s="18">
        <v>4</v>
      </c>
      <c r="C54" s="18">
        <v>2</v>
      </c>
      <c r="D54" s="19">
        <f t="shared" si="6"/>
        <v>2.6</v>
      </c>
      <c r="E54" s="20">
        <f t="shared" si="7"/>
        <v>1</v>
      </c>
    </row>
    <row r="55" spans="1:5" ht="29.6" thickBot="1">
      <c r="A55" s="5" t="s">
        <v>55</v>
      </c>
      <c r="B55" s="18">
        <v>5</v>
      </c>
      <c r="C55" s="18">
        <v>3</v>
      </c>
      <c r="D55" s="19">
        <f t="shared" si="6"/>
        <v>3</v>
      </c>
      <c r="E55" s="20">
        <f t="shared" si="7"/>
        <v>6</v>
      </c>
    </row>
    <row r="56" spans="1:5" ht="58.75" thickBot="1">
      <c r="A56" s="5" t="s">
        <v>53</v>
      </c>
      <c r="B56" s="18">
        <v>4</v>
      </c>
      <c r="C56" s="18">
        <v>2</v>
      </c>
      <c r="D56" s="19">
        <f t="shared" si="6"/>
        <v>2.6</v>
      </c>
      <c r="E56" s="20">
        <f t="shared" si="7"/>
        <v>1</v>
      </c>
    </row>
    <row r="57" spans="1:5" ht="29.6" thickBot="1">
      <c r="A57" s="5" t="s">
        <v>54</v>
      </c>
      <c r="B57" s="18">
        <v>4</v>
      </c>
      <c r="C57" s="18">
        <v>3</v>
      </c>
      <c r="D57" s="19">
        <f t="shared" si="6"/>
        <v>3.4</v>
      </c>
      <c r="E57" s="20">
        <f t="shared" si="7"/>
        <v>7</v>
      </c>
    </row>
    <row r="58" spans="1:5" ht="29.6" thickBot="1">
      <c r="A58" s="11" t="s">
        <v>47</v>
      </c>
      <c r="B58" s="18">
        <v>3</v>
      </c>
      <c r="C58" s="18">
        <v>1</v>
      </c>
      <c r="D58" s="19">
        <f t="shared" si="6"/>
        <v>2.6</v>
      </c>
      <c r="E58" s="20">
        <f t="shared" si="7"/>
        <v>1</v>
      </c>
    </row>
    <row r="59" spans="1:5" ht="6.45" customHeight="1" thickBot="1">
      <c r="A59" s="3"/>
      <c r="B59" s="3"/>
      <c r="C59" s="3"/>
      <c r="D59" s="3"/>
      <c r="E59" s="3"/>
    </row>
    <row r="60" spans="1:5" ht="15" thickBot="1">
      <c r="A60" s="8" t="s">
        <v>8</v>
      </c>
      <c r="B60" s="19">
        <f>IFERROR(AVERAGE(B61:B71),"")</f>
        <v>3.8888888888888888</v>
      </c>
      <c r="C60" s="19">
        <f>IFERROR(AVERAGE(C61:C71),"")</f>
        <v>2.3333333333333335</v>
      </c>
      <c r="D60" s="19">
        <f t="shared" si="6"/>
        <v>2.925925925925926</v>
      </c>
      <c r="E60" s="20">
        <f>IFERROR(RANK(D60,(D$4,D$12,D$22,D$34,D$48,D$60,D$72,D$82,D$93),1),"")</f>
        <v>6</v>
      </c>
    </row>
    <row r="61" spans="1:5" ht="6.45" customHeight="1" thickBot="1">
      <c r="A61" s="3"/>
      <c r="B61" s="3"/>
      <c r="C61" s="3"/>
      <c r="D61" s="3"/>
      <c r="E61" s="3"/>
    </row>
    <row r="62" spans="1:5" ht="73.3" thickBot="1">
      <c r="A62" s="14" t="s">
        <v>57</v>
      </c>
      <c r="B62" s="18">
        <v>4</v>
      </c>
      <c r="C62" s="18">
        <v>3</v>
      </c>
      <c r="D62" s="19">
        <f t="shared" si="6"/>
        <v>3.4</v>
      </c>
      <c r="E62" s="20">
        <f>IFERROR(RANK(D62,D$61:D$71,1),"")</f>
        <v>5</v>
      </c>
    </row>
    <row r="63" spans="1:5" ht="87.9" thickBot="1">
      <c r="A63" s="14" t="s">
        <v>58</v>
      </c>
      <c r="B63" s="18">
        <v>5</v>
      </c>
      <c r="C63" s="18">
        <v>3</v>
      </c>
      <c r="D63" s="19">
        <f t="shared" ref="D63:D72" si="8">IFERROR((6-(((B63*(5-C63))/5)+1)),"")</f>
        <v>3</v>
      </c>
      <c r="E63" s="20">
        <f t="shared" ref="E63:E70" si="9">IFERROR(RANK(D63,D$61:D$71,1),"")</f>
        <v>4</v>
      </c>
    </row>
    <row r="64" spans="1:5" ht="29.6" thickBot="1">
      <c r="A64" s="14" t="s">
        <v>59</v>
      </c>
      <c r="B64" s="18">
        <v>2</v>
      </c>
      <c r="C64" s="18">
        <v>1</v>
      </c>
      <c r="D64" s="19">
        <f t="shared" si="8"/>
        <v>3.4</v>
      </c>
      <c r="E64" s="20">
        <f t="shared" si="9"/>
        <v>5</v>
      </c>
    </row>
    <row r="65" spans="1:5" ht="29.6" thickBot="1">
      <c r="A65" s="15" t="s">
        <v>60</v>
      </c>
      <c r="B65" s="18">
        <v>4</v>
      </c>
      <c r="C65" s="18">
        <v>1</v>
      </c>
      <c r="D65" s="19">
        <f t="shared" si="8"/>
        <v>1.7999999999999998</v>
      </c>
      <c r="E65" s="20">
        <f t="shared" si="9"/>
        <v>1</v>
      </c>
    </row>
    <row r="66" spans="1:5" ht="15" thickBot="1">
      <c r="A66" s="14" t="s">
        <v>61</v>
      </c>
      <c r="B66" s="18">
        <v>4</v>
      </c>
      <c r="C66" s="18">
        <v>1</v>
      </c>
      <c r="D66" s="19">
        <f t="shared" ref="D66" si="10">IFERROR((6-(((B66*(5-C66))/5)+1)),"")</f>
        <v>1.7999999999999998</v>
      </c>
      <c r="E66" s="20">
        <f t="shared" si="9"/>
        <v>1</v>
      </c>
    </row>
    <row r="67" spans="1:5" ht="58.75" thickBot="1">
      <c r="A67" s="14" t="s">
        <v>62</v>
      </c>
      <c r="B67" s="18">
        <v>4</v>
      </c>
      <c r="C67" s="18">
        <v>3</v>
      </c>
      <c r="D67" s="19">
        <f t="shared" ref="D67:D69" si="11">IFERROR((6-(((B67*(5-C67))/5)+1)),"")</f>
        <v>3.4</v>
      </c>
      <c r="E67" s="20">
        <f t="shared" si="9"/>
        <v>5</v>
      </c>
    </row>
    <row r="68" spans="1:5" ht="44.15" thickBot="1">
      <c r="A68" s="14" t="s">
        <v>63</v>
      </c>
      <c r="B68" s="18">
        <v>4</v>
      </c>
      <c r="C68" s="18">
        <v>2</v>
      </c>
      <c r="D68" s="19">
        <f t="shared" si="11"/>
        <v>2.6</v>
      </c>
      <c r="E68" s="20">
        <f t="shared" si="9"/>
        <v>3</v>
      </c>
    </row>
    <row r="69" spans="1:5" ht="15" thickBot="1">
      <c r="A69" s="14" t="s">
        <v>64</v>
      </c>
      <c r="B69" s="18">
        <v>4</v>
      </c>
      <c r="C69" s="18">
        <v>3</v>
      </c>
      <c r="D69" s="19">
        <f t="shared" si="11"/>
        <v>3.4</v>
      </c>
      <c r="E69" s="20">
        <f t="shared" si="9"/>
        <v>5</v>
      </c>
    </row>
    <row r="70" spans="1:5" ht="15" thickBot="1">
      <c r="A70" s="21" t="s">
        <v>56</v>
      </c>
      <c r="B70" s="18">
        <v>4</v>
      </c>
      <c r="C70" s="18">
        <v>4</v>
      </c>
      <c r="D70" s="19">
        <f t="shared" si="8"/>
        <v>4.2</v>
      </c>
      <c r="E70" s="20">
        <f t="shared" si="9"/>
        <v>9</v>
      </c>
    </row>
    <row r="71" spans="1:5" ht="6.45" customHeight="1" thickBot="1">
      <c r="A71" s="3"/>
      <c r="B71" s="3"/>
      <c r="C71" s="3"/>
      <c r="D71" s="3"/>
      <c r="E71" s="3"/>
    </row>
    <row r="72" spans="1:5" ht="14.6" customHeight="1" thickBot="1">
      <c r="A72" s="8" t="s">
        <v>9</v>
      </c>
      <c r="B72" s="19">
        <f>IFERROR(AVERAGE(B73:B81),"")</f>
        <v>4</v>
      </c>
      <c r="C72" s="19">
        <f>IFERROR(AVERAGE(C73:C81),"")</f>
        <v>1.7142857142857142</v>
      </c>
      <c r="D72" s="19">
        <f t="shared" si="8"/>
        <v>2.3714285714285714</v>
      </c>
      <c r="E72" s="20">
        <f>IFERROR(RANK(D72,(D$4,D$12,D$22,D$34,D$48,D$60,D$72,D$82,D$93),1),"")</f>
        <v>3</v>
      </c>
    </row>
    <row r="73" spans="1:5" ht="6.45" customHeight="1" thickBot="1">
      <c r="A73" s="3"/>
      <c r="B73" s="3"/>
      <c r="C73" s="3"/>
      <c r="D73" s="3"/>
      <c r="E73" s="3"/>
    </row>
    <row r="74" spans="1:5" ht="58.75" thickBot="1">
      <c r="A74" s="7" t="s">
        <v>65</v>
      </c>
      <c r="B74" s="18">
        <v>2</v>
      </c>
      <c r="C74" s="18">
        <v>2</v>
      </c>
      <c r="D74" s="19">
        <f t="shared" ref="D74:D80" si="12">IFERROR((6-(((B74*(5-C74))/5)+1)),"")</f>
        <v>3.8</v>
      </c>
      <c r="E74" s="20">
        <f>IFERROR(RANK(D74,D$73:D$81,1),"")</f>
        <v>6</v>
      </c>
    </row>
    <row r="75" spans="1:5" ht="44.15" thickBot="1">
      <c r="A75" s="5" t="s">
        <v>66</v>
      </c>
      <c r="B75" s="18">
        <v>4</v>
      </c>
      <c r="C75" s="18">
        <v>1</v>
      </c>
      <c r="D75" s="19">
        <f t="shared" si="12"/>
        <v>1.7999999999999998</v>
      </c>
      <c r="E75" s="20">
        <f t="shared" ref="E75:E80" si="13">IFERROR(RANK(D75,D$73:D$81,1),"")</f>
        <v>3</v>
      </c>
    </row>
    <row r="76" spans="1:5" ht="44.15" thickBot="1">
      <c r="A76" s="5" t="s">
        <v>67</v>
      </c>
      <c r="B76" s="18">
        <v>5</v>
      </c>
      <c r="C76" s="18">
        <v>5</v>
      </c>
      <c r="D76" s="19">
        <f t="shared" si="12"/>
        <v>5</v>
      </c>
      <c r="E76" s="20">
        <f t="shared" si="13"/>
        <v>7</v>
      </c>
    </row>
    <row r="77" spans="1:5" ht="73.3" thickBot="1">
      <c r="A77" s="5" t="s">
        <v>68</v>
      </c>
      <c r="B77" s="18">
        <v>5</v>
      </c>
      <c r="C77" s="18">
        <v>1</v>
      </c>
      <c r="D77" s="19">
        <f t="shared" ref="D77:D78" si="14">IFERROR((6-(((B77*(5-C77))/5)+1)),"")</f>
        <v>1</v>
      </c>
      <c r="E77" s="20">
        <f t="shared" si="13"/>
        <v>1</v>
      </c>
    </row>
    <row r="78" spans="1:5" ht="73.3" thickBot="1">
      <c r="A78" s="5" t="s">
        <v>69</v>
      </c>
      <c r="B78" s="18">
        <v>3</v>
      </c>
      <c r="C78" s="18">
        <v>1</v>
      </c>
      <c r="D78" s="19">
        <f t="shared" si="14"/>
        <v>2.6</v>
      </c>
      <c r="E78" s="20">
        <f t="shared" si="13"/>
        <v>5</v>
      </c>
    </row>
    <row r="79" spans="1:5" ht="29.6" thickBot="1">
      <c r="A79" s="5" t="s">
        <v>70</v>
      </c>
      <c r="B79" s="18">
        <v>4</v>
      </c>
      <c r="C79" s="18">
        <v>1</v>
      </c>
      <c r="D79" s="19">
        <f t="shared" si="12"/>
        <v>1.7999999999999998</v>
      </c>
      <c r="E79" s="20">
        <f t="shared" si="13"/>
        <v>3</v>
      </c>
    </row>
    <row r="80" spans="1:5" ht="44.15" thickBot="1">
      <c r="A80" s="11" t="s">
        <v>71</v>
      </c>
      <c r="B80" s="18">
        <v>5</v>
      </c>
      <c r="C80" s="18">
        <v>1</v>
      </c>
      <c r="D80" s="19">
        <f t="shared" si="12"/>
        <v>1</v>
      </c>
      <c r="E80" s="20">
        <f t="shared" si="13"/>
        <v>1</v>
      </c>
    </row>
    <row r="81" spans="1:5" ht="6.45" customHeight="1" thickBot="1">
      <c r="A81" s="3"/>
      <c r="B81" s="3"/>
      <c r="C81" s="3"/>
      <c r="D81" s="3"/>
      <c r="E81" s="3"/>
    </row>
    <row r="82" spans="1:5" ht="15" thickBot="1">
      <c r="A82" s="8" t="s">
        <v>10</v>
      </c>
      <c r="B82" s="19">
        <f>IFERROR(AVERAGE(B83:B92),"")</f>
        <v>3.875</v>
      </c>
      <c r="C82" s="19">
        <f>IFERROR(AVERAGE(C83:C92),"")</f>
        <v>1.5</v>
      </c>
      <c r="D82" s="19">
        <f t="shared" ref="D82:D84" si="15">IFERROR((6-(((B82*(5-C82))/5)+1)),"")</f>
        <v>2.2875000000000001</v>
      </c>
      <c r="E82" s="20">
        <f>IFERROR(RANK(D82,(D$4,D$12,D$22,D$34,D$48,D$60,D$72,D$82,D$93),1),"")</f>
        <v>2</v>
      </c>
    </row>
    <row r="83" spans="1:5" ht="6.45" customHeight="1" thickBot="1">
      <c r="A83" s="3"/>
      <c r="B83" s="3"/>
      <c r="C83" s="3"/>
      <c r="D83" s="3"/>
      <c r="E83" s="3"/>
    </row>
    <row r="84" spans="1:5" ht="15" thickBot="1">
      <c r="A84" s="7" t="s">
        <v>72</v>
      </c>
      <c r="B84" s="18">
        <v>4</v>
      </c>
      <c r="C84" s="18">
        <v>2</v>
      </c>
      <c r="D84" s="19">
        <f t="shared" si="15"/>
        <v>2.6</v>
      </c>
      <c r="E84" s="20">
        <f>IFERROR(RANK(D84,D$83:D$92,1),"")</f>
        <v>4</v>
      </c>
    </row>
    <row r="85" spans="1:5" ht="29.6" thickBot="1">
      <c r="A85" s="5" t="s">
        <v>73</v>
      </c>
      <c r="B85" s="18">
        <v>5</v>
      </c>
      <c r="C85" s="18">
        <v>1</v>
      </c>
      <c r="D85" s="19">
        <f t="shared" ref="D85:D91" si="16">IFERROR((6-(((B85*(5-C85))/5)+1)),"")</f>
        <v>1</v>
      </c>
      <c r="E85" s="20">
        <f t="shared" ref="E85:E91" si="17">IFERROR(RANK(D85,D$83:D$92,1),"")</f>
        <v>1</v>
      </c>
    </row>
    <row r="86" spans="1:5" ht="29.6" thickBot="1">
      <c r="A86" s="5" t="s">
        <v>74</v>
      </c>
      <c r="B86" s="18">
        <v>5</v>
      </c>
      <c r="C86" s="18">
        <v>1</v>
      </c>
      <c r="D86" s="19">
        <f t="shared" si="16"/>
        <v>1</v>
      </c>
      <c r="E86" s="20">
        <f t="shared" si="17"/>
        <v>1</v>
      </c>
    </row>
    <row r="87" spans="1:5" ht="29.6" thickBot="1">
      <c r="A87" s="5" t="s">
        <v>75</v>
      </c>
      <c r="B87" s="18">
        <v>4</v>
      </c>
      <c r="C87" s="18">
        <v>1</v>
      </c>
      <c r="D87" s="19">
        <f t="shared" si="16"/>
        <v>1.7999999999999998</v>
      </c>
      <c r="E87" s="20">
        <f t="shared" si="17"/>
        <v>3</v>
      </c>
    </row>
    <row r="88" spans="1:5" ht="29.6" thickBot="1">
      <c r="A88" s="5" t="s">
        <v>76</v>
      </c>
      <c r="B88" s="18">
        <v>3</v>
      </c>
      <c r="C88" s="18">
        <v>3</v>
      </c>
      <c r="D88" s="19">
        <f t="shared" ref="D88:D90" si="18">IFERROR((6-(((B88*(5-C88))/5)+1)),"")</f>
        <v>3.8</v>
      </c>
      <c r="E88" s="20">
        <f t="shared" si="17"/>
        <v>8</v>
      </c>
    </row>
    <row r="89" spans="1:5" ht="15" thickBot="1">
      <c r="A89" s="5" t="s">
        <v>77</v>
      </c>
      <c r="B89" s="18">
        <v>3</v>
      </c>
      <c r="C89" s="18">
        <v>1</v>
      </c>
      <c r="D89" s="19">
        <f t="shared" si="18"/>
        <v>2.6</v>
      </c>
      <c r="E89" s="20">
        <f t="shared" si="17"/>
        <v>4</v>
      </c>
    </row>
    <row r="90" spans="1:5" ht="15" thickBot="1">
      <c r="A90" s="5" t="s">
        <v>78</v>
      </c>
      <c r="B90" s="18">
        <v>3</v>
      </c>
      <c r="C90" s="18">
        <v>1</v>
      </c>
      <c r="D90" s="19">
        <f t="shared" si="18"/>
        <v>2.6</v>
      </c>
      <c r="E90" s="20">
        <f t="shared" si="17"/>
        <v>4</v>
      </c>
    </row>
    <row r="91" spans="1:5" ht="58.75" thickBot="1">
      <c r="A91" s="11" t="s">
        <v>79</v>
      </c>
      <c r="B91" s="18">
        <v>4</v>
      </c>
      <c r="C91" s="18">
        <v>2</v>
      </c>
      <c r="D91" s="19">
        <f t="shared" si="16"/>
        <v>2.6</v>
      </c>
      <c r="E91" s="20">
        <f t="shared" si="17"/>
        <v>4</v>
      </c>
    </row>
    <row r="92" spans="1:5" ht="6.45" customHeight="1" thickBot="1">
      <c r="A92" s="3"/>
      <c r="B92" s="3"/>
      <c r="C92" s="3"/>
      <c r="D92" s="3"/>
      <c r="E92" s="3"/>
    </row>
    <row r="93" spans="1:5" ht="15" thickBot="1">
      <c r="A93" s="8" t="s">
        <v>11</v>
      </c>
      <c r="B93" s="19">
        <f>IFERROR(AVERAGE(B94:B102),"")</f>
        <v>3.7142857142857144</v>
      </c>
      <c r="C93" s="19">
        <f>IFERROR(AVERAGE(C94:C102),"")</f>
        <v>2</v>
      </c>
      <c r="D93" s="19">
        <f t="shared" ref="D93" si="19">IFERROR((6-(((B93*(5-C93))/5)+1)),"")</f>
        <v>2.7714285714285714</v>
      </c>
      <c r="E93" s="20">
        <f>IFERROR(RANK(D93,(D$4,D$12,D$22,D$34,D$48,D$60,D$72,D$82,D$93),1),"")</f>
        <v>5</v>
      </c>
    </row>
    <row r="94" spans="1:5" ht="6.45" customHeight="1" thickBot="1">
      <c r="A94" s="3"/>
      <c r="B94" s="3"/>
      <c r="C94" s="3"/>
      <c r="D94" s="3"/>
      <c r="E94" s="3"/>
    </row>
    <row r="95" spans="1:5" ht="29.6" thickBot="1">
      <c r="A95" s="5" t="s">
        <v>80</v>
      </c>
      <c r="B95" s="18">
        <v>4</v>
      </c>
      <c r="C95" s="18">
        <v>2</v>
      </c>
      <c r="D95" s="19">
        <f t="shared" ref="D95:D96" si="20">IFERROR((6-(((B95*(5-C95))/5)+1)),"")</f>
        <v>2.6</v>
      </c>
      <c r="E95" s="20">
        <f t="shared" ref="E95:E96" si="21">IFERROR(RANK(D95,D$81:D$102,1),"")</f>
        <v>6</v>
      </c>
    </row>
    <row r="96" spans="1:5" ht="29.6" thickBot="1">
      <c r="A96" s="5" t="s">
        <v>81</v>
      </c>
      <c r="B96" s="18">
        <v>5</v>
      </c>
      <c r="C96" s="18">
        <v>3</v>
      </c>
      <c r="D96" s="19">
        <f t="shared" si="20"/>
        <v>3</v>
      </c>
      <c r="E96" s="20">
        <f t="shared" si="21"/>
        <v>14</v>
      </c>
    </row>
    <row r="97" spans="1:5" ht="44.15" thickBot="1">
      <c r="A97" s="7" t="s">
        <v>82</v>
      </c>
      <c r="B97" s="18">
        <v>5</v>
      </c>
      <c r="C97" s="18">
        <v>4</v>
      </c>
      <c r="D97" s="19">
        <f t="shared" ref="D97:D101" si="22">IFERROR((6-(((B97*(5-C97))/5)+1)),"")</f>
        <v>4</v>
      </c>
      <c r="E97" s="20">
        <f>IFERROR(RANK(D97,D$81:D$102,1),"")</f>
        <v>17</v>
      </c>
    </row>
    <row r="98" spans="1:5" ht="29.6" thickBot="1">
      <c r="A98" s="5" t="s">
        <v>83</v>
      </c>
      <c r="B98" s="18">
        <v>3</v>
      </c>
      <c r="C98" s="18">
        <v>1</v>
      </c>
      <c r="D98" s="19">
        <f t="shared" si="22"/>
        <v>2.6</v>
      </c>
      <c r="E98" s="20">
        <f t="shared" ref="E98:E101" si="23">IFERROR(RANK(D98,D$81:D$102,1),"")</f>
        <v>6</v>
      </c>
    </row>
    <row r="99" spans="1:5" ht="29.6" thickBot="1">
      <c r="A99" s="5" t="s">
        <v>84</v>
      </c>
      <c r="B99" s="18">
        <v>2</v>
      </c>
      <c r="C99" s="18">
        <v>2</v>
      </c>
      <c r="D99" s="19">
        <f t="shared" si="22"/>
        <v>3.8</v>
      </c>
      <c r="E99" s="20">
        <f t="shared" si="23"/>
        <v>15</v>
      </c>
    </row>
    <row r="100" spans="1:5" ht="29.6" thickBot="1">
      <c r="A100" s="5" t="s">
        <v>85</v>
      </c>
      <c r="B100" s="18">
        <v>3</v>
      </c>
      <c r="C100" s="18">
        <v>1</v>
      </c>
      <c r="D100" s="19">
        <f t="shared" si="22"/>
        <v>2.6</v>
      </c>
      <c r="E100" s="20">
        <f t="shared" si="23"/>
        <v>6</v>
      </c>
    </row>
    <row r="101" spans="1:5" ht="29.6" thickBot="1">
      <c r="A101" s="5" t="s">
        <v>86</v>
      </c>
      <c r="B101" s="18">
        <v>4</v>
      </c>
      <c r="C101" s="18">
        <v>1</v>
      </c>
      <c r="D101" s="19">
        <f t="shared" si="22"/>
        <v>1.7999999999999998</v>
      </c>
      <c r="E101" s="20">
        <f t="shared" si="23"/>
        <v>3</v>
      </c>
    </row>
    <row r="102" spans="1:5" ht="6.45" customHeight="1">
      <c r="A102" s="3"/>
      <c r="B102" s="3"/>
      <c r="C102" s="3"/>
      <c r="D102" s="3"/>
      <c r="E102" s="3"/>
    </row>
    <row r="104" spans="1:5">
      <c r="A104" s="26" t="s">
        <v>313</v>
      </c>
    </row>
    <row r="105" spans="1:5" ht="30" customHeight="1">
      <c r="A105" s="30" t="s">
        <v>314</v>
      </c>
      <c r="B105" s="31"/>
      <c r="C105" s="31"/>
      <c r="D105" s="31"/>
      <c r="E105" s="31"/>
    </row>
  </sheetData>
  <mergeCells count="2">
    <mergeCell ref="A1:E1"/>
    <mergeCell ref="A105:E105"/>
  </mergeCells>
  <conditionalFormatting sqref="B10:C10">
    <cfRule type="cellIs" dxfId="1181" priority="403" operator="greaterThan">
      <formula>3.5</formula>
    </cfRule>
    <cfRule type="cellIs" dxfId="1180" priority="404" operator="between">
      <formula>2.5</formula>
      <formula>3.5</formula>
    </cfRule>
    <cfRule type="cellIs" dxfId="1179" priority="405" stopIfTrue="1" operator="lessThan">
      <formula>2.5</formula>
    </cfRule>
  </conditionalFormatting>
  <conditionalFormatting sqref="D10">
    <cfRule type="cellIs" dxfId="1178" priority="402" operator="lessThan">
      <formula>2.5</formula>
    </cfRule>
  </conditionalFormatting>
  <conditionalFormatting sqref="D10">
    <cfRule type="cellIs" dxfId="1177" priority="400" operator="greaterThan">
      <formula>3.5</formula>
    </cfRule>
    <cfRule type="cellIs" dxfId="1176" priority="401" operator="between">
      <formula>2.5</formula>
      <formula>3.5</formula>
    </cfRule>
  </conditionalFormatting>
  <conditionalFormatting sqref="E10">
    <cfRule type="cellIs" dxfId="1175" priority="376" operator="greaterThan">
      <formula>3.5</formula>
    </cfRule>
    <cfRule type="cellIs" dxfId="1174" priority="377" operator="between">
      <formula>2.5</formula>
      <formula>3.5</formula>
    </cfRule>
    <cfRule type="cellIs" dxfId="1173" priority="378" operator="lessThan">
      <formula>2.5</formula>
    </cfRule>
  </conditionalFormatting>
  <conditionalFormatting sqref="B6:C9">
    <cfRule type="cellIs" dxfId="1172" priority="373" operator="greaterThan">
      <formula>3.5</formula>
    </cfRule>
    <cfRule type="cellIs" dxfId="1171" priority="374" operator="between">
      <formula>2.5</formula>
      <formula>3.5</formula>
    </cfRule>
    <cfRule type="cellIs" dxfId="1170" priority="375" stopIfTrue="1" operator="lessThan">
      <formula>2.5</formula>
    </cfRule>
  </conditionalFormatting>
  <conditionalFormatting sqref="D6:D9">
    <cfRule type="cellIs" dxfId="1169" priority="372" operator="lessThan">
      <formula>2.5</formula>
    </cfRule>
  </conditionalFormatting>
  <conditionalFormatting sqref="D6:D9">
    <cfRule type="cellIs" dxfId="1168" priority="370" operator="greaterThan">
      <formula>3.5</formula>
    </cfRule>
    <cfRule type="cellIs" dxfId="1167" priority="371" operator="between">
      <formula>2.5</formula>
      <formula>3.5</formula>
    </cfRule>
  </conditionalFormatting>
  <conditionalFormatting sqref="E6:E9">
    <cfRule type="cellIs" dxfId="1166" priority="367" operator="greaterThan">
      <formula>3.5</formula>
    </cfRule>
    <cfRule type="cellIs" dxfId="1165" priority="368" operator="between">
      <formula>2.5</formula>
      <formula>3.5</formula>
    </cfRule>
    <cfRule type="cellIs" dxfId="1164" priority="369" operator="lessThan">
      <formula>2.5</formula>
    </cfRule>
  </conditionalFormatting>
  <conditionalFormatting sqref="B4:C4">
    <cfRule type="cellIs" dxfId="1163" priority="364" operator="greaterThan">
      <formula>3.5</formula>
    </cfRule>
    <cfRule type="cellIs" dxfId="1162" priority="365" operator="between">
      <formula>2.5</formula>
      <formula>3.5</formula>
    </cfRule>
    <cfRule type="cellIs" dxfId="1161" priority="366" stopIfTrue="1" operator="lessThan">
      <formula>2.5</formula>
    </cfRule>
  </conditionalFormatting>
  <conditionalFormatting sqref="D4">
    <cfRule type="cellIs" dxfId="1160" priority="363" operator="lessThan">
      <formula>2.5</formula>
    </cfRule>
  </conditionalFormatting>
  <conditionalFormatting sqref="D4">
    <cfRule type="cellIs" dxfId="1159" priority="361" operator="greaterThan">
      <formula>3.5</formula>
    </cfRule>
    <cfRule type="cellIs" dxfId="1158" priority="362" operator="between">
      <formula>2.5</formula>
      <formula>3.5</formula>
    </cfRule>
  </conditionalFormatting>
  <conditionalFormatting sqref="E4">
    <cfRule type="cellIs" dxfId="1157" priority="358" operator="greaterThan">
      <formula>3.5</formula>
    </cfRule>
    <cfRule type="cellIs" dxfId="1156" priority="359" operator="between">
      <formula>2.5</formula>
      <formula>3.5</formula>
    </cfRule>
    <cfRule type="cellIs" dxfId="1155" priority="360" operator="lessThan">
      <formula>2.5</formula>
    </cfRule>
  </conditionalFormatting>
  <conditionalFormatting sqref="B12:C12">
    <cfRule type="cellIs" dxfId="1154" priority="349" operator="greaterThan">
      <formula>3.5</formula>
    </cfRule>
    <cfRule type="cellIs" dxfId="1153" priority="350" operator="between">
      <formula>2.5</formula>
      <formula>3.5</formula>
    </cfRule>
    <cfRule type="cellIs" dxfId="1152" priority="351" stopIfTrue="1" operator="lessThan">
      <formula>2.5</formula>
    </cfRule>
  </conditionalFormatting>
  <conditionalFormatting sqref="D12">
    <cfRule type="cellIs" dxfId="1151" priority="348" operator="lessThan">
      <formula>2.5</formula>
    </cfRule>
  </conditionalFormatting>
  <conditionalFormatting sqref="D12">
    <cfRule type="cellIs" dxfId="1150" priority="346" operator="greaterThan">
      <formula>3.5</formula>
    </cfRule>
    <cfRule type="cellIs" dxfId="1149" priority="347" operator="between">
      <formula>2.5</formula>
      <formula>3.5</formula>
    </cfRule>
  </conditionalFormatting>
  <conditionalFormatting sqref="E12">
    <cfRule type="cellIs" dxfId="1148" priority="343" operator="greaterThan">
      <formula>3.5</formula>
    </cfRule>
    <cfRule type="cellIs" dxfId="1147" priority="344" operator="between">
      <formula>2.5</formula>
      <formula>3.5</formula>
    </cfRule>
    <cfRule type="cellIs" dxfId="1146" priority="345" operator="lessThan">
      <formula>2.5</formula>
    </cfRule>
  </conditionalFormatting>
  <conditionalFormatting sqref="B14:C20">
    <cfRule type="cellIs" dxfId="1145" priority="334" operator="greaterThan">
      <formula>3.5</formula>
    </cfRule>
    <cfRule type="cellIs" dxfId="1144" priority="335" operator="between">
      <formula>2.5</formula>
      <formula>3.5</formula>
    </cfRule>
    <cfRule type="cellIs" dxfId="1143" priority="336" stopIfTrue="1" operator="lessThan">
      <formula>2.5</formula>
    </cfRule>
  </conditionalFormatting>
  <conditionalFormatting sqref="D14:D20">
    <cfRule type="cellIs" dxfId="1142" priority="333" operator="lessThan">
      <formula>2.5</formula>
    </cfRule>
  </conditionalFormatting>
  <conditionalFormatting sqref="D14:D20">
    <cfRule type="cellIs" dxfId="1141" priority="331" operator="greaterThan">
      <formula>3.5</formula>
    </cfRule>
    <cfRule type="cellIs" dxfId="1140" priority="332" operator="between">
      <formula>2.5</formula>
      <formula>3.5</formula>
    </cfRule>
  </conditionalFormatting>
  <conditionalFormatting sqref="E14:E20">
    <cfRule type="cellIs" dxfId="1139" priority="328" operator="greaterThan">
      <formula>3.5</formula>
    </cfRule>
    <cfRule type="cellIs" dxfId="1138" priority="329" operator="between">
      <formula>2.5</formula>
      <formula>3.5</formula>
    </cfRule>
    <cfRule type="cellIs" dxfId="1137" priority="330" operator="lessThan">
      <formula>2.5</formula>
    </cfRule>
  </conditionalFormatting>
  <conditionalFormatting sqref="D84:D87 D91">
    <cfRule type="cellIs" dxfId="1136" priority="72" operator="lessThan">
      <formula>2.5</formula>
    </cfRule>
  </conditionalFormatting>
  <conditionalFormatting sqref="D84:D87 D91">
    <cfRule type="cellIs" dxfId="1135" priority="70" operator="greaterThan">
      <formula>3.5</formula>
    </cfRule>
    <cfRule type="cellIs" dxfId="1134" priority="71" operator="between">
      <formula>2.5</formula>
      <formula>3.5</formula>
    </cfRule>
  </conditionalFormatting>
  <conditionalFormatting sqref="B22:C22">
    <cfRule type="cellIs" dxfId="1133" priority="316" operator="greaterThan">
      <formula>3.5</formula>
    </cfRule>
    <cfRule type="cellIs" dxfId="1132" priority="317" operator="between">
      <formula>2.5</formula>
      <formula>3.5</formula>
    </cfRule>
    <cfRule type="cellIs" dxfId="1131" priority="318" stopIfTrue="1" operator="lessThan">
      <formula>2.5</formula>
    </cfRule>
  </conditionalFormatting>
  <conditionalFormatting sqref="B24:C32">
    <cfRule type="cellIs" dxfId="1130" priority="307" operator="greaterThan">
      <formula>3.5</formula>
    </cfRule>
    <cfRule type="cellIs" dxfId="1129" priority="308" operator="between">
      <formula>2.5</formula>
      <formula>3.5</formula>
    </cfRule>
    <cfRule type="cellIs" dxfId="1128" priority="309" stopIfTrue="1" operator="lessThan">
      <formula>2.5</formula>
    </cfRule>
  </conditionalFormatting>
  <conditionalFormatting sqref="E24:E32">
    <cfRule type="cellIs" dxfId="1127" priority="301" operator="greaterThan">
      <formula>3.5</formula>
    </cfRule>
    <cfRule type="cellIs" dxfId="1126" priority="302" operator="between">
      <formula>2.5</formula>
      <formula>3.5</formula>
    </cfRule>
    <cfRule type="cellIs" dxfId="1125" priority="303" operator="lessThan">
      <formula>2.5</formula>
    </cfRule>
  </conditionalFormatting>
  <conditionalFormatting sqref="E22">
    <cfRule type="cellIs" dxfId="1124" priority="298" operator="greaterThan">
      <formula>3.5</formula>
    </cfRule>
    <cfRule type="cellIs" dxfId="1123" priority="299" operator="between">
      <formula>2.5</formula>
      <formula>3.5</formula>
    </cfRule>
    <cfRule type="cellIs" dxfId="1122" priority="300" operator="lessThan">
      <formula>2.5</formula>
    </cfRule>
  </conditionalFormatting>
  <conditionalFormatting sqref="D22">
    <cfRule type="cellIs" dxfId="1121" priority="297" operator="lessThan">
      <formula>2.5</formula>
    </cfRule>
  </conditionalFormatting>
  <conditionalFormatting sqref="D22">
    <cfRule type="cellIs" dxfId="1120" priority="295" operator="greaterThan">
      <formula>3.5</formula>
    </cfRule>
    <cfRule type="cellIs" dxfId="1119" priority="296" operator="between">
      <formula>2.5</formula>
      <formula>3.5</formula>
    </cfRule>
  </conditionalFormatting>
  <conditionalFormatting sqref="D24:D32">
    <cfRule type="cellIs" dxfId="1118" priority="294" operator="lessThan">
      <formula>2.5</formula>
    </cfRule>
  </conditionalFormatting>
  <conditionalFormatting sqref="D24:D32">
    <cfRule type="cellIs" dxfId="1117" priority="292" operator="greaterThan">
      <formula>3.5</formula>
    </cfRule>
    <cfRule type="cellIs" dxfId="1116" priority="293" operator="between">
      <formula>2.5</formula>
      <formula>3.5</formula>
    </cfRule>
  </conditionalFormatting>
  <conditionalFormatting sqref="D93">
    <cfRule type="cellIs" dxfId="1115" priority="93" operator="lessThan">
      <formula>2.5</formula>
    </cfRule>
  </conditionalFormatting>
  <conditionalFormatting sqref="D93">
    <cfRule type="cellIs" dxfId="1114" priority="91" operator="greaterThan">
      <formula>3.5</formula>
    </cfRule>
    <cfRule type="cellIs" dxfId="1113" priority="92" operator="between">
      <formula>2.5</formula>
      <formula>3.5</formula>
    </cfRule>
  </conditionalFormatting>
  <conditionalFormatting sqref="B34:C34">
    <cfRule type="cellIs" dxfId="1112" priority="286" operator="greaterThan">
      <formula>3.5</formula>
    </cfRule>
    <cfRule type="cellIs" dxfId="1111" priority="287" operator="between">
      <formula>2.5</formula>
      <formula>3.5</formula>
    </cfRule>
    <cfRule type="cellIs" dxfId="1110" priority="288" stopIfTrue="1" operator="lessThan">
      <formula>2.5</formula>
    </cfRule>
  </conditionalFormatting>
  <conditionalFormatting sqref="E34">
    <cfRule type="cellIs" dxfId="1109" priority="283" operator="greaterThan">
      <formula>3.5</formula>
    </cfRule>
    <cfRule type="cellIs" dxfId="1108" priority="284" operator="between">
      <formula>2.5</formula>
      <formula>3.5</formula>
    </cfRule>
    <cfRule type="cellIs" dxfId="1107" priority="285" operator="lessThan">
      <formula>2.5</formula>
    </cfRule>
  </conditionalFormatting>
  <conditionalFormatting sqref="D34">
    <cfRule type="cellIs" dxfId="1106" priority="282" operator="lessThan">
      <formula>2.5</formula>
    </cfRule>
  </conditionalFormatting>
  <conditionalFormatting sqref="D34">
    <cfRule type="cellIs" dxfId="1105" priority="280" operator="greaterThan">
      <formula>3.5</formula>
    </cfRule>
    <cfRule type="cellIs" dxfId="1104" priority="281" operator="between">
      <formula>2.5</formula>
      <formula>3.5</formula>
    </cfRule>
  </conditionalFormatting>
  <conditionalFormatting sqref="B36:C40 B42:C46 B41">
    <cfRule type="cellIs" dxfId="1103" priority="274" operator="greaterThan">
      <formula>3.5</formula>
    </cfRule>
    <cfRule type="cellIs" dxfId="1102" priority="275" operator="between">
      <formula>2.5</formula>
      <formula>3.5</formula>
    </cfRule>
    <cfRule type="cellIs" dxfId="1101" priority="276" stopIfTrue="1" operator="lessThan">
      <formula>2.5</formula>
    </cfRule>
  </conditionalFormatting>
  <conditionalFormatting sqref="E36:E40 E42:E46">
    <cfRule type="cellIs" dxfId="1100" priority="271" operator="greaterThan">
      <formula>3.5</formula>
    </cfRule>
    <cfRule type="cellIs" dxfId="1099" priority="272" operator="between">
      <formula>2.5</formula>
      <formula>3.5</formula>
    </cfRule>
    <cfRule type="cellIs" dxfId="1098" priority="273" operator="lessThan">
      <formula>2.5</formula>
    </cfRule>
  </conditionalFormatting>
  <conditionalFormatting sqref="D36:D40 D42:D46">
    <cfRule type="cellIs" dxfId="1097" priority="270" operator="lessThan">
      <formula>2.5</formula>
    </cfRule>
  </conditionalFormatting>
  <conditionalFormatting sqref="D36:D40 D42:D46">
    <cfRule type="cellIs" dxfId="1096" priority="268" operator="greaterThan">
      <formula>3.5</formula>
    </cfRule>
    <cfRule type="cellIs" dxfId="1095" priority="269" operator="between">
      <formula>2.5</formula>
      <formula>3.5</formula>
    </cfRule>
  </conditionalFormatting>
  <conditionalFormatting sqref="C41:D41">
    <cfRule type="cellIs" dxfId="1094" priority="265" operator="greaterThan">
      <formula>3.5</formula>
    </cfRule>
    <cfRule type="cellIs" dxfId="1093" priority="266" operator="between">
      <formula>2.5</formula>
      <formula>3.5</formula>
    </cfRule>
    <cfRule type="cellIs" dxfId="1092" priority="267" stopIfTrue="1" operator="lessThan">
      <formula>2.5</formula>
    </cfRule>
  </conditionalFormatting>
  <conditionalFormatting sqref="E93">
    <cfRule type="cellIs" dxfId="1091" priority="94" operator="greaterThan">
      <formula>3.5</formula>
    </cfRule>
    <cfRule type="cellIs" dxfId="1090" priority="95" operator="between">
      <formula>2.5</formula>
      <formula>3.5</formula>
    </cfRule>
    <cfRule type="cellIs" dxfId="1089" priority="96" operator="lessThan">
      <formula>2.5</formula>
    </cfRule>
  </conditionalFormatting>
  <conditionalFormatting sqref="E41">
    <cfRule type="cellIs" dxfId="1088" priority="261" operator="lessThan">
      <formula>2.5</formula>
    </cfRule>
  </conditionalFormatting>
  <conditionalFormatting sqref="E41">
    <cfRule type="cellIs" dxfId="1087" priority="259" operator="greaterThan">
      <formula>3.5</formula>
    </cfRule>
    <cfRule type="cellIs" dxfId="1086" priority="260" operator="between">
      <formula>2.5</formula>
      <formula>3.5</formula>
    </cfRule>
  </conditionalFormatting>
  <conditionalFormatting sqref="B93:C93">
    <cfRule type="cellIs" dxfId="1085" priority="97" operator="greaterThan">
      <formula>3.5</formula>
    </cfRule>
    <cfRule type="cellIs" dxfId="1084" priority="98" operator="between">
      <formula>2.5</formula>
      <formula>3.5</formula>
    </cfRule>
    <cfRule type="cellIs" dxfId="1083" priority="99" stopIfTrue="1" operator="lessThan">
      <formula>2.5</formula>
    </cfRule>
  </conditionalFormatting>
  <conditionalFormatting sqref="D97:D101">
    <cfRule type="cellIs" dxfId="1082" priority="48" operator="lessThan">
      <formula>2.5</formula>
    </cfRule>
  </conditionalFormatting>
  <conditionalFormatting sqref="D97:D101">
    <cfRule type="cellIs" dxfId="1081" priority="46" operator="greaterThan">
      <formula>3.5</formula>
    </cfRule>
    <cfRule type="cellIs" dxfId="1080" priority="47" operator="between">
      <formula>2.5</formula>
      <formula>3.5</formula>
    </cfRule>
  </conditionalFormatting>
  <conditionalFormatting sqref="B48:C48">
    <cfRule type="cellIs" dxfId="1079" priority="241" operator="greaterThan">
      <formula>3.5</formula>
    </cfRule>
    <cfRule type="cellIs" dxfId="1078" priority="242" operator="between">
      <formula>2.5</formula>
      <formula>3.5</formula>
    </cfRule>
    <cfRule type="cellIs" dxfId="1077" priority="243" stopIfTrue="1" operator="lessThan">
      <formula>2.5</formula>
    </cfRule>
  </conditionalFormatting>
  <conditionalFormatting sqref="E48">
    <cfRule type="cellIs" dxfId="1076" priority="238" operator="greaterThan">
      <formula>3.5</formula>
    </cfRule>
    <cfRule type="cellIs" dxfId="1075" priority="239" operator="between">
      <formula>2.5</formula>
      <formula>3.5</formula>
    </cfRule>
    <cfRule type="cellIs" dxfId="1074" priority="240" operator="lessThan">
      <formula>2.5</formula>
    </cfRule>
  </conditionalFormatting>
  <conditionalFormatting sqref="D48">
    <cfRule type="cellIs" dxfId="1073" priority="237" operator="lessThan">
      <formula>2.5</formula>
    </cfRule>
  </conditionalFormatting>
  <conditionalFormatting sqref="D48">
    <cfRule type="cellIs" dxfId="1072" priority="235" operator="greaterThan">
      <formula>3.5</formula>
    </cfRule>
    <cfRule type="cellIs" dxfId="1071" priority="236" operator="between">
      <formula>2.5</formula>
      <formula>3.5</formula>
    </cfRule>
  </conditionalFormatting>
  <conditionalFormatting sqref="B50:C58">
    <cfRule type="cellIs" dxfId="1070" priority="232" operator="greaterThan">
      <formula>3.5</formula>
    </cfRule>
    <cfRule type="cellIs" dxfId="1069" priority="233" operator="between">
      <formula>2.5</formula>
      <formula>3.5</formula>
    </cfRule>
    <cfRule type="cellIs" dxfId="1068" priority="234" stopIfTrue="1" operator="lessThan">
      <formula>2.5</formula>
    </cfRule>
  </conditionalFormatting>
  <conditionalFormatting sqref="E50:E58">
    <cfRule type="cellIs" dxfId="1067" priority="229" operator="greaterThan">
      <formula>3.5</formula>
    </cfRule>
    <cfRule type="cellIs" dxfId="1066" priority="230" operator="between">
      <formula>2.5</formula>
      <formula>3.5</formula>
    </cfRule>
    <cfRule type="cellIs" dxfId="1065" priority="231" operator="lessThan">
      <formula>2.5</formula>
    </cfRule>
  </conditionalFormatting>
  <conditionalFormatting sqref="D50:D58">
    <cfRule type="cellIs" dxfId="1064" priority="228" operator="lessThan">
      <formula>2.5</formula>
    </cfRule>
  </conditionalFormatting>
  <conditionalFormatting sqref="D50:D58">
    <cfRule type="cellIs" dxfId="1063" priority="226" operator="greaterThan">
      <formula>3.5</formula>
    </cfRule>
    <cfRule type="cellIs" dxfId="1062" priority="227" operator="between">
      <formula>2.5</formula>
      <formula>3.5</formula>
    </cfRule>
  </conditionalFormatting>
  <conditionalFormatting sqref="D82">
    <cfRule type="cellIs" dxfId="1061" priority="102" operator="lessThan">
      <formula>2.5</formula>
    </cfRule>
  </conditionalFormatting>
  <conditionalFormatting sqref="D82">
    <cfRule type="cellIs" dxfId="1060" priority="100" operator="greaterThan">
      <formula>3.5</formula>
    </cfRule>
    <cfRule type="cellIs" dxfId="1059" priority="101" operator="between">
      <formula>2.5</formula>
      <formula>3.5</formula>
    </cfRule>
  </conditionalFormatting>
  <conditionalFormatting sqref="E97:E101">
    <cfRule type="cellIs" dxfId="1058" priority="49" operator="greaterThan">
      <formula>3.5</formula>
    </cfRule>
    <cfRule type="cellIs" dxfId="1057" priority="50" operator="between">
      <formula>2.5</formula>
      <formula>3.5</formula>
    </cfRule>
    <cfRule type="cellIs" dxfId="1056" priority="51" operator="lessThan">
      <formula>2.5</formula>
    </cfRule>
  </conditionalFormatting>
  <conditionalFormatting sqref="D67:D69">
    <cfRule type="cellIs" dxfId="1055" priority="39" operator="lessThan">
      <formula>2.5</formula>
    </cfRule>
  </conditionalFormatting>
  <conditionalFormatting sqref="D67:D69">
    <cfRule type="cellIs" dxfId="1054" priority="37" operator="greaterThan">
      <formula>3.5</formula>
    </cfRule>
    <cfRule type="cellIs" dxfId="1053" priority="38" operator="between">
      <formula>2.5</formula>
      <formula>3.5</formula>
    </cfRule>
  </conditionalFormatting>
  <conditionalFormatting sqref="B84:C87 B91:C91">
    <cfRule type="cellIs" dxfId="1052" priority="76" operator="greaterThan">
      <formula>3.5</formula>
    </cfRule>
    <cfRule type="cellIs" dxfId="1051" priority="77" operator="between">
      <formula>2.5</formula>
      <formula>3.5</formula>
    </cfRule>
    <cfRule type="cellIs" dxfId="1050" priority="78" stopIfTrue="1" operator="lessThan">
      <formula>2.5</formula>
    </cfRule>
  </conditionalFormatting>
  <conditionalFormatting sqref="E84:E87 E91">
    <cfRule type="cellIs" dxfId="1049" priority="73" operator="greaterThan">
      <formula>3.5</formula>
    </cfRule>
    <cfRule type="cellIs" dxfId="1048" priority="74" operator="between">
      <formula>2.5</formula>
      <formula>3.5</formula>
    </cfRule>
    <cfRule type="cellIs" dxfId="1047" priority="75" operator="lessThan">
      <formula>2.5</formula>
    </cfRule>
  </conditionalFormatting>
  <conditionalFormatting sqref="D66">
    <cfRule type="cellIs" dxfId="1046" priority="30" operator="lessThan">
      <formula>2.5</formula>
    </cfRule>
  </conditionalFormatting>
  <conditionalFormatting sqref="D66">
    <cfRule type="cellIs" dxfId="1045" priority="28" operator="greaterThan">
      <formula>3.5</formula>
    </cfRule>
    <cfRule type="cellIs" dxfId="1044" priority="29" operator="between">
      <formula>2.5</formula>
      <formula>3.5</formula>
    </cfRule>
  </conditionalFormatting>
  <conditionalFormatting sqref="D77:D78">
    <cfRule type="cellIs" dxfId="1043" priority="21" operator="lessThan">
      <formula>2.5</formula>
    </cfRule>
  </conditionalFormatting>
  <conditionalFormatting sqref="D77:D78">
    <cfRule type="cellIs" dxfId="1042" priority="19" operator="greaterThan">
      <formula>3.5</formula>
    </cfRule>
    <cfRule type="cellIs" dxfId="1041" priority="20" operator="between">
      <formula>2.5</formula>
      <formula>3.5</formula>
    </cfRule>
  </conditionalFormatting>
  <conditionalFormatting sqref="B97:C101">
    <cfRule type="cellIs" dxfId="1040" priority="52" operator="greaterThan">
      <formula>3.5</formula>
    </cfRule>
    <cfRule type="cellIs" dxfId="1039" priority="53" operator="between">
      <formula>2.5</formula>
      <formula>3.5</formula>
    </cfRule>
    <cfRule type="cellIs" dxfId="1038" priority="54" stopIfTrue="1" operator="lessThan">
      <formula>2.5</formula>
    </cfRule>
  </conditionalFormatting>
  <conditionalFormatting sqref="E67:E69">
    <cfRule type="cellIs" dxfId="1037" priority="40" operator="greaterThan">
      <formula>3.5</formula>
    </cfRule>
    <cfRule type="cellIs" dxfId="1036" priority="41" operator="between">
      <formula>2.5</formula>
      <formula>3.5</formula>
    </cfRule>
    <cfRule type="cellIs" dxfId="1035" priority="42" operator="lessThan">
      <formula>2.5</formula>
    </cfRule>
  </conditionalFormatting>
  <conditionalFormatting sqref="B60:C60">
    <cfRule type="cellIs" dxfId="1034" priority="163" operator="greaterThan">
      <formula>3.5</formula>
    </cfRule>
    <cfRule type="cellIs" dxfId="1033" priority="164" operator="between">
      <formula>2.5</formula>
      <formula>3.5</formula>
    </cfRule>
    <cfRule type="cellIs" dxfId="1032" priority="165" stopIfTrue="1" operator="lessThan">
      <formula>2.5</formula>
    </cfRule>
  </conditionalFormatting>
  <conditionalFormatting sqref="E60">
    <cfRule type="cellIs" dxfId="1031" priority="160" operator="greaterThan">
      <formula>3.5</formula>
    </cfRule>
    <cfRule type="cellIs" dxfId="1030" priority="161" operator="between">
      <formula>2.5</formula>
      <formula>3.5</formula>
    </cfRule>
    <cfRule type="cellIs" dxfId="1029" priority="162" operator="lessThan">
      <formula>2.5</formula>
    </cfRule>
  </conditionalFormatting>
  <conditionalFormatting sqref="D60">
    <cfRule type="cellIs" dxfId="1028" priority="159" operator="lessThan">
      <formula>2.5</formula>
    </cfRule>
  </conditionalFormatting>
  <conditionalFormatting sqref="D60">
    <cfRule type="cellIs" dxfId="1027" priority="157" operator="greaterThan">
      <formula>3.5</formula>
    </cfRule>
    <cfRule type="cellIs" dxfId="1026" priority="158" operator="between">
      <formula>2.5</formula>
      <formula>3.5</formula>
    </cfRule>
  </conditionalFormatting>
  <conditionalFormatting sqref="B62:C65 B70:C70">
    <cfRule type="cellIs" dxfId="1025" priority="154" operator="greaterThan">
      <formula>3.5</formula>
    </cfRule>
    <cfRule type="cellIs" dxfId="1024" priority="155" operator="between">
      <formula>2.5</formula>
      <formula>3.5</formula>
    </cfRule>
    <cfRule type="cellIs" dxfId="1023" priority="156" stopIfTrue="1" operator="lessThan">
      <formula>2.5</formula>
    </cfRule>
  </conditionalFormatting>
  <conditionalFormatting sqref="E62:E65 E70">
    <cfRule type="cellIs" dxfId="1022" priority="151" operator="greaterThan">
      <formula>3.5</formula>
    </cfRule>
    <cfRule type="cellIs" dxfId="1021" priority="152" operator="between">
      <formula>2.5</formula>
      <formula>3.5</formula>
    </cfRule>
    <cfRule type="cellIs" dxfId="1020" priority="153" operator="lessThan">
      <formula>2.5</formula>
    </cfRule>
  </conditionalFormatting>
  <conditionalFormatting sqref="D62:D65 D70">
    <cfRule type="cellIs" dxfId="1019" priority="150" operator="lessThan">
      <formula>2.5</formula>
    </cfRule>
  </conditionalFormatting>
  <conditionalFormatting sqref="D62:D65 D70">
    <cfRule type="cellIs" dxfId="1018" priority="148" operator="greaterThan">
      <formula>3.5</formula>
    </cfRule>
    <cfRule type="cellIs" dxfId="1017" priority="149" operator="between">
      <formula>2.5</formula>
      <formula>3.5</formula>
    </cfRule>
  </conditionalFormatting>
  <conditionalFormatting sqref="D88:D90">
    <cfRule type="cellIs" dxfId="1016" priority="12" operator="lessThan">
      <formula>2.5</formula>
    </cfRule>
  </conditionalFormatting>
  <conditionalFormatting sqref="D88:D90">
    <cfRule type="cellIs" dxfId="1015" priority="10" operator="greaterThan">
      <formula>3.5</formula>
    </cfRule>
    <cfRule type="cellIs" dxfId="1014" priority="11" operator="between">
      <formula>2.5</formula>
      <formula>3.5</formula>
    </cfRule>
  </conditionalFormatting>
  <conditionalFormatting sqref="B67:C69">
    <cfRule type="cellIs" dxfId="1013" priority="43" operator="greaterThan">
      <formula>3.5</formula>
    </cfRule>
    <cfRule type="cellIs" dxfId="1012" priority="44" operator="between">
      <formula>2.5</formula>
      <formula>3.5</formula>
    </cfRule>
    <cfRule type="cellIs" dxfId="1011" priority="45" stopIfTrue="1" operator="lessThan">
      <formula>2.5</formula>
    </cfRule>
  </conditionalFormatting>
  <conditionalFormatting sqref="E66">
    <cfRule type="cellIs" dxfId="1010" priority="31" operator="greaterThan">
      <formula>3.5</formula>
    </cfRule>
    <cfRule type="cellIs" dxfId="1009" priority="32" operator="between">
      <formula>2.5</formula>
      <formula>3.5</formula>
    </cfRule>
    <cfRule type="cellIs" dxfId="1008" priority="33" operator="lessThan">
      <formula>2.5</formula>
    </cfRule>
  </conditionalFormatting>
  <conditionalFormatting sqref="B72:C72">
    <cfRule type="cellIs" dxfId="1007" priority="133" operator="greaterThan">
      <formula>3.5</formula>
    </cfRule>
    <cfRule type="cellIs" dxfId="1006" priority="134" operator="between">
      <formula>2.5</formula>
      <formula>3.5</formula>
    </cfRule>
    <cfRule type="cellIs" dxfId="1005" priority="135" stopIfTrue="1" operator="lessThan">
      <formula>2.5</formula>
    </cfRule>
  </conditionalFormatting>
  <conditionalFormatting sqref="E72">
    <cfRule type="cellIs" dxfId="1004" priority="130" operator="greaterThan">
      <formula>3.5</formula>
    </cfRule>
    <cfRule type="cellIs" dxfId="1003" priority="131" operator="between">
      <formula>2.5</formula>
      <formula>3.5</formula>
    </cfRule>
    <cfRule type="cellIs" dxfId="1002" priority="132" operator="lessThan">
      <formula>2.5</formula>
    </cfRule>
  </conditionalFormatting>
  <conditionalFormatting sqref="D72">
    <cfRule type="cellIs" dxfId="1001" priority="129" operator="lessThan">
      <formula>2.5</formula>
    </cfRule>
  </conditionalFormatting>
  <conditionalFormatting sqref="D72">
    <cfRule type="cellIs" dxfId="1000" priority="127" operator="greaterThan">
      <formula>3.5</formula>
    </cfRule>
    <cfRule type="cellIs" dxfId="999" priority="128" operator="between">
      <formula>2.5</formula>
      <formula>3.5</formula>
    </cfRule>
  </conditionalFormatting>
  <conditionalFormatting sqref="B74:C76 B79:C80">
    <cfRule type="cellIs" dxfId="998" priority="124" operator="greaterThan">
      <formula>3.5</formula>
    </cfRule>
    <cfRule type="cellIs" dxfId="997" priority="125" operator="between">
      <formula>2.5</formula>
      <formula>3.5</formula>
    </cfRule>
    <cfRule type="cellIs" dxfId="996" priority="126" stopIfTrue="1" operator="lessThan">
      <formula>2.5</formula>
    </cfRule>
  </conditionalFormatting>
  <conditionalFormatting sqref="E74:E80">
    <cfRule type="cellIs" dxfId="995" priority="121" operator="greaterThan">
      <formula>3.5</formula>
    </cfRule>
    <cfRule type="cellIs" dxfId="994" priority="122" operator="between">
      <formula>2.5</formula>
      <formula>3.5</formula>
    </cfRule>
    <cfRule type="cellIs" dxfId="993" priority="123" operator="lessThan">
      <formula>2.5</formula>
    </cfRule>
  </conditionalFormatting>
  <conditionalFormatting sqref="D74:D76 D79:D80">
    <cfRule type="cellIs" dxfId="992" priority="120" operator="lessThan">
      <formula>2.5</formula>
    </cfRule>
  </conditionalFormatting>
  <conditionalFormatting sqref="D74:D76 D79:D80">
    <cfRule type="cellIs" dxfId="991" priority="118" operator="greaterThan">
      <formula>3.5</formula>
    </cfRule>
    <cfRule type="cellIs" dxfId="990" priority="119" operator="between">
      <formula>2.5</formula>
      <formula>3.5</formula>
    </cfRule>
  </conditionalFormatting>
  <conditionalFormatting sqref="B66:C66">
    <cfRule type="cellIs" dxfId="989" priority="34" operator="greaterThan">
      <formula>3.5</formula>
    </cfRule>
    <cfRule type="cellIs" dxfId="988" priority="35" operator="between">
      <formula>2.5</formula>
      <formula>3.5</formula>
    </cfRule>
    <cfRule type="cellIs" dxfId="987" priority="36" stopIfTrue="1" operator="lessThan">
      <formula>2.5</formula>
    </cfRule>
  </conditionalFormatting>
  <conditionalFormatting sqref="B82:C82">
    <cfRule type="cellIs" dxfId="986" priority="106" operator="greaterThan">
      <formula>3.5</formula>
    </cfRule>
    <cfRule type="cellIs" dxfId="985" priority="107" operator="between">
      <formula>2.5</formula>
      <formula>3.5</formula>
    </cfRule>
    <cfRule type="cellIs" dxfId="984" priority="108" stopIfTrue="1" operator="lessThan">
      <formula>2.5</formula>
    </cfRule>
  </conditionalFormatting>
  <conditionalFormatting sqref="E82">
    <cfRule type="cellIs" dxfId="983" priority="103" operator="greaterThan">
      <formula>3.5</formula>
    </cfRule>
    <cfRule type="cellIs" dxfId="982" priority="104" operator="between">
      <formula>2.5</formula>
      <formula>3.5</formula>
    </cfRule>
    <cfRule type="cellIs" dxfId="981" priority="105" operator="lessThan">
      <formula>2.5</formula>
    </cfRule>
  </conditionalFormatting>
  <conditionalFormatting sqref="B77:C78">
    <cfRule type="cellIs" dxfId="980" priority="25" operator="greaterThan">
      <formula>3.5</formula>
    </cfRule>
    <cfRule type="cellIs" dxfId="979" priority="26" operator="between">
      <formula>2.5</formula>
      <formula>3.5</formula>
    </cfRule>
    <cfRule type="cellIs" dxfId="978" priority="27" stopIfTrue="1" operator="lessThan">
      <formula>2.5</formula>
    </cfRule>
  </conditionalFormatting>
  <conditionalFormatting sqref="E88:E90">
    <cfRule type="cellIs" dxfId="977" priority="13" operator="greaterThan">
      <formula>3.5</formula>
    </cfRule>
    <cfRule type="cellIs" dxfId="976" priority="14" operator="between">
      <formula>2.5</formula>
      <formula>3.5</formula>
    </cfRule>
    <cfRule type="cellIs" dxfId="975" priority="15" operator="lessThan">
      <formula>2.5</formula>
    </cfRule>
  </conditionalFormatting>
  <conditionalFormatting sqref="B88:C90">
    <cfRule type="cellIs" dxfId="974" priority="16" operator="greaterThan">
      <formula>3.5</formula>
    </cfRule>
    <cfRule type="cellIs" dxfId="973" priority="17" operator="between">
      <formula>2.5</formula>
      <formula>3.5</formula>
    </cfRule>
    <cfRule type="cellIs" dxfId="972" priority="18" stopIfTrue="1" operator="lessThan">
      <formula>2.5</formula>
    </cfRule>
  </conditionalFormatting>
  <conditionalFormatting sqref="D95:D96">
    <cfRule type="cellIs" dxfId="971" priority="3" operator="lessThan">
      <formula>2.5</formula>
    </cfRule>
  </conditionalFormatting>
  <conditionalFormatting sqref="D95:D96">
    <cfRule type="cellIs" dxfId="970" priority="1" operator="greaterThan">
      <formula>3.5</formula>
    </cfRule>
    <cfRule type="cellIs" dxfId="969" priority="2" operator="between">
      <formula>2.5</formula>
      <formula>3.5</formula>
    </cfRule>
  </conditionalFormatting>
  <conditionalFormatting sqref="E95:E96">
    <cfRule type="cellIs" dxfId="968" priority="4" operator="greaterThan">
      <formula>3.5</formula>
    </cfRule>
    <cfRule type="cellIs" dxfId="967" priority="5" operator="between">
      <formula>2.5</formula>
      <formula>3.5</formula>
    </cfRule>
    <cfRule type="cellIs" dxfId="966" priority="6" operator="lessThan">
      <formula>2.5</formula>
    </cfRule>
  </conditionalFormatting>
  <conditionalFormatting sqref="B95:C96">
    <cfRule type="cellIs" dxfId="965" priority="7" operator="greaterThan">
      <formula>3.5</formula>
    </cfRule>
    <cfRule type="cellIs" dxfId="964" priority="8" operator="between">
      <formula>2.5</formula>
      <formula>3.5</formula>
    </cfRule>
    <cfRule type="cellIs" dxfId="963" priority="9" stopIfTrue="1" operator="lessThan">
      <formula>2.5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DE1DA-C7D4-4CF8-8CC9-D5D3E50EDF16}">
  <dimension ref="A4:E19"/>
  <sheetViews>
    <sheetView workbookViewId="0">
      <selection activeCell="A21" sqref="A21"/>
    </sheetView>
  </sheetViews>
  <sheetFormatPr defaultRowHeight="14.6"/>
  <cols>
    <col min="1" max="1" width="52.4609375" customWidth="1"/>
    <col min="2" max="3" width="12.61328125" customWidth="1"/>
    <col min="4" max="4" width="12.61328125" style="17" customWidth="1"/>
    <col min="5" max="5" width="9.921875" customWidth="1"/>
  </cols>
  <sheetData>
    <row r="4" spans="1:5" ht="73.3" customHeight="1">
      <c r="A4" s="6" t="s">
        <v>123</v>
      </c>
      <c r="B4" s="6" t="s">
        <v>12</v>
      </c>
      <c r="C4" s="6" t="s">
        <v>191</v>
      </c>
      <c r="D4" s="6" t="s">
        <v>193</v>
      </c>
      <c r="E4" s="6" t="s">
        <v>87</v>
      </c>
    </row>
    <row r="5" spans="1:5" ht="6.45" customHeight="1" thickBot="1">
      <c r="A5" s="22"/>
      <c r="B5" s="22"/>
      <c r="C5" s="22"/>
      <c r="D5" s="23"/>
      <c r="E5" s="3"/>
    </row>
    <row r="6" spans="1:5" ht="15" thickBot="1">
      <c r="A6" s="8" t="s">
        <v>1</v>
      </c>
      <c r="B6" s="10">
        <f>Training!B3</f>
        <v>3.8611111111111112</v>
      </c>
      <c r="C6" s="10">
        <f>Training!C3</f>
        <v>1.2777777777777777</v>
      </c>
      <c r="D6" s="10">
        <f>Training!D3</f>
        <v>2.1256172839506169</v>
      </c>
      <c r="E6" s="13">
        <f>IFERROR(RANK(D6,D$5:D$17,1),"")</f>
        <v>1</v>
      </c>
    </row>
    <row r="7" spans="1:5" ht="15" thickBot="1">
      <c r="A7" s="8" t="s">
        <v>2</v>
      </c>
      <c r="B7" s="10">
        <f>Governance!B3</f>
        <v>4.1052631578947372</v>
      </c>
      <c r="C7" s="10">
        <f>Governance!C3</f>
        <v>1.736842105263158</v>
      </c>
      <c r="D7" s="10">
        <f>Governance!D3</f>
        <v>2.3207756232686978</v>
      </c>
      <c r="E7" s="13">
        <f t="shared" ref="E7:E16" si="0">IFERROR(RANK(D7,D$5:D$17,1),"")</f>
        <v>2</v>
      </c>
    </row>
    <row r="8" spans="1:5" ht="15" thickBot="1">
      <c r="A8" s="8" t="s">
        <v>102</v>
      </c>
      <c r="B8" s="10">
        <f>'Value-Stream Mngt'!B3</f>
        <v>4.1500000000000004</v>
      </c>
      <c r="C8" s="10">
        <f>'Value-Stream Mngt'!C3</f>
        <v>1.8</v>
      </c>
      <c r="D8" s="10">
        <f>'Value-Stream Mngt'!D3</f>
        <v>2.3439999999999999</v>
      </c>
      <c r="E8" s="13">
        <f t="shared" si="0"/>
        <v>3</v>
      </c>
    </row>
    <row r="9" spans="1:5" ht="15" thickBot="1">
      <c r="A9" s="8" t="s">
        <v>219</v>
      </c>
      <c r="B9" s="10">
        <f>APM!B3</f>
        <v>3.8666666666666667</v>
      </c>
      <c r="C9" s="10">
        <f>APM!C3</f>
        <v>1.6</v>
      </c>
      <c r="D9" s="10">
        <f>APM!D3</f>
        <v>2.3706666666666667</v>
      </c>
      <c r="E9" s="13">
        <f t="shared" si="0"/>
        <v>4</v>
      </c>
    </row>
    <row r="10" spans="1:5" ht="15" thickBot="1">
      <c r="A10" s="8" t="s">
        <v>271</v>
      </c>
      <c r="B10" s="10">
        <f>SRE!B3</f>
        <v>3.75</v>
      </c>
      <c r="C10" s="10">
        <f>SRE!C3</f>
        <v>1.5</v>
      </c>
      <c r="D10" s="10">
        <f>SRE!D3</f>
        <v>2.375</v>
      </c>
      <c r="E10" s="13">
        <f t="shared" si="0"/>
        <v>5</v>
      </c>
    </row>
    <row r="11" spans="1:5" ht="15" thickBot="1">
      <c r="A11" s="8" t="s">
        <v>273</v>
      </c>
      <c r="B11" s="10">
        <f>'Service Catalog'!B3</f>
        <v>3.75</v>
      </c>
      <c r="C11" s="10">
        <f>'Service Catalog'!C3</f>
        <v>1.75</v>
      </c>
      <c r="D11" s="10">
        <f>'Service Catalog'!D3</f>
        <v>2.5625</v>
      </c>
      <c r="E11" s="13">
        <f t="shared" si="0"/>
        <v>6</v>
      </c>
    </row>
    <row r="12" spans="1:5" ht="15" thickBot="1">
      <c r="A12" s="8" t="s">
        <v>144</v>
      </c>
      <c r="B12" s="10">
        <f>ARA!B3</f>
        <v>3.75</v>
      </c>
      <c r="C12" s="10">
        <f>ARA!C3</f>
        <v>1.95</v>
      </c>
      <c r="D12" s="10">
        <f>ARA!D3</f>
        <v>2.7124999999999999</v>
      </c>
      <c r="E12" s="13">
        <f t="shared" si="0"/>
        <v>7</v>
      </c>
    </row>
    <row r="13" spans="1:5" ht="15" thickBot="1">
      <c r="A13" s="8" t="s">
        <v>194</v>
      </c>
      <c r="B13" s="10">
        <f>'Multi-Cloud'!B3</f>
        <v>3.9166666666666665</v>
      </c>
      <c r="C13" s="10">
        <f>'Multi-Cloud'!C3</f>
        <v>2.4166666666666665</v>
      </c>
      <c r="D13" s="10">
        <f>'Multi-Cloud'!D3</f>
        <v>2.9763888888888888</v>
      </c>
      <c r="E13" s="13">
        <f t="shared" si="0"/>
        <v>8</v>
      </c>
    </row>
    <row r="14" spans="1:5" ht="15" thickBot="1">
      <c r="A14" s="8" t="s">
        <v>145</v>
      </c>
      <c r="B14" s="10">
        <f>'Infra-as-Code'!B3</f>
        <v>4</v>
      </c>
      <c r="C14" s="10">
        <f>'Infra-as-Code'!C3</f>
        <v>3.1666666666666665</v>
      </c>
      <c r="D14" s="10">
        <f>'Infra-as-Code'!D3</f>
        <v>3.5333333333333332</v>
      </c>
      <c r="E14" s="13">
        <f t="shared" si="0"/>
        <v>9</v>
      </c>
    </row>
    <row r="15" spans="1:5" ht="15" thickBot="1">
      <c r="A15" s="8" t="s">
        <v>169</v>
      </c>
      <c r="B15" s="10">
        <f>'Hybrid Cloud'!B3</f>
        <v>3.3809523809523809</v>
      </c>
      <c r="C15" s="10">
        <f>'Hybrid Cloud'!C3</f>
        <v>3.0952380952380953</v>
      </c>
      <c r="D15" s="10">
        <f>'Hybrid Cloud'!D3</f>
        <v>3.7120181405895694</v>
      </c>
      <c r="E15" s="13">
        <f t="shared" si="0"/>
        <v>10</v>
      </c>
    </row>
    <row r="16" spans="1:5" ht="15" thickBot="1">
      <c r="A16" s="8" t="s">
        <v>13</v>
      </c>
      <c r="B16" s="10">
        <f>'Version Mngt'!B3</f>
        <v>4.0714285714285712</v>
      </c>
      <c r="C16" s="10">
        <f>'Version Mngt'!C3</f>
        <v>4.2857142857142856</v>
      </c>
      <c r="D16" s="10">
        <f>'Version Mngt'!D3</f>
        <v>4.4183673469387754</v>
      </c>
      <c r="E16" s="13">
        <f t="shared" si="0"/>
        <v>11</v>
      </c>
    </row>
    <row r="17" spans="1:5" ht="6.45" customHeight="1">
      <c r="A17" s="3"/>
      <c r="B17" s="3"/>
      <c r="C17" s="3"/>
      <c r="D17" s="16"/>
      <c r="E17" s="3"/>
    </row>
    <row r="19" spans="1:5">
      <c r="A19" s="25" t="s">
        <v>313</v>
      </c>
    </row>
  </sheetData>
  <sortState ref="A6:E16">
    <sortCondition ref="D6:D16"/>
  </sortState>
  <conditionalFormatting sqref="B6:D6">
    <cfRule type="cellIs" dxfId="962" priority="97" operator="greaterThan">
      <formula>3.5</formula>
    </cfRule>
    <cfRule type="cellIs" dxfId="961" priority="98" operator="between">
      <formula>2.5</formula>
      <formula>3.5</formula>
    </cfRule>
    <cfRule type="cellIs" dxfId="960" priority="99" stopIfTrue="1" operator="lessThan">
      <formula>2.5</formula>
    </cfRule>
  </conditionalFormatting>
  <conditionalFormatting sqref="E6:E16">
    <cfRule type="cellIs" dxfId="959" priority="91" operator="greaterThan">
      <formula>3.5</formula>
    </cfRule>
    <cfRule type="cellIs" dxfId="958" priority="92" operator="between">
      <formula>2.5</formula>
      <formula>3.5</formula>
    </cfRule>
    <cfRule type="cellIs" dxfId="957" priority="93" operator="lessThan">
      <formula>2.5</formula>
    </cfRule>
  </conditionalFormatting>
  <conditionalFormatting sqref="B7:D7">
    <cfRule type="cellIs" dxfId="956" priority="88" operator="greaterThan">
      <formula>3.5</formula>
    </cfRule>
    <cfRule type="cellIs" dxfId="955" priority="89" operator="between">
      <formula>2.5</formula>
      <formula>3.5</formula>
    </cfRule>
    <cfRule type="cellIs" dxfId="954" priority="90" stopIfTrue="1" operator="lessThan">
      <formula>2.5</formula>
    </cfRule>
  </conditionalFormatting>
  <conditionalFormatting sqref="B8:D8">
    <cfRule type="cellIs" dxfId="953" priority="79" operator="greaterThan">
      <formula>3.5</formula>
    </cfRule>
    <cfRule type="cellIs" dxfId="952" priority="80" operator="between">
      <formula>2.5</formula>
      <formula>3.5</formula>
    </cfRule>
    <cfRule type="cellIs" dxfId="951" priority="81" stopIfTrue="1" operator="lessThan">
      <formula>2.5</formula>
    </cfRule>
  </conditionalFormatting>
  <conditionalFormatting sqref="B9:D9">
    <cfRule type="cellIs" dxfId="950" priority="70" operator="greaterThan">
      <formula>3.5</formula>
    </cfRule>
    <cfRule type="cellIs" dxfId="949" priority="71" operator="between">
      <formula>2.5</formula>
      <formula>3.5</formula>
    </cfRule>
    <cfRule type="cellIs" dxfId="948" priority="72" stopIfTrue="1" operator="lessThan">
      <formula>2.5</formula>
    </cfRule>
  </conditionalFormatting>
  <conditionalFormatting sqref="B10:D10">
    <cfRule type="cellIs" dxfId="947" priority="61" operator="greaterThan">
      <formula>3.5</formula>
    </cfRule>
    <cfRule type="cellIs" dxfId="946" priority="62" operator="between">
      <formula>2.5</formula>
      <formula>3.5</formula>
    </cfRule>
    <cfRule type="cellIs" dxfId="945" priority="63" stopIfTrue="1" operator="lessThan">
      <formula>2.5</formula>
    </cfRule>
  </conditionalFormatting>
  <conditionalFormatting sqref="B11:D11">
    <cfRule type="cellIs" dxfId="944" priority="52" operator="greaterThan">
      <formula>3.5</formula>
    </cfRule>
    <cfRule type="cellIs" dxfId="943" priority="53" operator="between">
      <formula>2.5</formula>
      <formula>3.5</formula>
    </cfRule>
    <cfRule type="cellIs" dxfId="942" priority="54" stopIfTrue="1" operator="lessThan">
      <formula>2.5</formula>
    </cfRule>
  </conditionalFormatting>
  <conditionalFormatting sqref="B12:D12">
    <cfRule type="cellIs" dxfId="941" priority="43" operator="greaterThan">
      <formula>3.5</formula>
    </cfRule>
    <cfRule type="cellIs" dxfId="940" priority="44" operator="between">
      <formula>2.5</formula>
      <formula>3.5</formula>
    </cfRule>
    <cfRule type="cellIs" dxfId="939" priority="45" stopIfTrue="1" operator="lessThan">
      <formula>2.5</formula>
    </cfRule>
  </conditionalFormatting>
  <conditionalFormatting sqref="B13:D13">
    <cfRule type="cellIs" dxfId="938" priority="34" operator="greaterThan">
      <formula>3.5</formula>
    </cfRule>
    <cfRule type="cellIs" dxfId="937" priority="35" operator="between">
      <formula>2.5</formula>
      <formula>3.5</formula>
    </cfRule>
    <cfRule type="cellIs" dxfId="936" priority="36" stopIfTrue="1" operator="lessThan">
      <formula>2.5</formula>
    </cfRule>
  </conditionalFormatting>
  <conditionalFormatting sqref="B14:D14">
    <cfRule type="cellIs" dxfId="935" priority="25" operator="greaterThan">
      <formula>3.5</formula>
    </cfRule>
    <cfRule type="cellIs" dxfId="934" priority="26" operator="between">
      <formula>2.5</formula>
      <formula>3.5</formula>
    </cfRule>
    <cfRule type="cellIs" dxfId="933" priority="27" stopIfTrue="1" operator="lessThan">
      <formula>2.5</formula>
    </cfRule>
  </conditionalFormatting>
  <conditionalFormatting sqref="B15:D15">
    <cfRule type="cellIs" dxfId="932" priority="16" operator="greaterThan">
      <formula>3.5</formula>
    </cfRule>
    <cfRule type="cellIs" dxfId="931" priority="17" operator="between">
      <formula>2.5</formula>
      <formula>3.5</formula>
    </cfRule>
    <cfRule type="cellIs" dxfId="930" priority="18" stopIfTrue="1" operator="lessThan">
      <formula>2.5</formula>
    </cfRule>
  </conditionalFormatting>
  <conditionalFormatting sqref="B16:D16">
    <cfRule type="cellIs" dxfId="929" priority="7" operator="greaterThan">
      <formula>3.5</formula>
    </cfRule>
    <cfRule type="cellIs" dxfId="928" priority="8" operator="between">
      <formula>2.5</formula>
      <formula>3.5</formula>
    </cfRule>
    <cfRule type="cellIs" dxfId="927" priority="9" stopIfTrue="1" operator="lessThan">
      <formula>2.5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776D-0687-49E0-BB0E-C5A6451DE6DC}">
  <dimension ref="A1:E21"/>
  <sheetViews>
    <sheetView zoomScale="120" zoomScaleNormal="120" workbookViewId="0">
      <pane ySplit="1" topLeftCell="A17" activePane="bottomLeft" state="frozen"/>
      <selection pane="bottomLeft" activeCell="A25" sqref="A25"/>
    </sheetView>
  </sheetViews>
  <sheetFormatPr defaultRowHeight="14.6"/>
  <cols>
    <col min="1" max="1" width="76.69140625" style="1" customWidth="1"/>
    <col min="2" max="4" width="13.69140625" style="2" customWidth="1"/>
    <col min="5" max="5" width="9.23046875" style="4"/>
  </cols>
  <sheetData>
    <row r="1" spans="1:5" ht="73.3" customHeight="1">
      <c r="A1" s="6" t="s">
        <v>123</v>
      </c>
      <c r="B1" s="6" t="s">
        <v>12</v>
      </c>
      <c r="C1" s="6" t="s">
        <v>191</v>
      </c>
      <c r="D1" s="6" t="s">
        <v>192</v>
      </c>
      <c r="E1" s="6" t="s">
        <v>87</v>
      </c>
    </row>
    <row r="2" spans="1:5" ht="6.45" customHeight="1" thickBot="1">
      <c r="A2" s="3"/>
      <c r="B2" s="3"/>
      <c r="C2" s="3"/>
      <c r="D2" s="3"/>
      <c r="E2" s="3"/>
    </row>
    <row r="3" spans="1:5" ht="15" thickBot="1">
      <c r="A3" s="8" t="s">
        <v>13</v>
      </c>
      <c r="B3" s="10">
        <f>IFERROR(AVERAGE(B4:B19),"")</f>
        <v>4.0714285714285712</v>
      </c>
      <c r="C3" s="10">
        <f>IFERROR(AVERAGE(C4:C19),"")</f>
        <v>4.2857142857142856</v>
      </c>
      <c r="D3" s="10">
        <f>IFERROR((6-(((B3*(5-C3))/5)+1)),"")</f>
        <v>4.4183673469387754</v>
      </c>
      <c r="E3" s="13" t="str">
        <f ca="1">IFERROR(RANK(D3,E3,1),"")</f>
        <v/>
      </c>
    </row>
    <row r="4" spans="1:5" ht="6.45" customHeight="1" thickBot="1">
      <c r="A4" s="3"/>
      <c r="B4" s="3"/>
      <c r="C4" s="3"/>
      <c r="D4" s="3"/>
      <c r="E4" s="3"/>
    </row>
    <row r="5" spans="1:5" ht="15" thickBot="1">
      <c r="A5" s="7" t="s">
        <v>88</v>
      </c>
      <c r="B5" s="18">
        <v>2</v>
      </c>
      <c r="C5" s="18">
        <v>4</v>
      </c>
      <c r="D5" s="19">
        <f>IFERROR((6-(((B5*(5-C5))/5)+1)),"")</f>
        <v>4.5999999999999996</v>
      </c>
      <c r="E5" s="20">
        <f t="shared" ref="E5:E18" si="0">IFERROR(RANK(D5,D$4:D$19,1),"")</f>
        <v>10</v>
      </c>
    </row>
    <row r="6" spans="1:5" ht="29.6" thickBot="1">
      <c r="A6" s="5" t="s">
        <v>89</v>
      </c>
      <c r="B6" s="18">
        <v>3</v>
      </c>
      <c r="C6" s="18">
        <v>4</v>
      </c>
      <c r="D6" s="19">
        <f t="shared" ref="D6:D11" si="1">IFERROR((6-(((B6*(5-C6))/5)+1)),"")</f>
        <v>4.4000000000000004</v>
      </c>
      <c r="E6" s="20">
        <f t="shared" si="0"/>
        <v>5</v>
      </c>
    </row>
    <row r="7" spans="1:5" ht="29.6" thickBot="1">
      <c r="A7" s="5" t="s">
        <v>90</v>
      </c>
      <c r="B7" s="18">
        <v>5</v>
      </c>
      <c r="C7" s="18">
        <v>5</v>
      </c>
      <c r="D7" s="19">
        <f t="shared" si="1"/>
        <v>5</v>
      </c>
      <c r="E7" s="20">
        <f t="shared" si="0"/>
        <v>11</v>
      </c>
    </row>
    <row r="8" spans="1:5" ht="29.6" thickBot="1">
      <c r="A8" s="5" t="s">
        <v>91</v>
      </c>
      <c r="B8" s="18">
        <v>5</v>
      </c>
      <c r="C8" s="18">
        <v>4</v>
      </c>
      <c r="D8" s="19">
        <f t="shared" si="1"/>
        <v>4</v>
      </c>
      <c r="E8" s="20">
        <f t="shared" si="0"/>
        <v>1</v>
      </c>
    </row>
    <row r="9" spans="1:5" ht="44.15" thickBot="1">
      <c r="A9" s="5" t="s">
        <v>92</v>
      </c>
      <c r="B9" s="18">
        <v>3</v>
      </c>
      <c r="C9" s="18">
        <v>4</v>
      </c>
      <c r="D9" s="19">
        <f t="shared" si="1"/>
        <v>4.4000000000000004</v>
      </c>
      <c r="E9" s="20">
        <f t="shared" si="0"/>
        <v>5</v>
      </c>
    </row>
    <row r="10" spans="1:5" ht="29.6" thickBot="1">
      <c r="A10" s="5" t="s">
        <v>93</v>
      </c>
      <c r="B10" s="18">
        <v>5</v>
      </c>
      <c r="C10" s="18">
        <v>5</v>
      </c>
      <c r="D10" s="19">
        <f t="shared" si="1"/>
        <v>5</v>
      </c>
      <c r="E10" s="20">
        <f t="shared" si="0"/>
        <v>11</v>
      </c>
    </row>
    <row r="11" spans="1:5" ht="29.6" thickBot="1">
      <c r="A11" s="5" t="s">
        <v>94</v>
      </c>
      <c r="B11" s="18">
        <v>5</v>
      </c>
      <c r="C11" s="18">
        <v>4</v>
      </c>
      <c r="D11" s="19">
        <f t="shared" si="1"/>
        <v>4</v>
      </c>
      <c r="E11" s="20">
        <f t="shared" si="0"/>
        <v>1</v>
      </c>
    </row>
    <row r="12" spans="1:5" ht="58.75" thickBot="1">
      <c r="A12" s="5" t="s">
        <v>95</v>
      </c>
      <c r="B12" s="18">
        <v>3</v>
      </c>
      <c r="C12" s="18">
        <v>4</v>
      </c>
      <c r="D12" s="19">
        <f t="shared" ref="D12:D18" si="2">IFERROR((6-(((B12*(5-C12))/5)+1)),"")</f>
        <v>4.4000000000000004</v>
      </c>
      <c r="E12" s="20">
        <f t="shared" si="0"/>
        <v>5</v>
      </c>
    </row>
    <row r="13" spans="1:5" ht="29.6" thickBot="1">
      <c r="A13" s="5" t="s">
        <v>96</v>
      </c>
      <c r="B13" s="18">
        <v>5</v>
      </c>
      <c r="C13" s="18">
        <v>4</v>
      </c>
      <c r="D13" s="19">
        <f t="shared" si="2"/>
        <v>4</v>
      </c>
      <c r="E13" s="20">
        <f t="shared" si="0"/>
        <v>1</v>
      </c>
    </row>
    <row r="14" spans="1:5" ht="29.6" thickBot="1">
      <c r="A14" s="5" t="s">
        <v>97</v>
      </c>
      <c r="B14" s="18">
        <v>3</v>
      </c>
      <c r="C14" s="18">
        <v>4</v>
      </c>
      <c r="D14" s="19">
        <f t="shared" si="2"/>
        <v>4.4000000000000004</v>
      </c>
      <c r="E14" s="20">
        <f t="shared" si="0"/>
        <v>5</v>
      </c>
    </row>
    <row r="15" spans="1:5" ht="29.6" thickBot="1">
      <c r="A15" s="5" t="s">
        <v>98</v>
      </c>
      <c r="B15" s="18">
        <v>5</v>
      </c>
      <c r="C15" s="18">
        <v>5</v>
      </c>
      <c r="D15" s="19">
        <f t="shared" si="2"/>
        <v>5</v>
      </c>
      <c r="E15" s="20">
        <f t="shared" si="0"/>
        <v>11</v>
      </c>
    </row>
    <row r="16" spans="1:5" ht="15" thickBot="1">
      <c r="A16" s="5" t="s">
        <v>99</v>
      </c>
      <c r="B16" s="18">
        <v>5</v>
      </c>
      <c r="C16" s="18">
        <v>4</v>
      </c>
      <c r="D16" s="19">
        <f t="shared" si="2"/>
        <v>4</v>
      </c>
      <c r="E16" s="20">
        <f t="shared" si="0"/>
        <v>1</v>
      </c>
    </row>
    <row r="17" spans="1:5" ht="58.75" thickBot="1">
      <c r="A17" s="5" t="s">
        <v>100</v>
      </c>
      <c r="B17" s="18">
        <v>3</v>
      </c>
      <c r="C17" s="18">
        <v>4</v>
      </c>
      <c r="D17" s="19">
        <f t="shared" ref="D17" si="3">IFERROR((6-(((B17*(5-C17))/5)+1)),"")</f>
        <v>4.4000000000000004</v>
      </c>
      <c r="E17" s="20">
        <f t="shared" si="0"/>
        <v>5</v>
      </c>
    </row>
    <row r="18" spans="1:5" ht="29.6" thickBot="1">
      <c r="A18" s="5" t="s">
        <v>101</v>
      </c>
      <c r="B18" s="18">
        <v>5</v>
      </c>
      <c r="C18" s="18">
        <v>5</v>
      </c>
      <c r="D18" s="19">
        <f t="shared" si="2"/>
        <v>5</v>
      </c>
      <c r="E18" s="20">
        <f t="shared" si="0"/>
        <v>11</v>
      </c>
    </row>
    <row r="19" spans="1:5" ht="6.45" customHeight="1">
      <c r="A19" s="3"/>
      <c r="B19" s="3"/>
      <c r="C19" s="3"/>
      <c r="D19" s="3"/>
      <c r="E19" s="3"/>
    </row>
    <row r="20" spans="1:5">
      <c r="A20" s="12" t="s">
        <v>315</v>
      </c>
    </row>
    <row r="21" spans="1:5" ht="30" customHeight="1">
      <c r="A21" s="30" t="s">
        <v>314</v>
      </c>
      <c r="B21" s="31"/>
      <c r="C21" s="31"/>
      <c r="D21" s="31"/>
      <c r="E21" s="31"/>
    </row>
  </sheetData>
  <mergeCells count="1">
    <mergeCell ref="A21:E21"/>
  </mergeCells>
  <conditionalFormatting sqref="B5:C5 B12:C12 B18:C18">
    <cfRule type="cellIs" dxfId="926" priority="262" operator="greaterThan">
      <formula>3.5</formula>
    </cfRule>
    <cfRule type="cellIs" dxfId="925" priority="263" operator="between">
      <formula>2.5</formula>
      <formula>3.5</formula>
    </cfRule>
    <cfRule type="cellIs" dxfId="924" priority="264" stopIfTrue="1" operator="lessThan">
      <formula>2.5</formula>
    </cfRule>
  </conditionalFormatting>
  <conditionalFormatting sqref="D5 D12 D18">
    <cfRule type="cellIs" dxfId="923" priority="261" operator="lessThan">
      <formula>2.5</formula>
    </cfRule>
  </conditionalFormatting>
  <conditionalFormatting sqref="D5 D12 D18">
    <cfRule type="cellIs" dxfId="922" priority="259" operator="greaterThan">
      <formula>3.5</formula>
    </cfRule>
    <cfRule type="cellIs" dxfId="921" priority="260" operator="between">
      <formula>2.5</formula>
      <formula>3.5</formula>
    </cfRule>
  </conditionalFormatting>
  <conditionalFormatting sqref="E5 E12 E18">
    <cfRule type="cellIs" dxfId="920" priority="256" operator="greaterThan">
      <formula>3.5</formula>
    </cfRule>
    <cfRule type="cellIs" dxfId="919" priority="257" operator="between">
      <formula>2.5</formula>
      <formula>3.5</formula>
    </cfRule>
    <cfRule type="cellIs" dxfId="918" priority="258" operator="lessThan">
      <formula>2.5</formula>
    </cfRule>
  </conditionalFormatting>
  <conditionalFormatting sqref="B3:C3">
    <cfRule type="cellIs" dxfId="917" priority="253" operator="greaterThan">
      <formula>3.5</formula>
    </cfRule>
    <cfRule type="cellIs" dxfId="916" priority="254" operator="between">
      <formula>2.5</formula>
      <formula>3.5</formula>
    </cfRule>
    <cfRule type="cellIs" dxfId="915" priority="255" stopIfTrue="1" operator="lessThan">
      <formula>2.5</formula>
    </cfRule>
  </conditionalFormatting>
  <conditionalFormatting sqref="D3">
    <cfRule type="cellIs" dxfId="914" priority="252" operator="lessThan">
      <formula>2.5</formula>
    </cfRule>
  </conditionalFormatting>
  <conditionalFormatting sqref="D3">
    <cfRule type="cellIs" dxfId="913" priority="250" operator="greaterThan">
      <formula>3.5</formula>
    </cfRule>
    <cfRule type="cellIs" dxfId="912" priority="251" operator="between">
      <formula>2.5</formula>
      <formula>3.5</formula>
    </cfRule>
  </conditionalFormatting>
  <conditionalFormatting sqref="E3">
    <cfRule type="cellIs" dxfId="911" priority="247" operator="greaterThan">
      <formula>3.5</formula>
    </cfRule>
    <cfRule type="cellIs" dxfId="910" priority="248" operator="between">
      <formula>2.5</formula>
      <formula>3.5</formula>
    </cfRule>
    <cfRule type="cellIs" dxfId="909" priority="249" operator="lessThan">
      <formula>2.5</formula>
    </cfRule>
  </conditionalFormatting>
  <conditionalFormatting sqref="B6:C8">
    <cfRule type="cellIs" dxfId="908" priority="43" operator="greaterThan">
      <formula>3.5</formula>
    </cfRule>
    <cfRule type="cellIs" dxfId="907" priority="44" operator="between">
      <formula>2.5</formula>
      <formula>3.5</formula>
    </cfRule>
    <cfRule type="cellIs" dxfId="906" priority="45" stopIfTrue="1" operator="lessThan">
      <formula>2.5</formula>
    </cfRule>
  </conditionalFormatting>
  <conditionalFormatting sqref="D6:D8">
    <cfRule type="cellIs" dxfId="905" priority="42" operator="lessThan">
      <formula>2.5</formula>
    </cfRule>
  </conditionalFormatting>
  <conditionalFormatting sqref="D6:D8">
    <cfRule type="cellIs" dxfId="904" priority="40" operator="greaterThan">
      <formula>3.5</formula>
    </cfRule>
    <cfRule type="cellIs" dxfId="903" priority="41" operator="between">
      <formula>2.5</formula>
      <formula>3.5</formula>
    </cfRule>
  </conditionalFormatting>
  <conditionalFormatting sqref="E6:E8">
    <cfRule type="cellIs" dxfId="902" priority="37" operator="greaterThan">
      <formula>3.5</formula>
    </cfRule>
    <cfRule type="cellIs" dxfId="901" priority="38" operator="between">
      <formula>2.5</formula>
      <formula>3.5</formula>
    </cfRule>
    <cfRule type="cellIs" dxfId="900" priority="39" operator="lessThan">
      <formula>2.5</formula>
    </cfRule>
  </conditionalFormatting>
  <conditionalFormatting sqref="B9:C11">
    <cfRule type="cellIs" dxfId="899" priority="34" operator="greaterThan">
      <formula>3.5</formula>
    </cfRule>
    <cfRule type="cellIs" dxfId="898" priority="35" operator="between">
      <formula>2.5</formula>
      <formula>3.5</formula>
    </cfRule>
    <cfRule type="cellIs" dxfId="897" priority="36" stopIfTrue="1" operator="lessThan">
      <formula>2.5</formula>
    </cfRule>
  </conditionalFormatting>
  <conditionalFormatting sqref="D9:D11">
    <cfRule type="cellIs" dxfId="896" priority="33" operator="lessThan">
      <formula>2.5</formula>
    </cfRule>
  </conditionalFormatting>
  <conditionalFormatting sqref="D9:D11">
    <cfRule type="cellIs" dxfId="895" priority="31" operator="greaterThan">
      <formula>3.5</formula>
    </cfRule>
    <cfRule type="cellIs" dxfId="894" priority="32" operator="between">
      <formula>2.5</formula>
      <formula>3.5</formula>
    </cfRule>
  </conditionalFormatting>
  <conditionalFormatting sqref="E9:E11">
    <cfRule type="cellIs" dxfId="893" priority="28" operator="greaterThan">
      <formula>3.5</formula>
    </cfRule>
    <cfRule type="cellIs" dxfId="892" priority="29" operator="between">
      <formula>2.5</formula>
      <formula>3.5</formula>
    </cfRule>
    <cfRule type="cellIs" dxfId="891" priority="30" operator="lessThan">
      <formula>2.5</formula>
    </cfRule>
  </conditionalFormatting>
  <conditionalFormatting sqref="B17:C17">
    <cfRule type="cellIs" dxfId="890" priority="25" operator="greaterThan">
      <formula>3.5</formula>
    </cfRule>
    <cfRule type="cellIs" dxfId="889" priority="26" operator="between">
      <formula>2.5</formula>
      <formula>3.5</formula>
    </cfRule>
    <cfRule type="cellIs" dxfId="888" priority="27" stopIfTrue="1" operator="lessThan">
      <formula>2.5</formula>
    </cfRule>
  </conditionalFormatting>
  <conditionalFormatting sqref="D17">
    <cfRule type="cellIs" dxfId="887" priority="24" operator="lessThan">
      <formula>2.5</formula>
    </cfRule>
  </conditionalFormatting>
  <conditionalFormatting sqref="D17">
    <cfRule type="cellIs" dxfId="886" priority="22" operator="greaterThan">
      <formula>3.5</formula>
    </cfRule>
    <cfRule type="cellIs" dxfId="885" priority="23" operator="between">
      <formula>2.5</formula>
      <formula>3.5</formula>
    </cfRule>
  </conditionalFormatting>
  <conditionalFormatting sqref="E17">
    <cfRule type="cellIs" dxfId="884" priority="19" operator="greaterThan">
      <formula>3.5</formula>
    </cfRule>
    <cfRule type="cellIs" dxfId="883" priority="20" operator="between">
      <formula>2.5</formula>
      <formula>3.5</formula>
    </cfRule>
    <cfRule type="cellIs" dxfId="882" priority="21" operator="lessThan">
      <formula>2.5</formula>
    </cfRule>
  </conditionalFormatting>
  <conditionalFormatting sqref="B13:C13">
    <cfRule type="cellIs" dxfId="881" priority="16" operator="greaterThan">
      <formula>3.5</formula>
    </cfRule>
    <cfRule type="cellIs" dxfId="880" priority="17" operator="between">
      <formula>2.5</formula>
      <formula>3.5</formula>
    </cfRule>
    <cfRule type="cellIs" dxfId="879" priority="18" stopIfTrue="1" operator="lessThan">
      <formula>2.5</formula>
    </cfRule>
  </conditionalFormatting>
  <conditionalFormatting sqref="D13">
    <cfRule type="cellIs" dxfId="878" priority="15" operator="lessThan">
      <formula>2.5</formula>
    </cfRule>
  </conditionalFormatting>
  <conditionalFormatting sqref="D13">
    <cfRule type="cellIs" dxfId="877" priority="13" operator="greaterThan">
      <formula>3.5</formula>
    </cfRule>
    <cfRule type="cellIs" dxfId="876" priority="14" operator="between">
      <formula>2.5</formula>
      <formula>3.5</formula>
    </cfRule>
  </conditionalFormatting>
  <conditionalFormatting sqref="E13">
    <cfRule type="cellIs" dxfId="875" priority="10" operator="greaterThan">
      <formula>3.5</formula>
    </cfRule>
    <cfRule type="cellIs" dxfId="874" priority="11" operator="between">
      <formula>2.5</formula>
      <formula>3.5</formula>
    </cfRule>
    <cfRule type="cellIs" dxfId="873" priority="12" operator="lessThan">
      <formula>2.5</formula>
    </cfRule>
  </conditionalFormatting>
  <conditionalFormatting sqref="B14:C16">
    <cfRule type="cellIs" dxfId="872" priority="7" operator="greaterThan">
      <formula>3.5</formula>
    </cfRule>
    <cfRule type="cellIs" dxfId="871" priority="8" operator="between">
      <formula>2.5</formula>
      <formula>3.5</formula>
    </cfRule>
    <cfRule type="cellIs" dxfId="870" priority="9" stopIfTrue="1" operator="lessThan">
      <formula>2.5</formula>
    </cfRule>
  </conditionalFormatting>
  <conditionalFormatting sqref="D14:D16">
    <cfRule type="cellIs" dxfId="869" priority="6" operator="lessThan">
      <formula>2.5</formula>
    </cfRule>
  </conditionalFormatting>
  <conditionalFormatting sqref="D14:D16">
    <cfRule type="cellIs" dxfId="868" priority="4" operator="greaterThan">
      <formula>3.5</formula>
    </cfRule>
    <cfRule type="cellIs" dxfId="867" priority="5" operator="between">
      <formula>2.5</formula>
      <formula>3.5</formula>
    </cfRule>
  </conditionalFormatting>
  <conditionalFormatting sqref="E14:E16">
    <cfRule type="cellIs" dxfId="866" priority="1" operator="greaterThan">
      <formula>3.5</formula>
    </cfRule>
    <cfRule type="cellIs" dxfId="865" priority="2" operator="between">
      <formula>2.5</formula>
      <formula>3.5</formula>
    </cfRule>
    <cfRule type="cellIs" dxfId="864" priority="3" operator="lessThan">
      <formula>2.5</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B608-8C2F-49C8-A92E-CCF2B1AA8A98}">
  <dimension ref="A1:E27"/>
  <sheetViews>
    <sheetView zoomScale="120" zoomScaleNormal="120" workbookViewId="0">
      <pane ySplit="1" topLeftCell="A26" activePane="bottomLeft" state="frozen"/>
      <selection pane="bottomLeft" activeCell="A30" sqref="A30"/>
    </sheetView>
  </sheetViews>
  <sheetFormatPr defaultRowHeight="14.6"/>
  <cols>
    <col min="1" max="1" width="76.69140625" style="1" customWidth="1"/>
    <col min="2" max="4" width="13.69140625" style="2" customWidth="1"/>
    <col min="5" max="5" width="9.23046875" style="4"/>
  </cols>
  <sheetData>
    <row r="1" spans="1:5" ht="73.3" customHeight="1">
      <c r="A1" s="6" t="s">
        <v>123</v>
      </c>
      <c r="B1" s="6" t="s">
        <v>12</v>
      </c>
      <c r="C1" s="6" t="s">
        <v>191</v>
      </c>
      <c r="D1" s="6" t="s">
        <v>192</v>
      </c>
      <c r="E1" s="6" t="s">
        <v>87</v>
      </c>
    </row>
    <row r="2" spans="1:5" ht="6.45" customHeight="1" thickBot="1">
      <c r="A2" s="3"/>
      <c r="B2" s="3"/>
      <c r="C2" s="3"/>
      <c r="D2" s="3"/>
      <c r="E2" s="3"/>
    </row>
    <row r="3" spans="1:5" ht="15" thickBot="1">
      <c r="A3" s="8" t="s">
        <v>102</v>
      </c>
      <c r="B3" s="10">
        <f>IFERROR(AVERAGE(B4:B25),"")</f>
        <v>4.1500000000000004</v>
      </c>
      <c r="C3" s="10">
        <f>IFERROR(AVERAGE(C4:C25),"")</f>
        <v>1.8</v>
      </c>
      <c r="D3" s="10">
        <f>IFERROR((6-(((B3*(5-C3))/5)+1)),"")</f>
        <v>2.3439999999999999</v>
      </c>
      <c r="E3" s="13" t="str">
        <f ca="1">IFERROR(RANK(D3,E3,1),"")</f>
        <v/>
      </c>
    </row>
    <row r="4" spans="1:5" ht="6.45" customHeight="1" thickBot="1">
      <c r="A4" s="3"/>
      <c r="B4" s="3"/>
      <c r="C4" s="3"/>
      <c r="D4" s="3"/>
      <c r="E4" s="3"/>
    </row>
    <row r="5" spans="1:5" ht="29.6" thickBot="1">
      <c r="A5" s="7" t="s">
        <v>122</v>
      </c>
      <c r="B5" s="18">
        <v>2</v>
      </c>
      <c r="C5" s="18">
        <v>4</v>
      </c>
      <c r="D5" s="19">
        <f>IFERROR((6-(((B5*(5-C5))/5)+1)),"")</f>
        <v>4.5999999999999996</v>
      </c>
      <c r="E5" s="20">
        <f t="shared" ref="E5:E24" si="0">IFERROR(RANK(D5,D$4:D$25,1),"")</f>
        <v>19</v>
      </c>
    </row>
    <row r="6" spans="1:5" ht="44.15" thickBot="1">
      <c r="A6" s="5" t="s">
        <v>121</v>
      </c>
      <c r="B6" s="18">
        <v>3</v>
      </c>
      <c r="C6" s="18">
        <v>1</v>
      </c>
      <c r="D6" s="19">
        <f t="shared" ref="D6:D15" si="1">IFERROR((6-(((B6*(5-C6))/5)+1)),"")</f>
        <v>2.6</v>
      </c>
      <c r="E6" s="20">
        <f t="shared" si="0"/>
        <v>10</v>
      </c>
    </row>
    <row r="7" spans="1:5" ht="15" thickBot="1">
      <c r="A7" s="5" t="s">
        <v>120</v>
      </c>
      <c r="B7" s="18">
        <v>5</v>
      </c>
      <c r="C7" s="18">
        <v>1</v>
      </c>
      <c r="D7" s="19">
        <f t="shared" si="1"/>
        <v>1</v>
      </c>
      <c r="E7" s="20">
        <f t="shared" si="0"/>
        <v>1</v>
      </c>
    </row>
    <row r="8" spans="1:5" ht="29.6" thickBot="1">
      <c r="A8" s="5" t="s">
        <v>119</v>
      </c>
      <c r="B8" s="18">
        <v>5</v>
      </c>
      <c r="C8" s="18">
        <v>1</v>
      </c>
      <c r="D8" s="19">
        <f t="shared" si="1"/>
        <v>1</v>
      </c>
      <c r="E8" s="20">
        <f t="shared" si="0"/>
        <v>1</v>
      </c>
    </row>
    <row r="9" spans="1:5" ht="29.6" thickBot="1">
      <c r="A9" s="5" t="s">
        <v>118</v>
      </c>
      <c r="B9" s="18">
        <v>3</v>
      </c>
      <c r="C9" s="18">
        <v>1</v>
      </c>
      <c r="D9" s="19">
        <f t="shared" si="1"/>
        <v>2.6</v>
      </c>
      <c r="E9" s="20">
        <f t="shared" si="0"/>
        <v>10</v>
      </c>
    </row>
    <row r="10" spans="1:5" ht="44.15" thickBot="1">
      <c r="A10" s="5" t="s">
        <v>117</v>
      </c>
      <c r="B10" s="18">
        <v>5</v>
      </c>
      <c r="C10" s="18">
        <v>1</v>
      </c>
      <c r="D10" s="19">
        <f t="shared" si="1"/>
        <v>1</v>
      </c>
      <c r="E10" s="20">
        <f t="shared" si="0"/>
        <v>1</v>
      </c>
    </row>
    <row r="11" spans="1:5" ht="29.6" thickBot="1">
      <c r="A11" s="5" t="s">
        <v>116</v>
      </c>
      <c r="B11" s="18">
        <v>5</v>
      </c>
      <c r="C11" s="18">
        <v>1</v>
      </c>
      <c r="D11" s="19">
        <f t="shared" si="1"/>
        <v>1</v>
      </c>
      <c r="E11" s="20">
        <f t="shared" si="0"/>
        <v>1</v>
      </c>
    </row>
    <row r="12" spans="1:5" ht="29.6" thickBot="1">
      <c r="A12" s="5" t="s">
        <v>115</v>
      </c>
      <c r="B12" s="18">
        <v>3</v>
      </c>
      <c r="C12" s="18">
        <v>1</v>
      </c>
      <c r="D12" s="19">
        <f t="shared" si="1"/>
        <v>2.6</v>
      </c>
      <c r="E12" s="20">
        <f t="shared" si="0"/>
        <v>10</v>
      </c>
    </row>
    <row r="13" spans="1:5" ht="29.6" thickBot="1">
      <c r="A13" s="5" t="s">
        <v>114</v>
      </c>
      <c r="B13" s="18">
        <v>5</v>
      </c>
      <c r="C13" s="18">
        <v>1</v>
      </c>
      <c r="D13" s="19">
        <f t="shared" si="1"/>
        <v>1</v>
      </c>
      <c r="E13" s="20">
        <f t="shared" si="0"/>
        <v>1</v>
      </c>
    </row>
    <row r="14" spans="1:5" ht="29.6" thickBot="1">
      <c r="A14" s="5" t="s">
        <v>113</v>
      </c>
      <c r="B14" s="18">
        <v>3</v>
      </c>
      <c r="C14" s="18">
        <v>2</v>
      </c>
      <c r="D14" s="19">
        <f t="shared" si="1"/>
        <v>3.2</v>
      </c>
      <c r="E14" s="20">
        <f t="shared" si="0"/>
        <v>16</v>
      </c>
    </row>
    <row r="15" spans="1:5" ht="29.6" thickBot="1">
      <c r="A15" s="5" t="s">
        <v>112</v>
      </c>
      <c r="B15" s="18">
        <v>5</v>
      </c>
      <c r="C15" s="18">
        <v>3</v>
      </c>
      <c r="D15" s="19">
        <f t="shared" si="1"/>
        <v>3</v>
      </c>
      <c r="E15" s="20">
        <f t="shared" si="0"/>
        <v>15</v>
      </c>
    </row>
    <row r="16" spans="1:5" ht="29.6" thickBot="1">
      <c r="A16" s="5" t="s">
        <v>111</v>
      </c>
      <c r="B16" s="18">
        <v>5</v>
      </c>
      <c r="C16" s="18">
        <v>1</v>
      </c>
      <c r="D16" s="19">
        <f t="shared" ref="D16:D24" si="2">IFERROR((6-(((B16*(5-C16))/5)+1)),"")</f>
        <v>1</v>
      </c>
      <c r="E16" s="20">
        <f t="shared" si="0"/>
        <v>1</v>
      </c>
    </row>
    <row r="17" spans="1:5" ht="44.15" thickBot="1">
      <c r="A17" s="5" t="s">
        <v>110</v>
      </c>
      <c r="B17" s="18">
        <v>5</v>
      </c>
      <c r="C17" s="18">
        <v>4</v>
      </c>
      <c r="D17" s="19">
        <f t="shared" si="2"/>
        <v>4</v>
      </c>
      <c r="E17" s="20">
        <f t="shared" si="0"/>
        <v>17</v>
      </c>
    </row>
    <row r="18" spans="1:5" ht="29.6" thickBot="1">
      <c r="A18" s="5" t="s">
        <v>109</v>
      </c>
      <c r="B18" s="18">
        <v>3</v>
      </c>
      <c r="C18" s="18">
        <v>1</v>
      </c>
      <c r="D18" s="19">
        <f t="shared" si="2"/>
        <v>2.6</v>
      </c>
      <c r="E18" s="20">
        <f t="shared" si="0"/>
        <v>10</v>
      </c>
    </row>
    <row r="19" spans="1:5" ht="15" thickBot="1">
      <c r="A19" s="5" t="s">
        <v>108</v>
      </c>
      <c r="B19" s="18">
        <v>5</v>
      </c>
      <c r="C19" s="18">
        <v>1</v>
      </c>
      <c r="D19" s="19">
        <f t="shared" si="2"/>
        <v>1</v>
      </c>
      <c r="E19" s="20">
        <f t="shared" si="0"/>
        <v>1</v>
      </c>
    </row>
    <row r="20" spans="1:5" ht="29.6" thickBot="1">
      <c r="A20" s="5" t="s">
        <v>107</v>
      </c>
      <c r="B20" s="18">
        <v>5</v>
      </c>
      <c r="C20" s="18">
        <v>1</v>
      </c>
      <c r="D20" s="19">
        <f t="shared" si="2"/>
        <v>1</v>
      </c>
      <c r="E20" s="20">
        <f t="shared" si="0"/>
        <v>1</v>
      </c>
    </row>
    <row r="21" spans="1:5" ht="29.6" thickBot="1">
      <c r="A21" s="5" t="s">
        <v>106</v>
      </c>
      <c r="B21" s="18">
        <v>3</v>
      </c>
      <c r="C21" s="18">
        <v>1</v>
      </c>
      <c r="D21" s="19">
        <f t="shared" si="2"/>
        <v>2.6</v>
      </c>
      <c r="E21" s="20">
        <f t="shared" si="0"/>
        <v>10</v>
      </c>
    </row>
    <row r="22" spans="1:5" ht="44.15" thickBot="1">
      <c r="A22" s="5" t="s">
        <v>105</v>
      </c>
      <c r="B22" s="18">
        <v>5</v>
      </c>
      <c r="C22" s="18">
        <v>1</v>
      </c>
      <c r="D22" s="19">
        <f t="shared" si="2"/>
        <v>1</v>
      </c>
      <c r="E22" s="20">
        <f t="shared" si="0"/>
        <v>1</v>
      </c>
    </row>
    <row r="23" spans="1:5" ht="29.6" thickBot="1">
      <c r="A23" s="5" t="s">
        <v>104</v>
      </c>
      <c r="B23" s="18">
        <v>3</v>
      </c>
      <c r="C23" s="18">
        <v>4</v>
      </c>
      <c r="D23" s="19">
        <f t="shared" si="2"/>
        <v>4.4000000000000004</v>
      </c>
      <c r="E23" s="20">
        <f t="shared" si="0"/>
        <v>18</v>
      </c>
    </row>
    <row r="24" spans="1:5" ht="29.6" thickBot="1">
      <c r="A24" s="5" t="s">
        <v>103</v>
      </c>
      <c r="B24" s="18">
        <v>5</v>
      </c>
      <c r="C24" s="18">
        <v>5</v>
      </c>
      <c r="D24" s="19">
        <f t="shared" si="2"/>
        <v>5</v>
      </c>
      <c r="E24" s="20">
        <f t="shared" si="0"/>
        <v>20</v>
      </c>
    </row>
    <row r="25" spans="1:5" ht="6.45" customHeight="1">
      <c r="A25" s="3"/>
      <c r="B25" s="3"/>
      <c r="C25" s="3"/>
      <c r="D25" s="3"/>
      <c r="E25" s="3"/>
    </row>
    <row r="26" spans="1:5">
      <c r="A26" s="12" t="s">
        <v>313</v>
      </c>
    </row>
    <row r="27" spans="1:5" ht="30" customHeight="1">
      <c r="A27" s="30" t="s">
        <v>314</v>
      </c>
      <c r="B27" s="31"/>
      <c r="C27" s="31"/>
      <c r="D27" s="31"/>
      <c r="E27" s="31"/>
    </row>
  </sheetData>
  <mergeCells count="1">
    <mergeCell ref="A27:E27"/>
  </mergeCells>
  <conditionalFormatting sqref="B5:C5 B12:C12">
    <cfRule type="cellIs" dxfId="863" priority="106" operator="greaterThan">
      <formula>3.5</formula>
    </cfRule>
    <cfRule type="cellIs" dxfId="862" priority="107" operator="between">
      <formula>2.5</formula>
      <formula>3.5</formula>
    </cfRule>
    <cfRule type="cellIs" dxfId="861" priority="108" stopIfTrue="1" operator="lessThan">
      <formula>2.5</formula>
    </cfRule>
  </conditionalFormatting>
  <conditionalFormatting sqref="D5 D12">
    <cfRule type="cellIs" dxfId="860" priority="105" operator="lessThan">
      <formula>2.5</formula>
    </cfRule>
  </conditionalFormatting>
  <conditionalFormatting sqref="D5 D12">
    <cfRule type="cellIs" dxfId="859" priority="103" operator="greaterThan">
      <formula>3.5</formula>
    </cfRule>
    <cfRule type="cellIs" dxfId="858" priority="104" operator="between">
      <formula>2.5</formula>
      <formula>3.5</formula>
    </cfRule>
  </conditionalFormatting>
  <conditionalFormatting sqref="E5 E12">
    <cfRule type="cellIs" dxfId="857" priority="100" operator="greaterThan">
      <formula>3.5</formula>
    </cfRule>
    <cfRule type="cellIs" dxfId="856" priority="101" operator="between">
      <formula>2.5</formula>
      <formula>3.5</formula>
    </cfRule>
    <cfRule type="cellIs" dxfId="855" priority="102" operator="lessThan">
      <formula>2.5</formula>
    </cfRule>
  </conditionalFormatting>
  <conditionalFormatting sqref="B3:C3">
    <cfRule type="cellIs" dxfId="854" priority="97" operator="greaterThan">
      <formula>3.5</formula>
    </cfRule>
    <cfRule type="cellIs" dxfId="853" priority="98" operator="between">
      <formula>2.5</formula>
      <formula>3.5</formula>
    </cfRule>
    <cfRule type="cellIs" dxfId="852" priority="99" stopIfTrue="1" operator="lessThan">
      <formula>2.5</formula>
    </cfRule>
  </conditionalFormatting>
  <conditionalFormatting sqref="D3">
    <cfRule type="cellIs" dxfId="851" priority="96" operator="lessThan">
      <formula>2.5</formula>
    </cfRule>
  </conditionalFormatting>
  <conditionalFormatting sqref="D3">
    <cfRule type="cellIs" dxfId="850" priority="94" operator="greaterThan">
      <formula>3.5</formula>
    </cfRule>
    <cfRule type="cellIs" dxfId="849" priority="95" operator="between">
      <formula>2.5</formula>
      <formula>3.5</formula>
    </cfRule>
  </conditionalFormatting>
  <conditionalFormatting sqref="E3">
    <cfRule type="cellIs" dxfId="848" priority="91" operator="greaterThan">
      <formula>3.5</formula>
    </cfRule>
    <cfRule type="cellIs" dxfId="847" priority="92" operator="between">
      <formula>2.5</formula>
      <formula>3.5</formula>
    </cfRule>
    <cfRule type="cellIs" dxfId="846" priority="93" operator="lessThan">
      <formula>2.5</formula>
    </cfRule>
  </conditionalFormatting>
  <conditionalFormatting sqref="B6:C8">
    <cfRule type="cellIs" dxfId="845" priority="88" operator="greaterThan">
      <formula>3.5</formula>
    </cfRule>
    <cfRule type="cellIs" dxfId="844" priority="89" operator="between">
      <formula>2.5</formula>
      <formula>3.5</formula>
    </cfRule>
    <cfRule type="cellIs" dxfId="843" priority="90" stopIfTrue="1" operator="lessThan">
      <formula>2.5</formula>
    </cfRule>
  </conditionalFormatting>
  <conditionalFormatting sqref="D6:D8">
    <cfRule type="cellIs" dxfId="842" priority="87" operator="lessThan">
      <formula>2.5</formula>
    </cfRule>
  </conditionalFormatting>
  <conditionalFormatting sqref="D6:D8">
    <cfRule type="cellIs" dxfId="841" priority="85" operator="greaterThan">
      <formula>3.5</formula>
    </cfRule>
    <cfRule type="cellIs" dxfId="840" priority="86" operator="between">
      <formula>2.5</formula>
      <formula>3.5</formula>
    </cfRule>
  </conditionalFormatting>
  <conditionalFormatting sqref="E6:E8">
    <cfRule type="cellIs" dxfId="839" priority="82" operator="greaterThan">
      <formula>3.5</formula>
    </cfRule>
    <cfRule type="cellIs" dxfId="838" priority="83" operator="between">
      <formula>2.5</formula>
      <formula>3.5</formula>
    </cfRule>
    <cfRule type="cellIs" dxfId="837" priority="84" operator="lessThan">
      <formula>2.5</formula>
    </cfRule>
  </conditionalFormatting>
  <conditionalFormatting sqref="B9:C11">
    <cfRule type="cellIs" dxfId="836" priority="79" operator="greaterThan">
      <formula>3.5</formula>
    </cfRule>
    <cfRule type="cellIs" dxfId="835" priority="80" operator="between">
      <formula>2.5</formula>
      <formula>3.5</formula>
    </cfRule>
    <cfRule type="cellIs" dxfId="834" priority="81" stopIfTrue="1" operator="lessThan">
      <formula>2.5</formula>
    </cfRule>
  </conditionalFormatting>
  <conditionalFormatting sqref="D9:D11">
    <cfRule type="cellIs" dxfId="833" priority="78" operator="lessThan">
      <formula>2.5</formula>
    </cfRule>
  </conditionalFormatting>
  <conditionalFormatting sqref="D9:D11">
    <cfRule type="cellIs" dxfId="832" priority="76" operator="greaterThan">
      <formula>3.5</formula>
    </cfRule>
    <cfRule type="cellIs" dxfId="831" priority="77" operator="between">
      <formula>2.5</formula>
      <formula>3.5</formula>
    </cfRule>
  </conditionalFormatting>
  <conditionalFormatting sqref="E9:E11">
    <cfRule type="cellIs" dxfId="830" priority="73" operator="greaterThan">
      <formula>3.5</formula>
    </cfRule>
    <cfRule type="cellIs" dxfId="829" priority="74" operator="between">
      <formula>2.5</formula>
      <formula>3.5</formula>
    </cfRule>
    <cfRule type="cellIs" dxfId="828" priority="75" operator="lessThan">
      <formula>2.5</formula>
    </cfRule>
  </conditionalFormatting>
  <conditionalFormatting sqref="B13:C13">
    <cfRule type="cellIs" dxfId="827" priority="61" operator="greaterThan">
      <formula>3.5</formula>
    </cfRule>
    <cfRule type="cellIs" dxfId="826" priority="62" operator="between">
      <formula>2.5</formula>
      <formula>3.5</formula>
    </cfRule>
    <cfRule type="cellIs" dxfId="825" priority="63" stopIfTrue="1" operator="lessThan">
      <formula>2.5</formula>
    </cfRule>
  </conditionalFormatting>
  <conditionalFormatting sqref="D13">
    <cfRule type="cellIs" dxfId="824" priority="60" operator="lessThan">
      <formula>2.5</formula>
    </cfRule>
  </conditionalFormatting>
  <conditionalFormatting sqref="D13">
    <cfRule type="cellIs" dxfId="823" priority="58" operator="greaterThan">
      <formula>3.5</formula>
    </cfRule>
    <cfRule type="cellIs" dxfId="822" priority="59" operator="between">
      <formula>2.5</formula>
      <formula>3.5</formula>
    </cfRule>
  </conditionalFormatting>
  <conditionalFormatting sqref="E13">
    <cfRule type="cellIs" dxfId="821" priority="55" operator="greaterThan">
      <formula>3.5</formula>
    </cfRule>
    <cfRule type="cellIs" dxfId="820" priority="56" operator="between">
      <formula>2.5</formula>
      <formula>3.5</formula>
    </cfRule>
    <cfRule type="cellIs" dxfId="819" priority="57" operator="lessThan">
      <formula>2.5</formula>
    </cfRule>
  </conditionalFormatting>
  <conditionalFormatting sqref="B14:C15">
    <cfRule type="cellIs" dxfId="818" priority="52" operator="greaterThan">
      <formula>3.5</formula>
    </cfRule>
    <cfRule type="cellIs" dxfId="817" priority="53" operator="between">
      <formula>2.5</formula>
      <formula>3.5</formula>
    </cfRule>
    <cfRule type="cellIs" dxfId="816" priority="54" stopIfTrue="1" operator="lessThan">
      <formula>2.5</formula>
    </cfRule>
  </conditionalFormatting>
  <conditionalFormatting sqref="D14:D15">
    <cfRule type="cellIs" dxfId="815" priority="51" operator="lessThan">
      <formula>2.5</formula>
    </cfRule>
  </conditionalFormatting>
  <conditionalFormatting sqref="D14:D15">
    <cfRule type="cellIs" dxfId="814" priority="49" operator="greaterThan">
      <formula>3.5</formula>
    </cfRule>
    <cfRule type="cellIs" dxfId="813" priority="50" operator="between">
      <formula>2.5</formula>
      <formula>3.5</formula>
    </cfRule>
  </conditionalFormatting>
  <conditionalFormatting sqref="E14:E15">
    <cfRule type="cellIs" dxfId="812" priority="46" operator="greaterThan">
      <formula>3.5</formula>
    </cfRule>
    <cfRule type="cellIs" dxfId="811" priority="47" operator="between">
      <formula>2.5</formula>
      <formula>3.5</formula>
    </cfRule>
    <cfRule type="cellIs" dxfId="810" priority="48" operator="lessThan">
      <formula>2.5</formula>
    </cfRule>
  </conditionalFormatting>
  <conditionalFormatting sqref="B21:C21">
    <cfRule type="cellIs" dxfId="809" priority="43" operator="greaterThan">
      <formula>3.5</formula>
    </cfRule>
    <cfRule type="cellIs" dxfId="808" priority="44" operator="between">
      <formula>2.5</formula>
      <formula>3.5</formula>
    </cfRule>
    <cfRule type="cellIs" dxfId="807" priority="45" stopIfTrue="1" operator="lessThan">
      <formula>2.5</formula>
    </cfRule>
  </conditionalFormatting>
  <conditionalFormatting sqref="D21">
    <cfRule type="cellIs" dxfId="806" priority="42" operator="lessThan">
      <formula>2.5</formula>
    </cfRule>
  </conditionalFormatting>
  <conditionalFormatting sqref="D21">
    <cfRule type="cellIs" dxfId="805" priority="40" operator="greaterThan">
      <formula>3.5</formula>
    </cfRule>
    <cfRule type="cellIs" dxfId="804" priority="41" operator="between">
      <formula>2.5</formula>
      <formula>3.5</formula>
    </cfRule>
  </conditionalFormatting>
  <conditionalFormatting sqref="E21">
    <cfRule type="cellIs" dxfId="803" priority="37" operator="greaterThan">
      <formula>3.5</formula>
    </cfRule>
    <cfRule type="cellIs" dxfId="802" priority="38" operator="between">
      <formula>2.5</formula>
      <formula>3.5</formula>
    </cfRule>
    <cfRule type="cellIs" dxfId="801" priority="39" operator="lessThan">
      <formula>2.5</formula>
    </cfRule>
  </conditionalFormatting>
  <conditionalFormatting sqref="B16:C17">
    <cfRule type="cellIs" dxfId="800" priority="34" operator="greaterThan">
      <formula>3.5</formula>
    </cfRule>
    <cfRule type="cellIs" dxfId="799" priority="35" operator="between">
      <formula>2.5</formula>
      <formula>3.5</formula>
    </cfRule>
    <cfRule type="cellIs" dxfId="798" priority="36" stopIfTrue="1" operator="lessThan">
      <formula>2.5</formula>
    </cfRule>
  </conditionalFormatting>
  <conditionalFormatting sqref="D16:D17">
    <cfRule type="cellIs" dxfId="797" priority="33" operator="lessThan">
      <formula>2.5</formula>
    </cfRule>
  </conditionalFormatting>
  <conditionalFormatting sqref="D16:D17">
    <cfRule type="cellIs" dxfId="796" priority="31" operator="greaterThan">
      <formula>3.5</formula>
    </cfRule>
    <cfRule type="cellIs" dxfId="795" priority="32" operator="between">
      <formula>2.5</formula>
      <formula>3.5</formula>
    </cfRule>
  </conditionalFormatting>
  <conditionalFormatting sqref="E16:E17">
    <cfRule type="cellIs" dxfId="794" priority="28" operator="greaterThan">
      <formula>3.5</formula>
    </cfRule>
    <cfRule type="cellIs" dxfId="793" priority="29" operator="between">
      <formula>2.5</formula>
      <formula>3.5</formula>
    </cfRule>
    <cfRule type="cellIs" dxfId="792" priority="30" operator="lessThan">
      <formula>2.5</formula>
    </cfRule>
  </conditionalFormatting>
  <conditionalFormatting sqref="B18:C20">
    <cfRule type="cellIs" dxfId="791" priority="25" operator="greaterThan">
      <formula>3.5</formula>
    </cfRule>
    <cfRule type="cellIs" dxfId="790" priority="26" operator="between">
      <formula>2.5</formula>
      <formula>3.5</formula>
    </cfRule>
    <cfRule type="cellIs" dxfId="789" priority="27" stopIfTrue="1" operator="lessThan">
      <formula>2.5</formula>
    </cfRule>
  </conditionalFormatting>
  <conditionalFormatting sqref="D18:D20">
    <cfRule type="cellIs" dxfId="788" priority="24" operator="lessThan">
      <formula>2.5</formula>
    </cfRule>
  </conditionalFormatting>
  <conditionalFormatting sqref="D18:D20">
    <cfRule type="cellIs" dxfId="787" priority="22" operator="greaterThan">
      <formula>3.5</formula>
    </cfRule>
    <cfRule type="cellIs" dxfId="786" priority="23" operator="between">
      <formula>2.5</formula>
      <formula>3.5</formula>
    </cfRule>
  </conditionalFormatting>
  <conditionalFormatting sqref="E18:E20">
    <cfRule type="cellIs" dxfId="785" priority="19" operator="greaterThan">
      <formula>3.5</formula>
    </cfRule>
    <cfRule type="cellIs" dxfId="784" priority="20" operator="between">
      <formula>2.5</formula>
      <formula>3.5</formula>
    </cfRule>
    <cfRule type="cellIs" dxfId="783" priority="21" operator="lessThan">
      <formula>2.5</formula>
    </cfRule>
  </conditionalFormatting>
  <conditionalFormatting sqref="B22:C22">
    <cfRule type="cellIs" dxfId="782" priority="16" operator="greaterThan">
      <formula>3.5</formula>
    </cfRule>
    <cfRule type="cellIs" dxfId="781" priority="17" operator="between">
      <formula>2.5</formula>
      <formula>3.5</formula>
    </cfRule>
    <cfRule type="cellIs" dxfId="780" priority="18" stopIfTrue="1" operator="lessThan">
      <formula>2.5</formula>
    </cfRule>
  </conditionalFormatting>
  <conditionalFormatting sqref="D22">
    <cfRule type="cellIs" dxfId="779" priority="15" operator="lessThan">
      <formula>2.5</formula>
    </cfRule>
  </conditionalFormatting>
  <conditionalFormatting sqref="D22">
    <cfRule type="cellIs" dxfId="778" priority="13" operator="greaterThan">
      <formula>3.5</formula>
    </cfRule>
    <cfRule type="cellIs" dxfId="777" priority="14" operator="between">
      <formula>2.5</formula>
      <formula>3.5</formula>
    </cfRule>
  </conditionalFormatting>
  <conditionalFormatting sqref="E22">
    <cfRule type="cellIs" dxfId="776" priority="10" operator="greaterThan">
      <formula>3.5</formula>
    </cfRule>
    <cfRule type="cellIs" dxfId="775" priority="11" operator="between">
      <formula>2.5</formula>
      <formula>3.5</formula>
    </cfRule>
    <cfRule type="cellIs" dxfId="774" priority="12" operator="lessThan">
      <formula>2.5</formula>
    </cfRule>
  </conditionalFormatting>
  <conditionalFormatting sqref="B23:C24">
    <cfRule type="cellIs" dxfId="773" priority="7" operator="greaterThan">
      <formula>3.5</formula>
    </cfRule>
    <cfRule type="cellIs" dxfId="772" priority="8" operator="between">
      <formula>2.5</formula>
      <formula>3.5</formula>
    </cfRule>
    <cfRule type="cellIs" dxfId="771" priority="9" stopIfTrue="1" operator="lessThan">
      <formula>2.5</formula>
    </cfRule>
  </conditionalFormatting>
  <conditionalFormatting sqref="D23:D24">
    <cfRule type="cellIs" dxfId="770" priority="6" operator="lessThan">
      <formula>2.5</formula>
    </cfRule>
  </conditionalFormatting>
  <conditionalFormatting sqref="D23:D24">
    <cfRule type="cellIs" dxfId="769" priority="4" operator="greaterThan">
      <formula>3.5</formula>
    </cfRule>
    <cfRule type="cellIs" dxfId="768" priority="5" operator="between">
      <formula>2.5</formula>
      <formula>3.5</formula>
    </cfRule>
  </conditionalFormatting>
  <conditionalFormatting sqref="E23:E24">
    <cfRule type="cellIs" dxfId="767" priority="1" operator="greaterThan">
      <formula>3.5</formula>
    </cfRule>
    <cfRule type="cellIs" dxfId="766" priority="2" operator="between">
      <formula>2.5</formula>
      <formula>3.5</formula>
    </cfRule>
    <cfRule type="cellIs" dxfId="765" priority="3" operator="lessThan">
      <formula>2.5</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0F611-2C8C-4473-80D8-A7230ECE267F}">
  <dimension ref="A1:E27"/>
  <sheetViews>
    <sheetView zoomScale="120" zoomScaleNormal="120" workbookViewId="0">
      <pane ySplit="1" topLeftCell="A26" activePane="bottomLeft" state="frozen"/>
      <selection pane="bottomLeft" activeCell="A32" sqref="A32"/>
    </sheetView>
  </sheetViews>
  <sheetFormatPr defaultRowHeight="14.6"/>
  <cols>
    <col min="1" max="1" width="76.69140625" style="1" customWidth="1"/>
    <col min="2" max="4" width="13.69140625" style="2" customWidth="1"/>
    <col min="5" max="5" width="9.23046875" style="4"/>
  </cols>
  <sheetData>
    <row r="1" spans="1:5" ht="73.3" customHeight="1">
      <c r="A1" s="6" t="s">
        <v>123</v>
      </c>
      <c r="B1" s="6" t="s">
        <v>12</v>
      </c>
      <c r="C1" s="6" t="s">
        <v>191</v>
      </c>
      <c r="D1" s="6" t="s">
        <v>192</v>
      </c>
      <c r="E1" s="6" t="s">
        <v>87</v>
      </c>
    </row>
    <row r="2" spans="1:5" ht="6.45" customHeight="1" thickBot="1">
      <c r="A2" s="3"/>
      <c r="B2" s="3"/>
      <c r="C2" s="3"/>
      <c r="D2" s="3"/>
      <c r="E2" s="3"/>
    </row>
    <row r="3" spans="1:5" ht="15" thickBot="1">
      <c r="A3" s="8" t="s">
        <v>144</v>
      </c>
      <c r="B3" s="10">
        <f>IFERROR(AVERAGE(B4:B25),"")</f>
        <v>3.75</v>
      </c>
      <c r="C3" s="10">
        <f>IFERROR(AVERAGE(C4:C25),"")</f>
        <v>1.95</v>
      </c>
      <c r="D3" s="10">
        <f t="shared" ref="D3" si="0">IFERROR((6-(((B3*(5-C3))/5)+1)),"")</f>
        <v>2.7124999999999999</v>
      </c>
      <c r="E3" s="13" t="str">
        <f ca="1">IFERROR(RANK(D3,E3,1),"")</f>
        <v/>
      </c>
    </row>
    <row r="4" spans="1:5" ht="6.45" customHeight="1" thickBot="1">
      <c r="A4" s="3"/>
      <c r="B4" s="3"/>
      <c r="C4" s="3"/>
      <c r="D4" s="3"/>
      <c r="E4" s="3"/>
    </row>
    <row r="5" spans="1:5" ht="15" thickBot="1">
      <c r="A5" s="7" t="s">
        <v>143</v>
      </c>
      <c r="B5" s="18">
        <v>2</v>
      </c>
      <c r="C5" s="18">
        <v>4</v>
      </c>
      <c r="D5" s="19">
        <f t="shared" ref="D5:D24" si="1">IFERROR((6-(((B5*(5-C5))/5)+1)),"")</f>
        <v>4.5999999999999996</v>
      </c>
      <c r="E5" s="20">
        <f t="shared" ref="E5:E24" si="2">IFERROR(RANK(D5,D$4:D$25,1),"")</f>
        <v>20</v>
      </c>
    </row>
    <row r="6" spans="1:5" ht="15" thickBot="1">
      <c r="A6" s="5" t="s">
        <v>142</v>
      </c>
      <c r="B6" s="18">
        <v>3</v>
      </c>
      <c r="C6" s="18">
        <v>1</v>
      </c>
      <c r="D6" s="19">
        <f t="shared" si="1"/>
        <v>2.6</v>
      </c>
      <c r="E6" s="20">
        <f t="shared" si="2"/>
        <v>7</v>
      </c>
    </row>
    <row r="7" spans="1:5" ht="44.15" thickBot="1">
      <c r="A7" s="5" t="s">
        <v>141</v>
      </c>
      <c r="B7" s="18">
        <v>5</v>
      </c>
      <c r="C7" s="18">
        <v>3</v>
      </c>
      <c r="D7" s="19">
        <f t="shared" si="1"/>
        <v>3</v>
      </c>
      <c r="E7" s="20">
        <f t="shared" si="2"/>
        <v>13</v>
      </c>
    </row>
    <row r="8" spans="1:5" ht="29.6" thickBot="1">
      <c r="A8" s="5" t="s">
        <v>140</v>
      </c>
      <c r="B8" s="18">
        <v>4</v>
      </c>
      <c r="C8" s="18">
        <v>2</v>
      </c>
      <c r="D8" s="19">
        <f t="shared" si="1"/>
        <v>2.6</v>
      </c>
      <c r="E8" s="20">
        <f t="shared" si="2"/>
        <v>7</v>
      </c>
    </row>
    <row r="9" spans="1:5" ht="29.6" thickBot="1">
      <c r="A9" s="5" t="s">
        <v>139</v>
      </c>
      <c r="B9" s="18">
        <v>3</v>
      </c>
      <c r="C9" s="18">
        <v>3</v>
      </c>
      <c r="D9" s="19">
        <f t="shared" si="1"/>
        <v>3.8</v>
      </c>
      <c r="E9" s="20">
        <f t="shared" si="2"/>
        <v>16</v>
      </c>
    </row>
    <row r="10" spans="1:5" ht="29.6" thickBot="1">
      <c r="A10" s="5" t="s">
        <v>138</v>
      </c>
      <c r="B10" s="18">
        <v>4</v>
      </c>
      <c r="C10" s="18">
        <v>1</v>
      </c>
      <c r="D10" s="19">
        <f t="shared" si="1"/>
        <v>1.7999999999999998</v>
      </c>
      <c r="E10" s="20">
        <f t="shared" si="2"/>
        <v>5</v>
      </c>
    </row>
    <row r="11" spans="1:5" ht="15" thickBot="1">
      <c r="A11" s="5" t="s">
        <v>137</v>
      </c>
      <c r="B11" s="18">
        <v>4</v>
      </c>
      <c r="C11" s="18">
        <v>1</v>
      </c>
      <c r="D11" s="19">
        <f t="shared" si="1"/>
        <v>1.7999999999999998</v>
      </c>
      <c r="E11" s="20">
        <f t="shared" si="2"/>
        <v>5</v>
      </c>
    </row>
    <row r="12" spans="1:5" ht="29.6" thickBot="1">
      <c r="A12" s="5" t="s">
        <v>136</v>
      </c>
      <c r="B12" s="18">
        <v>3</v>
      </c>
      <c r="C12" s="18">
        <v>3</v>
      </c>
      <c r="D12" s="19">
        <f t="shared" si="1"/>
        <v>3.8</v>
      </c>
      <c r="E12" s="20">
        <f t="shared" si="2"/>
        <v>16</v>
      </c>
    </row>
    <row r="13" spans="1:5" ht="29.6" thickBot="1">
      <c r="A13" s="5" t="s">
        <v>135</v>
      </c>
      <c r="B13" s="18">
        <v>5</v>
      </c>
      <c r="C13" s="18">
        <v>1</v>
      </c>
      <c r="D13" s="19">
        <f t="shared" si="1"/>
        <v>1</v>
      </c>
      <c r="E13" s="20">
        <f t="shared" si="2"/>
        <v>1</v>
      </c>
    </row>
    <row r="14" spans="1:5" ht="15" thickBot="1">
      <c r="A14" s="5" t="s">
        <v>134</v>
      </c>
      <c r="B14" s="18">
        <v>3</v>
      </c>
      <c r="C14" s="18">
        <v>2</v>
      </c>
      <c r="D14" s="19">
        <f t="shared" si="1"/>
        <v>3.2</v>
      </c>
      <c r="E14" s="20">
        <f t="shared" si="2"/>
        <v>14</v>
      </c>
    </row>
    <row r="15" spans="1:5" ht="15" thickBot="1">
      <c r="A15" s="5" t="s">
        <v>133</v>
      </c>
      <c r="B15" s="18">
        <v>3</v>
      </c>
      <c r="C15" s="18">
        <v>1</v>
      </c>
      <c r="D15" s="19">
        <f t="shared" si="1"/>
        <v>2.6</v>
      </c>
      <c r="E15" s="20">
        <f t="shared" si="2"/>
        <v>7</v>
      </c>
    </row>
    <row r="16" spans="1:5" ht="15" thickBot="1">
      <c r="A16" s="5" t="s">
        <v>132</v>
      </c>
      <c r="B16" s="18">
        <v>5</v>
      </c>
      <c r="C16" s="18">
        <v>1</v>
      </c>
      <c r="D16" s="19">
        <f t="shared" si="1"/>
        <v>1</v>
      </c>
      <c r="E16" s="20">
        <f t="shared" si="2"/>
        <v>1</v>
      </c>
    </row>
    <row r="17" spans="1:5" ht="15" thickBot="1">
      <c r="A17" s="5" t="s">
        <v>131</v>
      </c>
      <c r="B17" s="18">
        <v>5</v>
      </c>
      <c r="C17" s="18">
        <v>4</v>
      </c>
      <c r="D17" s="19">
        <f t="shared" si="1"/>
        <v>4</v>
      </c>
      <c r="E17" s="20">
        <f t="shared" si="2"/>
        <v>18</v>
      </c>
    </row>
    <row r="18" spans="1:5" ht="29.6" thickBot="1">
      <c r="A18" s="5" t="s">
        <v>130</v>
      </c>
      <c r="B18" s="18">
        <v>3</v>
      </c>
      <c r="C18" s="18">
        <v>1</v>
      </c>
      <c r="D18" s="19">
        <f t="shared" si="1"/>
        <v>2.6</v>
      </c>
      <c r="E18" s="20">
        <f t="shared" si="2"/>
        <v>7</v>
      </c>
    </row>
    <row r="19" spans="1:5" ht="29.6" thickBot="1">
      <c r="A19" s="5" t="s">
        <v>129</v>
      </c>
      <c r="B19" s="18">
        <v>5</v>
      </c>
      <c r="C19" s="18">
        <v>1</v>
      </c>
      <c r="D19" s="19">
        <f t="shared" si="1"/>
        <v>1</v>
      </c>
      <c r="E19" s="20">
        <f t="shared" si="2"/>
        <v>1</v>
      </c>
    </row>
    <row r="20" spans="1:5" ht="15" thickBot="1">
      <c r="A20" s="5" t="s">
        <v>128</v>
      </c>
      <c r="B20" s="18">
        <v>5</v>
      </c>
      <c r="C20" s="18">
        <v>1</v>
      </c>
      <c r="D20" s="19">
        <f t="shared" si="1"/>
        <v>1</v>
      </c>
      <c r="E20" s="20">
        <f t="shared" si="2"/>
        <v>1</v>
      </c>
    </row>
    <row r="21" spans="1:5" ht="29.6" thickBot="1">
      <c r="A21" s="5" t="s">
        <v>127</v>
      </c>
      <c r="B21" s="18">
        <v>3</v>
      </c>
      <c r="C21" s="18">
        <v>1</v>
      </c>
      <c r="D21" s="19">
        <f t="shared" si="1"/>
        <v>2.6</v>
      </c>
      <c r="E21" s="20">
        <f t="shared" si="2"/>
        <v>7</v>
      </c>
    </row>
    <row r="22" spans="1:5" ht="44.15" thickBot="1">
      <c r="A22" s="5" t="s">
        <v>126</v>
      </c>
      <c r="B22" s="18">
        <v>3</v>
      </c>
      <c r="C22" s="18">
        <v>2</v>
      </c>
      <c r="D22" s="19">
        <f t="shared" si="1"/>
        <v>3.2</v>
      </c>
      <c r="E22" s="20">
        <f t="shared" si="2"/>
        <v>14</v>
      </c>
    </row>
    <row r="23" spans="1:5" ht="15" thickBot="1">
      <c r="A23" s="5" t="s">
        <v>125</v>
      </c>
      <c r="B23" s="18">
        <v>3</v>
      </c>
      <c r="C23" s="18">
        <v>4</v>
      </c>
      <c r="D23" s="19">
        <f t="shared" si="1"/>
        <v>4.4000000000000004</v>
      </c>
      <c r="E23" s="20">
        <f t="shared" si="2"/>
        <v>19</v>
      </c>
    </row>
    <row r="24" spans="1:5" ht="29.6" thickBot="1">
      <c r="A24" s="5" t="s">
        <v>124</v>
      </c>
      <c r="B24" s="18">
        <v>4</v>
      </c>
      <c r="C24" s="18">
        <v>2</v>
      </c>
      <c r="D24" s="19">
        <f t="shared" si="1"/>
        <v>2.6</v>
      </c>
      <c r="E24" s="20">
        <f t="shared" si="2"/>
        <v>7</v>
      </c>
    </row>
    <row r="25" spans="1:5" ht="6.45" customHeight="1">
      <c r="A25" s="3"/>
      <c r="B25" s="3"/>
      <c r="C25" s="3"/>
      <c r="D25" s="3"/>
      <c r="E25" s="3"/>
    </row>
    <row r="26" spans="1:5">
      <c r="A26" s="12" t="s">
        <v>313</v>
      </c>
    </row>
    <row r="27" spans="1:5" ht="30" customHeight="1">
      <c r="A27" s="30" t="s">
        <v>314</v>
      </c>
      <c r="B27" s="31"/>
      <c r="C27" s="31"/>
      <c r="D27" s="31"/>
      <c r="E27" s="31"/>
    </row>
  </sheetData>
  <mergeCells count="1">
    <mergeCell ref="A27:E27"/>
  </mergeCells>
  <conditionalFormatting sqref="B5:C5 B12:C12">
    <cfRule type="cellIs" dxfId="764" priority="109" operator="greaterThan">
      <formula>3.5</formula>
    </cfRule>
    <cfRule type="cellIs" dxfId="763" priority="110" operator="between">
      <formula>2.5</formula>
      <formula>3.5</formula>
    </cfRule>
    <cfRule type="cellIs" dxfId="762" priority="111" stopIfTrue="1" operator="lessThan">
      <formula>2.5</formula>
    </cfRule>
  </conditionalFormatting>
  <conditionalFormatting sqref="E5 E12">
    <cfRule type="cellIs" dxfId="761" priority="103" operator="greaterThan">
      <formula>3.5</formula>
    </cfRule>
    <cfRule type="cellIs" dxfId="760" priority="104" operator="between">
      <formula>2.5</formula>
      <formula>3.5</formula>
    </cfRule>
    <cfRule type="cellIs" dxfId="759" priority="105" operator="lessThan">
      <formula>2.5</formula>
    </cfRule>
  </conditionalFormatting>
  <conditionalFormatting sqref="B3:C3">
    <cfRule type="cellIs" dxfId="758" priority="100" operator="greaterThan">
      <formula>3.5</formula>
    </cfRule>
    <cfRule type="cellIs" dxfId="757" priority="101" operator="between">
      <formula>2.5</formula>
      <formula>3.5</formula>
    </cfRule>
    <cfRule type="cellIs" dxfId="756" priority="102" stopIfTrue="1" operator="lessThan">
      <formula>2.5</formula>
    </cfRule>
  </conditionalFormatting>
  <conditionalFormatting sqref="E3">
    <cfRule type="cellIs" dxfId="755" priority="94" operator="greaterThan">
      <formula>3.5</formula>
    </cfRule>
    <cfRule type="cellIs" dxfId="754" priority="95" operator="between">
      <formula>2.5</formula>
      <formula>3.5</formula>
    </cfRule>
    <cfRule type="cellIs" dxfId="753" priority="96" operator="lessThan">
      <formula>2.5</formula>
    </cfRule>
  </conditionalFormatting>
  <conditionalFormatting sqref="B6:C8">
    <cfRule type="cellIs" dxfId="752" priority="91" operator="greaterThan">
      <formula>3.5</formula>
    </cfRule>
    <cfRule type="cellIs" dxfId="751" priority="92" operator="between">
      <formula>2.5</formula>
      <formula>3.5</formula>
    </cfRule>
    <cfRule type="cellIs" dxfId="750" priority="93" stopIfTrue="1" operator="lessThan">
      <formula>2.5</formula>
    </cfRule>
  </conditionalFormatting>
  <conditionalFormatting sqref="E6:E8">
    <cfRule type="cellIs" dxfId="749" priority="85" operator="greaterThan">
      <formula>3.5</formula>
    </cfRule>
    <cfRule type="cellIs" dxfId="748" priority="86" operator="between">
      <formula>2.5</formula>
      <formula>3.5</formula>
    </cfRule>
    <cfRule type="cellIs" dxfId="747" priority="87" operator="lessThan">
      <formula>2.5</formula>
    </cfRule>
  </conditionalFormatting>
  <conditionalFormatting sqref="B9:C11">
    <cfRule type="cellIs" dxfId="746" priority="82" operator="greaterThan">
      <formula>3.5</formula>
    </cfRule>
    <cfRule type="cellIs" dxfId="745" priority="83" operator="between">
      <formula>2.5</formula>
      <formula>3.5</formula>
    </cfRule>
    <cfRule type="cellIs" dxfId="744" priority="84" stopIfTrue="1" operator="lessThan">
      <formula>2.5</formula>
    </cfRule>
  </conditionalFormatting>
  <conditionalFormatting sqref="E9:E11">
    <cfRule type="cellIs" dxfId="743" priority="76" operator="greaterThan">
      <formula>3.5</formula>
    </cfRule>
    <cfRule type="cellIs" dxfId="742" priority="77" operator="between">
      <formula>2.5</formula>
      <formula>3.5</formula>
    </cfRule>
    <cfRule type="cellIs" dxfId="741" priority="78" operator="lessThan">
      <formula>2.5</formula>
    </cfRule>
  </conditionalFormatting>
  <conditionalFormatting sqref="B13:C13">
    <cfRule type="cellIs" dxfId="740" priority="73" operator="greaterThan">
      <formula>3.5</formula>
    </cfRule>
    <cfRule type="cellIs" dxfId="739" priority="74" operator="between">
      <formula>2.5</formula>
      <formula>3.5</formula>
    </cfRule>
    <cfRule type="cellIs" dxfId="738" priority="75" stopIfTrue="1" operator="lessThan">
      <formula>2.5</formula>
    </cfRule>
  </conditionalFormatting>
  <conditionalFormatting sqref="E13">
    <cfRule type="cellIs" dxfId="737" priority="67" operator="greaterThan">
      <formula>3.5</formula>
    </cfRule>
    <cfRule type="cellIs" dxfId="736" priority="68" operator="between">
      <formula>2.5</formula>
      <formula>3.5</formula>
    </cfRule>
    <cfRule type="cellIs" dxfId="735" priority="69" operator="lessThan">
      <formula>2.5</formula>
    </cfRule>
  </conditionalFormatting>
  <conditionalFormatting sqref="B14:C15">
    <cfRule type="cellIs" dxfId="734" priority="64" operator="greaterThan">
      <formula>3.5</formula>
    </cfRule>
    <cfRule type="cellIs" dxfId="733" priority="65" operator="between">
      <formula>2.5</formula>
      <formula>3.5</formula>
    </cfRule>
    <cfRule type="cellIs" dxfId="732" priority="66" stopIfTrue="1" operator="lessThan">
      <formula>2.5</formula>
    </cfRule>
  </conditionalFormatting>
  <conditionalFormatting sqref="E14:E15">
    <cfRule type="cellIs" dxfId="731" priority="58" operator="greaterThan">
      <formula>3.5</formula>
    </cfRule>
    <cfRule type="cellIs" dxfId="730" priority="59" operator="between">
      <formula>2.5</formula>
      <formula>3.5</formula>
    </cfRule>
    <cfRule type="cellIs" dxfId="729" priority="60" operator="lessThan">
      <formula>2.5</formula>
    </cfRule>
  </conditionalFormatting>
  <conditionalFormatting sqref="B21:C21">
    <cfRule type="cellIs" dxfId="728" priority="55" operator="greaterThan">
      <formula>3.5</formula>
    </cfRule>
    <cfRule type="cellIs" dxfId="727" priority="56" operator="between">
      <formula>2.5</formula>
      <formula>3.5</formula>
    </cfRule>
    <cfRule type="cellIs" dxfId="726" priority="57" stopIfTrue="1" operator="lessThan">
      <formula>2.5</formula>
    </cfRule>
  </conditionalFormatting>
  <conditionalFormatting sqref="E21">
    <cfRule type="cellIs" dxfId="725" priority="49" operator="greaterThan">
      <formula>3.5</formula>
    </cfRule>
    <cfRule type="cellIs" dxfId="724" priority="50" operator="between">
      <formula>2.5</formula>
      <formula>3.5</formula>
    </cfRule>
    <cfRule type="cellIs" dxfId="723" priority="51" operator="lessThan">
      <formula>2.5</formula>
    </cfRule>
  </conditionalFormatting>
  <conditionalFormatting sqref="B16:C17">
    <cfRule type="cellIs" dxfId="722" priority="46" operator="greaterThan">
      <formula>3.5</formula>
    </cfRule>
    <cfRule type="cellIs" dxfId="721" priority="47" operator="between">
      <formula>2.5</formula>
      <formula>3.5</formula>
    </cfRule>
    <cfRule type="cellIs" dxfId="720" priority="48" stopIfTrue="1" operator="lessThan">
      <formula>2.5</formula>
    </cfRule>
  </conditionalFormatting>
  <conditionalFormatting sqref="E16:E17">
    <cfRule type="cellIs" dxfId="719" priority="40" operator="greaterThan">
      <formula>3.5</formula>
    </cfRule>
    <cfRule type="cellIs" dxfId="718" priority="41" operator="between">
      <formula>2.5</formula>
      <formula>3.5</formula>
    </cfRule>
    <cfRule type="cellIs" dxfId="717" priority="42" operator="lessThan">
      <formula>2.5</formula>
    </cfRule>
  </conditionalFormatting>
  <conditionalFormatting sqref="B18:C20">
    <cfRule type="cellIs" dxfId="716" priority="37" operator="greaterThan">
      <formula>3.5</formula>
    </cfRule>
    <cfRule type="cellIs" dxfId="715" priority="38" operator="between">
      <formula>2.5</formula>
      <formula>3.5</formula>
    </cfRule>
    <cfRule type="cellIs" dxfId="714" priority="39" stopIfTrue="1" operator="lessThan">
      <formula>2.5</formula>
    </cfRule>
  </conditionalFormatting>
  <conditionalFormatting sqref="E18:E20">
    <cfRule type="cellIs" dxfId="713" priority="31" operator="greaterThan">
      <formula>3.5</formula>
    </cfRule>
    <cfRule type="cellIs" dxfId="712" priority="32" operator="between">
      <formula>2.5</formula>
      <formula>3.5</formula>
    </cfRule>
    <cfRule type="cellIs" dxfId="711" priority="33" operator="lessThan">
      <formula>2.5</formula>
    </cfRule>
  </conditionalFormatting>
  <conditionalFormatting sqref="B22:C22">
    <cfRule type="cellIs" dxfId="710" priority="28" operator="greaterThan">
      <formula>3.5</formula>
    </cfRule>
    <cfRule type="cellIs" dxfId="709" priority="29" operator="between">
      <formula>2.5</formula>
      <formula>3.5</formula>
    </cfRule>
    <cfRule type="cellIs" dxfId="708" priority="30" stopIfTrue="1" operator="lessThan">
      <formula>2.5</formula>
    </cfRule>
  </conditionalFormatting>
  <conditionalFormatting sqref="E22">
    <cfRule type="cellIs" dxfId="707" priority="22" operator="greaterThan">
      <formula>3.5</formula>
    </cfRule>
    <cfRule type="cellIs" dxfId="706" priority="23" operator="between">
      <formula>2.5</formula>
      <formula>3.5</formula>
    </cfRule>
    <cfRule type="cellIs" dxfId="705" priority="24" operator="lessThan">
      <formula>2.5</formula>
    </cfRule>
  </conditionalFormatting>
  <conditionalFormatting sqref="B23:C24">
    <cfRule type="cellIs" dxfId="704" priority="19" operator="greaterThan">
      <formula>3.5</formula>
    </cfRule>
    <cfRule type="cellIs" dxfId="703" priority="20" operator="between">
      <formula>2.5</formula>
      <formula>3.5</formula>
    </cfRule>
    <cfRule type="cellIs" dxfId="702" priority="21" stopIfTrue="1" operator="lessThan">
      <formula>2.5</formula>
    </cfRule>
  </conditionalFormatting>
  <conditionalFormatting sqref="E23:E24">
    <cfRule type="cellIs" dxfId="701" priority="13" operator="greaterThan">
      <formula>3.5</formula>
    </cfRule>
    <cfRule type="cellIs" dxfId="700" priority="14" operator="between">
      <formula>2.5</formula>
      <formula>3.5</formula>
    </cfRule>
    <cfRule type="cellIs" dxfId="699" priority="15" operator="lessThan">
      <formula>2.5</formula>
    </cfRule>
  </conditionalFormatting>
  <conditionalFormatting sqref="D3">
    <cfRule type="cellIs" dxfId="698" priority="6" operator="lessThan">
      <formula>2.5</formula>
    </cfRule>
  </conditionalFormatting>
  <conditionalFormatting sqref="D3">
    <cfRule type="cellIs" dxfId="697" priority="4" operator="greaterThan">
      <formula>3.5</formula>
    </cfRule>
    <cfRule type="cellIs" dxfId="696" priority="5" operator="between">
      <formula>2.5</formula>
      <formula>3.5</formula>
    </cfRule>
  </conditionalFormatting>
  <conditionalFormatting sqref="D5:D24">
    <cfRule type="cellIs" dxfId="695" priority="3" operator="lessThan">
      <formula>2.5</formula>
    </cfRule>
  </conditionalFormatting>
  <conditionalFormatting sqref="D5:D24">
    <cfRule type="cellIs" dxfId="694" priority="1" operator="greaterThan">
      <formula>3.5</formula>
    </cfRule>
    <cfRule type="cellIs" dxfId="693" priority="2" operator="between">
      <formula>2.5</formula>
      <formula>3.5</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68A4-4735-4062-89BF-212777A258E3}">
  <dimension ref="A1:E31"/>
  <sheetViews>
    <sheetView zoomScale="120" zoomScaleNormal="120" workbookViewId="0">
      <pane ySplit="1" topLeftCell="A26" activePane="bottomLeft" state="frozen"/>
      <selection pane="bottomLeft" activeCell="A33" sqref="A33"/>
    </sheetView>
  </sheetViews>
  <sheetFormatPr defaultRowHeight="14.6"/>
  <cols>
    <col min="1" max="1" width="76.69140625" style="1" customWidth="1"/>
    <col min="2" max="4" width="13.69140625" style="2" customWidth="1"/>
    <col min="5" max="5" width="9.23046875" style="4"/>
  </cols>
  <sheetData>
    <row r="1" spans="1:5" ht="73.3" customHeight="1">
      <c r="A1" s="6" t="s">
        <v>123</v>
      </c>
      <c r="B1" s="6" t="s">
        <v>12</v>
      </c>
      <c r="C1" s="6" t="s">
        <v>191</v>
      </c>
      <c r="D1" s="6" t="s">
        <v>192</v>
      </c>
      <c r="E1" s="6" t="s">
        <v>87</v>
      </c>
    </row>
    <row r="2" spans="1:5" ht="6.45" customHeight="1" thickBot="1">
      <c r="A2" s="3"/>
      <c r="B2" s="3"/>
      <c r="C2" s="3"/>
      <c r="D2" s="3"/>
      <c r="E2" s="3"/>
    </row>
    <row r="3" spans="1:5" ht="15" thickBot="1">
      <c r="A3" s="8" t="s">
        <v>145</v>
      </c>
      <c r="B3" s="10">
        <f>IFERROR(AVERAGE(B4:B29),"")</f>
        <v>4</v>
      </c>
      <c r="C3" s="10">
        <f>IFERROR(AVERAGE(C4:C29),"")</f>
        <v>3.1666666666666665</v>
      </c>
      <c r="D3" s="10">
        <f t="shared" ref="D3" si="0">IFERROR((6-(((B3*(5-C3))/5)+1)),"")</f>
        <v>3.5333333333333332</v>
      </c>
      <c r="E3" s="13" t="str">
        <f ca="1">IFERROR(RANK(D3,E3,1),"")</f>
        <v/>
      </c>
    </row>
    <row r="4" spans="1:5" ht="6.45" customHeight="1" thickBot="1">
      <c r="A4" s="3"/>
      <c r="B4" s="3"/>
      <c r="C4" s="3"/>
      <c r="D4" s="3"/>
      <c r="E4" s="3"/>
    </row>
    <row r="5" spans="1:5" ht="29.6" thickBot="1">
      <c r="A5" s="7" t="s">
        <v>167</v>
      </c>
      <c r="B5" s="18">
        <v>2</v>
      </c>
      <c r="C5" s="18">
        <v>4</v>
      </c>
      <c r="D5" s="19">
        <f t="shared" ref="D5:D28" si="1">IFERROR((6-(((B5*(5-C5))/5)+1)),"")</f>
        <v>4.5999999999999996</v>
      </c>
      <c r="E5" s="20">
        <f t="shared" ref="E5:E28" si="2">IFERROR(RANK(D5,D$4:D$29,1),"")</f>
        <v>18</v>
      </c>
    </row>
    <row r="6" spans="1:5" ht="44.15" thickBot="1">
      <c r="A6" s="5" t="s">
        <v>168</v>
      </c>
      <c r="B6" s="18">
        <v>3</v>
      </c>
      <c r="C6" s="18">
        <v>4</v>
      </c>
      <c r="D6" s="19">
        <f t="shared" si="1"/>
        <v>4.4000000000000004</v>
      </c>
      <c r="E6" s="20">
        <f t="shared" si="2"/>
        <v>16</v>
      </c>
    </row>
    <row r="7" spans="1:5" ht="29.6" thickBot="1">
      <c r="A7" s="5" t="s">
        <v>166</v>
      </c>
      <c r="B7" s="18">
        <v>5</v>
      </c>
      <c r="C7" s="18">
        <v>2</v>
      </c>
      <c r="D7" s="19">
        <f t="shared" si="1"/>
        <v>2</v>
      </c>
      <c r="E7" s="20">
        <f t="shared" si="2"/>
        <v>5</v>
      </c>
    </row>
    <row r="8" spans="1:5" ht="44.15" thickBot="1">
      <c r="A8" s="5" t="s">
        <v>165</v>
      </c>
      <c r="B8" s="18">
        <v>4</v>
      </c>
      <c r="C8" s="18">
        <v>4</v>
      </c>
      <c r="D8" s="19">
        <f t="shared" si="1"/>
        <v>4.2</v>
      </c>
      <c r="E8" s="20">
        <f t="shared" si="2"/>
        <v>14</v>
      </c>
    </row>
    <row r="9" spans="1:5" ht="29.6" thickBot="1">
      <c r="A9" s="5" t="s">
        <v>164</v>
      </c>
      <c r="B9" s="18">
        <v>3</v>
      </c>
      <c r="C9" s="18">
        <v>5</v>
      </c>
      <c r="D9" s="19">
        <f t="shared" si="1"/>
        <v>5</v>
      </c>
      <c r="E9" s="20">
        <f t="shared" si="2"/>
        <v>19</v>
      </c>
    </row>
    <row r="10" spans="1:5" ht="15" thickBot="1">
      <c r="A10" s="5" t="s">
        <v>163</v>
      </c>
      <c r="B10" s="18">
        <v>4</v>
      </c>
      <c r="C10" s="18">
        <v>4</v>
      </c>
      <c r="D10" s="19">
        <f t="shared" si="1"/>
        <v>4.2</v>
      </c>
      <c r="E10" s="20">
        <f t="shared" si="2"/>
        <v>14</v>
      </c>
    </row>
    <row r="11" spans="1:5" ht="29.6" thickBot="1">
      <c r="A11" s="5" t="s">
        <v>162</v>
      </c>
      <c r="B11" s="18">
        <v>4</v>
      </c>
      <c r="C11" s="18">
        <v>5</v>
      </c>
      <c r="D11" s="19">
        <f t="shared" si="1"/>
        <v>5</v>
      </c>
      <c r="E11" s="20">
        <f t="shared" si="2"/>
        <v>19</v>
      </c>
    </row>
    <row r="12" spans="1:5" ht="29.6" thickBot="1">
      <c r="A12" s="5" t="s">
        <v>161</v>
      </c>
      <c r="B12" s="18">
        <v>3</v>
      </c>
      <c r="C12" s="18">
        <v>3</v>
      </c>
      <c r="D12" s="19">
        <f t="shared" si="1"/>
        <v>3.8</v>
      </c>
      <c r="E12" s="20">
        <f t="shared" si="2"/>
        <v>10</v>
      </c>
    </row>
    <row r="13" spans="1:5" ht="29.6" thickBot="1">
      <c r="A13" s="5" t="s">
        <v>160</v>
      </c>
      <c r="B13" s="18">
        <v>5</v>
      </c>
      <c r="C13" s="18">
        <v>1</v>
      </c>
      <c r="D13" s="19">
        <f t="shared" si="1"/>
        <v>1</v>
      </c>
      <c r="E13" s="20">
        <f t="shared" si="2"/>
        <v>1</v>
      </c>
    </row>
    <row r="14" spans="1:5" ht="29.6" thickBot="1">
      <c r="A14" s="5" t="s">
        <v>159</v>
      </c>
      <c r="B14" s="18">
        <v>3</v>
      </c>
      <c r="C14" s="18">
        <v>2</v>
      </c>
      <c r="D14" s="19">
        <f t="shared" si="1"/>
        <v>3.2</v>
      </c>
      <c r="E14" s="20">
        <f t="shared" si="2"/>
        <v>9</v>
      </c>
    </row>
    <row r="15" spans="1:5" ht="29.6" thickBot="1">
      <c r="A15" s="5" t="s">
        <v>158</v>
      </c>
      <c r="B15" s="18">
        <v>3</v>
      </c>
      <c r="C15" s="18">
        <v>4</v>
      </c>
      <c r="D15" s="19">
        <f t="shared" si="1"/>
        <v>4.4000000000000004</v>
      </c>
      <c r="E15" s="20">
        <f t="shared" si="2"/>
        <v>16</v>
      </c>
    </row>
    <row r="16" spans="1:5" ht="73.3" thickBot="1">
      <c r="A16" s="5" t="s">
        <v>157</v>
      </c>
      <c r="B16" s="18">
        <v>5</v>
      </c>
      <c r="C16" s="18">
        <v>4</v>
      </c>
      <c r="D16" s="19">
        <f t="shared" si="1"/>
        <v>4</v>
      </c>
      <c r="E16" s="20">
        <f t="shared" si="2"/>
        <v>11</v>
      </c>
    </row>
    <row r="17" spans="1:5" ht="29.6" thickBot="1">
      <c r="A17" s="5" t="s">
        <v>156</v>
      </c>
      <c r="B17" s="18">
        <v>5</v>
      </c>
      <c r="C17" s="18">
        <v>4</v>
      </c>
      <c r="D17" s="19">
        <f t="shared" si="1"/>
        <v>4</v>
      </c>
      <c r="E17" s="20">
        <f t="shared" si="2"/>
        <v>11</v>
      </c>
    </row>
    <row r="18" spans="1:5" ht="29.6" thickBot="1">
      <c r="A18" s="5" t="s">
        <v>155</v>
      </c>
      <c r="B18" s="18">
        <v>3</v>
      </c>
      <c r="C18" s="18">
        <v>1</v>
      </c>
      <c r="D18" s="19">
        <f t="shared" si="1"/>
        <v>2.6</v>
      </c>
      <c r="E18" s="20">
        <f t="shared" si="2"/>
        <v>6</v>
      </c>
    </row>
    <row r="19" spans="1:5" ht="15" thickBot="1">
      <c r="A19" s="5" t="s">
        <v>61</v>
      </c>
      <c r="B19" s="18">
        <v>5</v>
      </c>
      <c r="C19" s="18">
        <v>1</v>
      </c>
      <c r="D19" s="19">
        <f t="shared" si="1"/>
        <v>1</v>
      </c>
      <c r="E19" s="20">
        <f t="shared" si="2"/>
        <v>1</v>
      </c>
    </row>
    <row r="20" spans="1:5" ht="44.15" thickBot="1">
      <c r="A20" s="5" t="s">
        <v>154</v>
      </c>
      <c r="B20" s="18">
        <v>5</v>
      </c>
      <c r="C20" s="18">
        <v>5</v>
      </c>
      <c r="D20" s="19">
        <f t="shared" si="1"/>
        <v>5</v>
      </c>
      <c r="E20" s="20">
        <f t="shared" si="2"/>
        <v>19</v>
      </c>
    </row>
    <row r="21" spans="1:5" ht="29.6" thickBot="1">
      <c r="A21" s="5" t="s">
        <v>153</v>
      </c>
      <c r="B21" s="18">
        <v>4</v>
      </c>
      <c r="C21" s="18">
        <v>5</v>
      </c>
      <c r="D21" s="19">
        <f t="shared" si="1"/>
        <v>5</v>
      </c>
      <c r="E21" s="20">
        <f t="shared" si="2"/>
        <v>19</v>
      </c>
    </row>
    <row r="22" spans="1:5" ht="15" thickBot="1">
      <c r="A22" s="5" t="s">
        <v>152</v>
      </c>
      <c r="B22" s="18">
        <v>3</v>
      </c>
      <c r="C22" s="18">
        <v>1</v>
      </c>
      <c r="D22" s="19">
        <f t="shared" si="1"/>
        <v>2.6</v>
      </c>
      <c r="E22" s="20">
        <f t="shared" si="2"/>
        <v>6</v>
      </c>
    </row>
    <row r="23" spans="1:5" ht="15" thickBot="1">
      <c r="A23" s="5" t="s">
        <v>151</v>
      </c>
      <c r="B23" s="18">
        <v>5</v>
      </c>
      <c r="C23" s="18">
        <v>5</v>
      </c>
      <c r="D23" s="19">
        <f t="shared" si="1"/>
        <v>5</v>
      </c>
      <c r="E23" s="20">
        <f t="shared" si="2"/>
        <v>19</v>
      </c>
    </row>
    <row r="24" spans="1:5" ht="29.6" thickBot="1">
      <c r="A24" s="5" t="s">
        <v>150</v>
      </c>
      <c r="B24" s="18">
        <v>5</v>
      </c>
      <c r="C24" s="18">
        <v>4</v>
      </c>
      <c r="D24" s="19">
        <f t="shared" si="1"/>
        <v>4</v>
      </c>
      <c r="E24" s="20">
        <f t="shared" si="2"/>
        <v>11</v>
      </c>
    </row>
    <row r="25" spans="1:5" ht="29.6" thickBot="1">
      <c r="A25" s="5" t="s">
        <v>149</v>
      </c>
      <c r="B25" s="18">
        <v>3</v>
      </c>
      <c r="C25" s="18">
        <v>1</v>
      </c>
      <c r="D25" s="19">
        <f t="shared" si="1"/>
        <v>2.6</v>
      </c>
      <c r="E25" s="20">
        <f t="shared" si="2"/>
        <v>6</v>
      </c>
    </row>
    <row r="26" spans="1:5" ht="29.6" thickBot="1">
      <c r="A26" s="5" t="s">
        <v>148</v>
      </c>
      <c r="B26" s="18">
        <v>4</v>
      </c>
      <c r="C26" s="18">
        <v>1</v>
      </c>
      <c r="D26" s="19">
        <f t="shared" si="1"/>
        <v>1.7999999999999998</v>
      </c>
      <c r="E26" s="20">
        <f t="shared" si="2"/>
        <v>4</v>
      </c>
    </row>
    <row r="27" spans="1:5" ht="29.6" thickBot="1">
      <c r="A27" s="5" t="s">
        <v>146</v>
      </c>
      <c r="B27" s="18">
        <v>5</v>
      </c>
      <c r="C27" s="18">
        <v>1</v>
      </c>
      <c r="D27" s="19">
        <f t="shared" si="1"/>
        <v>1</v>
      </c>
      <c r="E27" s="20">
        <f t="shared" si="2"/>
        <v>1</v>
      </c>
    </row>
    <row r="28" spans="1:5" ht="29.6" thickBot="1">
      <c r="A28" s="5" t="s">
        <v>147</v>
      </c>
      <c r="B28" s="18">
        <v>5</v>
      </c>
      <c r="C28" s="18">
        <v>5</v>
      </c>
      <c r="D28" s="19">
        <f t="shared" si="1"/>
        <v>5</v>
      </c>
      <c r="E28" s="20">
        <f t="shared" si="2"/>
        <v>19</v>
      </c>
    </row>
    <row r="29" spans="1:5" ht="6.45" customHeight="1">
      <c r="A29" s="3"/>
      <c r="B29" s="3"/>
      <c r="C29" s="3"/>
      <c r="D29" s="3"/>
      <c r="E29" s="3"/>
    </row>
    <row r="30" spans="1:5">
      <c r="A30" s="12" t="s">
        <v>313</v>
      </c>
    </row>
    <row r="31" spans="1:5" ht="30" customHeight="1">
      <c r="A31" s="30" t="s">
        <v>314</v>
      </c>
      <c r="B31" s="31"/>
      <c r="C31" s="31"/>
      <c r="D31" s="31"/>
      <c r="E31" s="31"/>
    </row>
  </sheetData>
  <mergeCells count="1">
    <mergeCell ref="A31:E31"/>
  </mergeCells>
  <conditionalFormatting sqref="B5:C5 B12:C12">
    <cfRule type="cellIs" dxfId="692" priority="145" operator="greaterThan">
      <formula>3.5</formula>
    </cfRule>
    <cfRule type="cellIs" dxfId="691" priority="146" operator="between">
      <formula>2.5</formula>
      <formula>3.5</formula>
    </cfRule>
    <cfRule type="cellIs" dxfId="690" priority="147" stopIfTrue="1" operator="lessThan">
      <formula>2.5</formula>
    </cfRule>
  </conditionalFormatting>
  <conditionalFormatting sqref="E5 E12">
    <cfRule type="cellIs" dxfId="689" priority="139" operator="greaterThan">
      <formula>3.5</formula>
    </cfRule>
    <cfRule type="cellIs" dxfId="688" priority="140" operator="between">
      <formula>2.5</formula>
      <formula>3.5</formula>
    </cfRule>
    <cfRule type="cellIs" dxfId="687" priority="141" operator="lessThan">
      <formula>2.5</formula>
    </cfRule>
  </conditionalFormatting>
  <conditionalFormatting sqref="B3:C3">
    <cfRule type="cellIs" dxfId="686" priority="136" operator="greaterThan">
      <formula>3.5</formula>
    </cfRule>
    <cfRule type="cellIs" dxfId="685" priority="137" operator="between">
      <formula>2.5</formula>
      <formula>3.5</formula>
    </cfRule>
    <cfRule type="cellIs" dxfId="684" priority="138" stopIfTrue="1" operator="lessThan">
      <formula>2.5</formula>
    </cfRule>
  </conditionalFormatting>
  <conditionalFormatting sqref="E3">
    <cfRule type="cellIs" dxfId="683" priority="130" operator="greaterThan">
      <formula>3.5</formula>
    </cfRule>
    <cfRule type="cellIs" dxfId="682" priority="131" operator="between">
      <formula>2.5</formula>
      <formula>3.5</formula>
    </cfRule>
    <cfRule type="cellIs" dxfId="681" priority="132" operator="lessThan">
      <formula>2.5</formula>
    </cfRule>
  </conditionalFormatting>
  <conditionalFormatting sqref="B6:C8">
    <cfRule type="cellIs" dxfId="680" priority="127" operator="greaterThan">
      <formula>3.5</formula>
    </cfRule>
    <cfRule type="cellIs" dxfId="679" priority="128" operator="between">
      <formula>2.5</formula>
      <formula>3.5</formula>
    </cfRule>
    <cfRule type="cellIs" dxfId="678" priority="129" stopIfTrue="1" operator="lessThan">
      <formula>2.5</formula>
    </cfRule>
  </conditionalFormatting>
  <conditionalFormatting sqref="E6:E8">
    <cfRule type="cellIs" dxfId="677" priority="121" operator="greaterThan">
      <formula>3.5</formula>
    </cfRule>
    <cfRule type="cellIs" dxfId="676" priority="122" operator="between">
      <formula>2.5</formula>
      <formula>3.5</formula>
    </cfRule>
    <cfRule type="cellIs" dxfId="675" priority="123" operator="lessThan">
      <formula>2.5</formula>
    </cfRule>
  </conditionalFormatting>
  <conditionalFormatting sqref="B9:C11">
    <cfRule type="cellIs" dxfId="674" priority="118" operator="greaterThan">
      <formula>3.5</formula>
    </cfRule>
    <cfRule type="cellIs" dxfId="673" priority="119" operator="between">
      <formula>2.5</formula>
      <formula>3.5</formula>
    </cfRule>
    <cfRule type="cellIs" dxfId="672" priority="120" stopIfTrue="1" operator="lessThan">
      <formula>2.5</formula>
    </cfRule>
  </conditionalFormatting>
  <conditionalFormatting sqref="E9:E11">
    <cfRule type="cellIs" dxfId="671" priority="112" operator="greaterThan">
      <formula>3.5</formula>
    </cfRule>
    <cfRule type="cellIs" dxfId="670" priority="113" operator="between">
      <formula>2.5</formula>
      <formula>3.5</formula>
    </cfRule>
    <cfRule type="cellIs" dxfId="669" priority="114" operator="lessThan">
      <formula>2.5</formula>
    </cfRule>
  </conditionalFormatting>
  <conditionalFormatting sqref="B13:C13">
    <cfRule type="cellIs" dxfId="668" priority="109" operator="greaterThan">
      <formula>3.5</formula>
    </cfRule>
    <cfRule type="cellIs" dxfId="667" priority="110" operator="between">
      <formula>2.5</formula>
      <formula>3.5</formula>
    </cfRule>
    <cfRule type="cellIs" dxfId="666" priority="111" stopIfTrue="1" operator="lessThan">
      <formula>2.5</formula>
    </cfRule>
  </conditionalFormatting>
  <conditionalFormatting sqref="E13">
    <cfRule type="cellIs" dxfId="665" priority="103" operator="greaterThan">
      <formula>3.5</formula>
    </cfRule>
    <cfRule type="cellIs" dxfId="664" priority="104" operator="between">
      <formula>2.5</formula>
      <formula>3.5</formula>
    </cfRule>
    <cfRule type="cellIs" dxfId="663" priority="105" operator="lessThan">
      <formula>2.5</formula>
    </cfRule>
  </conditionalFormatting>
  <conditionalFormatting sqref="B14:C15">
    <cfRule type="cellIs" dxfId="662" priority="100" operator="greaterThan">
      <formula>3.5</formula>
    </cfRule>
    <cfRule type="cellIs" dxfId="661" priority="101" operator="between">
      <formula>2.5</formula>
      <formula>3.5</formula>
    </cfRule>
    <cfRule type="cellIs" dxfId="660" priority="102" stopIfTrue="1" operator="lessThan">
      <formula>2.5</formula>
    </cfRule>
  </conditionalFormatting>
  <conditionalFormatting sqref="E14:E15">
    <cfRule type="cellIs" dxfId="659" priority="94" operator="greaterThan">
      <formula>3.5</formula>
    </cfRule>
    <cfRule type="cellIs" dxfId="658" priority="95" operator="between">
      <formula>2.5</formula>
      <formula>3.5</formula>
    </cfRule>
    <cfRule type="cellIs" dxfId="657" priority="96" operator="lessThan">
      <formula>2.5</formula>
    </cfRule>
  </conditionalFormatting>
  <conditionalFormatting sqref="B21:C21">
    <cfRule type="cellIs" dxfId="656" priority="91" operator="greaterThan">
      <formula>3.5</formula>
    </cfRule>
    <cfRule type="cellIs" dxfId="655" priority="92" operator="between">
      <formula>2.5</formula>
      <formula>3.5</formula>
    </cfRule>
    <cfRule type="cellIs" dxfId="654" priority="93" stopIfTrue="1" operator="lessThan">
      <formula>2.5</formula>
    </cfRule>
  </conditionalFormatting>
  <conditionalFormatting sqref="E21">
    <cfRule type="cellIs" dxfId="653" priority="85" operator="greaterThan">
      <formula>3.5</formula>
    </cfRule>
    <cfRule type="cellIs" dxfId="652" priority="86" operator="between">
      <formula>2.5</formula>
      <formula>3.5</formula>
    </cfRule>
    <cfRule type="cellIs" dxfId="651" priority="87" operator="lessThan">
      <formula>2.5</formula>
    </cfRule>
  </conditionalFormatting>
  <conditionalFormatting sqref="B16:C17">
    <cfRule type="cellIs" dxfId="650" priority="82" operator="greaterThan">
      <formula>3.5</formula>
    </cfRule>
    <cfRule type="cellIs" dxfId="649" priority="83" operator="between">
      <formula>2.5</formula>
      <formula>3.5</formula>
    </cfRule>
    <cfRule type="cellIs" dxfId="648" priority="84" stopIfTrue="1" operator="lessThan">
      <formula>2.5</formula>
    </cfRule>
  </conditionalFormatting>
  <conditionalFormatting sqref="E16:E17">
    <cfRule type="cellIs" dxfId="647" priority="76" operator="greaterThan">
      <formula>3.5</formula>
    </cfRule>
    <cfRule type="cellIs" dxfId="646" priority="77" operator="between">
      <formula>2.5</formula>
      <formula>3.5</formula>
    </cfRule>
    <cfRule type="cellIs" dxfId="645" priority="78" operator="lessThan">
      <formula>2.5</formula>
    </cfRule>
  </conditionalFormatting>
  <conditionalFormatting sqref="B18:C20">
    <cfRule type="cellIs" dxfId="644" priority="73" operator="greaterThan">
      <formula>3.5</formula>
    </cfRule>
    <cfRule type="cellIs" dxfId="643" priority="74" operator="between">
      <formula>2.5</formula>
      <formula>3.5</formula>
    </cfRule>
    <cfRule type="cellIs" dxfId="642" priority="75" stopIfTrue="1" operator="lessThan">
      <formula>2.5</formula>
    </cfRule>
  </conditionalFormatting>
  <conditionalFormatting sqref="E18:E20">
    <cfRule type="cellIs" dxfId="641" priority="67" operator="greaterThan">
      <formula>3.5</formula>
    </cfRule>
    <cfRule type="cellIs" dxfId="640" priority="68" operator="between">
      <formula>2.5</formula>
      <formula>3.5</formula>
    </cfRule>
    <cfRule type="cellIs" dxfId="639" priority="69" operator="lessThan">
      <formula>2.5</formula>
    </cfRule>
  </conditionalFormatting>
  <conditionalFormatting sqref="B22:C22">
    <cfRule type="cellIs" dxfId="638" priority="46" operator="greaterThan">
      <formula>3.5</formula>
    </cfRule>
    <cfRule type="cellIs" dxfId="637" priority="47" operator="between">
      <formula>2.5</formula>
      <formula>3.5</formula>
    </cfRule>
    <cfRule type="cellIs" dxfId="636" priority="48" stopIfTrue="1" operator="lessThan">
      <formula>2.5</formula>
    </cfRule>
  </conditionalFormatting>
  <conditionalFormatting sqref="E22">
    <cfRule type="cellIs" dxfId="635" priority="40" operator="greaterThan">
      <formula>3.5</formula>
    </cfRule>
    <cfRule type="cellIs" dxfId="634" priority="41" operator="between">
      <formula>2.5</formula>
      <formula>3.5</formula>
    </cfRule>
    <cfRule type="cellIs" dxfId="633" priority="42" operator="lessThan">
      <formula>2.5</formula>
    </cfRule>
  </conditionalFormatting>
  <conditionalFormatting sqref="B28:C28">
    <cfRule type="cellIs" dxfId="632" priority="37" operator="greaterThan">
      <formula>3.5</formula>
    </cfRule>
    <cfRule type="cellIs" dxfId="631" priority="38" operator="between">
      <formula>2.5</formula>
      <formula>3.5</formula>
    </cfRule>
    <cfRule type="cellIs" dxfId="630" priority="39" stopIfTrue="1" operator="lessThan">
      <formula>2.5</formula>
    </cfRule>
  </conditionalFormatting>
  <conditionalFormatting sqref="E28">
    <cfRule type="cellIs" dxfId="629" priority="31" operator="greaterThan">
      <formula>3.5</formula>
    </cfRule>
    <cfRule type="cellIs" dxfId="628" priority="32" operator="between">
      <formula>2.5</formula>
      <formula>3.5</formula>
    </cfRule>
    <cfRule type="cellIs" dxfId="627" priority="33" operator="lessThan">
      <formula>2.5</formula>
    </cfRule>
  </conditionalFormatting>
  <conditionalFormatting sqref="B23:C24">
    <cfRule type="cellIs" dxfId="626" priority="28" operator="greaterThan">
      <formula>3.5</formula>
    </cfRule>
    <cfRule type="cellIs" dxfId="625" priority="29" operator="between">
      <formula>2.5</formula>
      <formula>3.5</formula>
    </cfRule>
    <cfRule type="cellIs" dxfId="624" priority="30" stopIfTrue="1" operator="lessThan">
      <formula>2.5</formula>
    </cfRule>
  </conditionalFormatting>
  <conditionalFormatting sqref="E23:E24">
    <cfRule type="cellIs" dxfId="623" priority="22" operator="greaterThan">
      <formula>3.5</formula>
    </cfRule>
    <cfRule type="cellIs" dxfId="622" priority="23" operator="between">
      <formula>2.5</formula>
      <formula>3.5</formula>
    </cfRule>
    <cfRule type="cellIs" dxfId="621" priority="24" operator="lessThan">
      <formula>2.5</formula>
    </cfRule>
  </conditionalFormatting>
  <conditionalFormatting sqref="B25:C27">
    <cfRule type="cellIs" dxfId="620" priority="19" operator="greaterThan">
      <formula>3.5</formula>
    </cfRule>
    <cfRule type="cellIs" dxfId="619" priority="20" operator="between">
      <formula>2.5</formula>
      <formula>3.5</formula>
    </cfRule>
    <cfRule type="cellIs" dxfId="618" priority="21" stopIfTrue="1" operator="lessThan">
      <formula>2.5</formula>
    </cfRule>
  </conditionalFormatting>
  <conditionalFormatting sqref="E25:E27">
    <cfRule type="cellIs" dxfId="617" priority="13" operator="greaterThan">
      <formula>3.5</formula>
    </cfRule>
    <cfRule type="cellIs" dxfId="616" priority="14" operator="between">
      <formula>2.5</formula>
      <formula>3.5</formula>
    </cfRule>
    <cfRule type="cellIs" dxfId="615" priority="15" operator="lessThan">
      <formula>2.5</formula>
    </cfRule>
  </conditionalFormatting>
  <conditionalFormatting sqref="D3">
    <cfRule type="cellIs" dxfId="614" priority="6" operator="lessThan">
      <formula>2.5</formula>
    </cfRule>
  </conditionalFormatting>
  <conditionalFormatting sqref="D3">
    <cfRule type="cellIs" dxfId="613" priority="4" operator="greaterThan">
      <formula>3.5</formula>
    </cfRule>
    <cfRule type="cellIs" dxfId="612" priority="5" operator="between">
      <formula>2.5</formula>
      <formula>3.5</formula>
    </cfRule>
  </conditionalFormatting>
  <conditionalFormatting sqref="D5:D28">
    <cfRule type="cellIs" dxfId="611" priority="3" operator="lessThan">
      <formula>2.5</formula>
    </cfRule>
  </conditionalFormatting>
  <conditionalFormatting sqref="D5:D28">
    <cfRule type="cellIs" dxfId="610" priority="1" operator="greaterThan">
      <formula>3.5</formula>
    </cfRule>
    <cfRule type="cellIs" dxfId="609" priority="2" operator="between">
      <formula>2.5</formula>
      <formula>3.5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A7A3-A8FE-4C63-BB23-45FD70B58032}">
  <dimension ref="A1:E28"/>
  <sheetViews>
    <sheetView zoomScale="120" zoomScaleNormal="120" workbookViewId="0">
      <pane ySplit="1" topLeftCell="A26" activePane="bottomLeft" state="frozen"/>
      <selection pane="bottomLeft" activeCell="A31" sqref="A31"/>
    </sheetView>
  </sheetViews>
  <sheetFormatPr defaultRowHeight="14.6"/>
  <cols>
    <col min="1" max="1" width="76.69140625" style="1" customWidth="1"/>
    <col min="2" max="4" width="13.69140625" style="2" customWidth="1"/>
    <col min="5" max="5" width="9.23046875" style="4"/>
  </cols>
  <sheetData>
    <row r="1" spans="1:5" ht="73.3" customHeight="1">
      <c r="A1" s="6" t="s">
        <v>123</v>
      </c>
      <c r="B1" s="6" t="s">
        <v>12</v>
      </c>
      <c r="C1" s="6" t="s">
        <v>191</v>
      </c>
      <c r="D1" s="6" t="s">
        <v>192</v>
      </c>
      <c r="E1" s="6" t="s">
        <v>87</v>
      </c>
    </row>
    <row r="2" spans="1:5" ht="6.45" customHeight="1" thickBot="1">
      <c r="A2" s="3"/>
      <c r="B2" s="3"/>
      <c r="C2" s="3"/>
      <c r="D2" s="3"/>
      <c r="E2" s="3"/>
    </row>
    <row r="3" spans="1:5" ht="15" thickBot="1">
      <c r="A3" s="8" t="s">
        <v>169</v>
      </c>
      <c r="B3" s="10">
        <f>IFERROR(AVERAGE(B4:B26),"")</f>
        <v>3.3809523809523809</v>
      </c>
      <c r="C3" s="10">
        <f>IFERROR(AVERAGE(C4:C26),"")</f>
        <v>3.0952380952380953</v>
      </c>
      <c r="D3" s="10">
        <f t="shared" ref="D3" si="0">IFERROR((6-(((B3*(5-C3))/5)+1)),"")</f>
        <v>3.7120181405895694</v>
      </c>
      <c r="E3" s="13" t="str">
        <f ca="1">IFERROR(RANK(D3,E3,1),"")</f>
        <v/>
      </c>
    </row>
    <row r="4" spans="1:5" ht="6.45" customHeight="1" thickBot="1">
      <c r="A4" s="3"/>
      <c r="B4" s="3"/>
      <c r="C4" s="3"/>
      <c r="D4" s="3"/>
      <c r="E4" s="3"/>
    </row>
    <row r="5" spans="1:5" ht="29.6" thickBot="1">
      <c r="A5" s="7" t="s">
        <v>190</v>
      </c>
      <c r="B5" s="18">
        <v>3</v>
      </c>
      <c r="C5" s="18">
        <v>2</v>
      </c>
      <c r="D5" s="19">
        <f t="shared" ref="D5:D25" si="1">IFERROR((6-(((B5*(5-C5))/5)+1)),"")</f>
        <v>3.2</v>
      </c>
      <c r="E5" s="20">
        <f t="shared" ref="E5:E25" si="2">IFERROR(RANK(D5,D$4:D$26,1),"")</f>
        <v>6</v>
      </c>
    </row>
    <row r="6" spans="1:5" ht="15" thickBot="1">
      <c r="A6" s="5" t="s">
        <v>189</v>
      </c>
      <c r="B6" s="18">
        <v>4</v>
      </c>
      <c r="C6" s="18">
        <v>1</v>
      </c>
      <c r="D6" s="19">
        <f t="shared" si="1"/>
        <v>1.7999999999999998</v>
      </c>
      <c r="E6" s="20">
        <f t="shared" si="2"/>
        <v>2</v>
      </c>
    </row>
    <row r="7" spans="1:5" ht="29.6" thickBot="1">
      <c r="A7" s="5" t="s">
        <v>188</v>
      </c>
      <c r="B7" s="18">
        <v>5</v>
      </c>
      <c r="C7" s="18">
        <v>2</v>
      </c>
      <c r="D7" s="19">
        <f t="shared" si="1"/>
        <v>2</v>
      </c>
      <c r="E7" s="20">
        <f t="shared" si="2"/>
        <v>4</v>
      </c>
    </row>
    <row r="8" spans="1:5" ht="15" thickBot="1">
      <c r="A8" s="5" t="s">
        <v>187</v>
      </c>
      <c r="B8" s="18">
        <v>4</v>
      </c>
      <c r="C8" s="18">
        <v>5</v>
      </c>
      <c r="D8" s="19">
        <f t="shared" si="1"/>
        <v>5</v>
      </c>
      <c r="E8" s="20">
        <f t="shared" si="2"/>
        <v>15</v>
      </c>
    </row>
    <row r="9" spans="1:5" ht="29.6" thickBot="1">
      <c r="A9" s="5" t="s">
        <v>186</v>
      </c>
      <c r="B9" s="18">
        <v>3</v>
      </c>
      <c r="C9" s="18">
        <v>5</v>
      </c>
      <c r="D9" s="19">
        <f t="shared" si="1"/>
        <v>5</v>
      </c>
      <c r="E9" s="20">
        <f t="shared" si="2"/>
        <v>15</v>
      </c>
    </row>
    <row r="10" spans="1:5" ht="29.6" thickBot="1">
      <c r="A10" s="5" t="s">
        <v>185</v>
      </c>
      <c r="B10" s="18">
        <v>4</v>
      </c>
      <c r="C10" s="18">
        <v>5</v>
      </c>
      <c r="D10" s="19">
        <f t="shared" si="1"/>
        <v>5</v>
      </c>
      <c r="E10" s="20">
        <f t="shared" si="2"/>
        <v>15</v>
      </c>
    </row>
    <row r="11" spans="1:5" ht="29.6" thickBot="1">
      <c r="A11" s="5" t="s">
        <v>184</v>
      </c>
      <c r="B11" s="18">
        <v>4</v>
      </c>
      <c r="C11" s="18">
        <v>5</v>
      </c>
      <c r="D11" s="19">
        <f t="shared" si="1"/>
        <v>5</v>
      </c>
      <c r="E11" s="20">
        <f t="shared" si="2"/>
        <v>15</v>
      </c>
    </row>
    <row r="12" spans="1:5" ht="15" thickBot="1">
      <c r="A12" s="5" t="s">
        <v>183</v>
      </c>
      <c r="B12" s="18">
        <v>3</v>
      </c>
      <c r="C12" s="18">
        <v>3</v>
      </c>
      <c r="D12" s="19">
        <f t="shared" si="1"/>
        <v>3.8</v>
      </c>
      <c r="E12" s="20">
        <f t="shared" si="2"/>
        <v>9</v>
      </c>
    </row>
    <row r="13" spans="1:5" ht="29.6" thickBot="1">
      <c r="A13" s="5" t="s">
        <v>182</v>
      </c>
      <c r="B13" s="18">
        <v>5</v>
      </c>
      <c r="C13" s="18">
        <v>2</v>
      </c>
      <c r="D13" s="19">
        <f t="shared" si="1"/>
        <v>2</v>
      </c>
      <c r="E13" s="20">
        <f t="shared" si="2"/>
        <v>4</v>
      </c>
    </row>
    <row r="14" spans="1:5" ht="15" thickBot="1">
      <c r="A14" s="5" t="s">
        <v>181</v>
      </c>
      <c r="B14" s="18">
        <v>3</v>
      </c>
      <c r="C14" s="18">
        <v>2</v>
      </c>
      <c r="D14" s="19">
        <f t="shared" si="1"/>
        <v>3.2</v>
      </c>
      <c r="E14" s="20">
        <f t="shared" si="2"/>
        <v>6</v>
      </c>
    </row>
    <row r="15" spans="1:5" ht="15" thickBot="1">
      <c r="A15" s="5" t="s">
        <v>180</v>
      </c>
      <c r="B15" s="18">
        <v>3</v>
      </c>
      <c r="C15" s="18">
        <v>4</v>
      </c>
      <c r="D15" s="19">
        <f t="shared" si="1"/>
        <v>4.4000000000000004</v>
      </c>
      <c r="E15" s="20">
        <f t="shared" si="2"/>
        <v>12</v>
      </c>
    </row>
    <row r="16" spans="1:5" ht="29.6" thickBot="1">
      <c r="A16" s="5" t="s">
        <v>179</v>
      </c>
      <c r="B16" s="18">
        <v>1</v>
      </c>
      <c r="C16" s="18">
        <v>1</v>
      </c>
      <c r="D16" s="19">
        <f t="shared" si="1"/>
        <v>4.2</v>
      </c>
      <c r="E16" s="20">
        <f t="shared" si="2"/>
        <v>11</v>
      </c>
    </row>
    <row r="17" spans="1:5" ht="29.6" thickBot="1">
      <c r="A17" s="5" t="s">
        <v>178</v>
      </c>
      <c r="B17" s="18">
        <v>2</v>
      </c>
      <c r="C17" s="18">
        <v>1</v>
      </c>
      <c r="D17" s="19">
        <f t="shared" si="1"/>
        <v>3.4</v>
      </c>
      <c r="E17" s="20">
        <f t="shared" si="2"/>
        <v>8</v>
      </c>
    </row>
    <row r="18" spans="1:5" ht="29.6" thickBot="1">
      <c r="A18" s="5" t="s">
        <v>177</v>
      </c>
      <c r="B18" s="18">
        <v>4</v>
      </c>
      <c r="C18" s="18">
        <v>1</v>
      </c>
      <c r="D18" s="19">
        <f t="shared" si="1"/>
        <v>1.7999999999999998</v>
      </c>
      <c r="E18" s="20">
        <f t="shared" si="2"/>
        <v>2</v>
      </c>
    </row>
    <row r="19" spans="1:5" ht="29.6" thickBot="1">
      <c r="A19" s="5" t="s">
        <v>176</v>
      </c>
      <c r="B19" s="18">
        <v>5</v>
      </c>
      <c r="C19" s="18">
        <v>1</v>
      </c>
      <c r="D19" s="19">
        <f t="shared" si="1"/>
        <v>1</v>
      </c>
      <c r="E19" s="20">
        <f t="shared" si="2"/>
        <v>1</v>
      </c>
    </row>
    <row r="20" spans="1:5" ht="29.6" thickBot="1">
      <c r="A20" s="5" t="s">
        <v>175</v>
      </c>
      <c r="B20" s="18">
        <v>5</v>
      </c>
      <c r="C20" s="18">
        <v>5</v>
      </c>
      <c r="D20" s="19">
        <f t="shared" si="1"/>
        <v>5</v>
      </c>
      <c r="E20" s="20">
        <f t="shared" si="2"/>
        <v>15</v>
      </c>
    </row>
    <row r="21" spans="1:5" ht="29.6" thickBot="1">
      <c r="A21" s="5" t="s">
        <v>174</v>
      </c>
      <c r="B21" s="18">
        <v>4</v>
      </c>
      <c r="C21" s="18">
        <v>5</v>
      </c>
      <c r="D21" s="19">
        <f t="shared" si="1"/>
        <v>5</v>
      </c>
      <c r="E21" s="20">
        <f t="shared" si="2"/>
        <v>15</v>
      </c>
    </row>
    <row r="22" spans="1:5" ht="29.6" thickBot="1">
      <c r="A22" s="5" t="s">
        <v>173</v>
      </c>
      <c r="B22" s="18">
        <v>2</v>
      </c>
      <c r="C22" s="18">
        <v>2</v>
      </c>
      <c r="D22" s="19">
        <f t="shared" si="1"/>
        <v>3.8</v>
      </c>
      <c r="E22" s="20">
        <f t="shared" si="2"/>
        <v>9</v>
      </c>
    </row>
    <row r="23" spans="1:5" ht="29.6" thickBot="1">
      <c r="A23" s="5" t="s">
        <v>172</v>
      </c>
      <c r="B23" s="18">
        <v>2</v>
      </c>
      <c r="C23" s="18">
        <v>4</v>
      </c>
      <c r="D23" s="19">
        <f t="shared" si="1"/>
        <v>4.5999999999999996</v>
      </c>
      <c r="E23" s="20">
        <f t="shared" si="2"/>
        <v>14</v>
      </c>
    </row>
    <row r="24" spans="1:5" ht="29.6" thickBot="1">
      <c r="A24" s="5" t="s">
        <v>171</v>
      </c>
      <c r="B24" s="18">
        <v>2</v>
      </c>
      <c r="C24" s="18">
        <v>5</v>
      </c>
      <c r="D24" s="19">
        <f t="shared" si="1"/>
        <v>5</v>
      </c>
      <c r="E24" s="20">
        <f t="shared" si="2"/>
        <v>15</v>
      </c>
    </row>
    <row r="25" spans="1:5" ht="29.6" thickBot="1">
      <c r="A25" s="5" t="s">
        <v>170</v>
      </c>
      <c r="B25" s="18">
        <v>3</v>
      </c>
      <c r="C25" s="18">
        <v>4</v>
      </c>
      <c r="D25" s="19">
        <f t="shared" si="1"/>
        <v>4.4000000000000004</v>
      </c>
      <c r="E25" s="20">
        <f t="shared" si="2"/>
        <v>12</v>
      </c>
    </row>
    <row r="26" spans="1:5" ht="6.45" customHeight="1">
      <c r="A26" s="3"/>
      <c r="B26" s="3"/>
      <c r="C26" s="3"/>
      <c r="D26" s="3"/>
      <c r="E26" s="3"/>
    </row>
    <row r="27" spans="1:5">
      <c r="A27" s="12" t="s">
        <v>313</v>
      </c>
    </row>
    <row r="28" spans="1:5" ht="30" customHeight="1">
      <c r="A28" s="30" t="s">
        <v>314</v>
      </c>
      <c r="B28" s="31"/>
      <c r="C28" s="31"/>
      <c r="D28" s="31"/>
      <c r="E28" s="31"/>
    </row>
  </sheetData>
  <mergeCells count="1">
    <mergeCell ref="A28:E28"/>
  </mergeCells>
  <conditionalFormatting sqref="B5:C5 B12:C12">
    <cfRule type="cellIs" dxfId="608" priority="133" operator="greaterThan">
      <formula>3.5</formula>
    </cfRule>
    <cfRule type="cellIs" dxfId="607" priority="134" operator="between">
      <formula>2.5</formula>
      <formula>3.5</formula>
    </cfRule>
    <cfRule type="cellIs" dxfId="606" priority="135" stopIfTrue="1" operator="lessThan">
      <formula>2.5</formula>
    </cfRule>
  </conditionalFormatting>
  <conditionalFormatting sqref="E5 E12">
    <cfRule type="cellIs" dxfId="605" priority="127" operator="greaterThan">
      <formula>3.5</formula>
    </cfRule>
    <cfRule type="cellIs" dxfId="604" priority="128" operator="between">
      <formula>2.5</formula>
      <formula>3.5</formula>
    </cfRule>
    <cfRule type="cellIs" dxfId="603" priority="129" operator="lessThan">
      <formula>2.5</formula>
    </cfRule>
  </conditionalFormatting>
  <conditionalFormatting sqref="B3:C3">
    <cfRule type="cellIs" dxfId="602" priority="124" operator="greaterThan">
      <formula>3.5</formula>
    </cfRule>
    <cfRule type="cellIs" dxfId="601" priority="125" operator="between">
      <formula>2.5</formula>
      <formula>3.5</formula>
    </cfRule>
    <cfRule type="cellIs" dxfId="600" priority="126" stopIfTrue="1" operator="lessThan">
      <formula>2.5</formula>
    </cfRule>
  </conditionalFormatting>
  <conditionalFormatting sqref="E3">
    <cfRule type="cellIs" dxfId="599" priority="118" operator="greaterThan">
      <formula>3.5</formula>
    </cfRule>
    <cfRule type="cellIs" dxfId="598" priority="119" operator="between">
      <formula>2.5</formula>
      <formula>3.5</formula>
    </cfRule>
    <cfRule type="cellIs" dxfId="597" priority="120" operator="lessThan">
      <formula>2.5</formula>
    </cfRule>
  </conditionalFormatting>
  <conditionalFormatting sqref="B6:C8">
    <cfRule type="cellIs" dxfId="596" priority="115" operator="greaterThan">
      <formula>3.5</formula>
    </cfRule>
    <cfRule type="cellIs" dxfId="595" priority="116" operator="between">
      <formula>2.5</formula>
      <formula>3.5</formula>
    </cfRule>
    <cfRule type="cellIs" dxfId="594" priority="117" stopIfTrue="1" operator="lessThan">
      <formula>2.5</formula>
    </cfRule>
  </conditionalFormatting>
  <conditionalFormatting sqref="E6:E8">
    <cfRule type="cellIs" dxfId="593" priority="109" operator="greaterThan">
      <formula>3.5</formula>
    </cfRule>
    <cfRule type="cellIs" dxfId="592" priority="110" operator="between">
      <formula>2.5</formula>
      <formula>3.5</formula>
    </cfRule>
    <cfRule type="cellIs" dxfId="591" priority="111" operator="lessThan">
      <formula>2.5</formula>
    </cfRule>
  </conditionalFormatting>
  <conditionalFormatting sqref="B9:C11">
    <cfRule type="cellIs" dxfId="590" priority="106" operator="greaterThan">
      <formula>3.5</formula>
    </cfRule>
    <cfRule type="cellIs" dxfId="589" priority="107" operator="between">
      <formula>2.5</formula>
      <formula>3.5</formula>
    </cfRule>
    <cfRule type="cellIs" dxfId="588" priority="108" stopIfTrue="1" operator="lessThan">
      <formula>2.5</formula>
    </cfRule>
  </conditionalFormatting>
  <conditionalFormatting sqref="E9:E11">
    <cfRule type="cellIs" dxfId="587" priority="100" operator="greaterThan">
      <formula>3.5</formula>
    </cfRule>
    <cfRule type="cellIs" dxfId="586" priority="101" operator="between">
      <formula>2.5</formula>
      <formula>3.5</formula>
    </cfRule>
    <cfRule type="cellIs" dxfId="585" priority="102" operator="lessThan">
      <formula>2.5</formula>
    </cfRule>
  </conditionalFormatting>
  <conditionalFormatting sqref="B13:C13">
    <cfRule type="cellIs" dxfId="584" priority="97" operator="greaterThan">
      <formula>3.5</formula>
    </cfRule>
    <cfRule type="cellIs" dxfId="583" priority="98" operator="between">
      <formula>2.5</formula>
      <formula>3.5</formula>
    </cfRule>
    <cfRule type="cellIs" dxfId="582" priority="99" stopIfTrue="1" operator="lessThan">
      <formula>2.5</formula>
    </cfRule>
  </conditionalFormatting>
  <conditionalFormatting sqref="E13">
    <cfRule type="cellIs" dxfId="581" priority="91" operator="greaterThan">
      <formula>3.5</formula>
    </cfRule>
    <cfRule type="cellIs" dxfId="580" priority="92" operator="between">
      <formula>2.5</formula>
      <formula>3.5</formula>
    </cfRule>
    <cfRule type="cellIs" dxfId="579" priority="93" operator="lessThan">
      <formula>2.5</formula>
    </cfRule>
  </conditionalFormatting>
  <conditionalFormatting sqref="B14:C15">
    <cfRule type="cellIs" dxfId="578" priority="88" operator="greaterThan">
      <formula>3.5</formula>
    </cfRule>
    <cfRule type="cellIs" dxfId="577" priority="89" operator="between">
      <formula>2.5</formula>
      <formula>3.5</formula>
    </cfRule>
    <cfRule type="cellIs" dxfId="576" priority="90" stopIfTrue="1" operator="lessThan">
      <formula>2.5</formula>
    </cfRule>
  </conditionalFormatting>
  <conditionalFormatting sqref="E14:E15">
    <cfRule type="cellIs" dxfId="575" priority="82" operator="greaterThan">
      <formula>3.5</formula>
    </cfRule>
    <cfRule type="cellIs" dxfId="574" priority="83" operator="between">
      <formula>2.5</formula>
      <formula>3.5</formula>
    </cfRule>
    <cfRule type="cellIs" dxfId="573" priority="84" operator="lessThan">
      <formula>2.5</formula>
    </cfRule>
  </conditionalFormatting>
  <conditionalFormatting sqref="B21:C21">
    <cfRule type="cellIs" dxfId="572" priority="79" operator="greaterThan">
      <formula>3.5</formula>
    </cfRule>
    <cfRule type="cellIs" dxfId="571" priority="80" operator="between">
      <formula>2.5</formula>
      <formula>3.5</formula>
    </cfRule>
    <cfRule type="cellIs" dxfId="570" priority="81" stopIfTrue="1" operator="lessThan">
      <formula>2.5</formula>
    </cfRule>
  </conditionalFormatting>
  <conditionalFormatting sqref="E21">
    <cfRule type="cellIs" dxfId="569" priority="73" operator="greaterThan">
      <formula>3.5</formula>
    </cfRule>
    <cfRule type="cellIs" dxfId="568" priority="74" operator="between">
      <formula>2.5</formula>
      <formula>3.5</formula>
    </cfRule>
    <cfRule type="cellIs" dxfId="567" priority="75" operator="lessThan">
      <formula>2.5</formula>
    </cfRule>
  </conditionalFormatting>
  <conditionalFormatting sqref="B16:C17">
    <cfRule type="cellIs" dxfId="566" priority="70" operator="greaterThan">
      <formula>3.5</formula>
    </cfRule>
    <cfRule type="cellIs" dxfId="565" priority="71" operator="between">
      <formula>2.5</formula>
      <formula>3.5</formula>
    </cfRule>
    <cfRule type="cellIs" dxfId="564" priority="72" stopIfTrue="1" operator="lessThan">
      <formula>2.5</formula>
    </cfRule>
  </conditionalFormatting>
  <conditionalFormatting sqref="E16:E17">
    <cfRule type="cellIs" dxfId="563" priority="64" operator="greaterThan">
      <formula>3.5</formula>
    </cfRule>
    <cfRule type="cellIs" dxfId="562" priority="65" operator="between">
      <formula>2.5</formula>
      <formula>3.5</formula>
    </cfRule>
    <cfRule type="cellIs" dxfId="561" priority="66" operator="lessThan">
      <formula>2.5</formula>
    </cfRule>
  </conditionalFormatting>
  <conditionalFormatting sqref="B18:C20">
    <cfRule type="cellIs" dxfId="560" priority="61" operator="greaterThan">
      <formula>3.5</formula>
    </cfRule>
    <cfRule type="cellIs" dxfId="559" priority="62" operator="between">
      <formula>2.5</formula>
      <formula>3.5</formula>
    </cfRule>
    <cfRule type="cellIs" dxfId="558" priority="63" stopIfTrue="1" operator="lessThan">
      <formula>2.5</formula>
    </cfRule>
  </conditionalFormatting>
  <conditionalFormatting sqref="E18:E20">
    <cfRule type="cellIs" dxfId="557" priority="55" operator="greaterThan">
      <formula>3.5</formula>
    </cfRule>
    <cfRule type="cellIs" dxfId="556" priority="56" operator="between">
      <formula>2.5</formula>
      <formula>3.5</formula>
    </cfRule>
    <cfRule type="cellIs" dxfId="555" priority="57" operator="lessThan">
      <formula>2.5</formula>
    </cfRule>
  </conditionalFormatting>
  <conditionalFormatting sqref="B22:C22">
    <cfRule type="cellIs" dxfId="554" priority="52" operator="greaterThan">
      <formula>3.5</formula>
    </cfRule>
    <cfRule type="cellIs" dxfId="553" priority="53" operator="between">
      <formula>2.5</formula>
      <formula>3.5</formula>
    </cfRule>
    <cfRule type="cellIs" dxfId="552" priority="54" stopIfTrue="1" operator="lessThan">
      <formula>2.5</formula>
    </cfRule>
  </conditionalFormatting>
  <conditionalFormatting sqref="E22">
    <cfRule type="cellIs" dxfId="551" priority="46" operator="greaterThan">
      <formula>3.5</formula>
    </cfRule>
    <cfRule type="cellIs" dxfId="550" priority="47" operator="between">
      <formula>2.5</formula>
      <formula>3.5</formula>
    </cfRule>
    <cfRule type="cellIs" dxfId="549" priority="48" operator="lessThan">
      <formula>2.5</formula>
    </cfRule>
  </conditionalFormatting>
  <conditionalFormatting sqref="B23:C24">
    <cfRule type="cellIs" dxfId="548" priority="34" operator="greaterThan">
      <formula>3.5</formula>
    </cfRule>
    <cfRule type="cellIs" dxfId="547" priority="35" operator="between">
      <formula>2.5</formula>
      <formula>3.5</formula>
    </cfRule>
    <cfRule type="cellIs" dxfId="546" priority="36" stopIfTrue="1" operator="lessThan">
      <formula>2.5</formula>
    </cfRule>
  </conditionalFormatting>
  <conditionalFormatting sqref="E23:E24">
    <cfRule type="cellIs" dxfId="545" priority="28" operator="greaterThan">
      <formula>3.5</formula>
    </cfRule>
    <cfRule type="cellIs" dxfId="544" priority="29" operator="between">
      <formula>2.5</formula>
      <formula>3.5</formula>
    </cfRule>
    <cfRule type="cellIs" dxfId="543" priority="30" operator="lessThan">
      <formula>2.5</formula>
    </cfRule>
  </conditionalFormatting>
  <conditionalFormatting sqref="B25:C25">
    <cfRule type="cellIs" dxfId="542" priority="25" operator="greaterThan">
      <formula>3.5</formula>
    </cfRule>
    <cfRule type="cellIs" dxfId="541" priority="26" operator="between">
      <formula>2.5</formula>
      <formula>3.5</formula>
    </cfRule>
    <cfRule type="cellIs" dxfId="540" priority="27" stopIfTrue="1" operator="lessThan">
      <formula>2.5</formula>
    </cfRule>
  </conditionalFormatting>
  <conditionalFormatting sqref="E25">
    <cfRule type="cellIs" dxfId="539" priority="19" operator="greaterThan">
      <formula>3.5</formula>
    </cfRule>
    <cfRule type="cellIs" dxfId="538" priority="20" operator="between">
      <formula>2.5</formula>
      <formula>3.5</formula>
    </cfRule>
    <cfRule type="cellIs" dxfId="537" priority="21" operator="lessThan">
      <formula>2.5</formula>
    </cfRule>
  </conditionalFormatting>
  <conditionalFormatting sqref="D3">
    <cfRule type="cellIs" dxfId="536" priority="6" operator="lessThan">
      <formula>2.5</formula>
    </cfRule>
  </conditionalFormatting>
  <conditionalFormatting sqref="D3">
    <cfRule type="cellIs" dxfId="535" priority="4" operator="greaterThan">
      <formula>3.5</formula>
    </cfRule>
    <cfRule type="cellIs" dxfId="534" priority="5" operator="between">
      <formula>2.5</formula>
      <formula>3.5</formula>
    </cfRule>
  </conditionalFormatting>
  <conditionalFormatting sqref="D5:D25">
    <cfRule type="cellIs" dxfId="533" priority="3" operator="lessThan">
      <formula>2.5</formula>
    </cfRule>
  </conditionalFormatting>
  <conditionalFormatting sqref="D5:D25">
    <cfRule type="cellIs" dxfId="532" priority="1" operator="greaterThan">
      <formula>3.5</formula>
    </cfRule>
    <cfRule type="cellIs" dxfId="531" priority="2" operator="between">
      <formula>2.5</formula>
      <formula>3.5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Front Page</vt:lpstr>
      <vt:lpstr>Summary 9 Pillar</vt:lpstr>
      <vt:lpstr>DevOps 9 Pillars</vt:lpstr>
      <vt:lpstr>Summary Deep-Dive Topics</vt:lpstr>
      <vt:lpstr>Version Mngt</vt:lpstr>
      <vt:lpstr>Value-Stream Mngt</vt:lpstr>
      <vt:lpstr>ARA</vt:lpstr>
      <vt:lpstr>Infra-as-Code</vt:lpstr>
      <vt:lpstr>Hybrid Cloud</vt:lpstr>
      <vt:lpstr>Multi-Cloud</vt:lpstr>
      <vt:lpstr>APM</vt:lpstr>
      <vt:lpstr>Training</vt:lpstr>
      <vt:lpstr>SRE</vt:lpstr>
      <vt:lpstr>Service Catalog</vt:lpstr>
      <vt:lpstr>Governance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Hornbeek</dc:creator>
  <cp:lastModifiedBy>Marc Hornbeek</cp:lastModifiedBy>
  <dcterms:created xsi:type="dcterms:W3CDTF">2018-08-25T20:39:55Z</dcterms:created>
  <dcterms:modified xsi:type="dcterms:W3CDTF">2019-08-04T23:40:50Z</dcterms:modified>
</cp:coreProperties>
</file>