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5" i="1" l="1"/>
  <c r="B29" i="1" l="1"/>
  <c r="D29" i="1" s="1"/>
  <c r="B18" i="3"/>
  <c r="D18" i="3" s="1"/>
  <c r="I12" i="3"/>
  <c r="E3" i="3"/>
  <c r="E4" i="3"/>
  <c r="F4" i="3" s="1"/>
  <c r="E5" i="3"/>
  <c r="F5" i="3" s="1"/>
  <c r="E6" i="3"/>
  <c r="F6" i="3" s="1"/>
  <c r="F3" i="3"/>
  <c r="F2" i="3"/>
  <c r="E2" i="3"/>
  <c r="C7" i="2"/>
  <c r="C5" i="2"/>
  <c r="C2" i="2"/>
  <c r="F7" i="3" l="1"/>
  <c r="B20" i="1"/>
  <c r="F8" i="3" l="1"/>
  <c r="F9" i="3" s="1"/>
  <c r="F10" i="3"/>
  <c r="D24" i="1"/>
  <c r="B24" i="1" s="1"/>
  <c r="D26" i="1"/>
  <c r="K6" i="1" l="1"/>
  <c r="K2" i="1"/>
  <c r="J6" i="1"/>
  <c r="J7" i="1"/>
  <c r="I8" i="1"/>
  <c r="J2" i="1"/>
  <c r="J3" i="1"/>
  <c r="A5" i="1"/>
  <c r="B5" i="1"/>
  <c r="C5" i="1"/>
  <c r="D5" i="1"/>
  <c r="G5" i="1"/>
  <c r="J5" i="1"/>
  <c r="A8" i="1"/>
  <c r="B8" i="1"/>
  <c r="C8" i="1"/>
  <c r="D8" i="1"/>
  <c r="G8" i="1"/>
  <c r="G1" i="1"/>
  <c r="G2" i="1"/>
  <c r="G3" i="1"/>
  <c r="G4" i="1"/>
  <c r="G6" i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A4" i="1"/>
  <c r="B4" i="1"/>
  <c r="C4" i="1"/>
  <c r="D4" i="1"/>
  <c r="J4" i="1"/>
  <c r="K4" i="1"/>
  <c r="D2" i="1"/>
  <c r="A16" i="1" l="1"/>
  <c r="B23" i="1" l="1"/>
  <c r="B22" i="1"/>
  <c r="B21" i="1"/>
  <c r="D19" i="1"/>
  <c r="C19" i="1" s="1"/>
  <c r="C18" i="1"/>
  <c r="B14" i="1" l="1"/>
  <c r="C14" i="1"/>
  <c r="D14" i="1"/>
  <c r="A24" i="1"/>
  <c r="A25" i="1"/>
  <c r="A26" i="1"/>
  <c r="A27" i="1"/>
  <c r="A28" i="1"/>
  <c r="A14" i="1"/>
  <c r="A18" i="1"/>
  <c r="A19" i="1"/>
  <c r="A20" i="1"/>
  <c r="D6" i="1" l="1"/>
  <c r="C3" i="1"/>
  <c r="C6" i="1"/>
  <c r="C7" i="1"/>
  <c r="C9" i="1"/>
  <c r="C10" i="1"/>
  <c r="C11" i="1"/>
  <c r="C2" i="1"/>
  <c r="A3" i="1"/>
  <c r="A6" i="1"/>
  <c r="A7" i="1"/>
  <c r="A9" i="1"/>
  <c r="A10" i="1"/>
  <c r="A11" i="1"/>
  <c r="A2" i="1"/>
  <c r="B3" i="1"/>
  <c r="B6" i="1"/>
  <c r="B7" i="1"/>
  <c r="B9" i="1"/>
  <c r="B10" i="1"/>
  <c r="B11" i="1"/>
  <c r="B2" i="1"/>
  <c r="D3" i="1"/>
  <c r="D7" i="1"/>
  <c r="D9" i="1"/>
  <c r="D10" i="1"/>
  <c r="D11" i="1"/>
  <c r="I2" i="1" l="1"/>
  <c r="H2" i="1"/>
  <c r="C17" i="1"/>
</calcChain>
</file>

<file path=xl/sharedStrings.xml><?xml version="1.0" encoding="utf-8"?>
<sst xmlns="http://schemas.openxmlformats.org/spreadsheetml/2006/main" count="110" uniqueCount="77">
  <si>
    <t>SL NO</t>
  </si>
  <si>
    <t>NAME</t>
  </si>
  <si>
    <t>op</t>
  </si>
  <si>
    <t>ROW</t>
  </si>
  <si>
    <t>ROWS</t>
  </si>
  <si>
    <t>IF &amp; ROWS</t>
  </si>
  <si>
    <t>IF &amp; ROW</t>
  </si>
  <si>
    <t>COUNT</t>
  </si>
  <si>
    <t>COUNTA</t>
  </si>
  <si>
    <t>COUNTIF</t>
  </si>
  <si>
    <t>Mango</t>
  </si>
  <si>
    <t>You Tube</t>
  </si>
  <si>
    <t>NO.</t>
  </si>
  <si>
    <t>COUNTIFS</t>
  </si>
  <si>
    <t>Sales Person</t>
  </si>
  <si>
    <t>Yes</t>
  </si>
  <si>
    <t>No</t>
  </si>
  <si>
    <t>RAM</t>
  </si>
  <si>
    <t>SAM</t>
  </si>
  <si>
    <t>JADHU</t>
  </si>
  <si>
    <t>MODHU</t>
  </si>
  <si>
    <t>Apple</t>
  </si>
  <si>
    <t>Oranges</t>
  </si>
  <si>
    <t>Orange</t>
  </si>
  <si>
    <t>A</t>
  </si>
  <si>
    <t>B</t>
  </si>
  <si>
    <t>C</t>
  </si>
  <si>
    <t>D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</si>
  <si>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</si>
  <si>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</si>
  <si>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</si>
  <si>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</si>
  <si>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</si>
  <si>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</si>
  <si>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</si>
  <si>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</si>
  <si>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</si>
  <si>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</si>
  <si>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</si>
  <si>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</si>
  <si>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</si>
  <si>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</si>
  <si>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</si>
  <si>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</si>
  <si>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</si>
  <si>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</si>
  <si>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</si>
  <si>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E</t>
  </si>
  <si>
    <t>F</t>
  </si>
  <si>
    <t>G</t>
  </si>
  <si>
    <t>H</t>
  </si>
  <si>
    <t>Name</t>
  </si>
  <si>
    <t>Age</t>
  </si>
  <si>
    <t>Eligible /  Not Eligible</t>
  </si>
  <si>
    <t>Name 1</t>
  </si>
  <si>
    <t>ACCOUNT NO</t>
  </si>
  <si>
    <t>sun</t>
  </si>
  <si>
    <t>mon</t>
  </si>
  <si>
    <t>tue</t>
  </si>
  <si>
    <t>wed</t>
  </si>
  <si>
    <t>thu</t>
  </si>
  <si>
    <t>fri</t>
  </si>
  <si>
    <t>sat</t>
  </si>
  <si>
    <t>SL. No</t>
  </si>
  <si>
    <t>Party Name</t>
  </si>
  <si>
    <t>Items</t>
  </si>
  <si>
    <t>Rate</t>
  </si>
  <si>
    <t>Qty</t>
  </si>
  <si>
    <t>Amount</t>
  </si>
  <si>
    <t>freeze (sony)</t>
  </si>
  <si>
    <t>freeze (sumsung)</t>
  </si>
  <si>
    <t>freeze (Voltas)</t>
  </si>
  <si>
    <t>Freeze (Whirlpool)</t>
  </si>
  <si>
    <t>Freeze (Kelvinator)</t>
  </si>
  <si>
    <t>GST</t>
  </si>
  <si>
    <t>CGST</t>
  </si>
  <si>
    <t>SGST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</si>
</sst>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4" formatCode="[$-14009]dd/mm/yyyy;@"/>
    <numFmt numFmtId="165" formatCode="0&quot;km&quot;"/>
    <numFmt numFmtId="166" formatCode="0&quot;m&quot;"/>
    <numFmt numFmtId="167" formatCode="_ * #,##0_ ;_ * \-#,##0_ ;_ * &quot;-&quot;??_ ;_ @_ "/>
    <numFmt numFmtId="168" formatCode="[$-F400]h:mm:ss\ AM/PM"/>
    <numFmt numFmtId="169" formatCode="dd/m/yyyy"/>
    <numFmt numFmtId="170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/>
    <xf numFmtId="0" fontId="2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left" vertical="top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3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1" fillId="10" borderId="6" xfId="0" applyFont="1" applyFill="1" applyBorder="1"/>
    <xf numFmtId="0" fontId="2" fillId="2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13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3" fontId="0" fillId="0" borderId="1" xfId="1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1" xfId="0" applyBorder="1"/>
    <xf numFmtId="167" fontId="0" fillId="0" borderId="1" xfId="1" applyNumberFormat="1" applyFont="1" applyBorder="1" applyAlignment="1">
      <alignment horizontal="center" vertical="center"/>
    </xf>
    <xf numFmtId="18" fontId="0" fillId="0" borderId="0" xfId="0" applyNumberFormat="1"/>
    <xf numFmtId="168" fontId="0" fillId="0" borderId="0" xfId="0" applyNumberFormat="1"/>
    <xf numFmtId="14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left" vertical="center"/>
    </xf>
    <xf numFmtId="14" fontId="0" fillId="0" borderId="0" xfId="0" applyNumberFormat="1"/>
    <xf numFmtId="0" fontId="0" fillId="15" borderId="1" xfId="0" applyFill="1" applyBorder="1"/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0" borderId="1" xfId="0" applyBorder="1"/>
    <xf numFmtId="0" fontId="0" fillId="0" borderId="0" xfId="0" applyBorder="1" applyAlignment="1">
      <alignment vertical="center"/>
    </xf>
    <xf numFmtId="170" fontId="0" fillId="0" borderId="0" xfId="0" applyNumberFormat="1"/>
    <xf numFmtId="0" fontId="0" fillId="2" borderId="1" xfId="0" applyFill="1" applyBorder="1" applyAlignment="1">
      <alignment horizontal="center" vertical="center"/>
    </xf>
    <xf numFmtId="9" fontId="0" fillId="0" borderId="1" xfId="2" applyNumberFormat="1" applyFont="1" applyBorder="1" applyAlignment="1">
      <alignment horizontal="center"/>
    </xf>
    <xf numFmtId="1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9">
    <dxf>
      <font>
        <color rgb="FFFF0000"/>
      </font>
      <fill>
        <patternFill>
          <bgColor rgb="FFFF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00"/>
      </font>
      <fill>
        <patternFill>
          <bgColor theme="8" tint="0.79998168889431442"/>
        </patternFill>
      </fill>
    </dxf>
    <dxf>
      <fill>
        <patternFill>
          <bgColor theme="9" tint="0.39994506668294322"/>
        </patternFill>
      </fill>
    </dxf>
    <dxf>
      <font>
        <color rgb="FF92D050"/>
      </font>
      <fill>
        <patternFill>
          <bgColor rgb="FF00B0F0"/>
        </patternFill>
      </fill>
    </dxf>
    <dxf>
      <font>
        <color rgb="FF92D050"/>
      </font>
      <fill>
        <patternFill>
          <bgColor theme="7" tint="0.39994506668294322"/>
        </patternFill>
      </fill>
    </dxf>
    <dxf>
      <font>
        <color theme="9" tint="-0.24994659260841701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6"/>
  <sheetViews>
    <sheetView tabSelected="1" workbookViewId="0">
      <selection activeCell="I5" sqref="I5"/>
    </sheetView>
  </sheetViews>
  <sheetFormatPr defaultRowHeight="15" x14ac:dyDescent="0.25"/>
  <cols>
    <col min="2" max="2" width="25.5703125" customWidth="1"/>
    <col min="3" max="3" width="12.7109375" customWidth="1"/>
    <col min="4" max="4" width="12.28515625" bestFit="1" customWidth="1"/>
    <col min="6" max="6" width="9.140625" style="3"/>
    <col min="8" max="8" width="17" customWidth="1"/>
    <col min="9" max="9" width="24.42578125" customWidth="1"/>
    <col min="10" max="10" width="28" customWidth="1"/>
    <col min="11" max="11" width="24" customWidth="1"/>
    <col min="12" max="12" width="12" customWidth="1"/>
  </cols>
  <sheetData>
    <row r="1" spans="1:12" ht="15.75" customHeight="1" x14ac:dyDescent="0.25">
      <c r="A1" s="4" t="s">
        <v>0</v>
      </c>
      <c r="B1" s="4" t="s">
        <v>0</v>
      </c>
      <c r="C1" s="4" t="s">
        <v>0</v>
      </c>
      <c r="D1" s="4" t="s">
        <v>0</v>
      </c>
      <c r="E1" s="24" t="s">
        <v>1</v>
      </c>
      <c r="F1" s="36" t="s">
        <v>24</v>
      </c>
      <c r="G1" s="36">
        <f>ROWS($F$1:F1)</f>
        <v>1</v>
      </c>
      <c r="H1" s="28" t="s">
        <v>7</v>
      </c>
      <c r="I1" s="4" t="s">
        <v>8</v>
      </c>
      <c r="J1" s="4" t="s">
        <v>9</v>
      </c>
      <c r="K1" s="4" t="s">
        <v>13</v>
      </c>
    </row>
    <row r="2" spans="1:12" x14ac:dyDescent="0.25">
      <c r="A2" s="11">
        <f t="shared" ref="A2:A11" si="0">ROW(E1)</f>
        <v>1</v>
      </c>
      <c r="B2" s="12">
        <f>ROWS($E$2:E2)</f>
        <v>1</v>
      </c>
      <c r="C2" s="11">
        <f>IF(E2="","",ROW(E1))</f>
        <v>1</v>
      </c>
      <c r="D2" s="12">
        <f>IF(E2="","",ROWS(E$2:E2))</f>
        <v>1</v>
      </c>
      <c r="E2" s="25" t="s">
        <v>2</v>
      </c>
      <c r="F2" s="36" t="s">
        <v>25</v>
      </c>
      <c r="G2" s="36">
        <f>ROWS($F$1:F2)</f>
        <v>2</v>
      </c>
      <c r="H2" s="29">
        <f>COUNT($A$1:$E$11)</f>
        <v>40</v>
      </c>
      <c r="I2" s="18">
        <f>COUNTA($A$1:$E$12)</f>
        <v>59</v>
      </c>
      <c r="J2" s="7">
        <f>COUNTIF($H$4:$H$7,"You Tube")</f>
        <v>1</v>
      </c>
      <c r="K2" s="77">
        <f>COUNTIFS(I10:K10,"=Yes")</f>
        <v>1</v>
      </c>
    </row>
    <row r="3" spans="1:12" x14ac:dyDescent="0.25">
      <c r="A3" s="11">
        <f t="shared" si="0"/>
        <v>2</v>
      </c>
      <c r="B3" s="12">
        <f>ROWS($E$2:E3)</f>
        <v>2</v>
      </c>
      <c r="C3" s="11">
        <f t="shared" ref="C3:C11" si="1">IF(E3="","",ROW(E2))</f>
        <v>2</v>
      </c>
      <c r="D3" s="12">
        <f>IF(E3="","",ROWS(E$2:E3))</f>
        <v>2</v>
      </c>
      <c r="E3" s="25" t="s">
        <v>2</v>
      </c>
      <c r="F3" s="36" t="s">
        <v>26</v>
      </c>
      <c r="G3" s="36">
        <f>ROWS($F$1:F3)</f>
        <v>3</v>
      </c>
      <c r="H3" s="28" t="s">
        <v>1</v>
      </c>
      <c r="I3" s="4" t="s">
        <v>12</v>
      </c>
      <c r="J3" s="7">
        <f>COUNTIF($H$4:$H$7,H5)</f>
        <v>1</v>
      </c>
      <c r="K3" s="77"/>
    </row>
    <row r="4" spans="1:12" x14ac:dyDescent="0.25">
      <c r="A4" s="11">
        <f t="shared" si="0"/>
        <v>3</v>
      </c>
      <c r="B4" s="12">
        <f>ROWS($E$2:E4)</f>
        <v>3</v>
      </c>
      <c r="C4" s="11">
        <f t="shared" si="1"/>
        <v>3</v>
      </c>
      <c r="D4" s="12">
        <f>IF(E4="","",ROWS(E$2:E4))</f>
        <v>3</v>
      </c>
      <c r="E4" s="25" t="s">
        <v>46</v>
      </c>
      <c r="F4" s="36" t="s">
        <v>27</v>
      </c>
      <c r="G4" s="36">
        <f>ROWS($F$1:F4)</f>
        <v>4</v>
      </c>
      <c r="H4" s="30" t="s">
        <v>10</v>
      </c>
      <c r="I4" s="9">
        <v>32</v>
      </c>
      <c r="J4" s="7">
        <f>COUNTIF($H$4:$H$7,H5)+COUNTIF($H$4:$H$7,H6)</f>
        <v>3</v>
      </c>
      <c r="K4" s="78">
        <f>COUNTIFS(I10:I13,"=Yes",J10:J13,"=Yes")</f>
        <v>2</v>
      </c>
    </row>
    <row r="5" spans="1:12" x14ac:dyDescent="0.25">
      <c r="A5" s="11">
        <f>ROW(E4)</f>
        <v>4</v>
      </c>
      <c r="B5" s="12">
        <f>ROWS($E$2:E5)</f>
        <v>4</v>
      </c>
      <c r="C5" s="11">
        <f>IF(E5="","",ROW(E4))</f>
        <v>4</v>
      </c>
      <c r="D5" s="12">
        <f>IF(E5="","",ROWS(E$2:E5))</f>
        <v>4</v>
      </c>
      <c r="E5" s="25" t="s">
        <v>46</v>
      </c>
      <c r="F5" s="36" t="s">
        <v>47</v>
      </c>
      <c r="G5" s="36">
        <f>ROWS($F$1:F5)</f>
        <v>5</v>
      </c>
      <c r="H5" s="30" t="s">
        <v>22</v>
      </c>
      <c r="I5" s="9">
        <v>54</v>
      </c>
      <c r="J5" s="7">
        <f>COUNTIF($I$4:$I$7,"&gt;55")</f>
        <v>2</v>
      </c>
      <c r="K5" s="79"/>
    </row>
    <row r="6" spans="1:12" x14ac:dyDescent="0.25">
      <c r="A6" s="11">
        <f>ROW(E5)</f>
        <v>5</v>
      </c>
      <c r="B6" s="12">
        <f>ROWS($E$2:E6)</f>
        <v>5</v>
      </c>
      <c r="C6" s="11">
        <f>IF(E6="","",ROW(E5))</f>
        <v>5</v>
      </c>
      <c r="D6" s="12">
        <f>IF(E6="","",ROWS(E$2:E6))</f>
        <v>5</v>
      </c>
      <c r="E6" s="25" t="s">
        <v>46</v>
      </c>
      <c r="F6" s="36" t="s">
        <v>48</v>
      </c>
      <c r="G6" s="36">
        <f>ROWS($F$1:F6)</f>
        <v>6</v>
      </c>
      <c r="H6" s="30" t="s">
        <v>10</v>
      </c>
      <c r="I6" s="9">
        <v>75</v>
      </c>
      <c r="J6" s="7">
        <f>COUNTIF($I$4:$I$7,"&lt;&gt;"&amp;I5)</f>
        <v>3</v>
      </c>
      <c r="K6" s="80">
        <f>COUNTIFS(I13:K13,"Yes",I12:K12,"Yes")</f>
        <v>2</v>
      </c>
    </row>
    <row r="7" spans="1:12" x14ac:dyDescent="0.25">
      <c r="A7" s="11">
        <f t="shared" si="0"/>
        <v>6</v>
      </c>
      <c r="B7" s="12">
        <f>ROWS($E$2:E7)</f>
        <v>6</v>
      </c>
      <c r="C7" s="11">
        <f t="shared" si="1"/>
        <v>6</v>
      </c>
      <c r="D7" s="12">
        <f>IF(E7="","",ROWS(E$2:E7))</f>
        <v>6</v>
      </c>
      <c r="E7" s="25" t="s">
        <v>46</v>
      </c>
      <c r="F7" s="36" t="s">
        <v>49</v>
      </c>
      <c r="G7" s="36">
        <f>ROWS($F$1:F7)</f>
        <v>7</v>
      </c>
      <c r="H7" s="30" t="s">
        <v>11</v>
      </c>
      <c r="I7" s="9">
        <v>86</v>
      </c>
      <c r="J7" s="8">
        <f>COUNTIF($I$4:$I$7,"&gt;32")-COUNTIF($I$4:$I$7,"&gt;74")</f>
        <v>1</v>
      </c>
      <c r="K7" s="80"/>
    </row>
    <row r="8" spans="1:12" x14ac:dyDescent="0.25">
      <c r="A8" s="11">
        <f t="shared" si="0"/>
        <v>7</v>
      </c>
      <c r="B8" s="12">
        <f>ROWS($E$2:E8)</f>
        <v>7</v>
      </c>
      <c r="C8" s="11">
        <f t="shared" si="1"/>
        <v>7</v>
      </c>
      <c r="D8" s="12">
        <f>IF(E8="","",ROWS(E$2:E8))</f>
        <v>7</v>
      </c>
      <c r="E8" s="25" t="s">
        <v>46</v>
      </c>
      <c r="F8" s="36" t="s">
        <v>50</v>
      </c>
      <c r="G8" s="36">
        <f>ROWS($F$1:F8)</f>
        <v>8</v>
      </c>
      <c r="H8" s="2" t="s">
        <v>22</v>
      </c>
      <c r="I8" s="57">
        <f>COUNTIF(H4:H7,H8)</f>
        <v>1</v>
      </c>
    </row>
    <row r="9" spans="1:12" ht="15.75" customHeight="1" x14ac:dyDescent="0.25">
      <c r="A9" s="11">
        <f>ROW(E8)</f>
        <v>8</v>
      </c>
      <c r="B9" s="12">
        <f>ROWS($E$2:E9)</f>
        <v>8</v>
      </c>
      <c r="C9" s="11">
        <f>IF(E9="","",ROW(E8))</f>
        <v>8</v>
      </c>
      <c r="D9" s="12">
        <f>IF(E9="","",ROWS(E$2:E9))</f>
        <v>8</v>
      </c>
      <c r="E9" s="26" t="s">
        <v>46</v>
      </c>
      <c r="F9" s="36" t="s">
        <v>28</v>
      </c>
      <c r="G9" s="36">
        <f>ROWS($F$1:F9)</f>
        <v>9</v>
      </c>
      <c r="H9" s="31" t="s">
        <v>14</v>
      </c>
      <c r="I9" s="2" t="s">
        <v>10</v>
      </c>
      <c r="J9" s="2" t="s">
        <v>21</v>
      </c>
      <c r="K9" s="2" t="s">
        <v>23</v>
      </c>
      <c r="L9" s="1"/>
    </row>
    <row r="10" spans="1:12" ht="16.5" customHeight="1" x14ac:dyDescent="0.25">
      <c r="A10" s="11">
        <f t="shared" si="0"/>
        <v>9</v>
      </c>
      <c r="B10" s="12">
        <f>ROWS($E$2:E10)</f>
        <v>9</v>
      </c>
      <c r="C10" s="11">
        <f t="shared" si="1"/>
        <v>9</v>
      </c>
      <c r="D10" s="12">
        <f>IF(E10="","",ROWS(E$2:E10))</f>
        <v>9</v>
      </c>
      <c r="E10" s="25" t="s">
        <v>46</v>
      </c>
      <c r="F10" s="36" t="s">
        <v>29</v>
      </c>
      <c r="G10" s="36">
        <f>ROWS($F$1:F10)</f>
        <v>10</v>
      </c>
      <c r="H10" s="32" t="s">
        <v>17</v>
      </c>
      <c r="I10" s="10" t="s">
        <v>15</v>
      </c>
      <c r="J10" s="6" t="s">
        <v>16</v>
      </c>
      <c r="K10" s="10" t="s">
        <v>16</v>
      </c>
    </row>
    <row r="11" spans="1:12" ht="16.5" customHeight="1" x14ac:dyDescent="0.25">
      <c r="A11" s="11">
        <f t="shared" si="0"/>
        <v>10</v>
      </c>
      <c r="B11" s="12">
        <f>ROWS($E$2:E11)</f>
        <v>10</v>
      </c>
      <c r="C11" s="11">
        <f t="shared" si="1"/>
        <v>10</v>
      </c>
      <c r="D11" s="12">
        <f>IF(E11="","",ROWS(E$2:E11))</f>
        <v>10</v>
      </c>
      <c r="E11" s="25" t="s">
        <v>46</v>
      </c>
      <c r="F11" s="36" t="s">
        <v>30</v>
      </c>
      <c r="G11" s="36">
        <f>ROWS($F$1:F11)</f>
        <v>11</v>
      </c>
      <c r="H11" s="33" t="s">
        <v>18</v>
      </c>
      <c r="I11" s="14" t="s">
        <v>15</v>
      </c>
      <c r="J11" s="13" t="s">
        <v>15</v>
      </c>
      <c r="K11" s="14" t="s">
        <v>16</v>
      </c>
    </row>
    <row r="12" spans="1:12" ht="16.5" customHeight="1" x14ac:dyDescent="0.25">
      <c r="A12" s="2" t="s">
        <v>3</v>
      </c>
      <c r="B12" s="2" t="s">
        <v>4</v>
      </c>
      <c r="C12" s="2" t="s">
        <v>6</v>
      </c>
      <c r="D12" s="2" t="s">
        <v>5</v>
      </c>
      <c r="E12" s="27"/>
      <c r="F12" s="36" t="s">
        <v>31</v>
      </c>
      <c r="G12" s="36">
        <f>ROWS($F$1:F12)</f>
        <v>12</v>
      </c>
      <c r="H12" s="34" t="s">
        <v>19</v>
      </c>
      <c r="I12" s="17" t="s">
        <v>15</v>
      </c>
      <c r="J12" s="17" t="s">
        <v>15</v>
      </c>
      <c r="K12" s="17" t="s">
        <v>15</v>
      </c>
    </row>
    <row r="13" spans="1:12" ht="16.5" customHeight="1" x14ac:dyDescent="0.25">
      <c r="F13" s="36" t="s">
        <v>32</v>
      </c>
      <c r="G13" s="36">
        <f>ROWS($F$1:F13)</f>
        <v>13</v>
      </c>
      <c r="H13" s="35" t="s">
        <v>20</v>
      </c>
      <c r="I13" s="16" t="s">
        <v>16</v>
      </c>
      <c r="J13" s="15" t="s">
        <v>15</v>
      </c>
      <c r="K13" s="16" t="s">
        <v>15</v>
      </c>
    </row>
    <row r="14" spans="1:12" x14ac:dyDescent="0.25">
      <c r="A14" s="72">
        <f>ROW(E1)</f>
        <v>1</v>
      </c>
      <c r="B14" s="70" t="str">
        <f>IF(C15&gt;D15,"G","R")</f>
        <v>G</v>
      </c>
      <c r="C14" s="22" t="str">
        <f>IF(C15&gt;D15,"Greater than","Less than")</f>
        <v>Greater than</v>
      </c>
      <c r="D14" s="22" t="str">
        <f>IF(C15&gt;D15,"Less than","Greater than")</f>
        <v>Less than</v>
      </c>
      <c r="F14" s="36" t="s">
        <v>33</v>
      </c>
      <c r="G14" s="36">
        <f>ROWS($F$1:F14)</f>
        <v>14</v>
      </c>
    </row>
    <row r="15" spans="1:12" x14ac:dyDescent="0.25">
      <c r="A15" s="73"/>
      <c r="B15" s="71"/>
      <c r="C15" s="19">
        <v>100000</v>
      </c>
      <c r="D15" s="39">
        <v>97</v>
      </c>
      <c r="E15" s="20"/>
      <c r="F15" s="36" t="s">
        <v>34</v>
      </c>
      <c r="G15" s="36">
        <f>ROWS($F$1:F15)</f>
        <v>15</v>
      </c>
    </row>
    <row r="16" spans="1:12" s="43" customFormat="1" x14ac:dyDescent="0.25">
      <c r="A16" s="72">
        <f>ROW(E2)</f>
        <v>2</v>
      </c>
      <c r="B16" s="70"/>
      <c r="C16" s="45">
        <v>1000</v>
      </c>
      <c r="D16" s="47">
        <v>1</v>
      </c>
      <c r="E16" s="48"/>
      <c r="F16" s="36" t="s">
        <v>35</v>
      </c>
      <c r="G16" s="36">
        <f>ROWS($F$1:F16)</f>
        <v>16</v>
      </c>
    </row>
    <row r="17" spans="1:10" s="43" customFormat="1" x14ac:dyDescent="0.25">
      <c r="A17" s="73"/>
      <c r="B17" s="71"/>
      <c r="C17" s="46">
        <f>IF(D16=D16,($D$17/1000),"")</f>
        <v>10</v>
      </c>
      <c r="D17" s="45">
        <v>10000</v>
      </c>
      <c r="E17" s="48"/>
      <c r="F17" s="36" t="s">
        <v>36</v>
      </c>
      <c r="G17" s="36">
        <f>ROWS($F$1:F17)</f>
        <v>17</v>
      </c>
    </row>
    <row r="18" spans="1:10" x14ac:dyDescent="0.25">
      <c r="A18" s="4">
        <f>ROW(E3)</f>
        <v>3</v>
      </c>
      <c r="B18" s="19"/>
      <c r="C18" s="23" t="str">
        <f>IF(D18="A","1",IF(D18="B","2",IF(D18="C","3",IF(D18="D","4",IF(D18="E","5",IF(D18="F","6",IF(D18="G","7",IF(D18="H","8",IF(D18="I","9",IF(D18="J","10",IF(D18="K","11",IF(D18="L","12",IF(D18="M","13",IF(D18="N","14",IF(D18="O","15",IF(D18="P","16",IF(D18="Q","17",IF(D18="R","18",IF(D18="S","19",IF(D18="T","20",IF(D18="U","21",IF(D18="V","22",IF(D18="W","23",IF(D18="X","24",IF(D18="Y","25",IF(D18="Z","26",IF(D18="","")))))))))))))))))))))))))))</f>
        <v>4</v>
      </c>
      <c r="D18" s="40" t="s">
        <v>27</v>
      </c>
      <c r="F18" s="36" t="s">
        <v>37</v>
      </c>
      <c r="G18" s="36">
        <f>ROWS($F$1:F18)</f>
        <v>18</v>
      </c>
      <c r="H18" s="21"/>
    </row>
    <row r="19" spans="1:10" x14ac:dyDescent="0.25">
      <c r="A19" s="4">
        <f>ROW(E4)</f>
        <v>4</v>
      </c>
      <c r="B19" s="19"/>
      <c r="C19" s="19" t="str">
        <f ca="1">IF((WEEKDAY(D19,3)),"TRUE","")</f>
        <v>TRUE</v>
      </c>
      <c r="D19" s="37">
        <f ca="1">TODAY()</f>
        <v>44317</v>
      </c>
      <c r="F19" s="36" t="s">
        <v>38</v>
      </c>
      <c r="G19" s="36">
        <f>ROWS($F$1:F19)</f>
        <v>19</v>
      </c>
    </row>
    <row r="20" spans="1:10" x14ac:dyDescent="0.25">
      <c r="A20" s="74">
        <f>ROW(E5)</f>
        <v>5</v>
      </c>
      <c r="B20" s="51">
        <f>IF(C20=C20,($C$20+$D$20))</f>
        <v>9378</v>
      </c>
      <c r="C20" s="38">
        <v>5689</v>
      </c>
      <c r="D20" s="39">
        <v>3689</v>
      </c>
      <c r="F20" s="36" t="s">
        <v>39</v>
      </c>
      <c r="G20" s="36">
        <f>ROWS($F$1:F20)</f>
        <v>20</v>
      </c>
      <c r="H20" s="43"/>
    </row>
    <row r="21" spans="1:10" x14ac:dyDescent="0.25">
      <c r="A21" s="75"/>
      <c r="B21" s="51">
        <f>IF(C21=C21,($C$21-$D$21),"")</f>
        <v>2000</v>
      </c>
      <c r="C21" s="38">
        <v>5689</v>
      </c>
      <c r="D21" s="39">
        <v>3689</v>
      </c>
      <c r="F21" s="36" t="s">
        <v>40</v>
      </c>
      <c r="G21" s="36">
        <f>ROWS($F$1:F21)</f>
        <v>21</v>
      </c>
      <c r="I21" s="44"/>
      <c r="J21" s="44"/>
    </row>
    <row r="22" spans="1:10" x14ac:dyDescent="0.25">
      <c r="A22" s="75"/>
      <c r="B22" s="51">
        <f>IF(C22=C22,($C$22*$D$22),"")</f>
        <v>20986721</v>
      </c>
      <c r="C22" s="38">
        <v>5689</v>
      </c>
      <c r="D22" s="39">
        <v>3689</v>
      </c>
      <c r="F22" s="36" t="s">
        <v>41</v>
      </c>
      <c r="G22" s="36">
        <f>ROWS($F$1:F22)</f>
        <v>22</v>
      </c>
    </row>
    <row r="23" spans="1:10" x14ac:dyDescent="0.25">
      <c r="A23" s="76"/>
      <c r="B23" s="42">
        <f>IF(C23=C23,($C$23/$D$23),"")</f>
        <v>1.5421523448088914</v>
      </c>
      <c r="C23" s="38">
        <v>5689</v>
      </c>
      <c r="D23" s="39">
        <v>3689</v>
      </c>
      <c r="F23" s="36" t="s">
        <v>42</v>
      </c>
      <c r="G23" s="36">
        <f>ROWS($F$1:F23)</f>
        <v>23</v>
      </c>
      <c r="I23" s="3"/>
    </row>
    <row r="24" spans="1:10" x14ac:dyDescent="0.25">
      <c r="A24" s="4">
        <f>ROW(E6)</f>
        <v>6</v>
      </c>
      <c r="B24" s="41" t="str">
        <f ca="1">IF(D24=C24,"Ooo Wow It's Monday","It's Unknown day")</f>
        <v>It's Unknown day</v>
      </c>
      <c r="C24" s="56">
        <v>44221</v>
      </c>
      <c r="D24" s="55">
        <f ca="1">TODAY()</f>
        <v>44317</v>
      </c>
      <c r="F24" s="36" t="s">
        <v>43</v>
      </c>
      <c r="G24" s="36">
        <f>ROWS($F$1:F24)</f>
        <v>24</v>
      </c>
    </row>
    <row r="25" spans="1:10" x14ac:dyDescent="0.25">
      <c r="A25" s="4">
        <f>ROW(E7)</f>
        <v>7</v>
      </c>
      <c r="B25" s="49" t="str">
        <f>IF(D25=D25,SpellNumber(D25),"Unknown")</f>
        <v xml:space="preserve"> Eighty </v>
      </c>
      <c r="C25" s="49"/>
      <c r="D25" s="49">
        <v>80</v>
      </c>
      <c r="F25" s="36" t="s">
        <v>44</v>
      </c>
      <c r="G25" s="36">
        <f>ROWS($F$1:F25)</f>
        <v>25</v>
      </c>
    </row>
    <row r="26" spans="1:10" x14ac:dyDescent="0.25">
      <c r="A26" s="4">
        <f>ROW(E8)</f>
        <v>8</v>
      </c>
      <c r="B26" s="49"/>
      <c r="C26" s="49"/>
      <c r="D26" s="54">
        <f ca="1">TODAY()</f>
        <v>44317</v>
      </c>
      <c r="E26" s="50"/>
      <c r="F26" s="36" t="s">
        <v>45</v>
      </c>
      <c r="G26" s="36">
        <f>ROWS($F$1:F26)</f>
        <v>26</v>
      </c>
    </row>
    <row r="27" spans="1:10" x14ac:dyDescent="0.25">
      <c r="A27" s="4">
        <f>ROW(E9)</f>
        <v>9</v>
      </c>
      <c r="B27" s="49"/>
      <c r="C27" s="49"/>
      <c r="D27" s="49"/>
    </row>
    <row r="28" spans="1:10" x14ac:dyDescent="0.25">
      <c r="A28" s="4">
        <f>ROW(E10)</f>
        <v>10</v>
      </c>
      <c r="B28" s="49"/>
      <c r="C28" s="49"/>
      <c r="D28" s="49"/>
    </row>
    <row r="29" spans="1:10" x14ac:dyDescent="0.25">
      <c r="B29" s="66">
        <f>C29</f>
        <v>69</v>
      </c>
      <c r="C29" s="66">
        <v>69</v>
      </c>
      <c r="D29" s="66">
        <f>C29*B29</f>
        <v>4761</v>
      </c>
    </row>
    <row r="31" spans="1:10" x14ac:dyDescent="0.25">
      <c r="E31" s="53"/>
    </row>
    <row r="33" spans="3:3" x14ac:dyDescent="0.25">
      <c r="C33" s="52"/>
    </row>
    <row r="36" spans="3:3" x14ac:dyDescent="0.25">
      <c r="C36" s="43"/>
    </row>
  </sheetData>
  <mergeCells count="8">
    <mergeCell ref="B16:B17"/>
    <mergeCell ref="A16:A17"/>
    <mergeCell ref="A20:A23"/>
    <mergeCell ref="K2:K3"/>
    <mergeCell ref="K4:K5"/>
    <mergeCell ref="K6:K7"/>
    <mergeCell ref="B14:B15"/>
    <mergeCell ref="A14:A15"/>
  </mergeCells>
  <conditionalFormatting sqref="B14">
    <cfRule type="cellIs" dxfId="8" priority="6" operator="equal">
      <formula>"G"</formula>
    </cfRule>
    <cfRule type="cellIs" dxfId="7" priority="7" operator="equal">
      <formula>"R"</formula>
    </cfRule>
  </conditionalFormatting>
  <conditionalFormatting sqref="C14:D14">
    <cfRule type="cellIs" dxfId="6" priority="1" operator="equal">
      <formula>"Greater than"</formula>
    </cfRule>
    <cfRule type="cellIs" dxfId="5" priority="2" operator="equal">
      <formula>"Greater than"</formula>
    </cfRule>
    <cfRule type="cellIs" dxfId="4" priority="3" operator="equal">
      <formula>"Greater than"</formula>
    </cfRule>
    <cfRule type="cellIs" dxfId="3" priority="4" operator="equal">
      <formula>"Greater than"</formula>
    </cfRule>
    <cfRule type="cellIs" dxfId="2" priority="5" operator="equal">
      <formula>"Less than"</formula>
    </cfRule>
  </conditionalFormatting>
  <dataValidations count="2">
    <dataValidation type="list" allowBlank="1" showInputMessage="1" showErrorMessage="1" sqref="H8">
      <formula1>$H$4:$H$7</formula1>
    </dataValidation>
    <dataValidation type="list" allowBlank="1" showInputMessage="1" showErrorMessage="1" sqref="D18">
      <formula1>$F$1:$F$26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3"/>
  <sheetViews>
    <sheetView zoomScale="160" zoomScaleNormal="160" workbookViewId="0">
      <selection activeCell="C7" sqref="C7"/>
    </sheetView>
  </sheetViews>
  <sheetFormatPr defaultRowHeight="15" x14ac:dyDescent="0.25"/>
  <cols>
    <col min="1" max="1" width="22" customWidth="1"/>
    <col min="2" max="2" width="25" customWidth="1"/>
    <col min="3" max="3" width="36.85546875" customWidth="1"/>
  </cols>
  <sheetData>
    <row r="1" spans="1:6" ht="45" x14ac:dyDescent="0.25">
      <c r="A1" s="58" t="s">
        <v>51</v>
      </c>
      <c r="B1" s="58" t="s">
        <v>52</v>
      </c>
      <c r="C1" s="58" t="s">
        <v>53</v>
      </c>
    </row>
    <row r="2" spans="1:6" x14ac:dyDescent="0.25">
      <c r="A2" s="58" t="s">
        <v>54</v>
      </c>
      <c r="B2" s="59">
        <v>12</v>
      </c>
      <c r="C2" s="59" t="str">
        <f>IF(B2&gt;=18,"Eligible","Not Eligible")</f>
        <v>Not Eligible</v>
      </c>
    </row>
    <row r="3" spans="1:6" x14ac:dyDescent="0.25">
      <c r="A3" s="5"/>
      <c r="B3" s="5"/>
      <c r="C3" s="5"/>
    </row>
    <row r="4" spans="1:6" x14ac:dyDescent="0.25">
      <c r="A4" s="59" t="s">
        <v>55</v>
      </c>
      <c r="B4" s="59" t="s">
        <v>55</v>
      </c>
      <c r="C4" s="58"/>
    </row>
    <row r="5" spans="1:6" x14ac:dyDescent="0.25">
      <c r="A5" s="59">
        <v>2352857852</v>
      </c>
      <c r="B5" s="59">
        <v>12</v>
      </c>
      <c r="C5" s="59" t="str">
        <f>IF(EXACT(A5,B5),"Match","Dosen't Match")</f>
        <v>Dosen't Match</v>
      </c>
    </row>
    <row r="6" spans="1:6" x14ac:dyDescent="0.25">
      <c r="D6" s="5"/>
      <c r="E6" s="5"/>
      <c r="F6" s="5"/>
    </row>
    <row r="7" spans="1:6" x14ac:dyDescent="0.25">
      <c r="A7" s="58" t="s">
        <v>56</v>
      </c>
      <c r="B7" s="60" t="s">
        <v>62</v>
      </c>
      <c r="C7" s="61" t="str">
        <f>IF(B7="sun","S",IF(B7="sat","SO"))</f>
        <v>SO</v>
      </c>
      <c r="D7" s="5"/>
      <c r="E7" s="5"/>
      <c r="F7" s="5"/>
    </row>
    <row r="8" spans="1:6" x14ac:dyDescent="0.25">
      <c r="A8" s="58" t="s">
        <v>57</v>
      </c>
      <c r="B8" s="5"/>
      <c r="C8" s="5"/>
      <c r="D8" s="5"/>
      <c r="E8" s="5"/>
      <c r="F8" s="5"/>
    </row>
    <row r="9" spans="1:6" x14ac:dyDescent="0.25">
      <c r="A9" s="58" t="s">
        <v>58</v>
      </c>
      <c r="B9" s="5"/>
      <c r="C9" s="5"/>
      <c r="D9" s="5"/>
      <c r="E9" s="5"/>
      <c r="F9" s="5"/>
    </row>
    <row r="10" spans="1:6" x14ac:dyDescent="0.25">
      <c r="A10" s="58" t="s">
        <v>59</v>
      </c>
      <c r="B10" s="5"/>
      <c r="C10" s="5"/>
      <c r="D10" s="5"/>
      <c r="E10" s="5"/>
      <c r="F10" s="5"/>
    </row>
    <row r="11" spans="1:6" x14ac:dyDescent="0.25">
      <c r="A11" s="58" t="s">
        <v>60</v>
      </c>
      <c r="B11" s="3"/>
      <c r="C11" s="3"/>
      <c r="D11" s="5"/>
      <c r="E11" s="3"/>
      <c r="F11" s="3"/>
    </row>
    <row r="12" spans="1:6" x14ac:dyDescent="0.25">
      <c r="A12" s="58" t="s">
        <v>61</v>
      </c>
    </row>
    <row r="13" spans="1:6" x14ac:dyDescent="0.25">
      <c r="A13" s="58" t="s">
        <v>62</v>
      </c>
    </row>
  </sheetData>
  <conditionalFormatting sqref="C7">
    <cfRule type="cellIs" dxfId="1" priority="1" operator="equal">
      <formula>"SO"</formula>
    </cfRule>
    <cfRule type="cellIs" dxfId="0" priority="2" operator="equal">
      <formula>"S"</formula>
    </cfRule>
  </conditionalFormatting>
  <dataValidations count="1">
    <dataValidation type="list" allowBlank="1" showInputMessage="1" showErrorMessage="1" sqref="B7">
      <formula1>$A$7:$A$13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18"/>
  <sheetViews>
    <sheetView topLeftCell="A7" workbookViewId="0">
      <selection activeCell="B18" sqref="B18:D18"/>
    </sheetView>
  </sheetViews>
  <sheetFormatPr defaultRowHeight="15" x14ac:dyDescent="0.25"/>
  <cols>
    <col min="1" max="1" width="11.42578125" customWidth="1"/>
    <col min="2" max="2" width="28" customWidth="1"/>
    <col min="3" max="3" width="33.7109375" customWidth="1"/>
    <col min="6" max="6" width="9.5703125" bestFit="1" customWidth="1"/>
    <col min="12" max="12" width="16.5703125" bestFit="1" customWidth="1"/>
  </cols>
  <sheetData>
    <row r="1" spans="1:14" x14ac:dyDescent="0.25">
      <c r="A1" s="4" t="s">
        <v>63</v>
      </c>
      <c r="B1" s="4" t="s">
        <v>64</v>
      </c>
      <c r="C1" s="4" t="s">
        <v>65</v>
      </c>
      <c r="D1" s="4" t="s">
        <v>67</v>
      </c>
      <c r="E1" s="4" t="s">
        <v>66</v>
      </c>
      <c r="F1" s="4" t="s">
        <v>68</v>
      </c>
    </row>
    <row r="2" spans="1:14" x14ac:dyDescent="0.25">
      <c r="A2" s="49">
        <v>1</v>
      </c>
      <c r="B2" s="63"/>
      <c r="C2" s="19" t="s">
        <v>69</v>
      </c>
      <c r="D2" s="49">
        <v>1</v>
      </c>
      <c r="E2" s="19" t="str">
        <f>IF(C2="freeze (sony)","15000",IF(C2="freeze (sumsung)","16000",IF(C2="freeze (voltas)","17000",IF(C2="Freeze (whirlpool)","18000",IF(C2="Freeze (Kelvinator)","19000",IF(C2="",""))))))</f>
        <v>15000</v>
      </c>
      <c r="F2" s="19">
        <f>E2*D2</f>
        <v>15000</v>
      </c>
    </row>
    <row r="3" spans="1:14" x14ac:dyDescent="0.25">
      <c r="A3" s="49">
        <v>2</v>
      </c>
      <c r="B3" s="63"/>
      <c r="C3" s="19" t="s">
        <v>69</v>
      </c>
      <c r="D3" s="49">
        <v>1</v>
      </c>
      <c r="E3" s="19" t="str">
        <f t="shared" ref="E3:E6" si="0">IF(C3="freeze (sony)","15000",IF(C3="freeze (sumsung)","16000",IF(C3="freeze (voltas)","17000",IF(C3="Freeze (whirlpool)","18000",IF(C3="Freeze (Kelvinator)","19000",IF(C3="",""))))))</f>
        <v>15000</v>
      </c>
      <c r="F3" s="19">
        <f t="shared" ref="F3:F6" si="1">E3*D3</f>
        <v>15000</v>
      </c>
      <c r="L3" t="s">
        <v>69</v>
      </c>
      <c r="N3">
        <v>15000</v>
      </c>
    </row>
    <row r="4" spans="1:14" x14ac:dyDescent="0.25">
      <c r="A4" s="49">
        <v>3</v>
      </c>
      <c r="B4" s="63"/>
      <c r="C4" s="19" t="s">
        <v>69</v>
      </c>
      <c r="D4" s="49">
        <v>1</v>
      </c>
      <c r="E4" s="19" t="str">
        <f t="shared" si="0"/>
        <v>15000</v>
      </c>
      <c r="F4" s="19">
        <f t="shared" si="1"/>
        <v>15000</v>
      </c>
      <c r="L4" s="43" t="s">
        <v>70</v>
      </c>
      <c r="N4">
        <v>16000</v>
      </c>
    </row>
    <row r="5" spans="1:14" x14ac:dyDescent="0.25">
      <c r="A5" s="49">
        <v>4</v>
      </c>
      <c r="B5" s="63"/>
      <c r="C5" s="19" t="s">
        <v>69</v>
      </c>
      <c r="D5" s="49">
        <v>1</v>
      </c>
      <c r="E5" s="19" t="str">
        <f t="shared" si="0"/>
        <v>15000</v>
      </c>
      <c r="F5" s="19">
        <f t="shared" si="1"/>
        <v>15000</v>
      </c>
      <c r="L5" s="43" t="s">
        <v>71</v>
      </c>
      <c r="N5">
        <v>17000</v>
      </c>
    </row>
    <row r="6" spans="1:14" x14ac:dyDescent="0.25">
      <c r="A6" s="49">
        <v>5</v>
      </c>
      <c r="B6" s="63"/>
      <c r="C6" s="19" t="s">
        <v>69</v>
      </c>
      <c r="D6" s="49">
        <v>1</v>
      </c>
      <c r="E6" s="19" t="str">
        <f t="shared" si="0"/>
        <v>15000</v>
      </c>
      <c r="F6" s="19">
        <f t="shared" si="1"/>
        <v>15000</v>
      </c>
      <c r="L6" t="s">
        <v>72</v>
      </c>
      <c r="N6">
        <v>18000</v>
      </c>
    </row>
    <row r="7" spans="1:14" x14ac:dyDescent="0.25">
      <c r="A7" s="63"/>
      <c r="B7" s="63"/>
      <c r="C7" s="63"/>
      <c r="D7" s="63"/>
      <c r="E7" s="63"/>
      <c r="F7" s="66">
        <f>SUM(F2:F6)</f>
        <v>75000</v>
      </c>
      <c r="L7" s="43" t="s">
        <v>73</v>
      </c>
      <c r="N7">
        <v>19000</v>
      </c>
    </row>
    <row r="8" spans="1:14" x14ac:dyDescent="0.25">
      <c r="A8" s="81" t="s">
        <v>74</v>
      </c>
      <c r="B8" s="63"/>
      <c r="C8" s="49" t="s">
        <v>75</v>
      </c>
      <c r="D8" s="67">
        <v>0.09</v>
      </c>
      <c r="E8" s="63"/>
      <c r="F8" s="38">
        <f>F7*D8</f>
        <v>6750</v>
      </c>
    </row>
    <row r="9" spans="1:14" x14ac:dyDescent="0.25">
      <c r="A9" s="81"/>
      <c r="B9" s="63"/>
      <c r="C9" s="49" t="s">
        <v>76</v>
      </c>
      <c r="D9" s="67">
        <v>0.09</v>
      </c>
      <c r="E9" s="63"/>
      <c r="F9" s="38">
        <f>F8</f>
        <v>6750</v>
      </c>
    </row>
    <row r="10" spans="1:14" x14ac:dyDescent="0.25">
      <c r="A10" s="64"/>
      <c r="B10" s="48"/>
      <c r="C10" s="48"/>
      <c r="F10" s="68">
        <f>F7+F8+F9</f>
        <v>88500</v>
      </c>
    </row>
    <row r="11" spans="1:14" x14ac:dyDescent="0.25">
      <c r="A11" s="48"/>
      <c r="B11" s="48"/>
      <c r="C11" s="48"/>
    </row>
    <row r="12" spans="1:14" x14ac:dyDescent="0.25">
      <c r="I12">
        <f>65*65</f>
        <v>4225</v>
      </c>
    </row>
    <row r="14" spans="1:14" x14ac:dyDescent="0.25">
      <c r="H14" s="65"/>
    </row>
    <row r="15" spans="1:14" x14ac:dyDescent="0.25">
      <c r="F15" s="62"/>
    </row>
    <row r="18" spans="2:4" x14ac:dyDescent="0.25">
      <c r="B18" s="69">
        <f>C18</f>
        <v>69</v>
      </c>
      <c r="C18" s="69">
        <v>69</v>
      </c>
      <c r="D18" s="69">
        <f>C18*B18</f>
        <v>4761</v>
      </c>
    </row>
  </sheetData>
  <mergeCells count="1">
    <mergeCell ref="A8:A9"/>
  </mergeCells>
  <dataValidations disablePrompts="1" count="1">
    <dataValidation type="list" allowBlank="1" showInputMessage="1" showErrorMessage="1" sqref="C2:C6">
      <formula1>$L$3:$L$7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swastimisry2@gmail.com</dc:creator>
  <cp:lastModifiedBy>swastimisry2@gmail.com</cp:lastModifiedBy>
  <dcterms:created xsi:type="dcterms:W3CDTF">2021-01-17T11:27:36Z</dcterms:created>
  <dcterms:modified xsi:type="dcterms:W3CDTF">2021-05-01T08:37:13Z</dcterms:modified>
</cp:coreProperties>
</file>