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Password="C9CF" lockStructure="1"/>
  <bookViews>
    <workbookView xWindow="240" yWindow="60" windowWidth="20115" windowHeight="801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definedNames>
    <definedName name="MONTH">Sheet5!$AW$2:$AW$13</definedName>
  </definedNames>
  <calcPr calcId="144525"/>
</workbook>
</file>

<file path=xl/calcChain.xml><?xml version="1.0" encoding="utf-8"?>
<calcChain xmlns="http://schemas.openxmlformats.org/spreadsheetml/2006/main">
  <c r="AG4" i="5" l="1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A1" i="5"/>
  <c r="M1" i="5"/>
  <c r="E21" i="4"/>
  <c r="F20" i="4"/>
  <c r="E20" i="4"/>
  <c r="D20" i="4"/>
  <c r="P18" i="4"/>
  <c r="O18" i="4"/>
  <c r="N18" i="4"/>
  <c r="M18" i="4"/>
  <c r="L18" i="4"/>
  <c r="K18" i="4"/>
  <c r="J18" i="4"/>
  <c r="I18" i="4"/>
  <c r="H18" i="4"/>
  <c r="P17" i="4"/>
  <c r="O17" i="4"/>
  <c r="N17" i="4"/>
  <c r="M17" i="4"/>
  <c r="L17" i="4"/>
  <c r="K17" i="4"/>
  <c r="J17" i="4"/>
  <c r="I17" i="4"/>
  <c r="H17" i="4"/>
  <c r="P16" i="4"/>
  <c r="O16" i="4"/>
  <c r="N16" i="4"/>
  <c r="M16" i="4"/>
  <c r="L16" i="4"/>
  <c r="K16" i="4"/>
  <c r="J16" i="4"/>
  <c r="I16" i="4"/>
  <c r="H16" i="4"/>
  <c r="P15" i="4"/>
  <c r="O15" i="4"/>
  <c r="N15" i="4"/>
  <c r="M15" i="4"/>
  <c r="L15" i="4"/>
  <c r="K15" i="4"/>
  <c r="J15" i="4"/>
  <c r="I15" i="4"/>
  <c r="H15" i="4"/>
  <c r="P14" i="4"/>
  <c r="O14" i="4"/>
  <c r="N14" i="4"/>
  <c r="M14" i="4"/>
  <c r="L14" i="4"/>
  <c r="K14" i="4"/>
  <c r="J14" i="4"/>
  <c r="I14" i="4"/>
  <c r="H14" i="4"/>
  <c r="P13" i="4"/>
  <c r="O13" i="4"/>
  <c r="N13" i="4"/>
  <c r="M13" i="4"/>
  <c r="L13" i="4"/>
  <c r="K13" i="4"/>
  <c r="J13" i="4"/>
  <c r="I13" i="4"/>
  <c r="H13" i="4"/>
  <c r="P12" i="4"/>
  <c r="O12" i="4"/>
  <c r="N12" i="4"/>
  <c r="M12" i="4"/>
  <c r="L12" i="4"/>
  <c r="K12" i="4"/>
  <c r="J12" i="4"/>
  <c r="I12" i="4"/>
  <c r="H12" i="4"/>
  <c r="P11" i="4"/>
  <c r="O11" i="4"/>
  <c r="N11" i="4"/>
  <c r="M11" i="4"/>
  <c r="L11" i="4"/>
  <c r="K11" i="4"/>
  <c r="J11" i="4"/>
  <c r="I11" i="4"/>
  <c r="H11" i="4"/>
  <c r="P10" i="4"/>
  <c r="O10" i="4"/>
  <c r="N10" i="4"/>
  <c r="M10" i="4"/>
  <c r="L10" i="4"/>
  <c r="K10" i="4"/>
  <c r="J10" i="4"/>
  <c r="I10" i="4"/>
  <c r="H10" i="4"/>
  <c r="P9" i="4"/>
  <c r="O9" i="4"/>
  <c r="N9" i="4"/>
  <c r="M9" i="4"/>
  <c r="L9" i="4"/>
  <c r="K9" i="4"/>
  <c r="J9" i="4"/>
  <c r="I9" i="4"/>
  <c r="H9" i="4"/>
  <c r="B34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C3" i="2"/>
  <c r="C2" i="2"/>
  <c r="B2" i="2"/>
  <c r="A2" i="2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B4" i="3"/>
  <c r="D52" i="1"/>
  <c r="D51" i="1"/>
  <c r="D50" i="1"/>
  <c r="M49" i="1"/>
  <c r="D49" i="1"/>
  <c r="D48" i="1"/>
  <c r="D47" i="1"/>
  <c r="D46" i="1"/>
  <c r="D45" i="1"/>
  <c r="E43" i="1"/>
  <c r="E42" i="1"/>
  <c r="E41" i="1"/>
  <c r="E40" i="1"/>
  <c r="E39" i="1"/>
  <c r="E38" i="1"/>
  <c r="E37" i="1"/>
  <c r="E36" i="1"/>
  <c r="M34" i="1"/>
  <c r="K34" i="1"/>
  <c r="M33" i="1"/>
  <c r="K33" i="1"/>
  <c r="J33" i="1"/>
  <c r="I33" i="1"/>
  <c r="R32" i="1"/>
  <c r="Q32" i="1"/>
  <c r="P32" i="1"/>
  <c r="L32" i="1"/>
  <c r="E32" i="1"/>
  <c r="B32" i="1"/>
  <c r="R31" i="1"/>
  <c r="Q31" i="1"/>
  <c r="P31" i="1"/>
  <c r="L31" i="1"/>
  <c r="E31" i="1"/>
  <c r="B31" i="1"/>
  <c r="R30" i="1"/>
  <c r="Q30" i="1"/>
  <c r="P30" i="1"/>
  <c r="L30" i="1"/>
  <c r="E30" i="1"/>
  <c r="B30" i="1"/>
  <c r="R29" i="1"/>
  <c r="Q29" i="1"/>
  <c r="P29" i="1"/>
  <c r="L29" i="1"/>
  <c r="E29" i="1"/>
  <c r="B29" i="1"/>
  <c r="R28" i="1"/>
  <c r="Q28" i="1"/>
  <c r="P28" i="1"/>
  <c r="L28" i="1"/>
  <c r="E28" i="1"/>
  <c r="B28" i="1"/>
  <c r="R27" i="1"/>
  <c r="Q27" i="1"/>
  <c r="P27" i="1"/>
  <c r="L27" i="1"/>
  <c r="E27" i="1"/>
  <c r="B27" i="1"/>
  <c r="R26" i="1"/>
  <c r="Q26" i="1"/>
  <c r="P26" i="1"/>
  <c r="L26" i="1"/>
  <c r="E26" i="1"/>
  <c r="B26" i="1"/>
  <c r="R25" i="1"/>
  <c r="Q25" i="1"/>
  <c r="P25" i="1"/>
  <c r="L25" i="1"/>
  <c r="E25" i="1"/>
  <c r="B25" i="1"/>
  <c r="R24" i="1"/>
  <c r="Q24" i="1"/>
  <c r="P24" i="1"/>
  <c r="L24" i="1"/>
  <c r="E24" i="1"/>
  <c r="B24" i="1"/>
  <c r="R23" i="1"/>
  <c r="Q23" i="1"/>
  <c r="P23" i="1"/>
  <c r="L23" i="1"/>
  <c r="E23" i="1"/>
  <c r="B23" i="1"/>
  <c r="R22" i="1"/>
  <c r="Q22" i="1"/>
  <c r="P22" i="1"/>
  <c r="L22" i="1"/>
  <c r="E22" i="1"/>
  <c r="B22" i="1"/>
  <c r="R21" i="1"/>
  <c r="Q21" i="1"/>
  <c r="P21" i="1"/>
  <c r="L21" i="1"/>
  <c r="E21" i="1"/>
  <c r="B21" i="1"/>
  <c r="R20" i="1"/>
  <c r="Q20" i="1"/>
  <c r="P20" i="1"/>
  <c r="L20" i="1"/>
  <c r="E20" i="1"/>
  <c r="B20" i="1"/>
  <c r="R19" i="1"/>
  <c r="Q19" i="1"/>
  <c r="P19" i="1"/>
  <c r="L19" i="1"/>
  <c r="E19" i="1"/>
  <c r="B19" i="1"/>
  <c r="R18" i="1"/>
  <c r="Q18" i="1"/>
  <c r="P18" i="1"/>
  <c r="L18" i="1"/>
  <c r="E18" i="1"/>
  <c r="B18" i="1"/>
  <c r="R17" i="1"/>
  <c r="Q17" i="1"/>
  <c r="P17" i="1"/>
  <c r="L17" i="1"/>
  <c r="E17" i="1"/>
  <c r="B17" i="1"/>
  <c r="R16" i="1"/>
  <c r="Q16" i="1"/>
  <c r="P16" i="1"/>
  <c r="L16" i="1"/>
  <c r="E16" i="1"/>
  <c r="B16" i="1"/>
  <c r="R15" i="1"/>
  <c r="Q15" i="1"/>
  <c r="P15" i="1"/>
  <c r="L15" i="1"/>
  <c r="E15" i="1"/>
  <c r="B15" i="1"/>
  <c r="R14" i="1"/>
  <c r="Q14" i="1"/>
  <c r="P14" i="1"/>
  <c r="L14" i="1"/>
  <c r="E14" i="1"/>
  <c r="B14" i="1"/>
  <c r="R13" i="1"/>
  <c r="Q13" i="1"/>
  <c r="P13" i="1"/>
  <c r="M13" i="1"/>
  <c r="L13" i="1"/>
  <c r="E13" i="1"/>
  <c r="B13" i="1"/>
  <c r="R12" i="1"/>
  <c r="Q12" i="1"/>
  <c r="P12" i="1"/>
  <c r="L12" i="1"/>
  <c r="E12" i="1"/>
  <c r="B12" i="1"/>
  <c r="R11" i="1"/>
  <c r="Q11" i="1"/>
  <c r="P11" i="1"/>
  <c r="L11" i="1"/>
  <c r="E11" i="1"/>
  <c r="B11" i="1"/>
  <c r="R10" i="1"/>
  <c r="Q10" i="1"/>
  <c r="P10" i="1"/>
  <c r="L10" i="1"/>
  <c r="E10" i="1"/>
  <c r="B10" i="1"/>
  <c r="R9" i="1"/>
  <c r="Q9" i="1"/>
  <c r="P9" i="1"/>
  <c r="L9" i="1"/>
  <c r="E9" i="1"/>
  <c r="B9" i="1"/>
  <c r="R8" i="1"/>
  <c r="Q8" i="1"/>
  <c r="P8" i="1"/>
  <c r="L8" i="1"/>
  <c r="E8" i="1"/>
  <c r="B8" i="1"/>
  <c r="R7" i="1"/>
  <c r="Q7" i="1"/>
  <c r="P7" i="1"/>
  <c r="L7" i="1"/>
  <c r="E7" i="1"/>
  <c r="B7" i="1"/>
  <c r="R6" i="1"/>
  <c r="Q6" i="1"/>
  <c r="P6" i="1"/>
  <c r="L6" i="1"/>
  <c r="E6" i="1"/>
  <c r="B6" i="1"/>
  <c r="U5" i="1"/>
  <c r="R5" i="1"/>
  <c r="Q5" i="1"/>
  <c r="P5" i="1"/>
  <c r="L5" i="1"/>
  <c r="E5" i="1"/>
  <c r="B5" i="1"/>
  <c r="R4" i="1"/>
  <c r="Q4" i="1"/>
  <c r="P4" i="1"/>
  <c r="L4" i="1"/>
  <c r="E4" i="1"/>
  <c r="B4" i="1"/>
  <c r="R3" i="1"/>
  <c r="Q3" i="1"/>
  <c r="P3" i="1"/>
  <c r="L3" i="1"/>
  <c r="E3" i="1"/>
  <c r="B3" i="1"/>
  <c r="R2" i="1"/>
  <c r="Q2" i="1"/>
  <c r="P2" i="1"/>
  <c r="L2" i="1"/>
  <c r="E2" i="1"/>
  <c r="B2" i="1"/>
</calcChain>
</file>

<file path=xl/sharedStrings.xml><?xml version="1.0" encoding="utf-8"?>
<sst xmlns="http://schemas.openxmlformats.org/spreadsheetml/2006/main" count="160" uniqueCount="83">
  <si>
    <t>SUN</t>
  </si>
  <si>
    <t>MON</t>
  </si>
  <si>
    <t>TUE</t>
  </si>
  <si>
    <t>WED</t>
  </si>
  <si>
    <t>THU</t>
  </si>
  <si>
    <t>FRI</t>
  </si>
  <si>
    <t>SAT</t>
  </si>
  <si>
    <t>RABI</t>
  </si>
  <si>
    <t>MATI</t>
  </si>
  <si>
    <t>ALOK</t>
  </si>
  <si>
    <t>Total days of  month</t>
  </si>
  <si>
    <t>Days No</t>
  </si>
  <si>
    <t>Sun</t>
  </si>
  <si>
    <t>Mon</t>
  </si>
  <si>
    <t>Tue</t>
  </si>
  <si>
    <t>Wed</t>
  </si>
  <si>
    <t>Thu</t>
  </si>
  <si>
    <t>Fri</t>
  </si>
  <si>
    <t>Sat</t>
  </si>
  <si>
    <t>Total Payment</t>
  </si>
  <si>
    <t>Total Sale Qty</t>
  </si>
  <si>
    <t>No.</t>
  </si>
  <si>
    <t>END DATE</t>
  </si>
  <si>
    <t>START DATE</t>
  </si>
  <si>
    <t xml:space="preserve">                                                                                                                                                  </t>
  </si>
  <si>
    <t>Date</t>
  </si>
  <si>
    <t>Day</t>
  </si>
  <si>
    <t>Month</t>
  </si>
  <si>
    <t>Year</t>
  </si>
  <si>
    <t>Total Blanks:-</t>
  </si>
  <si>
    <t xml:space="preserve"> </t>
  </si>
  <si>
    <t>Count</t>
  </si>
  <si>
    <t>My Choice</t>
  </si>
  <si>
    <t>NAME OF THE EMPLOYEE</t>
  </si>
  <si>
    <t>SALARY PER MONTH</t>
  </si>
  <si>
    <t>PRESENT</t>
  </si>
  <si>
    <t>ABSENT</t>
  </si>
  <si>
    <t>SALARY EARN</t>
  </si>
  <si>
    <t>BASIC</t>
  </si>
  <si>
    <t>DA</t>
  </si>
  <si>
    <t>CA</t>
  </si>
  <si>
    <t>EA</t>
  </si>
  <si>
    <t>TOTAL</t>
  </si>
  <si>
    <t>ABINASH MUKHERJEE</t>
  </si>
  <si>
    <t>BISWAJIT MONDAL</t>
  </si>
  <si>
    <t>CHANDRANI  DEVI</t>
  </si>
  <si>
    <t>DEBASISH HALDER</t>
  </si>
  <si>
    <t>EMINI PODDER</t>
  </si>
  <si>
    <t>FALTU DAS</t>
  </si>
  <si>
    <t>GOURANGA PRAVU</t>
  </si>
  <si>
    <t>Mr.Abani</t>
  </si>
  <si>
    <t>Mr Bipul</t>
  </si>
  <si>
    <t>Miss.Reekha</t>
  </si>
  <si>
    <t>PF</t>
  </si>
  <si>
    <t>ESI</t>
  </si>
  <si>
    <t>ATTENDANCE SHEET FOR THE MONTH OF</t>
  </si>
  <si>
    <t>ECODE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</si>
  <si>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</si>
  <si>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</si>
  <si>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</si>
  <si>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</si>
  <si>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</si>
  <si>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</si>
  <si>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</si>
  <si>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</si>
  <si>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</si>
  <si>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</si>
  <si>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</si>
  <si>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</si>
  <si>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</si>
  <si>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</si>
  <si>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</si>
  <si>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</si>
  <si>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</si>
  <si>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</si>
  <si>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</si>
  <si>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</si>
  <si>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</si>
  <si>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</si>
  <si>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STARTING DATE</t>
  </si>
  <si>
    <t>MONTH END DATE</t>
  </si>
  <si>
    <t>`00001</t>
  </si>
  <si>
    <t>`0001.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</si>
</sst>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[$-F800]dddd\,\ mmmm\ dd\,\ yyyy"/>
    <numFmt numFmtId="166" formatCode="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/>
    <xf numFmtId="0" fontId="0" fillId="0" borderId="2" xfId="0" applyBorder="1"/>
    <xf numFmtId="0" fontId="0" fillId="10" borderId="0" xfId="0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/>
    <xf numFmtId="14" fontId="1" fillId="0" borderId="1" xfId="0" applyNumberFormat="1" applyFont="1" applyFill="1" applyBorder="1" applyAlignment="1">
      <alignment horizontal="center" vertical="center"/>
    </xf>
    <xf numFmtId="43" fontId="0" fillId="0" borderId="0" xfId="1" applyNumberFormat="1" applyFont="1"/>
    <xf numFmtId="0" fontId="3" fillId="5" borderId="0" xfId="0" applyFont="1" applyFill="1"/>
    <xf numFmtId="0" fontId="1" fillId="0" borderId="1" xfId="0" applyFont="1" applyBorder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2" borderId="6" xfId="0" applyFill="1" applyBorder="1"/>
    <xf numFmtId="14" fontId="0" fillId="0" borderId="0" xfId="1" applyNumberFormat="1" applyFont="1" applyAlignment="1">
      <alignment horizontal="center" vertical="center"/>
    </xf>
    <xf numFmtId="0" fontId="0" fillId="0" borderId="0" xfId="0" applyProtection="1">
      <protection locked="0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8" xfId="0" applyBorder="1" applyProtection="1">
      <protection locked="0"/>
    </xf>
    <xf numFmtId="1" fontId="0" fillId="0" borderId="0" xfId="0" applyNumberFormat="1"/>
    <xf numFmtId="0" fontId="0" fillId="0" borderId="3" xfId="0" applyBorder="1"/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textRotation="90"/>
      <protection hidden="1"/>
    </xf>
    <xf numFmtId="166" fontId="0" fillId="0" borderId="0" xfId="0" applyNumberFormat="1" applyProtection="1">
      <protection hidden="1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14" borderId="4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9" fontId="0" fillId="15" borderId="1" xfId="0" applyNumberFormat="1" applyFill="1" applyBorder="1" applyAlignment="1" applyProtection="1">
      <alignment horizontal="center" vertical="center"/>
      <protection locked="0"/>
    </xf>
    <xf numFmtId="9" fontId="0" fillId="15" borderId="4" xfId="0" applyNumberFormat="1" applyFill="1" applyBorder="1" applyAlignment="1" applyProtection="1">
      <alignment horizontal="center" vertical="center"/>
      <protection locked="0"/>
    </xf>
    <xf numFmtId="10" fontId="0" fillId="15" borderId="1" xfId="0" applyNumberFormat="1" applyFill="1" applyBorder="1" applyAlignment="1" applyProtection="1">
      <alignment horizontal="center" vertical="center"/>
      <protection locked="0"/>
    </xf>
    <xf numFmtId="1" fontId="0" fillId="20" borderId="1" xfId="0" applyNumberFormat="1" applyFill="1" applyBorder="1" applyAlignment="1">
      <alignment horizontal="center" vertical="center"/>
    </xf>
    <xf numFmtId="1" fontId="0" fillId="19" borderId="1" xfId="0" applyNumberFormat="1" applyFill="1" applyBorder="1" applyAlignment="1">
      <alignment horizontal="center" vertical="center"/>
    </xf>
    <xf numFmtId="1" fontId="0" fillId="19" borderId="4" xfId="0" applyNumberFormat="1" applyFill="1" applyBorder="1" applyAlignment="1">
      <alignment horizontal="center" vertical="center"/>
    </xf>
    <xf numFmtId="0" fontId="0" fillId="22" borderId="1" xfId="0" applyFill="1" applyBorder="1"/>
    <xf numFmtId="0" fontId="0" fillId="22" borderId="1" xfId="0" applyFill="1" applyBorder="1" applyProtection="1">
      <protection locked="0"/>
    </xf>
    <xf numFmtId="0" fontId="0" fillId="23" borderId="1" xfId="0" applyFill="1" applyBorder="1"/>
    <xf numFmtId="0" fontId="0" fillId="23" borderId="1" xfId="0" applyFill="1" applyBorder="1" applyProtection="1">
      <protection locked="0"/>
    </xf>
    <xf numFmtId="164" fontId="0" fillId="20" borderId="4" xfId="1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14" fontId="0" fillId="2" borderId="9" xfId="0" applyNumberFormat="1" applyFill="1" applyBorder="1" applyAlignment="1" applyProtection="1">
      <alignment horizontal="center" vertical="center"/>
      <protection locked="0"/>
    </xf>
    <xf numFmtId="14" fontId="0" fillId="2" borderId="10" xfId="0" applyNumberFormat="1" applyFill="1" applyBorder="1" applyAlignment="1" applyProtection="1">
      <alignment horizontal="center" vertical="center"/>
      <protection locked="0"/>
    </xf>
    <xf numFmtId="14" fontId="0" fillId="2" borderId="11" xfId="0" applyNumberFormat="1" applyFill="1" applyBorder="1" applyAlignment="1" applyProtection="1">
      <alignment horizontal="center" vertical="center"/>
      <protection locked="0"/>
    </xf>
    <xf numFmtId="14" fontId="0" fillId="2" borderId="12" xfId="0" applyNumberFormat="1" applyFill="1" applyBorder="1" applyAlignment="1" applyProtection="1">
      <alignment horizontal="center" vertical="center"/>
      <protection locked="0"/>
    </xf>
    <xf numFmtId="0" fontId="4" fillId="9" borderId="0" xfId="0" applyFont="1" applyFill="1" applyAlignment="1" applyProtection="1">
      <alignment horizontal="center"/>
      <protection hidden="1"/>
    </xf>
    <xf numFmtId="0" fontId="0" fillId="11" borderId="0" xfId="0" applyFill="1" applyAlignment="1" applyProtection="1">
      <alignment horizontal="center"/>
      <protection hidden="1"/>
    </xf>
    <xf numFmtId="165" fontId="0" fillId="0" borderId="0" xfId="0" applyNumberFormat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numFmt numFmtId="2" formatCode="0.00"/>
      <fill>
        <patternFill>
          <bgColor theme="5" tint="0.39994506668294322"/>
        </patternFill>
      </fill>
    </dxf>
    <dxf>
      <numFmt numFmtId="2" formatCode="0.00"/>
      <fill>
        <patternFill>
          <bgColor theme="4" tint="0.39994506668294322"/>
        </patternFill>
      </fill>
    </dxf>
    <dxf>
      <numFmt numFmtId="2" formatCode="0.00"/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numFmt numFmtId="2" formatCode="0.00"/>
      <fill>
        <patternFill>
          <bgColor theme="7" tint="0.39994506668294322"/>
        </patternFill>
      </fill>
    </dxf>
    <dxf>
      <numFmt numFmtId="2" formatCode="0.00"/>
      <fill>
        <patternFill>
          <bgColor theme="6" tint="0.39994506668294322"/>
        </patternFill>
      </fill>
    </dxf>
    <dxf>
      <numFmt numFmtId="30" formatCode="@"/>
      <fill>
        <patternFill>
          <bgColor theme="9" tint="0.39994506668294322"/>
        </patternFill>
      </fill>
    </dxf>
    <dxf>
      <numFmt numFmtId="1" formatCode="0"/>
      <fill>
        <patternFill>
          <bgColor rgb="FF800080"/>
        </patternFill>
      </fill>
    </dxf>
    <dxf>
      <numFmt numFmtId="1" formatCode="0"/>
      <fill>
        <patternFill>
          <bgColor rgb="FF00FFFF"/>
        </patternFill>
      </fill>
    </dxf>
    <dxf>
      <numFmt numFmtId="30" formatCode="@"/>
      <fill>
        <patternFill>
          <bgColor rgb="FFFFFF00"/>
        </patternFill>
      </fill>
    </dxf>
    <dxf>
      <numFmt numFmtId="30" formatCode="@"/>
      <fill>
        <patternFill>
          <bgColor rgb="FFFF0000"/>
        </patternFill>
      </fill>
    </dxf>
    <dxf>
      <numFmt numFmtId="30" formatCode="@"/>
      <fill>
        <patternFill>
          <bgColor rgb="FF00B0F0"/>
        </patternFill>
      </fill>
    </dxf>
    <dxf>
      <numFmt numFmtId="30" formatCode="@"/>
      <fill>
        <patternFill>
          <bgColor rgb="FFFF0000"/>
        </patternFill>
      </fill>
    </dxf>
    <dxf>
      <numFmt numFmtId="30" formatCode="@"/>
      <fill>
        <patternFill>
          <bgColor theme="9" tint="-0.24994659260841701"/>
        </patternFill>
      </fill>
    </dxf>
    <dxf>
      <numFmt numFmtId="30" formatCode="@"/>
      <fill>
        <patternFill>
          <bgColor rgb="FFFFFF00"/>
        </patternFill>
      </fill>
    </dxf>
    <dxf>
      <numFmt numFmtId="30" formatCode="@"/>
      <fill>
        <patternFill>
          <bgColor rgb="FF92D050"/>
        </patternFill>
      </fill>
    </dxf>
    <dxf>
      <numFmt numFmtId="30" formatCode="@"/>
      <fill>
        <patternFill>
          <bgColor rgb="FF00B0F0"/>
        </patternFill>
      </fill>
    </dxf>
    <dxf>
      <numFmt numFmtId="30" formatCode="@"/>
      <fill>
        <patternFill>
          <bgColor rgb="FF0070C0"/>
        </patternFill>
      </fill>
    </dxf>
    <dxf>
      <numFmt numFmtId="30" formatCode="@"/>
      <fill>
        <patternFill>
          <bgColor rgb="FF7030A0"/>
        </patternFill>
      </fill>
    </dxf>
    <dxf>
      <numFmt numFmtId="30" formatCode="@"/>
      <fill>
        <patternFill>
          <bgColor rgb="FF92D050"/>
        </patternFill>
      </fill>
    </dxf>
    <dxf>
      <numFmt numFmtId="30" formatCode="@"/>
      <fill>
        <patternFill>
          <bgColor rgb="FF92D050"/>
        </patternFill>
      </fill>
    </dxf>
    <dxf>
      <numFmt numFmtId="2" formatCode="0.00"/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30" formatCode="@"/>
    </dxf>
  </dxfs>
  <tableStyles count="0" defaultTableStyle="TableStyleMedium2" defaultPivotStyle="PivotStyleLight16"/>
  <colors>
    <mruColors>
      <color rgb="FF00FFFF"/>
      <color rgb="FFFF00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OME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22412</xdr:rowOff>
    </xdr:from>
    <xdr:to>
      <xdr:col>16</xdr:col>
      <xdr:colOff>0</xdr:colOff>
      <xdr:row>5</xdr:row>
      <xdr:rowOff>0</xdr:rowOff>
    </xdr:to>
    <xdr:sp macro="" textlink="">
      <xdr:nvSpPr>
        <xdr:cNvPr id="2" name="Rectangle 1"/>
        <xdr:cNvSpPr/>
      </xdr:nvSpPr>
      <xdr:spPr>
        <a:xfrm>
          <a:off x="1815353" y="212912"/>
          <a:ext cx="11015382" cy="7395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600"/>
            <a:t>EMPLOY</a:t>
          </a:r>
          <a:r>
            <a:rPr lang="en-IN" sz="6600" baseline="0"/>
            <a:t> SALARY INFO</a:t>
          </a:r>
          <a:endParaRPr lang="en-IN" sz="6600"/>
        </a:p>
      </xdr:txBody>
    </xdr:sp>
    <xdr:clientData/>
  </xdr:twoCellAnchor>
  <xdr:twoCellAnchor>
    <xdr:from>
      <xdr:col>0</xdr:col>
      <xdr:colOff>126996</xdr:colOff>
      <xdr:row>1</xdr:row>
      <xdr:rowOff>74081</xdr:rowOff>
    </xdr:from>
    <xdr:to>
      <xdr:col>2</xdr:col>
      <xdr:colOff>383959</xdr:colOff>
      <xdr:row>9</xdr:row>
      <xdr:rowOff>91226</xdr:rowOff>
    </xdr:to>
    <xdr:grpSp>
      <xdr:nvGrpSpPr>
        <xdr:cNvPr id="6" name="Group 5">
          <a:hlinkClick xmlns:r="http://schemas.openxmlformats.org/officeDocument/2006/relationships" r:id="rId1"/>
        </xdr:cNvPr>
        <xdr:cNvGrpSpPr/>
      </xdr:nvGrpSpPr>
      <xdr:grpSpPr>
        <a:xfrm>
          <a:off x="126996" y="264581"/>
          <a:ext cx="1484630" cy="1414145"/>
          <a:chOff x="0" y="0"/>
          <a:chExt cx="3299155" cy="2940710"/>
        </a:xfrm>
      </xdr:grpSpPr>
      <xdr:sp macro="" textlink="">
        <xdr:nvSpPr>
          <xdr:cNvPr id="8" name="Rounded Rectangle 7"/>
          <xdr:cNvSpPr/>
        </xdr:nvSpPr>
        <xdr:spPr>
          <a:xfrm>
            <a:off x="0" y="0"/>
            <a:ext cx="3299155" cy="2940710"/>
          </a:xfrm>
          <a:prstGeom prst="roundRect">
            <a:avLst/>
          </a:prstGeom>
          <a:solidFill>
            <a:schemeClr val="tx2">
              <a:lumMod val="60000"/>
              <a:lumOff val="40000"/>
            </a:schemeClr>
          </a:solidFill>
          <a:ln w="76200">
            <a:solidFill>
              <a:schemeClr val="tx1"/>
            </a:solidFill>
          </a:ln>
          <a:scene3d>
            <a:camera prst="orthographicFront"/>
            <a:lightRig rig="threePt" dir="t"/>
          </a:scene3d>
          <a:sp3d>
            <a:bevelB h="12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grpSp>
        <xdr:nvGrpSpPr>
          <xdr:cNvPr id="10" name="Group 9"/>
          <xdr:cNvGrpSpPr/>
        </xdr:nvGrpSpPr>
        <xdr:grpSpPr>
          <a:xfrm>
            <a:off x="226771" y="117044"/>
            <a:ext cx="2750516" cy="2634618"/>
            <a:chOff x="0" y="0"/>
            <a:chExt cx="2750516" cy="2634618"/>
          </a:xfrm>
        </xdr:grpSpPr>
        <xdr:sp macro="" textlink="">
          <xdr:nvSpPr>
            <xdr:cNvPr id="11" name="Pentagon 8"/>
            <xdr:cNvSpPr/>
          </xdr:nvSpPr>
          <xdr:spPr>
            <a:xfrm rot="16200000">
              <a:off x="226771" y="460858"/>
              <a:ext cx="2291389" cy="2056131"/>
            </a:xfrm>
            <a:custGeom>
              <a:avLst/>
              <a:gdLst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3635 w 2171700"/>
                <a:gd name="connsiteY3" fmla="*/ 2056130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3635 w 2171700"/>
                <a:gd name="connsiteY1" fmla="*/ 0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1700"/>
                <a:gd name="connsiteY0" fmla="*/ 0 h 2056130"/>
                <a:gd name="connsiteX1" fmla="*/ 1146480 w 2171700"/>
                <a:gd name="connsiteY1" fmla="*/ 113208 h 2056130"/>
                <a:gd name="connsiteX2" fmla="*/ 2171700 w 2171700"/>
                <a:gd name="connsiteY2" fmla="*/ 1028065 h 2056130"/>
                <a:gd name="connsiteX3" fmla="*/ 1146480 w 2171700"/>
                <a:gd name="connsiteY3" fmla="*/ 1942008 h 2056130"/>
                <a:gd name="connsiteX4" fmla="*/ 0 w 2171700"/>
                <a:gd name="connsiteY4" fmla="*/ 2056130 h 2056130"/>
                <a:gd name="connsiteX5" fmla="*/ 0 w 2171700"/>
                <a:gd name="connsiteY5" fmla="*/ 0 h 2056130"/>
                <a:gd name="connsiteX0" fmla="*/ 0 w 2175180"/>
                <a:gd name="connsiteY0" fmla="*/ 0 h 2056130"/>
                <a:gd name="connsiteX1" fmla="*/ 1146480 w 2175180"/>
                <a:gd name="connsiteY1" fmla="*/ 113208 h 2056130"/>
                <a:gd name="connsiteX2" fmla="*/ 2175180 w 2175180"/>
                <a:gd name="connsiteY2" fmla="*/ 1032180 h 2056130"/>
                <a:gd name="connsiteX3" fmla="*/ 1146480 w 2175180"/>
                <a:gd name="connsiteY3" fmla="*/ 1942008 h 2056130"/>
                <a:gd name="connsiteX4" fmla="*/ 0 w 2175180"/>
                <a:gd name="connsiteY4" fmla="*/ 2056130 h 2056130"/>
                <a:gd name="connsiteX5" fmla="*/ 0 w 2175180"/>
                <a:gd name="connsiteY5" fmla="*/ 0 h 2056130"/>
                <a:gd name="connsiteX0" fmla="*/ 0 w 2291389"/>
                <a:gd name="connsiteY0" fmla="*/ 0 h 2056130"/>
                <a:gd name="connsiteX1" fmla="*/ 1146480 w 2291389"/>
                <a:gd name="connsiteY1" fmla="*/ 113208 h 2056130"/>
                <a:gd name="connsiteX2" fmla="*/ 2291389 w 2291389"/>
                <a:gd name="connsiteY2" fmla="*/ 1030593 h 2056130"/>
                <a:gd name="connsiteX3" fmla="*/ 1146480 w 2291389"/>
                <a:gd name="connsiteY3" fmla="*/ 1942008 h 2056130"/>
                <a:gd name="connsiteX4" fmla="*/ 0 w 2291389"/>
                <a:gd name="connsiteY4" fmla="*/ 2056130 h 2056130"/>
                <a:gd name="connsiteX5" fmla="*/ 0 w 2291389"/>
                <a:gd name="connsiteY5" fmla="*/ 0 h 2056130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6480 w 2291389"/>
                <a:gd name="connsiteY3" fmla="*/ 1942009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  <a:gd name="connsiteX0" fmla="*/ 0 w 2291389"/>
                <a:gd name="connsiteY0" fmla="*/ 1 h 2056131"/>
                <a:gd name="connsiteX1" fmla="*/ 1147804 w 2291389"/>
                <a:gd name="connsiteY1" fmla="*/ 0 h 2056131"/>
                <a:gd name="connsiteX2" fmla="*/ 2291389 w 2291389"/>
                <a:gd name="connsiteY2" fmla="*/ 1030594 h 2056131"/>
                <a:gd name="connsiteX3" fmla="*/ 1147804 w 2291389"/>
                <a:gd name="connsiteY3" fmla="*/ 2056131 h 2056131"/>
                <a:gd name="connsiteX4" fmla="*/ 0 w 2291389"/>
                <a:gd name="connsiteY4" fmla="*/ 2056131 h 2056131"/>
                <a:gd name="connsiteX5" fmla="*/ 0 w 2291389"/>
                <a:gd name="connsiteY5" fmla="*/ 1 h 205613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2291389" h="2056131">
                  <a:moveTo>
                    <a:pt x="0" y="1"/>
                  </a:moveTo>
                  <a:lnTo>
                    <a:pt x="1147804" y="0"/>
                  </a:lnTo>
                  <a:lnTo>
                    <a:pt x="2291389" y="1030594"/>
                  </a:lnTo>
                  <a:lnTo>
                    <a:pt x="1147804" y="2056131"/>
                  </a:lnTo>
                  <a:lnTo>
                    <a:pt x="0" y="2056131"/>
                  </a:lnTo>
                  <a:lnTo>
                    <a:pt x="0" y="1"/>
                  </a:lnTo>
                  <a:close/>
                </a:path>
              </a:pathLst>
            </a:cu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12" name="Freeform 11"/>
            <xdr:cNvSpPr/>
          </xdr:nvSpPr>
          <xdr:spPr>
            <a:xfrm>
              <a:off x="0" y="0"/>
              <a:ext cx="2750516" cy="1492300"/>
            </a:xfrm>
            <a:custGeom>
              <a:avLst/>
              <a:gdLst>
                <a:gd name="connsiteX0" fmla="*/ 234087 w 2750516"/>
                <a:gd name="connsiteY0" fmla="*/ 1492300 h 1499616"/>
                <a:gd name="connsiteX1" fmla="*/ 0 w 2750516"/>
                <a:gd name="connsiteY1" fmla="*/ 1492300 h 1499616"/>
                <a:gd name="connsiteX2" fmla="*/ 1375258 w 2750516"/>
                <a:gd name="connsiteY2" fmla="*/ 0 h 1499616"/>
                <a:gd name="connsiteX3" fmla="*/ 2750516 w 2750516"/>
                <a:gd name="connsiteY3" fmla="*/ 1492300 h 1499616"/>
                <a:gd name="connsiteX4" fmla="*/ 2531060 w 2750516"/>
                <a:gd name="connsiteY4" fmla="*/ 1492300 h 1499616"/>
                <a:gd name="connsiteX5" fmla="*/ 1382573 w 2750516"/>
                <a:gd name="connsiteY5" fmla="*/ 226771 h 1499616"/>
                <a:gd name="connsiteX6" fmla="*/ 336500 w 2750516"/>
                <a:gd name="connsiteY6" fmla="*/ 1499616 h 1499616"/>
                <a:gd name="connsiteX7" fmla="*/ 234087 w 2750516"/>
                <a:gd name="connsiteY7" fmla="*/ 1492300 h 1499616"/>
                <a:gd name="connsiteX0" fmla="*/ 234087 w 2750516"/>
                <a:gd name="connsiteY0" fmla="*/ 1492300 h 1492300"/>
                <a:gd name="connsiteX1" fmla="*/ 0 w 2750516"/>
                <a:gd name="connsiteY1" fmla="*/ 1492300 h 1492300"/>
                <a:gd name="connsiteX2" fmla="*/ 1375258 w 2750516"/>
                <a:gd name="connsiteY2" fmla="*/ 0 h 1492300"/>
                <a:gd name="connsiteX3" fmla="*/ 2750516 w 2750516"/>
                <a:gd name="connsiteY3" fmla="*/ 1492300 h 1492300"/>
                <a:gd name="connsiteX4" fmla="*/ 2531060 w 2750516"/>
                <a:gd name="connsiteY4" fmla="*/ 1492300 h 1492300"/>
                <a:gd name="connsiteX5" fmla="*/ 1382573 w 2750516"/>
                <a:gd name="connsiteY5" fmla="*/ 226771 h 1492300"/>
                <a:gd name="connsiteX6" fmla="*/ 234087 w 2750516"/>
                <a:gd name="connsiteY6" fmla="*/ 1492300 h 14923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2750516" h="1492300">
                  <a:moveTo>
                    <a:pt x="234087" y="1492300"/>
                  </a:moveTo>
                  <a:lnTo>
                    <a:pt x="0" y="1492300"/>
                  </a:lnTo>
                  <a:lnTo>
                    <a:pt x="1375258" y="0"/>
                  </a:lnTo>
                  <a:lnTo>
                    <a:pt x="2750516" y="1492300"/>
                  </a:lnTo>
                  <a:lnTo>
                    <a:pt x="2531060" y="1492300"/>
                  </a:lnTo>
                  <a:lnTo>
                    <a:pt x="1382573" y="226771"/>
                  </a:lnTo>
                  <a:lnTo>
                    <a:pt x="234087" y="1492300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13" name="Freeform 12"/>
            <xdr:cNvSpPr/>
          </xdr:nvSpPr>
          <xdr:spPr>
            <a:xfrm>
              <a:off x="329184" y="358444"/>
              <a:ext cx="409652" cy="760781"/>
            </a:xfrm>
            <a:custGeom>
              <a:avLst/>
              <a:gdLst>
                <a:gd name="connsiteX0" fmla="*/ 14631 w 409652"/>
                <a:gd name="connsiteY0" fmla="*/ 760781 h 760781"/>
                <a:gd name="connsiteX1" fmla="*/ 0 w 409652"/>
                <a:gd name="connsiteY1" fmla="*/ 0 h 760781"/>
                <a:gd name="connsiteX2" fmla="*/ 395021 w 409652"/>
                <a:gd name="connsiteY2" fmla="*/ 0 h 760781"/>
                <a:gd name="connsiteX3" fmla="*/ 409652 w 409652"/>
                <a:gd name="connsiteY3" fmla="*/ 424282 h 760781"/>
                <a:gd name="connsiteX4" fmla="*/ 14631 w 409652"/>
                <a:gd name="connsiteY4" fmla="*/ 760781 h 760781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409652" h="760781">
                  <a:moveTo>
                    <a:pt x="14631" y="760781"/>
                  </a:moveTo>
                  <a:lnTo>
                    <a:pt x="0" y="0"/>
                  </a:lnTo>
                  <a:lnTo>
                    <a:pt x="395021" y="0"/>
                  </a:lnTo>
                  <a:lnTo>
                    <a:pt x="409652" y="424282"/>
                  </a:lnTo>
                  <a:lnTo>
                    <a:pt x="14631" y="760781"/>
                  </a:lnTo>
                  <a:close/>
                </a:path>
              </a:pathLst>
            </a:cu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sp macro="" textlink="">
          <xdr:nvSpPr>
            <xdr:cNvPr id="14" name="Rectangle 13"/>
            <xdr:cNvSpPr/>
          </xdr:nvSpPr>
          <xdr:spPr>
            <a:xfrm>
              <a:off x="1141172" y="2055571"/>
              <a:ext cx="457200" cy="57614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IN"/>
            </a:p>
          </xdr:txBody>
        </xdr:sp>
        <xdr:grpSp>
          <xdr:nvGrpSpPr>
            <xdr:cNvPr id="15" name="Group 14"/>
            <xdr:cNvGrpSpPr/>
          </xdr:nvGrpSpPr>
          <xdr:grpSpPr>
            <a:xfrm>
              <a:off x="570586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20" name="Rectangle 19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21" name="Straight Connector 20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2" name="Straight Connector 21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6" name="Group 15"/>
            <xdr:cNvGrpSpPr/>
          </xdr:nvGrpSpPr>
          <xdr:grpSpPr>
            <a:xfrm>
              <a:off x="1828800" y="1580083"/>
              <a:ext cx="342900" cy="339725"/>
              <a:chOff x="0" y="0"/>
              <a:chExt cx="342900" cy="339725"/>
            </a:xfrm>
          </xdr:grpSpPr>
          <xdr:sp macro="" textlink="">
            <xdr:nvSpPr>
              <xdr:cNvPr id="17" name="Rectangle 16"/>
              <xdr:cNvSpPr/>
            </xdr:nvSpPr>
            <xdr:spPr>
              <a:xfrm>
                <a:off x="0" y="0"/>
                <a:ext cx="342900" cy="339725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IN"/>
              </a:p>
            </xdr:txBody>
          </xdr:sp>
          <xdr:cxnSp macro="">
            <xdr:nvCxnSpPr>
              <xdr:cNvPr id="18" name="Straight Connector 17"/>
              <xdr:cNvCxnSpPr/>
            </xdr:nvCxnSpPr>
            <xdr:spPr>
              <a:xfrm>
                <a:off x="168250" y="0"/>
                <a:ext cx="0" cy="33972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Straight Connector 18"/>
              <xdr:cNvCxnSpPr/>
            </xdr:nvCxnSpPr>
            <xdr:spPr>
              <a:xfrm>
                <a:off x="0" y="138989"/>
                <a:ext cx="342900" cy="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</xdr:wsDr>
</file>

<file path=xl/tables/table1.xml><?xml version="1.0" encoding="utf-8"?>
<table xmlns="http://schemas.openxmlformats.org/spreadsheetml/2006/main" id="1" name="Table1" displayName="Table1" ref="F4:I24" totalsRowShown="0" dataDxfId="6">
  <autoFilter ref="F4:I24"/>
  <tableColumns count="4">
    <tableColumn id="1" name="My Choice" dataDxfId="5" dataCellStyle="Comma">
      <calculatedColumnFormula>DATE(YEAR(F4),MONTH(F4),DAY(F4))</calculatedColumnFormula>
    </tableColumn>
    <tableColumn id="2" name="Day" dataDxfId="4">
      <calculatedColumnFormula>DAY(F6)</calculatedColumnFormula>
    </tableColumn>
    <tableColumn id="3" name="Month" dataDxfId="3">
      <calculatedColumnFormula>MONTH(F6)</calculatedColumnFormula>
    </tableColumn>
    <tableColumn id="4" name="Year" dataDxfId="2">
      <calculatedColumnFormula>YEAR(F5)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3"/>
  <sheetViews>
    <sheetView workbookViewId="0">
      <pane xSplit="7" ySplit="1" topLeftCell="H32" activePane="bottomRight" state="frozen"/>
      <selection activeCell="O13" sqref="O13"/>
      <selection pane="topRight" activeCell="O13" sqref="O13"/>
      <selection pane="bottomLeft" activeCell="O13" sqref="O13"/>
      <selection pane="bottomRight" activeCell="O13" sqref="O13"/>
    </sheetView>
  </sheetViews>
  <sheetFormatPr defaultRowHeight="15" x14ac:dyDescent="0.25"/>
  <cols>
    <col min="2" max="2" width="5.7109375" customWidth="1"/>
    <col min="3" max="3" width="13" customWidth="1"/>
    <col min="4" max="4" width="10.42578125" bestFit="1" customWidth="1"/>
    <col min="5" max="5" width="17" customWidth="1"/>
    <col min="6" max="6" width="0.85546875" customWidth="1"/>
    <col min="8" max="8" width="0.85546875" style="20" customWidth="1"/>
    <col min="13" max="13" width="10.42578125" bestFit="1" customWidth="1"/>
    <col min="15" max="15" width="11" customWidth="1"/>
    <col min="16" max="16" width="10.28515625" customWidth="1"/>
    <col min="26" max="26" width="9.140625" style="22"/>
  </cols>
  <sheetData>
    <row r="1" spans="2:26" x14ac:dyDescent="0.25">
      <c r="I1" s="23" t="s">
        <v>7</v>
      </c>
      <c r="J1" s="23" t="s">
        <v>8</v>
      </c>
      <c r="K1" s="23" t="s">
        <v>9</v>
      </c>
      <c r="O1" s="17" t="s">
        <v>25</v>
      </c>
      <c r="P1" s="17" t="s">
        <v>26</v>
      </c>
      <c r="Q1" s="17" t="s">
        <v>27</v>
      </c>
      <c r="R1" s="17" t="s">
        <v>28</v>
      </c>
    </row>
    <row r="2" spans="2:26" x14ac:dyDescent="0.25">
      <c r="B2" s="15">
        <f>DAY(D2)</f>
        <v>1</v>
      </c>
      <c r="C2" s="14" t="s">
        <v>23</v>
      </c>
      <c r="D2" s="21">
        <v>44136</v>
      </c>
      <c r="E2" s="6">
        <f t="shared" ref="E2:E8" si="0">DAY(DATE(YEAR(D2),MONTH(D2)+1,1)-1)</f>
        <v>30</v>
      </c>
      <c r="F2" s="32"/>
      <c r="G2" s="33" t="s">
        <v>1</v>
      </c>
      <c r="H2" s="34"/>
      <c r="I2" s="24">
        <v>50</v>
      </c>
      <c r="J2" s="24">
        <v>25</v>
      </c>
      <c r="K2" s="24">
        <v>80</v>
      </c>
      <c r="L2" s="14">
        <f>SUM(I2:K2)</f>
        <v>155</v>
      </c>
      <c r="M2" s="7" t="s">
        <v>0</v>
      </c>
      <c r="O2" s="18">
        <v>44136</v>
      </c>
      <c r="P2" s="2">
        <f>DAY(O2)</f>
        <v>1</v>
      </c>
      <c r="Q2" s="2">
        <f>MONTH(O2)</f>
        <v>11</v>
      </c>
      <c r="R2" s="2">
        <f>YEAR(O2)</f>
        <v>2020</v>
      </c>
    </row>
    <row r="3" spans="2:26" x14ac:dyDescent="0.25">
      <c r="B3" s="15">
        <f t="shared" ref="B3:B32" si="1">DAY(D3)</f>
        <v>2</v>
      </c>
      <c r="C3" s="16"/>
      <c r="D3" s="21">
        <v>44137</v>
      </c>
      <c r="E3" s="6">
        <f t="shared" si="0"/>
        <v>30</v>
      </c>
      <c r="F3" s="32"/>
      <c r="G3" s="33" t="s">
        <v>1</v>
      </c>
      <c r="H3" s="34"/>
      <c r="I3" s="24">
        <v>100</v>
      </c>
      <c r="J3" s="24">
        <v>63</v>
      </c>
      <c r="K3" s="24">
        <v>50</v>
      </c>
      <c r="L3" s="5">
        <f t="shared" ref="L3:L32" si="2">SUM(I3:K3)</f>
        <v>213</v>
      </c>
      <c r="M3" s="8" t="s">
        <v>1</v>
      </c>
      <c r="O3" s="18">
        <v>44137</v>
      </c>
      <c r="P3" s="2">
        <f t="shared" ref="P3:P32" si="3">DAY(O3)</f>
        <v>2</v>
      </c>
      <c r="Q3" s="2">
        <f t="shared" ref="Q3:Q32" si="4">MONTH(O3)</f>
        <v>11</v>
      </c>
      <c r="R3" s="2">
        <f t="shared" ref="R3:R32" si="5">YEAR(O3)</f>
        <v>2020</v>
      </c>
    </row>
    <row r="4" spans="2:26" x14ac:dyDescent="0.25">
      <c r="B4" s="15">
        <f t="shared" si="1"/>
        <v>3</v>
      </c>
      <c r="C4" s="16"/>
      <c r="D4" s="21">
        <v>44138</v>
      </c>
      <c r="E4" s="6">
        <f t="shared" si="0"/>
        <v>30</v>
      </c>
      <c r="F4" s="32"/>
      <c r="G4" s="33" t="s">
        <v>2</v>
      </c>
      <c r="H4" s="34"/>
      <c r="I4" s="24">
        <v>50</v>
      </c>
      <c r="J4" s="24">
        <v>25</v>
      </c>
      <c r="K4" s="24">
        <v>65</v>
      </c>
      <c r="L4" s="5">
        <f t="shared" si="2"/>
        <v>140</v>
      </c>
      <c r="M4" s="9" t="s">
        <v>2</v>
      </c>
      <c r="O4" s="18">
        <v>44138</v>
      </c>
      <c r="P4" s="2">
        <f t="shared" si="3"/>
        <v>3</v>
      </c>
      <c r="Q4" s="2">
        <f t="shared" si="4"/>
        <v>11</v>
      </c>
      <c r="R4" s="2">
        <f t="shared" si="5"/>
        <v>2020</v>
      </c>
    </row>
    <row r="5" spans="2:26" x14ac:dyDescent="0.25">
      <c r="B5" s="15">
        <f t="shared" si="1"/>
        <v>4</v>
      </c>
      <c r="C5" s="16"/>
      <c r="D5" s="21">
        <v>44139</v>
      </c>
      <c r="E5" s="6">
        <f t="shared" si="0"/>
        <v>30</v>
      </c>
      <c r="F5" s="32"/>
      <c r="G5" s="33" t="s">
        <v>3</v>
      </c>
      <c r="H5" s="34"/>
      <c r="I5" s="24"/>
      <c r="J5" s="24">
        <v>36</v>
      </c>
      <c r="K5" s="24" t="s">
        <v>24</v>
      </c>
      <c r="L5" s="5">
        <f t="shared" si="2"/>
        <v>36</v>
      </c>
      <c r="M5" s="10" t="s">
        <v>3</v>
      </c>
      <c r="O5" s="18">
        <v>44139</v>
      </c>
      <c r="P5" s="2">
        <f t="shared" si="3"/>
        <v>4</v>
      </c>
      <c r="Q5" s="2">
        <f t="shared" si="4"/>
        <v>11</v>
      </c>
      <c r="R5" s="2">
        <f t="shared" si="5"/>
        <v>2020</v>
      </c>
      <c r="U5">
        <f>SUM(I2:K2)</f>
        <v>155</v>
      </c>
    </row>
    <row r="6" spans="2:26" x14ac:dyDescent="0.25">
      <c r="B6" s="15">
        <f t="shared" si="1"/>
        <v>5</v>
      </c>
      <c r="C6" s="16"/>
      <c r="D6" s="21">
        <v>44140</v>
      </c>
      <c r="E6" s="6">
        <f t="shared" si="0"/>
        <v>30</v>
      </c>
      <c r="F6" s="32"/>
      <c r="G6" s="33" t="s">
        <v>4</v>
      </c>
      <c r="H6" s="34"/>
      <c r="I6" s="24">
        <v>69</v>
      </c>
      <c r="J6" s="24">
        <v>42</v>
      </c>
      <c r="K6" s="24">
        <v>86</v>
      </c>
      <c r="L6" s="5">
        <f t="shared" si="2"/>
        <v>197</v>
      </c>
      <c r="M6" s="2" t="s">
        <v>4</v>
      </c>
      <c r="O6" s="18">
        <v>44140</v>
      </c>
      <c r="P6" s="2">
        <f t="shared" si="3"/>
        <v>5</v>
      </c>
      <c r="Q6" s="2">
        <f t="shared" si="4"/>
        <v>11</v>
      </c>
      <c r="R6" s="2">
        <f t="shared" si="5"/>
        <v>2020</v>
      </c>
    </row>
    <row r="7" spans="2:26" x14ac:dyDescent="0.25">
      <c r="B7" s="15">
        <f t="shared" si="1"/>
        <v>6</v>
      </c>
      <c r="C7" s="16"/>
      <c r="D7" s="21">
        <v>44141</v>
      </c>
      <c r="E7" s="6">
        <f t="shared" si="0"/>
        <v>30</v>
      </c>
      <c r="F7" s="32"/>
      <c r="G7" s="33" t="s">
        <v>5</v>
      </c>
      <c r="H7" s="34"/>
      <c r="I7" s="24">
        <v>86</v>
      </c>
      <c r="J7" s="24"/>
      <c r="K7" s="24"/>
      <c r="L7" s="5">
        <f t="shared" si="2"/>
        <v>86</v>
      </c>
      <c r="M7" s="11" t="s">
        <v>5</v>
      </c>
      <c r="O7" s="18">
        <v>44141</v>
      </c>
      <c r="P7" s="2">
        <f t="shared" si="3"/>
        <v>6</v>
      </c>
      <c r="Q7" s="2">
        <f t="shared" si="4"/>
        <v>11</v>
      </c>
      <c r="R7" s="2">
        <f t="shared" si="5"/>
        <v>2020</v>
      </c>
      <c r="Z7" s="22">
        <v>6</v>
      </c>
    </row>
    <row r="8" spans="2:26" x14ac:dyDescent="0.25">
      <c r="B8" s="15">
        <f t="shared" si="1"/>
        <v>7</v>
      </c>
      <c r="C8" s="16"/>
      <c r="D8" s="21">
        <v>44142</v>
      </c>
      <c r="E8" s="6">
        <f t="shared" si="0"/>
        <v>30</v>
      </c>
      <c r="F8" s="32"/>
      <c r="G8" s="33" t="s">
        <v>6</v>
      </c>
      <c r="H8" s="34"/>
      <c r="I8" s="24">
        <v>86</v>
      </c>
      <c r="J8" s="24">
        <v>85</v>
      </c>
      <c r="K8" s="24">
        <v>53</v>
      </c>
      <c r="L8" s="5">
        <f t="shared" si="2"/>
        <v>224</v>
      </c>
      <c r="M8" s="12" t="s">
        <v>6</v>
      </c>
      <c r="O8" s="18">
        <v>44142</v>
      </c>
      <c r="P8" s="2">
        <f t="shared" si="3"/>
        <v>7</v>
      </c>
      <c r="Q8" s="2">
        <f t="shared" si="4"/>
        <v>11</v>
      </c>
      <c r="R8" s="2">
        <f t="shared" si="5"/>
        <v>2020</v>
      </c>
      <c r="Z8" s="22">
        <v>2</v>
      </c>
    </row>
    <row r="9" spans="2:26" x14ac:dyDescent="0.25">
      <c r="B9" s="15">
        <f t="shared" si="1"/>
        <v>8</v>
      </c>
      <c r="C9" s="16"/>
      <c r="D9" s="21">
        <v>44143</v>
      </c>
      <c r="E9" s="6">
        <f t="shared" ref="E9:E32" si="6">DAY(DATE(YEAR(D9),MONTH(D9)+1,1)-1)</f>
        <v>30</v>
      </c>
      <c r="F9" s="32"/>
      <c r="G9" s="33" t="s">
        <v>0</v>
      </c>
      <c r="H9" s="34"/>
      <c r="I9" s="24">
        <v>53</v>
      </c>
      <c r="J9" s="24">
        <v>53</v>
      </c>
      <c r="K9" s="24">
        <v>15</v>
      </c>
      <c r="L9" s="14">
        <f t="shared" si="2"/>
        <v>121</v>
      </c>
      <c r="O9" s="18">
        <v>44143</v>
      </c>
      <c r="P9" s="2">
        <f t="shared" si="3"/>
        <v>8</v>
      </c>
      <c r="Q9" s="2">
        <f t="shared" si="4"/>
        <v>11</v>
      </c>
      <c r="R9" s="2">
        <f t="shared" si="5"/>
        <v>2020</v>
      </c>
      <c r="Z9" s="22">
        <v>3</v>
      </c>
    </row>
    <row r="10" spans="2:26" x14ac:dyDescent="0.25">
      <c r="B10" s="15">
        <f t="shared" si="1"/>
        <v>9</v>
      </c>
      <c r="C10" s="16"/>
      <c r="D10" s="21">
        <v>44144</v>
      </c>
      <c r="E10" s="6">
        <f t="shared" si="6"/>
        <v>30</v>
      </c>
      <c r="F10" s="32"/>
      <c r="G10" s="33" t="s">
        <v>1</v>
      </c>
      <c r="H10" s="34"/>
      <c r="I10" s="24">
        <v>15</v>
      </c>
      <c r="J10" s="24">
        <v>15</v>
      </c>
      <c r="K10" s="24">
        <v>46</v>
      </c>
      <c r="L10" s="5">
        <f t="shared" si="2"/>
        <v>76</v>
      </c>
      <c r="O10" s="18">
        <v>44144</v>
      </c>
      <c r="P10" s="2">
        <f t="shared" si="3"/>
        <v>9</v>
      </c>
      <c r="Q10" s="2">
        <f t="shared" si="4"/>
        <v>11</v>
      </c>
      <c r="R10" s="2">
        <f t="shared" si="5"/>
        <v>2020</v>
      </c>
      <c r="Z10" s="22">
        <v>2</v>
      </c>
    </row>
    <row r="11" spans="2:26" x14ac:dyDescent="0.25">
      <c r="B11" s="15">
        <f t="shared" si="1"/>
        <v>10</v>
      </c>
      <c r="C11" s="16"/>
      <c r="D11" s="21">
        <v>44145</v>
      </c>
      <c r="E11" s="6">
        <f t="shared" si="6"/>
        <v>30</v>
      </c>
      <c r="F11" s="32"/>
      <c r="G11" s="33" t="s">
        <v>2</v>
      </c>
      <c r="H11" s="34"/>
      <c r="I11" s="24">
        <v>46</v>
      </c>
      <c r="J11" s="24">
        <v>46</v>
      </c>
      <c r="K11" s="24"/>
      <c r="L11" s="5">
        <f t="shared" si="2"/>
        <v>92</v>
      </c>
      <c r="O11" s="18">
        <v>44145</v>
      </c>
      <c r="P11" s="2">
        <f t="shared" si="3"/>
        <v>10</v>
      </c>
      <c r="Q11" s="2">
        <f t="shared" si="4"/>
        <v>11</v>
      </c>
      <c r="R11" s="2">
        <f t="shared" si="5"/>
        <v>2020</v>
      </c>
      <c r="Z11" s="22">
        <v>5</v>
      </c>
    </row>
    <row r="12" spans="2:26" x14ac:dyDescent="0.25">
      <c r="B12" s="15">
        <f t="shared" si="1"/>
        <v>11</v>
      </c>
      <c r="C12" s="16"/>
      <c r="D12" s="21">
        <v>44146</v>
      </c>
      <c r="E12" s="6">
        <f t="shared" si="6"/>
        <v>30</v>
      </c>
      <c r="F12" s="32"/>
      <c r="G12" s="33" t="s">
        <v>3</v>
      </c>
      <c r="H12" s="34"/>
      <c r="I12" s="24">
        <v>16</v>
      </c>
      <c r="J12" s="24">
        <v>16</v>
      </c>
      <c r="K12" s="24">
        <v>85</v>
      </c>
      <c r="L12" s="5">
        <f t="shared" si="2"/>
        <v>117</v>
      </c>
      <c r="O12" s="18">
        <v>44146</v>
      </c>
      <c r="P12" s="2">
        <f t="shared" si="3"/>
        <v>11</v>
      </c>
      <c r="Q12" s="2">
        <f t="shared" si="4"/>
        <v>11</v>
      </c>
      <c r="R12" s="2">
        <f t="shared" si="5"/>
        <v>2020</v>
      </c>
      <c r="Z12" s="22">
        <v>6</v>
      </c>
    </row>
    <row r="13" spans="2:26" x14ac:dyDescent="0.25">
      <c r="B13" s="15">
        <f t="shared" si="1"/>
        <v>12</v>
      </c>
      <c r="C13" s="16"/>
      <c r="D13" s="21">
        <v>44147</v>
      </c>
      <c r="E13" s="6">
        <f t="shared" si="6"/>
        <v>30</v>
      </c>
      <c r="F13" s="32"/>
      <c r="G13" s="33" t="s">
        <v>4</v>
      </c>
      <c r="H13" s="34"/>
      <c r="I13" s="24">
        <v>85</v>
      </c>
      <c r="J13" s="24">
        <v>85</v>
      </c>
      <c r="K13" s="24">
        <v>4</v>
      </c>
      <c r="L13" s="5">
        <f t="shared" si="2"/>
        <v>174</v>
      </c>
      <c r="M13" s="25">
        <f>DATE(YEAR(O2),MONTH(O2),DAY(O2))</f>
        <v>44136</v>
      </c>
      <c r="O13" s="18">
        <v>44147</v>
      </c>
      <c r="P13" s="2">
        <f t="shared" si="3"/>
        <v>12</v>
      </c>
      <c r="Q13" s="2">
        <f t="shared" si="4"/>
        <v>11</v>
      </c>
      <c r="R13" s="2">
        <f t="shared" si="5"/>
        <v>2020</v>
      </c>
      <c r="Z13" s="22">
        <v>3</v>
      </c>
    </row>
    <row r="14" spans="2:26" x14ac:dyDescent="0.25">
      <c r="B14" s="15">
        <f t="shared" si="1"/>
        <v>13</v>
      </c>
      <c r="C14" s="16"/>
      <c r="D14" s="21">
        <v>44148</v>
      </c>
      <c r="E14" s="6">
        <f t="shared" si="6"/>
        <v>30</v>
      </c>
      <c r="F14" s="32"/>
      <c r="G14" s="33" t="s">
        <v>5</v>
      </c>
      <c r="H14" s="34"/>
      <c r="I14" s="24">
        <v>145</v>
      </c>
      <c r="J14" s="24"/>
      <c r="K14" s="24">
        <v>65</v>
      </c>
      <c r="L14" s="5">
        <f t="shared" si="2"/>
        <v>210</v>
      </c>
      <c r="O14" s="18">
        <v>44148</v>
      </c>
      <c r="P14" s="2">
        <f t="shared" si="3"/>
        <v>13</v>
      </c>
      <c r="Q14" s="2">
        <f t="shared" si="4"/>
        <v>11</v>
      </c>
      <c r="R14" s="2">
        <f t="shared" si="5"/>
        <v>2020</v>
      </c>
      <c r="Z14" s="22">
        <v>8</v>
      </c>
    </row>
    <row r="15" spans="2:26" x14ac:dyDescent="0.25">
      <c r="B15" s="15">
        <f t="shared" si="1"/>
        <v>14</v>
      </c>
      <c r="C15" s="16"/>
      <c r="D15" s="21">
        <v>44149</v>
      </c>
      <c r="E15" s="6">
        <f t="shared" si="6"/>
        <v>30</v>
      </c>
      <c r="F15" s="32"/>
      <c r="G15" s="33" t="s">
        <v>6</v>
      </c>
      <c r="H15" s="34"/>
      <c r="I15" s="24">
        <v>56</v>
      </c>
      <c r="J15" s="24">
        <v>65</v>
      </c>
      <c r="K15" s="24">
        <v>38</v>
      </c>
      <c r="L15" s="5">
        <f t="shared" si="2"/>
        <v>159</v>
      </c>
      <c r="O15" s="18">
        <v>44149</v>
      </c>
      <c r="P15" s="2">
        <f t="shared" si="3"/>
        <v>14</v>
      </c>
      <c r="Q15" s="2">
        <f t="shared" si="4"/>
        <v>11</v>
      </c>
      <c r="R15" s="2">
        <f t="shared" si="5"/>
        <v>2020</v>
      </c>
      <c r="Z15" s="22">
        <v>9</v>
      </c>
    </row>
    <row r="16" spans="2:26" x14ac:dyDescent="0.25">
      <c r="B16" s="15">
        <f t="shared" si="1"/>
        <v>15</v>
      </c>
      <c r="C16" s="16"/>
      <c r="D16" s="21">
        <v>44150</v>
      </c>
      <c r="E16" s="6">
        <f t="shared" si="6"/>
        <v>30</v>
      </c>
      <c r="F16" s="32"/>
      <c r="G16" s="33" t="s">
        <v>0</v>
      </c>
      <c r="H16" s="34"/>
      <c r="I16" s="24"/>
      <c r="J16" s="24">
        <v>38</v>
      </c>
      <c r="K16" s="24"/>
      <c r="L16" s="14">
        <f t="shared" si="2"/>
        <v>38</v>
      </c>
      <c r="O16" s="18">
        <v>44150</v>
      </c>
      <c r="P16" s="2">
        <f t="shared" si="3"/>
        <v>15</v>
      </c>
      <c r="Q16" s="2">
        <f t="shared" si="4"/>
        <v>11</v>
      </c>
      <c r="R16" s="2">
        <f t="shared" si="5"/>
        <v>2020</v>
      </c>
      <c r="Z16" s="22">
        <v>10</v>
      </c>
    </row>
    <row r="17" spans="2:18" x14ac:dyDescent="0.25">
      <c r="B17" s="15">
        <f t="shared" si="1"/>
        <v>16</v>
      </c>
      <c r="C17" s="16"/>
      <c r="D17" s="21">
        <v>44151</v>
      </c>
      <c r="E17" s="6">
        <f t="shared" si="6"/>
        <v>30</v>
      </c>
      <c r="F17" s="32"/>
      <c r="G17" s="33" t="s">
        <v>1</v>
      </c>
      <c r="H17" s="34"/>
      <c r="I17" s="24">
        <v>69</v>
      </c>
      <c r="J17" s="24">
        <v>69</v>
      </c>
      <c r="K17" s="24">
        <v>96</v>
      </c>
      <c r="L17" s="5">
        <f t="shared" si="2"/>
        <v>234</v>
      </c>
      <c r="O17" s="18">
        <v>44151</v>
      </c>
      <c r="P17" s="2">
        <f t="shared" si="3"/>
        <v>16</v>
      </c>
      <c r="Q17" s="2">
        <f t="shared" si="4"/>
        <v>11</v>
      </c>
      <c r="R17" s="2">
        <f t="shared" si="5"/>
        <v>2020</v>
      </c>
    </row>
    <row r="18" spans="2:18" x14ac:dyDescent="0.25">
      <c r="B18" s="15">
        <f t="shared" si="1"/>
        <v>17</v>
      </c>
      <c r="C18" s="16"/>
      <c r="D18" s="21">
        <v>44152</v>
      </c>
      <c r="E18" s="6">
        <f t="shared" si="6"/>
        <v>30</v>
      </c>
      <c r="F18" s="32"/>
      <c r="G18" s="33" t="s">
        <v>2</v>
      </c>
      <c r="H18" s="34"/>
      <c r="I18" s="24">
        <v>96</v>
      </c>
      <c r="J18" s="24">
        <v>96</v>
      </c>
      <c r="K18" s="24">
        <v>36</v>
      </c>
      <c r="L18" s="5">
        <f t="shared" si="2"/>
        <v>228</v>
      </c>
      <c r="O18" s="18">
        <v>44152</v>
      </c>
      <c r="P18" s="2">
        <f t="shared" si="3"/>
        <v>17</v>
      </c>
      <c r="Q18" s="2">
        <f t="shared" si="4"/>
        <v>11</v>
      </c>
      <c r="R18" s="2">
        <f t="shared" si="5"/>
        <v>2020</v>
      </c>
    </row>
    <row r="19" spans="2:18" x14ac:dyDescent="0.25">
      <c r="B19" s="15">
        <f t="shared" si="1"/>
        <v>18</v>
      </c>
      <c r="C19" s="16"/>
      <c r="D19" s="21">
        <v>44153</v>
      </c>
      <c r="E19" s="6">
        <f t="shared" si="6"/>
        <v>30</v>
      </c>
      <c r="F19" s="32"/>
      <c r="G19" s="33" t="s">
        <v>3</v>
      </c>
      <c r="H19" s="34"/>
      <c r="I19" s="24">
        <v>53</v>
      </c>
      <c r="J19" s="24">
        <v>53</v>
      </c>
      <c r="K19" s="24">
        <v>42</v>
      </c>
      <c r="L19" s="5">
        <f t="shared" si="2"/>
        <v>148</v>
      </c>
      <c r="O19" s="18">
        <v>44153</v>
      </c>
      <c r="P19" s="2">
        <f t="shared" si="3"/>
        <v>18</v>
      </c>
      <c r="Q19" s="2">
        <f t="shared" si="4"/>
        <v>11</v>
      </c>
      <c r="R19" s="2">
        <f t="shared" si="5"/>
        <v>2020</v>
      </c>
    </row>
    <row r="20" spans="2:18" x14ac:dyDescent="0.25">
      <c r="B20" s="15">
        <f t="shared" si="1"/>
        <v>19</v>
      </c>
      <c r="C20" s="16"/>
      <c r="D20" s="21">
        <v>44154</v>
      </c>
      <c r="E20" s="6">
        <f t="shared" si="6"/>
        <v>30</v>
      </c>
      <c r="F20" s="32"/>
      <c r="G20" s="33" t="s">
        <v>4</v>
      </c>
      <c r="H20" s="34"/>
      <c r="I20" s="24">
        <v>63</v>
      </c>
      <c r="J20" s="24"/>
      <c r="K20" s="24">
        <v>65</v>
      </c>
      <c r="L20" s="5">
        <f t="shared" si="2"/>
        <v>128</v>
      </c>
      <c r="O20" s="18">
        <v>44154</v>
      </c>
      <c r="P20" s="2">
        <f t="shared" si="3"/>
        <v>19</v>
      </c>
      <c r="Q20" s="2">
        <f t="shared" si="4"/>
        <v>11</v>
      </c>
      <c r="R20" s="2">
        <f t="shared" si="5"/>
        <v>2020</v>
      </c>
    </row>
    <row r="21" spans="2:18" x14ac:dyDescent="0.25">
      <c r="B21" s="15">
        <f t="shared" si="1"/>
        <v>20</v>
      </c>
      <c r="C21" s="16"/>
      <c r="D21" s="21">
        <v>44155</v>
      </c>
      <c r="E21" s="6">
        <f t="shared" si="6"/>
        <v>30</v>
      </c>
      <c r="F21" s="32"/>
      <c r="G21" s="33" t="s">
        <v>5</v>
      </c>
      <c r="H21" s="34"/>
      <c r="I21" s="24">
        <v>25</v>
      </c>
      <c r="J21" s="24">
        <v>25</v>
      </c>
      <c r="K21" s="24">
        <v>85</v>
      </c>
      <c r="L21" s="5">
        <f t="shared" si="2"/>
        <v>135</v>
      </c>
      <c r="O21" s="18">
        <v>44155</v>
      </c>
      <c r="P21" s="2">
        <f t="shared" si="3"/>
        <v>20</v>
      </c>
      <c r="Q21" s="2">
        <f t="shared" si="4"/>
        <v>11</v>
      </c>
      <c r="R21" s="2">
        <f t="shared" si="5"/>
        <v>2020</v>
      </c>
    </row>
    <row r="22" spans="2:18" x14ac:dyDescent="0.25">
      <c r="B22" s="15">
        <f t="shared" si="1"/>
        <v>21</v>
      </c>
      <c r="C22" s="16"/>
      <c r="D22" s="21">
        <v>44156</v>
      </c>
      <c r="E22" s="6">
        <f t="shared" si="6"/>
        <v>30</v>
      </c>
      <c r="F22" s="32"/>
      <c r="G22" s="33" t="s">
        <v>6</v>
      </c>
      <c r="H22" s="34"/>
      <c r="I22" s="24"/>
      <c r="J22" s="24">
        <v>65</v>
      </c>
      <c r="K22" s="24">
        <v>53</v>
      </c>
      <c r="L22" s="5">
        <f t="shared" si="2"/>
        <v>118</v>
      </c>
      <c r="O22" s="18">
        <v>44156</v>
      </c>
      <c r="P22" s="2">
        <f t="shared" si="3"/>
        <v>21</v>
      </c>
      <c r="Q22" s="2">
        <f t="shared" si="4"/>
        <v>11</v>
      </c>
      <c r="R22" s="2">
        <f t="shared" si="5"/>
        <v>2020</v>
      </c>
    </row>
    <row r="23" spans="2:18" x14ac:dyDescent="0.25">
      <c r="B23" s="15">
        <f t="shared" si="1"/>
        <v>22</v>
      </c>
      <c r="C23" s="16"/>
      <c r="D23" s="21">
        <v>44157</v>
      </c>
      <c r="E23" s="6">
        <f t="shared" si="6"/>
        <v>30</v>
      </c>
      <c r="F23" s="32"/>
      <c r="G23" s="33" t="s">
        <v>0</v>
      </c>
      <c r="H23" s="34"/>
      <c r="I23" s="24">
        <v>65</v>
      </c>
      <c r="J23" s="24">
        <v>65</v>
      </c>
      <c r="K23" s="24"/>
      <c r="L23" s="14">
        <f t="shared" si="2"/>
        <v>130</v>
      </c>
      <c r="O23" s="18">
        <v>44157</v>
      </c>
      <c r="P23" s="2">
        <f t="shared" si="3"/>
        <v>22</v>
      </c>
      <c r="Q23" s="2">
        <f t="shared" si="4"/>
        <v>11</v>
      </c>
      <c r="R23" s="2">
        <f t="shared" si="5"/>
        <v>2020</v>
      </c>
    </row>
    <row r="24" spans="2:18" x14ac:dyDescent="0.25">
      <c r="B24" s="15">
        <f t="shared" si="1"/>
        <v>23</v>
      </c>
      <c r="C24" s="16"/>
      <c r="D24" s="21">
        <v>44158</v>
      </c>
      <c r="E24" s="6">
        <f t="shared" si="6"/>
        <v>30</v>
      </c>
      <c r="F24" s="32"/>
      <c r="G24" s="33" t="s">
        <v>1</v>
      </c>
      <c r="H24" s="34"/>
      <c r="I24" s="24">
        <v>56</v>
      </c>
      <c r="J24" s="24">
        <v>56</v>
      </c>
      <c r="K24" s="24">
        <v>46</v>
      </c>
      <c r="L24" s="5">
        <f t="shared" si="2"/>
        <v>158</v>
      </c>
      <c r="O24" s="18">
        <v>44158</v>
      </c>
      <c r="P24" s="2">
        <f t="shared" si="3"/>
        <v>23</v>
      </c>
      <c r="Q24" s="2">
        <f t="shared" si="4"/>
        <v>11</v>
      </c>
      <c r="R24" s="2">
        <f t="shared" si="5"/>
        <v>2020</v>
      </c>
    </row>
    <row r="25" spans="2:18" x14ac:dyDescent="0.25">
      <c r="B25" s="15">
        <f t="shared" si="1"/>
        <v>24</v>
      </c>
      <c r="C25" s="16"/>
      <c r="D25" s="21">
        <v>44159</v>
      </c>
      <c r="E25" s="6">
        <f t="shared" si="6"/>
        <v>30</v>
      </c>
      <c r="F25" s="32"/>
      <c r="G25" s="33" t="s">
        <v>2</v>
      </c>
      <c r="H25" s="34"/>
      <c r="I25" s="24">
        <v>35</v>
      </c>
      <c r="J25" s="24">
        <v>35</v>
      </c>
      <c r="K25" s="24">
        <v>16</v>
      </c>
      <c r="L25" s="5">
        <f t="shared" si="2"/>
        <v>86</v>
      </c>
      <c r="O25" s="18">
        <v>44159</v>
      </c>
      <c r="P25" s="2">
        <f t="shared" si="3"/>
        <v>24</v>
      </c>
      <c r="Q25" s="2">
        <f t="shared" si="4"/>
        <v>11</v>
      </c>
      <c r="R25" s="2">
        <f t="shared" si="5"/>
        <v>2020</v>
      </c>
    </row>
    <row r="26" spans="2:18" x14ac:dyDescent="0.25">
      <c r="B26" s="15">
        <f t="shared" si="1"/>
        <v>25</v>
      </c>
      <c r="C26" s="16"/>
      <c r="D26" s="21">
        <v>44160</v>
      </c>
      <c r="E26" s="6">
        <f t="shared" si="6"/>
        <v>30</v>
      </c>
      <c r="F26" s="32"/>
      <c r="G26" s="33" t="s">
        <v>3</v>
      </c>
      <c r="H26" s="34"/>
      <c r="I26" s="24">
        <v>36</v>
      </c>
      <c r="J26" s="24">
        <v>36</v>
      </c>
      <c r="K26" s="24">
        <v>85</v>
      </c>
      <c r="L26" s="5">
        <f t="shared" si="2"/>
        <v>157</v>
      </c>
      <c r="O26" s="18">
        <v>44160</v>
      </c>
      <c r="P26" s="2">
        <f t="shared" si="3"/>
        <v>25</v>
      </c>
      <c r="Q26" s="2">
        <f t="shared" si="4"/>
        <v>11</v>
      </c>
      <c r="R26" s="2">
        <f t="shared" si="5"/>
        <v>2020</v>
      </c>
    </row>
    <row r="27" spans="2:18" x14ac:dyDescent="0.25">
      <c r="B27" s="15">
        <f t="shared" si="1"/>
        <v>26</v>
      </c>
      <c r="C27" s="16"/>
      <c r="D27" s="21">
        <v>44161</v>
      </c>
      <c r="E27" s="6">
        <f t="shared" si="6"/>
        <v>30</v>
      </c>
      <c r="F27" s="32"/>
      <c r="G27" s="33" t="s">
        <v>4</v>
      </c>
      <c r="H27" s="34"/>
      <c r="I27" s="24">
        <v>80</v>
      </c>
      <c r="J27" s="24">
        <v>65</v>
      </c>
      <c r="K27" s="24">
        <v>4</v>
      </c>
      <c r="L27" s="5">
        <f t="shared" si="2"/>
        <v>149</v>
      </c>
      <c r="O27" s="18">
        <v>44161</v>
      </c>
      <c r="P27" s="2">
        <f t="shared" si="3"/>
        <v>26</v>
      </c>
      <c r="Q27" s="2">
        <f t="shared" si="4"/>
        <v>11</v>
      </c>
      <c r="R27" s="2">
        <f t="shared" si="5"/>
        <v>2020</v>
      </c>
    </row>
    <row r="28" spans="2:18" x14ac:dyDescent="0.25">
      <c r="B28" s="15">
        <f t="shared" si="1"/>
        <v>27</v>
      </c>
      <c r="C28" s="16"/>
      <c r="D28" s="21">
        <v>44162</v>
      </c>
      <c r="E28" s="6">
        <f t="shared" si="6"/>
        <v>30</v>
      </c>
      <c r="F28" s="32"/>
      <c r="G28" s="33" t="s">
        <v>5</v>
      </c>
      <c r="H28" s="34"/>
      <c r="I28" s="24">
        <v>60</v>
      </c>
      <c r="J28" s="24">
        <v>38</v>
      </c>
      <c r="K28" s="24">
        <v>65</v>
      </c>
      <c r="L28" s="5">
        <f t="shared" si="2"/>
        <v>163</v>
      </c>
      <c r="O28" s="18">
        <v>44162</v>
      </c>
      <c r="P28" s="2">
        <f t="shared" si="3"/>
        <v>27</v>
      </c>
      <c r="Q28" s="2">
        <f t="shared" si="4"/>
        <v>11</v>
      </c>
      <c r="R28" s="2">
        <f t="shared" si="5"/>
        <v>2020</v>
      </c>
    </row>
    <row r="29" spans="2:18" x14ac:dyDescent="0.25">
      <c r="B29" s="15">
        <f t="shared" si="1"/>
        <v>28</v>
      </c>
      <c r="C29" s="16"/>
      <c r="D29" s="21">
        <v>44163</v>
      </c>
      <c r="E29" s="6">
        <f t="shared" si="6"/>
        <v>30</v>
      </c>
      <c r="F29" s="32"/>
      <c r="G29" s="33" t="s">
        <v>6</v>
      </c>
      <c r="H29" s="34"/>
      <c r="I29" s="24">
        <v>32</v>
      </c>
      <c r="J29" s="24">
        <v>69</v>
      </c>
      <c r="K29" s="24">
        <v>38</v>
      </c>
      <c r="L29" s="5">
        <f t="shared" si="2"/>
        <v>139</v>
      </c>
      <c r="O29" s="18">
        <v>44163</v>
      </c>
      <c r="P29" s="2">
        <f t="shared" si="3"/>
        <v>28</v>
      </c>
      <c r="Q29" s="2">
        <f t="shared" si="4"/>
        <v>11</v>
      </c>
      <c r="R29" s="2">
        <f t="shared" si="5"/>
        <v>2020</v>
      </c>
    </row>
    <row r="30" spans="2:18" x14ac:dyDescent="0.25">
      <c r="B30" s="15">
        <f t="shared" si="1"/>
        <v>29</v>
      </c>
      <c r="C30" s="16"/>
      <c r="D30" s="21">
        <v>44164</v>
      </c>
      <c r="E30" s="6">
        <f t="shared" si="6"/>
        <v>30</v>
      </c>
      <c r="F30" s="32"/>
      <c r="G30" s="33" t="s">
        <v>0</v>
      </c>
      <c r="H30" s="34"/>
      <c r="I30" s="24">
        <v>25</v>
      </c>
      <c r="J30" s="24">
        <v>25</v>
      </c>
      <c r="K30" s="24">
        <v>85</v>
      </c>
      <c r="L30" s="14">
        <f t="shared" si="2"/>
        <v>135</v>
      </c>
      <c r="O30" s="18">
        <v>44164</v>
      </c>
      <c r="P30" s="2">
        <f t="shared" si="3"/>
        <v>29</v>
      </c>
      <c r="Q30" s="2">
        <f t="shared" si="4"/>
        <v>11</v>
      </c>
      <c r="R30" s="2">
        <f t="shared" si="5"/>
        <v>2020</v>
      </c>
    </row>
    <row r="31" spans="2:18" x14ac:dyDescent="0.25">
      <c r="B31" s="15">
        <f t="shared" si="1"/>
        <v>30</v>
      </c>
      <c r="C31" s="16"/>
      <c r="D31" s="21">
        <v>44165</v>
      </c>
      <c r="E31" s="6">
        <f t="shared" si="6"/>
        <v>30</v>
      </c>
      <c r="F31" s="32"/>
      <c r="G31" s="33" t="s">
        <v>1</v>
      </c>
      <c r="H31" s="34"/>
      <c r="I31" s="24">
        <v>65</v>
      </c>
      <c r="J31" s="24">
        <v>65</v>
      </c>
      <c r="K31" s="24">
        <v>53</v>
      </c>
      <c r="L31" s="5">
        <f t="shared" si="2"/>
        <v>183</v>
      </c>
      <c r="O31" s="18">
        <v>44165</v>
      </c>
      <c r="P31" s="2">
        <f t="shared" si="3"/>
        <v>30</v>
      </c>
      <c r="Q31" s="2">
        <f t="shared" si="4"/>
        <v>11</v>
      </c>
      <c r="R31" s="2">
        <f t="shared" si="5"/>
        <v>2020</v>
      </c>
    </row>
    <row r="32" spans="2:18" x14ac:dyDescent="0.25">
      <c r="B32" s="15">
        <f t="shared" si="1"/>
        <v>0</v>
      </c>
      <c r="C32" s="14" t="s">
        <v>22</v>
      </c>
      <c r="D32" s="21"/>
      <c r="E32" s="6">
        <f t="shared" si="6"/>
        <v>31</v>
      </c>
      <c r="F32" s="32"/>
      <c r="G32" s="33" t="s">
        <v>2</v>
      </c>
      <c r="H32" s="34"/>
      <c r="I32" s="24">
        <v>65</v>
      </c>
      <c r="J32" s="24">
        <v>65</v>
      </c>
      <c r="K32" s="24">
        <v>53</v>
      </c>
      <c r="L32" s="5">
        <f t="shared" si="2"/>
        <v>183</v>
      </c>
      <c r="O32" s="18">
        <v>44166</v>
      </c>
      <c r="P32" s="2">
        <f t="shared" si="3"/>
        <v>1</v>
      </c>
      <c r="Q32" s="2">
        <f t="shared" si="4"/>
        <v>12</v>
      </c>
      <c r="R32" s="2">
        <f t="shared" si="5"/>
        <v>2020</v>
      </c>
    </row>
    <row r="33" spans="3:17" x14ac:dyDescent="0.25">
      <c r="D33" s="5"/>
      <c r="E33" s="5"/>
      <c r="F33" s="5"/>
      <c r="G33" s="5"/>
      <c r="H33" s="35"/>
      <c r="I33" s="19">
        <f>SUM(I2:I32)</f>
        <v>1682</v>
      </c>
      <c r="J33" s="19">
        <f>SUM(J2:J32)</f>
        <v>1421</v>
      </c>
      <c r="K33" s="19">
        <f>SUM(K2:K32)</f>
        <v>1409</v>
      </c>
      <c r="L33" s="5"/>
      <c r="M33" s="5">
        <f>DAY(DATE(YEAR(D33),MONTH(D33)+1,1)-1)</f>
        <v>31</v>
      </c>
    </row>
    <row r="34" spans="3:17" x14ac:dyDescent="0.25">
      <c r="I34" s="75" t="s">
        <v>29</v>
      </c>
      <c r="J34" s="76"/>
      <c r="K34" s="2">
        <f>COUNTBLANK(I2:K32)</f>
        <v>10</v>
      </c>
      <c r="M34">
        <f>DAY(DATE(YEAR(D24),MONTH(D24)+1,1)-1)</f>
        <v>30</v>
      </c>
    </row>
    <row r="35" spans="3:17" x14ac:dyDescent="0.25">
      <c r="C35" s="1" t="s">
        <v>10</v>
      </c>
      <c r="D35" s="1"/>
      <c r="E35" s="13" t="s">
        <v>21</v>
      </c>
      <c r="F35" s="4"/>
    </row>
    <row r="36" spans="3:17" x14ac:dyDescent="0.25">
      <c r="C36" s="1" t="s">
        <v>1</v>
      </c>
      <c r="D36" s="1" t="s">
        <v>11</v>
      </c>
      <c r="E36" s="2">
        <f>COUNTIF(G$2:G$32,C36)</f>
        <v>6</v>
      </c>
      <c r="F36" s="4"/>
    </row>
    <row r="37" spans="3:17" x14ac:dyDescent="0.25">
      <c r="C37" s="1" t="s">
        <v>12</v>
      </c>
      <c r="D37" s="1" t="s">
        <v>11</v>
      </c>
      <c r="E37" s="2">
        <f t="shared" ref="E37:E42" si="7">COUNTIF(G$2:H$32,C37)</f>
        <v>4</v>
      </c>
      <c r="F37" s="4"/>
      <c r="Q37" t="s">
        <v>30</v>
      </c>
    </row>
    <row r="38" spans="3:17" x14ac:dyDescent="0.25">
      <c r="C38" s="1" t="s">
        <v>14</v>
      </c>
      <c r="D38" s="1" t="s">
        <v>11</v>
      </c>
      <c r="E38" s="2">
        <f t="shared" si="7"/>
        <v>5</v>
      </c>
      <c r="F38" s="4"/>
    </row>
    <row r="39" spans="3:17" x14ac:dyDescent="0.25">
      <c r="C39" s="1" t="s">
        <v>15</v>
      </c>
      <c r="D39" s="1" t="s">
        <v>11</v>
      </c>
      <c r="E39" s="2">
        <f t="shared" si="7"/>
        <v>4</v>
      </c>
      <c r="F39" s="4"/>
    </row>
    <row r="40" spans="3:17" x14ac:dyDescent="0.25">
      <c r="C40" s="1" t="s">
        <v>16</v>
      </c>
      <c r="D40" s="1" t="s">
        <v>11</v>
      </c>
      <c r="E40" s="2">
        <f t="shared" si="7"/>
        <v>4</v>
      </c>
      <c r="F40" s="4"/>
    </row>
    <row r="41" spans="3:17" x14ac:dyDescent="0.25">
      <c r="C41" s="1" t="s">
        <v>17</v>
      </c>
      <c r="D41" s="1" t="s">
        <v>11</v>
      </c>
      <c r="E41" s="2">
        <f t="shared" si="7"/>
        <v>4</v>
      </c>
      <c r="F41" s="4"/>
    </row>
    <row r="42" spans="3:17" x14ac:dyDescent="0.25">
      <c r="C42" s="1" t="s">
        <v>18</v>
      </c>
      <c r="D42" s="1" t="s">
        <v>11</v>
      </c>
      <c r="E42" s="2">
        <f t="shared" si="7"/>
        <v>4</v>
      </c>
      <c r="F42" s="4"/>
    </row>
    <row r="43" spans="3:17" x14ac:dyDescent="0.25">
      <c r="C43" s="3"/>
      <c r="D43" s="3"/>
      <c r="E43" s="29">
        <f>SUM(E36:E42)</f>
        <v>31</v>
      </c>
      <c r="F43" s="4"/>
    </row>
    <row r="44" spans="3:17" x14ac:dyDescent="0.25">
      <c r="C44" s="4" t="s">
        <v>19</v>
      </c>
      <c r="L44" s="20"/>
    </row>
    <row r="45" spans="3:17" x14ac:dyDescent="0.25">
      <c r="C45" s="1" t="s">
        <v>13</v>
      </c>
      <c r="D45" s="2">
        <f>SUM(I30:K30,I23:K23,I16:K16,I9:K9,I2:K2)</f>
        <v>579</v>
      </c>
    </row>
    <row r="46" spans="3:17" x14ac:dyDescent="0.25">
      <c r="C46" s="1" t="s">
        <v>13</v>
      </c>
      <c r="D46" s="2">
        <f t="shared" ref="D46:D51" si="8">SUM(I31:K31,I24:K24,I17:K17,I10:K10,I3:K3)</f>
        <v>864</v>
      </c>
    </row>
    <row r="47" spans="3:17" x14ac:dyDescent="0.25">
      <c r="C47" s="1" t="s">
        <v>14</v>
      </c>
      <c r="D47" s="2">
        <f t="shared" si="8"/>
        <v>729</v>
      </c>
      <c r="M47">
        <v>241</v>
      </c>
    </row>
    <row r="48" spans="3:17" x14ac:dyDescent="0.25">
      <c r="C48" s="1" t="s">
        <v>15</v>
      </c>
      <c r="D48" s="2">
        <f t="shared" si="8"/>
        <v>4970</v>
      </c>
      <c r="M48">
        <v>422</v>
      </c>
    </row>
    <row r="49" spans="3:13" x14ac:dyDescent="0.25">
      <c r="C49" s="1" t="s">
        <v>16</v>
      </c>
      <c r="D49" s="2">
        <f t="shared" si="8"/>
        <v>658</v>
      </c>
      <c r="M49">
        <f>M47*M48</f>
        <v>101702</v>
      </c>
    </row>
    <row r="50" spans="3:13" x14ac:dyDescent="0.25">
      <c r="C50" s="1" t="s">
        <v>17</v>
      </c>
      <c r="D50" s="2">
        <f t="shared" si="8"/>
        <v>594</v>
      </c>
    </row>
    <row r="51" spans="3:13" x14ac:dyDescent="0.25">
      <c r="C51" s="1" t="s">
        <v>18</v>
      </c>
      <c r="D51" s="2">
        <f t="shared" si="8"/>
        <v>640</v>
      </c>
    </row>
    <row r="52" spans="3:13" x14ac:dyDescent="0.25">
      <c r="D52">
        <f>SUM(D45:D51)</f>
        <v>9034</v>
      </c>
    </row>
    <row r="53" spans="3:13" x14ac:dyDescent="0.25">
      <c r="C53" s="1" t="s">
        <v>20</v>
      </c>
      <c r="D53" s="1"/>
      <c r="E53" s="2"/>
      <c r="F53" s="4"/>
    </row>
  </sheetData>
  <dataConsolidate>
    <dataRefs count="1">
      <dataRef ref="H3" sheet="Sheet1"/>
    </dataRefs>
  </dataConsolidate>
  <mergeCells count="1">
    <mergeCell ref="I34:J34"/>
  </mergeCells>
  <conditionalFormatting sqref="E2:F32">
    <cfRule type="cellIs" dxfId="34" priority="32" operator="equal">
      <formula>30</formula>
    </cfRule>
    <cfRule type="cellIs" dxfId="33" priority="33" operator="equal">
      <formula>30</formula>
    </cfRule>
    <cfRule type="cellIs" dxfId="32" priority="34" operator="equal">
      <formula>30</formula>
    </cfRule>
  </conditionalFormatting>
  <conditionalFormatting sqref="N10">
    <cfRule type="cellIs" dxfId="31" priority="31" operator="equal">
      <formula>31</formula>
    </cfRule>
  </conditionalFormatting>
  <conditionalFormatting sqref="E2:F32">
    <cfRule type="cellIs" dxfId="30" priority="30" operator="equal">
      <formula>31</formula>
    </cfRule>
  </conditionalFormatting>
  <conditionalFormatting sqref="H2:H32">
    <cfRule type="cellIs" dxfId="29" priority="29" operator="equal">
      <formula>"SUN"</formula>
    </cfRule>
  </conditionalFormatting>
  <conditionalFormatting sqref="H2:H32">
    <cfRule type="cellIs" dxfId="28" priority="28" operator="equal">
      <formula>"MON"</formula>
    </cfRule>
  </conditionalFormatting>
  <conditionalFormatting sqref="H2:H32">
    <cfRule type="cellIs" dxfId="27" priority="27" operator="equal">
      <formula>"TUE"</formula>
    </cfRule>
  </conditionalFormatting>
  <conditionalFormatting sqref="H2:H32">
    <cfRule type="cellIs" dxfId="26" priority="26" operator="equal">
      <formula>"WED"</formula>
    </cfRule>
  </conditionalFormatting>
  <conditionalFormatting sqref="H2:H32">
    <cfRule type="cellIs" dxfId="25" priority="25" operator="equal">
      <formula>"TUE"</formula>
    </cfRule>
  </conditionalFormatting>
  <conditionalFormatting sqref="H2:H32">
    <cfRule type="cellIs" dxfId="24" priority="24" operator="equal">
      <formula>"FRI"</formula>
    </cfRule>
  </conditionalFormatting>
  <conditionalFormatting sqref="H2:H32">
    <cfRule type="cellIs" dxfId="23" priority="23" operator="equal">
      <formula>"SAT"</formula>
    </cfRule>
  </conditionalFormatting>
  <conditionalFormatting sqref="H2:H32">
    <cfRule type="cellIs" dxfId="22" priority="22" operator="equal">
      <formula>"TUE"</formula>
    </cfRule>
  </conditionalFormatting>
  <conditionalFormatting sqref="H2:H32">
    <cfRule type="cellIs" dxfId="21" priority="21" operator="equal">
      <formula>"THU"</formula>
    </cfRule>
  </conditionalFormatting>
  <conditionalFormatting sqref="H2:H32">
    <cfRule type="cellIs" dxfId="20" priority="20" operator="equal">
      <formula>"THU"</formula>
    </cfRule>
  </conditionalFormatting>
  <conditionalFormatting sqref="N31">
    <cfRule type="cellIs" dxfId="19" priority="14" operator="greaterThan">
      <formula>30</formula>
    </cfRule>
  </conditionalFormatting>
  <conditionalFormatting sqref="N13">
    <cfRule type="cellIs" dxfId="18" priority="13" operator="between">
      <formula>32</formula>
      <formula>46</formula>
    </cfRule>
  </conditionalFormatting>
  <conditionalFormatting sqref="M13:M23">
    <cfRule type="cellIs" dxfId="17" priority="11" operator="equal">
      <formula>"ghj"</formula>
    </cfRule>
  </conditionalFormatting>
  <conditionalFormatting sqref="Z7:Z16">
    <cfRule type="cellIs" dxfId="16" priority="7" operator="equal">
      <formula>4</formula>
    </cfRule>
    <cfRule type="cellIs" dxfId="15" priority="8" operator="equal">
      <formula>3</formula>
    </cfRule>
    <cfRule type="cellIs" dxfId="14" priority="9" operator="equal">
      <formula>2</formula>
    </cfRule>
    <cfRule type="cellIs" dxfId="13" priority="10" operator="equal">
      <formula>1</formula>
    </cfRule>
  </conditionalFormatting>
  <conditionalFormatting sqref="Z7:Z16">
    <cfRule type="cellIs" dxfId="12" priority="5" operator="equal">
      <formula>6</formula>
    </cfRule>
    <cfRule type="cellIs" dxfId="11" priority="6" operator="equal">
      <formula>5</formula>
    </cfRule>
  </conditionalFormatting>
  <conditionalFormatting sqref="Z7:Z16">
    <cfRule type="cellIs" dxfId="10" priority="4" operator="equal">
      <formula>7</formula>
    </cfRule>
  </conditionalFormatting>
  <conditionalFormatting sqref="Z7:Z16">
    <cfRule type="cellIs" dxfId="9" priority="3" operator="equal">
      <formula>8</formula>
    </cfRule>
  </conditionalFormatting>
  <conditionalFormatting sqref="Z7:Z16">
    <cfRule type="cellIs" dxfId="8" priority="1" operator="equal">
      <formula>10</formula>
    </cfRule>
    <cfRule type="cellIs" dxfId="7" priority="2" operator="equal">
      <formula>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4"/>
  <sheetViews>
    <sheetView topLeftCell="A4" workbookViewId="0">
      <selection activeCell="O13" sqref="O13"/>
    </sheetView>
  </sheetViews>
  <sheetFormatPr defaultRowHeight="15" x14ac:dyDescent="0.25"/>
  <cols>
    <col min="1" max="1" width="12.5703125" customWidth="1"/>
    <col min="2" max="2" width="10.42578125" bestFit="1" customWidth="1"/>
    <col min="6" max="6" width="13.42578125" customWidth="1"/>
    <col min="7" max="9" width="11" customWidth="1"/>
  </cols>
  <sheetData>
    <row r="4" spans="2:9" x14ac:dyDescent="0.25">
      <c r="B4" s="25">
        <f ca="1">TODAY()</f>
        <v>44316</v>
      </c>
      <c r="F4" t="s">
        <v>32</v>
      </c>
      <c r="G4" t="s">
        <v>26</v>
      </c>
      <c r="H4" t="s">
        <v>27</v>
      </c>
      <c r="I4" t="s">
        <v>28</v>
      </c>
    </row>
    <row r="5" spans="2:9" x14ac:dyDescent="0.25">
      <c r="F5" s="30">
        <v>44151</v>
      </c>
      <c r="G5" s="5">
        <f t="shared" ref="G5:G24" si="0">DAY(F6)</f>
        <v>17</v>
      </c>
      <c r="H5" s="5">
        <f t="shared" ref="H5:H24" si="1">MONTH(F6)</f>
        <v>11</v>
      </c>
      <c r="I5" s="5">
        <f>YEAR(F5)</f>
        <v>2020</v>
      </c>
    </row>
    <row r="6" spans="2:9" x14ac:dyDescent="0.25">
      <c r="F6" s="30">
        <f>F5+1</f>
        <v>44152</v>
      </c>
      <c r="G6" s="5">
        <f t="shared" si="0"/>
        <v>18</v>
      </c>
      <c r="H6" s="5">
        <f t="shared" si="1"/>
        <v>11</v>
      </c>
      <c r="I6" s="5">
        <f t="shared" ref="I6:I24" si="2">YEAR(F6)</f>
        <v>2020</v>
      </c>
    </row>
    <row r="7" spans="2:9" x14ac:dyDescent="0.25">
      <c r="F7" s="30">
        <f>F6+1</f>
        <v>44153</v>
      </c>
      <c r="G7" s="5">
        <f t="shared" si="0"/>
        <v>19</v>
      </c>
      <c r="H7" s="5">
        <f t="shared" si="1"/>
        <v>11</v>
      </c>
      <c r="I7" s="5">
        <f t="shared" si="2"/>
        <v>2020</v>
      </c>
    </row>
    <row r="8" spans="2:9" x14ac:dyDescent="0.25">
      <c r="F8" s="30">
        <f t="shared" ref="F8:F24" si="3">DATE(YEAR(F7),MONTH(F7),DAY(F7)+1)</f>
        <v>44154</v>
      </c>
      <c r="G8" s="5">
        <f t="shared" si="0"/>
        <v>20</v>
      </c>
      <c r="H8" s="5">
        <f t="shared" si="1"/>
        <v>11</v>
      </c>
      <c r="I8" s="5">
        <f t="shared" si="2"/>
        <v>2020</v>
      </c>
    </row>
    <row r="9" spans="2:9" x14ac:dyDescent="0.25">
      <c r="F9" s="30">
        <f t="shared" si="3"/>
        <v>44155</v>
      </c>
      <c r="G9" s="5">
        <f t="shared" si="0"/>
        <v>21</v>
      </c>
      <c r="H9" s="5">
        <f t="shared" si="1"/>
        <v>11</v>
      </c>
      <c r="I9" s="5">
        <f t="shared" si="2"/>
        <v>2020</v>
      </c>
    </row>
    <row r="10" spans="2:9" x14ac:dyDescent="0.25">
      <c r="F10" s="30">
        <f t="shared" si="3"/>
        <v>44156</v>
      </c>
      <c r="G10" s="5">
        <f t="shared" si="0"/>
        <v>22</v>
      </c>
      <c r="H10" s="5">
        <f t="shared" si="1"/>
        <v>11</v>
      </c>
      <c r="I10" s="5">
        <f t="shared" si="2"/>
        <v>2020</v>
      </c>
    </row>
    <row r="11" spans="2:9" x14ac:dyDescent="0.25">
      <c r="F11" s="30">
        <f t="shared" si="3"/>
        <v>44157</v>
      </c>
      <c r="G11" s="5">
        <f t="shared" si="0"/>
        <v>23</v>
      </c>
      <c r="H11" s="5">
        <f t="shared" si="1"/>
        <v>11</v>
      </c>
      <c r="I11" s="5">
        <f t="shared" si="2"/>
        <v>2020</v>
      </c>
    </row>
    <row r="12" spans="2:9" x14ac:dyDescent="0.25">
      <c r="F12" s="30">
        <f t="shared" si="3"/>
        <v>44158</v>
      </c>
      <c r="G12" s="5">
        <f t="shared" si="0"/>
        <v>24</v>
      </c>
      <c r="H12" s="5">
        <f t="shared" si="1"/>
        <v>11</v>
      </c>
      <c r="I12" s="5">
        <f t="shared" si="2"/>
        <v>2020</v>
      </c>
    </row>
    <row r="13" spans="2:9" x14ac:dyDescent="0.25">
      <c r="F13" s="30">
        <f t="shared" si="3"/>
        <v>44159</v>
      </c>
      <c r="G13" s="5">
        <f t="shared" si="0"/>
        <v>25</v>
      </c>
      <c r="H13" s="5">
        <f t="shared" si="1"/>
        <v>11</v>
      </c>
      <c r="I13" s="5">
        <f t="shared" si="2"/>
        <v>2020</v>
      </c>
    </row>
    <row r="14" spans="2:9" x14ac:dyDescent="0.25">
      <c r="F14" s="30">
        <f t="shared" si="3"/>
        <v>44160</v>
      </c>
      <c r="G14" s="5">
        <f t="shared" si="0"/>
        <v>26</v>
      </c>
      <c r="H14" s="5">
        <f t="shared" si="1"/>
        <v>11</v>
      </c>
      <c r="I14" s="5">
        <f t="shared" si="2"/>
        <v>2020</v>
      </c>
    </row>
    <row r="15" spans="2:9" x14ac:dyDescent="0.25">
      <c r="F15" s="30">
        <f t="shared" si="3"/>
        <v>44161</v>
      </c>
      <c r="G15" s="5">
        <f t="shared" si="0"/>
        <v>27</v>
      </c>
      <c r="H15" s="5">
        <f t="shared" si="1"/>
        <v>11</v>
      </c>
      <c r="I15" s="5">
        <f t="shared" si="2"/>
        <v>2020</v>
      </c>
    </row>
    <row r="16" spans="2:9" x14ac:dyDescent="0.25">
      <c r="F16" s="30">
        <f t="shared" si="3"/>
        <v>44162</v>
      </c>
      <c r="G16" s="5">
        <f t="shared" si="0"/>
        <v>28</v>
      </c>
      <c r="H16" s="5">
        <f t="shared" si="1"/>
        <v>11</v>
      </c>
      <c r="I16" s="5">
        <f t="shared" si="2"/>
        <v>2020</v>
      </c>
    </row>
    <row r="17" spans="6:9" x14ac:dyDescent="0.25">
      <c r="F17" s="30">
        <f t="shared" si="3"/>
        <v>44163</v>
      </c>
      <c r="G17" s="5">
        <f t="shared" si="0"/>
        <v>29</v>
      </c>
      <c r="H17" s="5">
        <f t="shared" si="1"/>
        <v>11</v>
      </c>
      <c r="I17" s="5">
        <f t="shared" si="2"/>
        <v>2020</v>
      </c>
    </row>
    <row r="18" spans="6:9" x14ac:dyDescent="0.25">
      <c r="F18" s="30">
        <f t="shared" si="3"/>
        <v>44164</v>
      </c>
      <c r="G18" s="5">
        <f t="shared" si="0"/>
        <v>30</v>
      </c>
      <c r="H18" s="5">
        <f t="shared" si="1"/>
        <v>11</v>
      </c>
      <c r="I18" s="5">
        <f t="shared" si="2"/>
        <v>2020</v>
      </c>
    </row>
    <row r="19" spans="6:9" x14ac:dyDescent="0.25">
      <c r="F19" s="30">
        <f t="shared" si="3"/>
        <v>44165</v>
      </c>
      <c r="G19" s="5">
        <f t="shared" si="0"/>
        <v>1</v>
      </c>
      <c r="H19" s="5">
        <f t="shared" si="1"/>
        <v>12</v>
      </c>
      <c r="I19" s="5">
        <f t="shared" si="2"/>
        <v>2020</v>
      </c>
    </row>
    <row r="20" spans="6:9" x14ac:dyDescent="0.25">
      <c r="F20" s="30">
        <f t="shared" si="3"/>
        <v>44166</v>
      </c>
      <c r="G20" s="5">
        <f t="shared" si="0"/>
        <v>2</v>
      </c>
      <c r="H20" s="5">
        <f t="shared" si="1"/>
        <v>12</v>
      </c>
      <c r="I20" s="5">
        <f t="shared" si="2"/>
        <v>2020</v>
      </c>
    </row>
    <row r="21" spans="6:9" x14ac:dyDescent="0.25">
      <c r="F21" s="30">
        <f t="shared" si="3"/>
        <v>44167</v>
      </c>
      <c r="G21" s="5">
        <f t="shared" si="0"/>
        <v>3</v>
      </c>
      <c r="H21" s="5">
        <f t="shared" si="1"/>
        <v>12</v>
      </c>
      <c r="I21" s="5">
        <f t="shared" si="2"/>
        <v>2020</v>
      </c>
    </row>
    <row r="22" spans="6:9" x14ac:dyDescent="0.25">
      <c r="F22" s="30">
        <f t="shared" si="3"/>
        <v>44168</v>
      </c>
      <c r="G22" s="5">
        <f t="shared" si="0"/>
        <v>4</v>
      </c>
      <c r="H22" s="5">
        <f t="shared" si="1"/>
        <v>12</v>
      </c>
      <c r="I22" s="5">
        <f t="shared" si="2"/>
        <v>2020</v>
      </c>
    </row>
    <row r="23" spans="6:9" x14ac:dyDescent="0.25">
      <c r="F23" s="30">
        <f t="shared" si="3"/>
        <v>44169</v>
      </c>
      <c r="G23" s="5">
        <f t="shared" si="0"/>
        <v>5</v>
      </c>
      <c r="H23" s="5">
        <f t="shared" si="1"/>
        <v>12</v>
      </c>
      <c r="I23" s="5">
        <f t="shared" si="2"/>
        <v>2020</v>
      </c>
    </row>
    <row r="24" spans="6:9" x14ac:dyDescent="0.25">
      <c r="F24" s="30">
        <f t="shared" si="3"/>
        <v>44170</v>
      </c>
      <c r="G24" s="5">
        <f t="shared" si="0"/>
        <v>0</v>
      </c>
      <c r="H24" s="5">
        <f t="shared" si="1"/>
        <v>1</v>
      </c>
      <c r="I24" s="5">
        <f t="shared" si="2"/>
        <v>2020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zoomScale="70" zoomScaleNormal="70" workbookViewId="0">
      <selection activeCell="L58" sqref="L58"/>
    </sheetView>
  </sheetViews>
  <sheetFormatPr defaultRowHeight="15" x14ac:dyDescent="0.25"/>
  <cols>
    <col min="1" max="1" width="39.28515625" customWidth="1"/>
    <col min="2" max="2" width="18.85546875" bestFit="1" customWidth="1"/>
    <col min="5" max="5" width="10.42578125" bestFit="1" customWidth="1"/>
    <col min="6" max="6" width="15.5703125" customWidth="1"/>
  </cols>
  <sheetData>
    <row r="1" spans="1:1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</row>
    <row r="2" spans="1:11" x14ac:dyDescent="0.25">
      <c r="A2" s="27">
        <f>C3</f>
        <v>12</v>
      </c>
      <c r="B2" s="28" t="str">
        <f>CHOOSE(A2,"JAN","FEB","MAR","APRIL","MAY","JUNE","JULY","AUG","SEPT","OCT","NOV","DEC")</f>
        <v>DEC</v>
      </c>
      <c r="C2" s="27">
        <f>CHOOSE(A2,31,28,31,30,31,30,31,31,30,31,30,31)</f>
        <v>31</v>
      </c>
      <c r="D2" s="36"/>
      <c r="E2" s="36"/>
      <c r="F2" s="36"/>
      <c r="G2" s="36"/>
      <c r="H2" s="36"/>
      <c r="I2" s="36"/>
      <c r="J2" s="36"/>
    </row>
    <row r="3" spans="1:11" x14ac:dyDescent="0.25">
      <c r="A3" s="36"/>
      <c r="B3" s="37">
        <v>44166</v>
      </c>
      <c r="C3" s="36">
        <f>MONTH(B3)</f>
        <v>12</v>
      </c>
      <c r="D3" s="36"/>
      <c r="E3" s="36"/>
      <c r="F3" s="36"/>
      <c r="G3" s="36"/>
      <c r="H3" s="36"/>
      <c r="I3" s="36"/>
      <c r="J3" s="36"/>
    </row>
    <row r="4" spans="1:11" x14ac:dyDescent="0.25">
      <c r="A4" s="36"/>
      <c r="B4" s="37"/>
      <c r="C4" s="36"/>
      <c r="D4" s="36"/>
      <c r="E4" s="36"/>
      <c r="F4" s="36"/>
      <c r="G4" s="36"/>
      <c r="H4" s="36"/>
      <c r="I4" s="36"/>
      <c r="J4" s="36"/>
    </row>
    <row r="5" spans="1:11" x14ac:dyDescent="0.25">
      <c r="A5" s="36"/>
      <c r="B5" s="37"/>
      <c r="C5" s="36"/>
      <c r="D5" s="36"/>
      <c r="E5" s="37"/>
      <c r="F5" s="36"/>
      <c r="G5" s="36"/>
      <c r="H5" s="36"/>
      <c r="I5" s="36"/>
      <c r="J5" s="36"/>
    </row>
    <row r="6" spans="1:11" x14ac:dyDescent="0.25">
      <c r="A6" s="36" t="s">
        <v>33</v>
      </c>
      <c r="B6" s="37" t="s">
        <v>34</v>
      </c>
      <c r="C6" s="36" t="s">
        <v>35</v>
      </c>
      <c r="D6" s="36" t="s">
        <v>36</v>
      </c>
      <c r="E6" s="36" t="s">
        <v>37</v>
      </c>
      <c r="F6" s="31" t="s">
        <v>38</v>
      </c>
      <c r="G6" s="36" t="s">
        <v>39</v>
      </c>
      <c r="H6" s="36" t="s">
        <v>40</v>
      </c>
      <c r="I6" s="36" t="s">
        <v>41</v>
      </c>
      <c r="J6" s="36" t="s">
        <v>42</v>
      </c>
    </row>
    <row r="7" spans="1:11" x14ac:dyDescent="0.25">
      <c r="A7" s="36"/>
      <c r="B7" s="38"/>
      <c r="C7" s="36"/>
      <c r="D7" s="36"/>
      <c r="E7" s="36"/>
      <c r="F7" s="42">
        <v>0.5</v>
      </c>
      <c r="G7" s="42">
        <v>0.25</v>
      </c>
      <c r="H7" s="42">
        <v>0.15</v>
      </c>
      <c r="I7" s="42">
        <v>0.1</v>
      </c>
      <c r="J7" s="36"/>
    </row>
    <row r="8" spans="1:11" x14ac:dyDescent="0.25">
      <c r="A8" s="36" t="s">
        <v>43</v>
      </c>
      <c r="B8" s="39">
        <v>15000</v>
      </c>
      <c r="C8" s="36">
        <v>31</v>
      </c>
      <c r="D8" s="36">
        <f>C$2-C8</f>
        <v>0</v>
      </c>
      <c r="E8" s="40">
        <f t="shared" ref="E8:E14" si="0">ROUND(B8/$C$2*C8,0)</f>
        <v>15000</v>
      </c>
      <c r="F8" s="1">
        <f>E8*F$7</f>
        <v>7500</v>
      </c>
      <c r="G8" s="1">
        <f>E8*G$7</f>
        <v>3750</v>
      </c>
      <c r="H8" s="1">
        <f>E8*H$7</f>
        <v>2250</v>
      </c>
      <c r="I8" s="1">
        <f>E8*I$7</f>
        <v>1500</v>
      </c>
      <c r="J8" s="41">
        <f>SUM(F8:I8)</f>
        <v>15000</v>
      </c>
      <c r="K8">
        <f>E8-J8</f>
        <v>0</v>
      </c>
    </row>
    <row r="9" spans="1:11" x14ac:dyDescent="0.25">
      <c r="A9" s="36" t="s">
        <v>44</v>
      </c>
      <c r="B9" s="39">
        <v>15000</v>
      </c>
      <c r="C9" s="36">
        <v>31</v>
      </c>
      <c r="D9" s="36">
        <f t="shared" ref="D9:D14" si="1">C$2-C9</f>
        <v>0</v>
      </c>
      <c r="E9" s="40">
        <f t="shared" si="0"/>
        <v>15000</v>
      </c>
      <c r="F9" s="1">
        <f t="shared" ref="F9:F14" si="2">E9*F$7</f>
        <v>7500</v>
      </c>
      <c r="G9" s="1">
        <f t="shared" ref="G9:G14" si="3">E9*G$7</f>
        <v>3750</v>
      </c>
      <c r="H9" s="1">
        <f t="shared" ref="H9:H14" si="4">E9*H$7</f>
        <v>2250</v>
      </c>
      <c r="I9" s="1">
        <f t="shared" ref="I9:I14" si="5">E9*I$7</f>
        <v>1500</v>
      </c>
      <c r="J9" s="41">
        <f t="shared" ref="J9:J14" si="6">SUM(F9:I9)</f>
        <v>15000</v>
      </c>
      <c r="K9">
        <f t="shared" ref="K9:K14" si="7">E9-J9</f>
        <v>0</v>
      </c>
    </row>
    <row r="10" spans="1:11" x14ac:dyDescent="0.25">
      <c r="A10" s="36" t="s">
        <v>45</v>
      </c>
      <c r="B10" s="39">
        <v>20000</v>
      </c>
      <c r="C10" s="36">
        <v>31</v>
      </c>
      <c r="D10" s="36">
        <f t="shared" si="1"/>
        <v>0</v>
      </c>
      <c r="E10" s="40">
        <f t="shared" si="0"/>
        <v>20000</v>
      </c>
      <c r="F10" s="1">
        <f t="shared" si="2"/>
        <v>10000</v>
      </c>
      <c r="G10" s="1">
        <f t="shared" si="3"/>
        <v>5000</v>
      </c>
      <c r="H10" s="1">
        <f t="shared" si="4"/>
        <v>3000</v>
      </c>
      <c r="I10" s="1">
        <f t="shared" si="5"/>
        <v>2000</v>
      </c>
      <c r="J10" s="41">
        <f t="shared" si="6"/>
        <v>20000</v>
      </c>
      <c r="K10">
        <f t="shared" si="7"/>
        <v>0</v>
      </c>
    </row>
    <row r="11" spans="1:11" x14ac:dyDescent="0.25">
      <c r="A11" s="36" t="s">
        <v>46</v>
      </c>
      <c r="B11" s="39">
        <v>15000</v>
      </c>
      <c r="C11" s="36">
        <v>31</v>
      </c>
      <c r="D11" s="36">
        <f t="shared" si="1"/>
        <v>0</v>
      </c>
      <c r="E11" s="40">
        <f t="shared" si="0"/>
        <v>15000</v>
      </c>
      <c r="F11" s="1">
        <f t="shared" si="2"/>
        <v>7500</v>
      </c>
      <c r="G11" s="1">
        <f t="shared" si="3"/>
        <v>3750</v>
      </c>
      <c r="H11" s="1">
        <f t="shared" si="4"/>
        <v>2250</v>
      </c>
      <c r="I11" s="1">
        <f t="shared" si="5"/>
        <v>1500</v>
      </c>
      <c r="J11" s="41">
        <f t="shared" si="6"/>
        <v>15000</v>
      </c>
      <c r="K11">
        <f t="shared" si="7"/>
        <v>0</v>
      </c>
    </row>
    <row r="12" spans="1:11" x14ac:dyDescent="0.25">
      <c r="A12" s="36" t="s">
        <v>47</v>
      </c>
      <c r="B12" s="39">
        <v>12000</v>
      </c>
      <c r="C12" s="36">
        <v>31</v>
      </c>
      <c r="D12" s="36">
        <f t="shared" si="1"/>
        <v>0</v>
      </c>
      <c r="E12" s="40">
        <f t="shared" si="0"/>
        <v>12000</v>
      </c>
      <c r="F12" s="1">
        <f t="shared" si="2"/>
        <v>6000</v>
      </c>
      <c r="G12" s="1">
        <f t="shared" si="3"/>
        <v>3000</v>
      </c>
      <c r="H12" s="1">
        <f t="shared" si="4"/>
        <v>1800</v>
      </c>
      <c r="I12" s="1">
        <f t="shared" si="5"/>
        <v>1200</v>
      </c>
      <c r="J12" s="41">
        <f t="shared" si="6"/>
        <v>12000</v>
      </c>
      <c r="K12">
        <f t="shared" si="7"/>
        <v>0</v>
      </c>
    </row>
    <row r="13" spans="1:11" x14ac:dyDescent="0.25">
      <c r="A13" s="36" t="s">
        <v>48</v>
      </c>
      <c r="B13" s="39">
        <v>25000</v>
      </c>
      <c r="C13" s="36">
        <v>31</v>
      </c>
      <c r="D13" s="36">
        <f t="shared" si="1"/>
        <v>0</v>
      </c>
      <c r="E13" s="40">
        <f t="shared" si="0"/>
        <v>25000</v>
      </c>
      <c r="F13" s="1">
        <f t="shared" si="2"/>
        <v>12500</v>
      </c>
      <c r="G13" s="1">
        <f t="shared" si="3"/>
        <v>6250</v>
      </c>
      <c r="H13" s="1">
        <f t="shared" si="4"/>
        <v>3750</v>
      </c>
      <c r="I13" s="1">
        <f t="shared" si="5"/>
        <v>2500</v>
      </c>
      <c r="J13" s="41">
        <f t="shared" si="6"/>
        <v>25000</v>
      </c>
      <c r="K13">
        <f t="shared" si="7"/>
        <v>0</v>
      </c>
    </row>
    <row r="14" spans="1:11" x14ac:dyDescent="0.25">
      <c r="A14" s="36" t="s">
        <v>49</v>
      </c>
      <c r="B14" s="39">
        <v>22000</v>
      </c>
      <c r="C14" s="36">
        <v>31</v>
      </c>
      <c r="D14" s="36">
        <f t="shared" si="1"/>
        <v>0</v>
      </c>
      <c r="E14" s="40">
        <f t="shared" si="0"/>
        <v>22000</v>
      </c>
      <c r="F14" s="1">
        <f t="shared" si="2"/>
        <v>11000</v>
      </c>
      <c r="G14" s="1">
        <f t="shared" si="3"/>
        <v>5500</v>
      </c>
      <c r="H14" s="1">
        <f t="shared" si="4"/>
        <v>3300</v>
      </c>
      <c r="I14" s="1">
        <f t="shared" si="5"/>
        <v>2200</v>
      </c>
      <c r="J14" s="41">
        <f t="shared" si="6"/>
        <v>22000</v>
      </c>
      <c r="K14">
        <f t="shared" si="7"/>
        <v>0</v>
      </c>
    </row>
    <row r="15" spans="1:11" x14ac:dyDescent="0.25">
      <c r="A15" s="36"/>
      <c r="B15" s="37"/>
      <c r="C15" s="36"/>
      <c r="D15" s="36"/>
      <c r="E15" s="36"/>
      <c r="F15" s="43"/>
      <c r="G15" s="1"/>
      <c r="H15" s="43"/>
      <c r="I15" s="43"/>
      <c r="J15" s="36"/>
    </row>
    <row r="16" spans="1:11" x14ac:dyDescent="0.25">
      <c r="A16" s="36"/>
      <c r="B16" s="37"/>
      <c r="C16" s="36"/>
      <c r="D16" s="36"/>
      <c r="E16" s="36"/>
      <c r="F16" s="36"/>
      <c r="G16" s="36"/>
      <c r="H16" s="36"/>
      <c r="I16" s="36"/>
      <c r="J16" s="36"/>
    </row>
    <row r="17" spans="1:10" x14ac:dyDescent="0.25">
      <c r="A17" s="36"/>
      <c r="B17" s="37"/>
      <c r="C17" s="36"/>
      <c r="D17" s="36"/>
      <c r="E17" s="36"/>
      <c r="F17" s="36"/>
      <c r="G17" s="36"/>
      <c r="H17" s="36"/>
      <c r="I17" s="36"/>
      <c r="J17" s="36"/>
    </row>
    <row r="18" spans="1:10" x14ac:dyDescent="0.25">
      <c r="A18" s="36"/>
      <c r="B18" s="37"/>
      <c r="C18" s="36"/>
      <c r="D18" s="36"/>
      <c r="E18" s="36"/>
      <c r="G18" s="36"/>
      <c r="H18" s="36"/>
      <c r="I18" s="36"/>
      <c r="J18" s="36"/>
    </row>
    <row r="19" spans="1:10" x14ac:dyDescent="0.25">
      <c r="A19" s="36"/>
      <c r="B19" s="37"/>
      <c r="C19" s="36"/>
      <c r="D19" s="36"/>
      <c r="E19" s="36"/>
      <c r="F19" s="36"/>
      <c r="G19" s="36"/>
      <c r="H19" s="36"/>
      <c r="I19" s="36"/>
      <c r="J19" s="36"/>
    </row>
    <row r="20" spans="1:10" x14ac:dyDescent="0.25">
      <c r="A20" s="36"/>
      <c r="B20" s="37"/>
      <c r="C20" s="36"/>
      <c r="D20" s="36"/>
      <c r="E20" s="36"/>
      <c r="F20" s="36"/>
      <c r="G20" s="36"/>
      <c r="H20" s="36"/>
      <c r="I20" s="36"/>
      <c r="J20" s="36"/>
    </row>
    <row r="21" spans="1:10" x14ac:dyDescent="0.25">
      <c r="A21" s="36"/>
      <c r="B21" s="37"/>
      <c r="C21" s="36"/>
      <c r="D21" s="36"/>
      <c r="E21" s="36"/>
      <c r="F21" s="36"/>
      <c r="G21" s="36"/>
      <c r="H21" s="36"/>
      <c r="I21" s="36"/>
      <c r="J21" s="36"/>
    </row>
    <row r="22" spans="1:10" x14ac:dyDescent="0.25">
      <c r="A22" s="36"/>
      <c r="B22" s="37"/>
      <c r="C22" s="36"/>
      <c r="D22" s="36"/>
      <c r="E22" s="36"/>
      <c r="F22" s="36"/>
      <c r="G22" s="36"/>
      <c r="H22" s="36"/>
      <c r="I22" s="36"/>
      <c r="J22" s="36"/>
    </row>
    <row r="23" spans="1:10" x14ac:dyDescent="0.25">
      <c r="A23" s="36"/>
      <c r="B23" s="37"/>
      <c r="C23" s="36"/>
      <c r="D23" s="36"/>
      <c r="E23" s="36"/>
      <c r="F23" s="36"/>
      <c r="G23" s="36"/>
      <c r="H23" s="36"/>
      <c r="I23" s="36"/>
      <c r="J23" s="36"/>
    </row>
    <row r="24" spans="1:10" x14ac:dyDescent="0.25">
      <c r="A24" s="36"/>
      <c r="B24" s="37"/>
      <c r="C24" s="36"/>
      <c r="D24" s="36"/>
      <c r="E24" s="36"/>
      <c r="F24" s="36"/>
      <c r="G24" s="36"/>
      <c r="H24" s="36"/>
      <c r="I24" s="36"/>
      <c r="J24" s="36"/>
    </row>
    <row r="25" spans="1:10" x14ac:dyDescent="0.25">
      <c r="A25" s="36"/>
      <c r="B25" s="37"/>
      <c r="C25" s="36"/>
      <c r="D25" s="36"/>
      <c r="E25" s="36"/>
      <c r="F25" s="36"/>
      <c r="G25" s="36"/>
      <c r="H25" s="36"/>
      <c r="I25" s="36"/>
      <c r="J25" s="36"/>
    </row>
    <row r="26" spans="1:10" x14ac:dyDescent="0.25">
      <c r="A26" s="36"/>
      <c r="B26" s="37"/>
      <c r="C26" s="36"/>
      <c r="D26" s="36"/>
      <c r="E26" s="36"/>
      <c r="F26" s="36"/>
      <c r="G26" s="36"/>
      <c r="H26" s="36"/>
      <c r="I26" s="36"/>
      <c r="J26" s="36"/>
    </row>
    <row r="27" spans="1:10" x14ac:dyDescent="0.25">
      <c r="A27" s="36"/>
      <c r="B27" s="37"/>
      <c r="C27" s="36"/>
      <c r="D27" s="36"/>
      <c r="E27" s="36"/>
      <c r="F27" s="36"/>
      <c r="G27" s="36"/>
      <c r="H27" s="36"/>
      <c r="I27" s="36"/>
      <c r="J27" s="36"/>
    </row>
    <row r="28" spans="1:10" x14ac:dyDescent="0.25">
      <c r="A28" s="36"/>
      <c r="B28" s="37"/>
      <c r="C28" s="36"/>
      <c r="D28" s="36"/>
      <c r="E28" s="36"/>
      <c r="F28" s="36"/>
      <c r="G28" s="36"/>
      <c r="H28" s="36"/>
      <c r="I28" s="36"/>
      <c r="J28" s="36"/>
    </row>
    <row r="29" spans="1:10" x14ac:dyDescent="0.25">
      <c r="A29" s="36"/>
      <c r="B29" s="37"/>
      <c r="C29" s="36"/>
      <c r="D29" s="36"/>
      <c r="E29" s="36"/>
      <c r="F29" s="36"/>
      <c r="G29" s="36"/>
      <c r="H29" s="36"/>
      <c r="I29" s="36"/>
      <c r="J29" s="36"/>
    </row>
    <row r="30" spans="1:10" x14ac:dyDescent="0.25">
      <c r="A30" s="36"/>
      <c r="B30" s="37"/>
      <c r="C30" s="36"/>
      <c r="D30" s="36"/>
      <c r="E30" s="36"/>
      <c r="F30" s="36"/>
      <c r="G30" s="36"/>
      <c r="H30" s="36"/>
      <c r="I30" s="36"/>
      <c r="J30" s="36"/>
    </row>
    <row r="31" spans="1:10" x14ac:dyDescent="0.25">
      <c r="A31" s="36"/>
      <c r="B31" s="37"/>
      <c r="C31" s="36"/>
      <c r="D31" s="36"/>
      <c r="E31" s="36"/>
      <c r="F31" s="36"/>
      <c r="G31" s="36"/>
      <c r="H31" s="36"/>
      <c r="I31" s="36"/>
      <c r="J31" s="36"/>
    </row>
    <row r="32" spans="1:10" x14ac:dyDescent="0.25">
      <c r="A32" s="36"/>
      <c r="B32" s="37"/>
      <c r="C32" s="36"/>
      <c r="D32" s="36"/>
      <c r="E32" s="36"/>
      <c r="F32" s="36"/>
      <c r="G32" s="36"/>
      <c r="H32" s="36"/>
      <c r="I32" s="36"/>
      <c r="J32" s="36"/>
    </row>
    <row r="33" spans="1:10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spans="1:10" x14ac:dyDescent="0.25">
      <c r="A34" s="36" t="s">
        <v>31</v>
      </c>
      <c r="B34" s="36">
        <f>COUNT(B3:B33)</f>
        <v>8</v>
      </c>
      <c r="C34" s="36"/>
      <c r="D34" s="36"/>
      <c r="E34" s="36"/>
      <c r="F34" s="36"/>
      <c r="G34" s="36"/>
      <c r="H34" s="36"/>
      <c r="I34" s="36"/>
      <c r="J34" s="36"/>
    </row>
    <row r="35" spans="1:10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 spans="1:10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 spans="1:10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</row>
    <row r="38" spans="1:10" x14ac:dyDescent="0.25">
      <c r="A38" s="26"/>
      <c r="B38" s="26"/>
      <c r="C38" s="26"/>
      <c r="D38" s="26"/>
      <c r="E38" s="26"/>
      <c r="F38" s="26"/>
      <c r="G38" s="26"/>
      <c r="H38" s="26"/>
      <c r="I38" s="26"/>
    </row>
    <row r="39" spans="1:10" x14ac:dyDescent="0.25">
      <c r="A39" s="26"/>
      <c r="B39" s="26"/>
      <c r="C39" s="26"/>
      <c r="D39" s="26"/>
      <c r="E39" s="26"/>
      <c r="F39" s="26"/>
      <c r="G39" s="26"/>
      <c r="H39" s="26"/>
      <c r="I39" s="26"/>
    </row>
    <row r="40" spans="1:10" x14ac:dyDescent="0.25">
      <c r="A40" s="26"/>
      <c r="B40" s="26"/>
      <c r="C40" s="26"/>
      <c r="D40" s="26"/>
      <c r="E40" s="26"/>
      <c r="F40" s="26"/>
      <c r="G40" s="26"/>
      <c r="H40" s="26"/>
      <c r="I40" s="26"/>
    </row>
    <row r="41" spans="1:10" x14ac:dyDescent="0.25">
      <c r="A41" s="26"/>
      <c r="B41" s="26"/>
      <c r="C41" s="26"/>
      <c r="D41" s="26"/>
      <c r="E41" s="26"/>
      <c r="F41" s="26"/>
      <c r="G41" s="26"/>
      <c r="H41" s="26"/>
      <c r="I41" s="26"/>
    </row>
    <row r="42" spans="1:10" x14ac:dyDescent="0.25">
      <c r="A42" s="26"/>
      <c r="B42" s="26"/>
      <c r="C42" s="26"/>
      <c r="D42" s="26"/>
      <c r="E42" s="26"/>
      <c r="F42" s="26"/>
      <c r="G42" s="26"/>
      <c r="H42" s="26"/>
      <c r="I42" s="26"/>
    </row>
    <row r="43" spans="1:10" x14ac:dyDescent="0.25">
      <c r="A43" s="26"/>
      <c r="B43" s="26"/>
      <c r="C43" s="26"/>
      <c r="D43" s="26"/>
      <c r="E43" s="26"/>
      <c r="F43" s="26"/>
      <c r="G43" s="26"/>
      <c r="H43" s="26"/>
      <c r="I43" s="26"/>
    </row>
    <row r="44" spans="1:10" x14ac:dyDescent="0.25">
      <c r="A44" s="26"/>
      <c r="B44" s="26"/>
      <c r="C44" s="26"/>
      <c r="D44" s="26"/>
      <c r="E44" s="26"/>
      <c r="F44" s="26"/>
      <c r="G44" s="26"/>
      <c r="H44" s="26"/>
      <c r="I44" s="26"/>
    </row>
    <row r="45" spans="1:10" x14ac:dyDescent="0.25">
      <c r="A45" s="26"/>
      <c r="B45" s="26"/>
      <c r="C45" s="26"/>
      <c r="D45" s="26"/>
      <c r="E45" s="26"/>
      <c r="F45" s="26"/>
      <c r="G45" s="26"/>
      <c r="H45" s="26"/>
      <c r="I45" s="26"/>
    </row>
    <row r="46" spans="1:10" x14ac:dyDescent="0.25">
      <c r="A46" s="26"/>
      <c r="B46" s="26"/>
      <c r="C46" s="26"/>
      <c r="D46" s="26"/>
      <c r="E46" s="26"/>
      <c r="F46" s="26"/>
      <c r="G46" s="26"/>
      <c r="H46" s="26"/>
      <c r="I46" s="26"/>
    </row>
    <row r="47" spans="1:10" x14ac:dyDescent="0.25">
      <c r="A47" s="26"/>
      <c r="B47" s="26"/>
      <c r="C47" s="26"/>
      <c r="D47" s="26"/>
      <c r="E47" s="26"/>
      <c r="F47" s="26"/>
      <c r="G47" s="26"/>
      <c r="H47" s="26"/>
      <c r="I47" s="26"/>
    </row>
    <row r="48" spans="1:10" x14ac:dyDescent="0.25">
      <c r="A48" s="26"/>
      <c r="B48" s="26"/>
      <c r="C48" s="26"/>
      <c r="D48" s="26"/>
      <c r="E48" s="26"/>
      <c r="F48" s="26"/>
      <c r="G48" s="26"/>
      <c r="H48" s="26"/>
      <c r="I48" s="26"/>
    </row>
    <row r="49" spans="1:9" x14ac:dyDescent="0.25">
      <c r="A49" s="26"/>
      <c r="B49" s="26"/>
      <c r="C49" s="26"/>
      <c r="D49" s="26"/>
      <c r="E49" s="26"/>
      <c r="F49" s="26"/>
      <c r="G49" s="26"/>
      <c r="H49" s="26"/>
      <c r="I49" s="26"/>
    </row>
    <row r="50" spans="1:9" x14ac:dyDescent="0.25">
      <c r="A50" s="26"/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26"/>
      <c r="B51" s="26"/>
      <c r="C51" s="26"/>
      <c r="D51" s="26"/>
      <c r="E51" s="26"/>
      <c r="F51" s="26"/>
      <c r="G51" s="26"/>
      <c r="H51" s="26"/>
      <c r="I51" s="26"/>
    </row>
    <row r="52" spans="1:9" x14ac:dyDescent="0.25">
      <c r="A52" s="26"/>
      <c r="B52" s="26"/>
      <c r="C52" s="26"/>
      <c r="D52" s="26"/>
      <c r="E52" s="26"/>
      <c r="F52" s="26"/>
      <c r="G52" s="26"/>
      <c r="H52" s="26"/>
      <c r="I52" s="26"/>
    </row>
    <row r="53" spans="1:9" x14ac:dyDescent="0.25">
      <c r="A53" s="26"/>
      <c r="B53" s="26"/>
      <c r="C53" s="26"/>
      <c r="D53" s="26"/>
      <c r="E53" s="26"/>
      <c r="F53" s="26"/>
      <c r="G53" s="26"/>
      <c r="H53" s="26"/>
      <c r="I53" s="26"/>
    </row>
    <row r="54" spans="1:9" x14ac:dyDescent="0.25">
      <c r="A54" s="26"/>
      <c r="B54" s="26"/>
      <c r="C54" s="26"/>
      <c r="D54" s="26"/>
      <c r="E54" s="26"/>
      <c r="F54" s="26"/>
      <c r="G54" s="26"/>
      <c r="H54" s="26"/>
      <c r="I54" s="26"/>
    </row>
    <row r="55" spans="1:9" x14ac:dyDescent="0.25">
      <c r="A55" s="26"/>
      <c r="B55" s="26"/>
      <c r="C55" s="26"/>
      <c r="D55" s="26"/>
      <c r="E55" s="26"/>
      <c r="F55" s="26"/>
      <c r="G55" s="26"/>
      <c r="H55" s="26"/>
      <c r="I55" s="26"/>
    </row>
    <row r="56" spans="1:9" x14ac:dyDescent="0.25">
      <c r="A56" s="26"/>
      <c r="B56" s="26"/>
      <c r="C56" s="26"/>
      <c r="D56" s="26"/>
      <c r="E56" s="26"/>
      <c r="F56" s="26"/>
      <c r="G56" s="26"/>
      <c r="H56" s="26"/>
      <c r="I56" s="26"/>
    </row>
    <row r="57" spans="1:9" x14ac:dyDescent="0.25">
      <c r="A57" s="26"/>
      <c r="B57" s="26"/>
      <c r="C57" s="26"/>
      <c r="D57" s="26"/>
      <c r="E57" s="26"/>
      <c r="F57" s="26"/>
      <c r="G57" s="26"/>
      <c r="H57" s="26"/>
      <c r="I57" s="26"/>
    </row>
    <row r="58" spans="1:9" x14ac:dyDescent="0.25">
      <c r="A58" s="26"/>
      <c r="B58" s="26"/>
      <c r="C58" s="26"/>
      <c r="D58" s="26"/>
      <c r="E58" s="26"/>
      <c r="F58" s="26"/>
      <c r="G58" s="26"/>
      <c r="H58" s="26"/>
      <c r="I58" s="26"/>
    </row>
    <row r="59" spans="1:9" x14ac:dyDescent="0.25">
      <c r="A59" s="26"/>
      <c r="B59" s="26"/>
      <c r="C59" s="26"/>
      <c r="D59" s="26"/>
      <c r="E59" s="26"/>
      <c r="F59" s="26"/>
      <c r="G59" s="26"/>
      <c r="H59" s="26"/>
      <c r="I59" s="26"/>
    </row>
    <row r="60" spans="1:9" x14ac:dyDescent="0.25">
      <c r="A60" s="26"/>
      <c r="B60" s="26"/>
      <c r="C60" s="26"/>
      <c r="D60" s="26"/>
      <c r="E60" s="26"/>
      <c r="F60" s="26"/>
      <c r="G60" s="26"/>
      <c r="H60" s="26"/>
      <c r="I60" s="26"/>
    </row>
    <row r="61" spans="1:9" x14ac:dyDescent="0.25">
      <c r="A61" s="26"/>
      <c r="B61" s="26"/>
      <c r="C61" s="26"/>
      <c r="D61" s="26"/>
      <c r="E61" s="26"/>
      <c r="F61" s="26"/>
      <c r="G61" s="26"/>
      <c r="H61" s="26"/>
      <c r="I61" s="26"/>
    </row>
    <row r="62" spans="1:9" x14ac:dyDescent="0.25">
      <c r="A62" s="26"/>
      <c r="B62" s="26"/>
      <c r="C62" s="26"/>
      <c r="D62" s="26"/>
      <c r="E62" s="26"/>
      <c r="F62" s="26"/>
      <c r="G62" s="26"/>
      <c r="H62" s="26"/>
      <c r="I62" s="26"/>
    </row>
    <row r="63" spans="1:9" x14ac:dyDescent="0.25">
      <c r="A63" s="26"/>
      <c r="B63" s="26"/>
      <c r="C63" s="26"/>
      <c r="D63" s="26"/>
      <c r="E63" s="26"/>
      <c r="F63" s="26"/>
      <c r="G63" s="26"/>
      <c r="H63" s="26"/>
      <c r="I63" s="26"/>
    </row>
    <row r="64" spans="1:9" x14ac:dyDescent="0.25">
      <c r="A64" s="26"/>
      <c r="B64" s="26"/>
      <c r="C64" s="26"/>
      <c r="D64" s="26"/>
      <c r="E64" s="26"/>
      <c r="F64" s="26"/>
      <c r="G64" s="26"/>
      <c r="H64" s="26"/>
      <c r="I64" s="26"/>
    </row>
    <row r="65" spans="1:9" x14ac:dyDescent="0.25">
      <c r="A65" s="26"/>
      <c r="B65" s="26"/>
      <c r="C65" s="26"/>
      <c r="D65" s="26"/>
      <c r="E65" s="26"/>
      <c r="F65" s="26"/>
      <c r="G65" s="26"/>
      <c r="H65" s="26"/>
      <c r="I65" s="26"/>
    </row>
    <row r="66" spans="1:9" x14ac:dyDescent="0.25">
      <c r="A66" s="26"/>
      <c r="B66" s="26"/>
      <c r="C66" s="26"/>
      <c r="D66" s="26"/>
      <c r="E66" s="26"/>
      <c r="F66" s="26"/>
      <c r="G66" s="26"/>
      <c r="H66" s="26"/>
      <c r="I66" s="26"/>
    </row>
    <row r="67" spans="1:9" x14ac:dyDescent="0.25">
      <c r="A67" s="26"/>
      <c r="B67" s="26"/>
      <c r="C67" s="26"/>
      <c r="D67" s="26"/>
      <c r="E67" s="26"/>
      <c r="F67" s="26"/>
      <c r="G67" s="26"/>
      <c r="H67" s="26"/>
      <c r="I67" s="26"/>
    </row>
    <row r="68" spans="1:9" x14ac:dyDescent="0.25">
      <c r="A68" s="26"/>
      <c r="B68" s="26"/>
      <c r="C68" s="26"/>
      <c r="D68" s="26"/>
      <c r="E68" s="26"/>
      <c r="F68" s="26"/>
      <c r="G68" s="26"/>
      <c r="H68" s="26"/>
      <c r="I68" s="26"/>
    </row>
    <row r="69" spans="1:9" x14ac:dyDescent="0.25">
      <c r="A69" s="26"/>
      <c r="B69" s="26"/>
      <c r="C69" s="26"/>
      <c r="D69" s="26"/>
      <c r="E69" s="26"/>
      <c r="F69" s="26"/>
      <c r="G69" s="26"/>
      <c r="H69" s="26"/>
      <c r="I69" s="26"/>
    </row>
    <row r="70" spans="1:9" x14ac:dyDescent="0.25">
      <c r="A70" s="26"/>
      <c r="B70" s="26"/>
      <c r="C70" s="26"/>
      <c r="D70" s="26"/>
      <c r="E70" s="26"/>
      <c r="F70" s="26"/>
      <c r="G70" s="26"/>
      <c r="H70" s="26"/>
      <c r="I70" s="26"/>
    </row>
    <row r="71" spans="1:9" x14ac:dyDescent="0.25">
      <c r="A71" s="26"/>
      <c r="B71" s="26"/>
      <c r="C71" s="26"/>
      <c r="D71" s="26"/>
      <c r="E71" s="26"/>
      <c r="F71" s="26"/>
      <c r="G71" s="26"/>
      <c r="H71" s="26"/>
      <c r="I71" s="26"/>
    </row>
    <row r="72" spans="1:9" x14ac:dyDescent="0.25">
      <c r="A72" s="26"/>
      <c r="B72" s="26"/>
      <c r="C72" s="26"/>
      <c r="D72" s="26"/>
      <c r="E72" s="26"/>
      <c r="F72" s="26"/>
      <c r="G72" s="26"/>
      <c r="H72" s="26"/>
      <c r="I72" s="26"/>
    </row>
    <row r="73" spans="1:9" x14ac:dyDescent="0.25">
      <c r="A73" s="26"/>
      <c r="B73" s="26"/>
      <c r="C73" s="26"/>
      <c r="D73" s="26"/>
      <c r="E73" s="26"/>
      <c r="F73" s="26"/>
      <c r="G73" s="26"/>
      <c r="H73" s="26"/>
      <c r="I73" s="26"/>
    </row>
    <row r="74" spans="1:9" x14ac:dyDescent="0.25">
      <c r="A74" s="26"/>
      <c r="B74" s="26"/>
      <c r="C74" s="26"/>
      <c r="D74" s="26"/>
      <c r="E74" s="26"/>
      <c r="F74" s="26"/>
      <c r="G74" s="26"/>
      <c r="H74" s="26"/>
      <c r="I74" s="26"/>
    </row>
    <row r="75" spans="1:9" x14ac:dyDescent="0.25">
      <c r="A75" s="26"/>
      <c r="B75" s="26"/>
      <c r="C75" s="26"/>
      <c r="D75" s="26"/>
      <c r="E75" s="26"/>
      <c r="F75" s="26"/>
      <c r="G75" s="26"/>
      <c r="H75" s="26"/>
      <c r="I75" s="26"/>
    </row>
    <row r="76" spans="1:9" x14ac:dyDescent="0.25">
      <c r="A76" s="26"/>
      <c r="B76" s="26"/>
      <c r="C76" s="26"/>
      <c r="D76" s="26"/>
      <c r="E76" s="26"/>
      <c r="F76" s="26"/>
      <c r="G76" s="26"/>
      <c r="H76" s="26"/>
      <c r="I76" s="26"/>
    </row>
    <row r="77" spans="1:9" x14ac:dyDescent="0.25">
      <c r="A77" s="26"/>
      <c r="B77" s="26"/>
      <c r="C77" s="26"/>
      <c r="D77" s="26"/>
      <c r="E77" s="26"/>
      <c r="F77" s="26"/>
      <c r="G77" s="26"/>
      <c r="H77" s="26"/>
      <c r="I77" s="26"/>
    </row>
    <row r="78" spans="1:9" x14ac:dyDescent="0.25">
      <c r="A78" s="26"/>
      <c r="B78" s="26"/>
      <c r="C78" s="26"/>
      <c r="D78" s="26"/>
      <c r="E78" s="26"/>
      <c r="F78" s="26"/>
      <c r="G78" s="26"/>
      <c r="H78" s="26"/>
      <c r="I78" s="26"/>
    </row>
    <row r="79" spans="1:9" x14ac:dyDescent="0.25">
      <c r="A79" s="26"/>
      <c r="B79" s="26"/>
      <c r="C79" s="26"/>
      <c r="D79" s="26"/>
      <c r="E79" s="26"/>
      <c r="F79" s="26"/>
      <c r="G79" s="26"/>
      <c r="H79" s="26"/>
      <c r="I79" s="26"/>
    </row>
    <row r="80" spans="1:9" x14ac:dyDescent="0.25">
      <c r="A80" s="26"/>
      <c r="B80" s="26"/>
      <c r="C80" s="26"/>
      <c r="D80" s="26"/>
      <c r="E80" s="26"/>
      <c r="F80" s="26"/>
      <c r="G80" s="26"/>
      <c r="H80" s="26"/>
      <c r="I80" s="26"/>
    </row>
    <row r="81" spans="1:9" x14ac:dyDescent="0.25">
      <c r="A81" s="26"/>
      <c r="B81" s="26"/>
      <c r="C81" s="26"/>
      <c r="D81" s="26"/>
      <c r="E81" s="26"/>
      <c r="F81" s="26"/>
      <c r="G81" s="26"/>
      <c r="H81" s="26"/>
      <c r="I81" s="26"/>
    </row>
    <row r="82" spans="1:9" x14ac:dyDescent="0.25">
      <c r="A82" s="26"/>
      <c r="B82" s="26"/>
      <c r="C82" s="26"/>
      <c r="D82" s="26"/>
      <c r="E82" s="26"/>
      <c r="F82" s="26"/>
      <c r="G82" s="26"/>
      <c r="H82" s="26"/>
      <c r="I82" s="26"/>
    </row>
    <row r="83" spans="1:9" x14ac:dyDescent="0.25">
      <c r="A83" s="26"/>
      <c r="B83" s="26"/>
      <c r="C83" s="26"/>
      <c r="D83" s="26"/>
      <c r="E83" s="26"/>
      <c r="F83" s="26"/>
      <c r="G83" s="26"/>
      <c r="H83" s="26"/>
      <c r="I83" s="26"/>
    </row>
    <row r="84" spans="1:9" x14ac:dyDescent="0.25">
      <c r="A84" s="26"/>
      <c r="B84" s="26"/>
      <c r="C84" s="26"/>
      <c r="D84" s="26"/>
      <c r="E84" s="26"/>
      <c r="F84" s="26"/>
      <c r="G84" s="26"/>
      <c r="H84" s="26"/>
      <c r="I84" s="26"/>
    </row>
    <row r="85" spans="1:9" x14ac:dyDescent="0.25">
      <c r="A85" s="26"/>
      <c r="B85" s="26"/>
      <c r="C85" s="26"/>
      <c r="D85" s="26"/>
      <c r="E85" s="26"/>
      <c r="F85" s="26"/>
      <c r="G85" s="26"/>
      <c r="H85" s="26"/>
      <c r="I85" s="26"/>
    </row>
    <row r="86" spans="1:9" x14ac:dyDescent="0.25">
      <c r="A86" s="26"/>
      <c r="B86" s="26"/>
      <c r="C86" s="26"/>
      <c r="D86" s="26"/>
      <c r="E86" s="26"/>
      <c r="F86" s="26"/>
      <c r="G86" s="26"/>
      <c r="H86" s="26"/>
      <c r="I86" s="26"/>
    </row>
    <row r="87" spans="1:9" x14ac:dyDescent="0.25">
      <c r="A87" s="26"/>
      <c r="B87" s="26"/>
      <c r="C87" s="26"/>
      <c r="D87" s="26"/>
      <c r="E87" s="26"/>
      <c r="F87" s="26"/>
      <c r="G87" s="26"/>
      <c r="H87" s="26"/>
      <c r="I87" s="26"/>
    </row>
    <row r="88" spans="1:9" x14ac:dyDescent="0.25">
      <c r="A88" s="26"/>
      <c r="B88" s="26"/>
      <c r="C88" s="26"/>
      <c r="D88" s="26"/>
      <c r="E88" s="26"/>
      <c r="F88" s="26"/>
      <c r="G88" s="26"/>
      <c r="H88" s="26"/>
      <c r="I88" s="26"/>
    </row>
  </sheetData>
  <sheetProtection selectLockedCells="1"/>
  <pageMargins left="0.7" right="0.7" top="0.75" bottom="0.75" header="0.3" footer="0.3"/>
  <pageSetup orientation="portrait" r:id="rId1"/>
  <ignoredErrors>
    <ignoredError sqref="D8 D9:D14 E10:E14 E8:E9 J8:J14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24"/>
  <sheetViews>
    <sheetView tabSelected="1" zoomScale="90" zoomScaleNormal="90" workbookViewId="0">
      <selection activeCell="G24" sqref="G24"/>
    </sheetView>
  </sheetViews>
  <sheetFormatPr defaultRowHeight="15" x14ac:dyDescent="0.25"/>
  <cols>
    <col min="4" max="4" width="25.140625" customWidth="1"/>
    <col min="5" max="5" width="16.5703125" customWidth="1"/>
    <col min="6" max="6" width="5.28515625" customWidth="1"/>
    <col min="7" max="7" width="10.28515625" customWidth="1"/>
    <col min="8" max="8" width="13.28515625" customWidth="1"/>
    <col min="9" max="9" width="15.85546875" customWidth="1"/>
    <col min="10" max="10" width="15.140625" customWidth="1"/>
    <col min="11" max="11" width="10.5703125" customWidth="1"/>
    <col min="12" max="12" width="11.28515625" customWidth="1"/>
    <col min="16" max="16" width="14.5703125" customWidth="1"/>
  </cols>
  <sheetData>
    <row r="6" spans="4:16" ht="5.25" customHeight="1" x14ac:dyDescent="0.25"/>
    <row r="7" spans="4:16" x14ac:dyDescent="0.25">
      <c r="D7" s="77" t="s">
        <v>33</v>
      </c>
      <c r="E7" s="79" t="s">
        <v>34</v>
      </c>
      <c r="F7" s="80"/>
      <c r="G7" s="77" t="s">
        <v>35</v>
      </c>
      <c r="H7" s="77" t="s">
        <v>36</v>
      </c>
      <c r="I7" s="77" t="s">
        <v>37</v>
      </c>
      <c r="J7" s="50" t="s">
        <v>38</v>
      </c>
      <c r="K7" s="51" t="s">
        <v>39</v>
      </c>
      <c r="L7" s="52" t="s">
        <v>40</v>
      </c>
      <c r="M7" s="53" t="s">
        <v>41</v>
      </c>
      <c r="N7" s="49" t="s">
        <v>42</v>
      </c>
      <c r="O7" s="54" t="s">
        <v>53</v>
      </c>
      <c r="P7" s="56" t="s">
        <v>54</v>
      </c>
    </row>
    <row r="8" spans="4:16" x14ac:dyDescent="0.25">
      <c r="D8" s="78"/>
      <c r="E8" s="81"/>
      <c r="F8" s="82"/>
      <c r="G8" s="78"/>
      <c r="H8" s="78"/>
      <c r="I8" s="78"/>
      <c r="J8" s="57">
        <v>0.6</v>
      </c>
      <c r="K8" s="57">
        <v>0.25</v>
      </c>
      <c r="L8" s="57">
        <v>0.15</v>
      </c>
      <c r="M8" s="57">
        <v>0.15</v>
      </c>
      <c r="N8" s="55"/>
      <c r="O8" s="58">
        <v>0.12</v>
      </c>
      <c r="P8" s="59">
        <v>7.4999999999999997E-3</v>
      </c>
    </row>
    <row r="9" spans="4:16" x14ac:dyDescent="0.25">
      <c r="D9" s="63" t="s">
        <v>50</v>
      </c>
      <c r="E9" s="67">
        <v>20000</v>
      </c>
      <c r="F9" s="73"/>
      <c r="G9" s="68">
        <v>30</v>
      </c>
      <c r="H9" s="69">
        <f>F$20-G$9</f>
        <v>0</v>
      </c>
      <c r="I9" s="70">
        <f t="shared" ref="I9:I18" si="0">ROUND(E9/$F$20*G9,0)</f>
        <v>20000</v>
      </c>
      <c r="J9" s="60">
        <f t="shared" ref="J9:J18" si="1">I9*J$8</f>
        <v>12000</v>
      </c>
      <c r="K9" s="61">
        <f t="shared" ref="K9:K18" si="2">I9*K$8</f>
        <v>5000</v>
      </c>
      <c r="L9" s="60">
        <f t="shared" ref="L9:L18" si="3">I9*L$8</f>
        <v>3000</v>
      </c>
      <c r="M9" s="61">
        <f t="shared" ref="M9:M18" si="4">I9*M$8</f>
        <v>3000</v>
      </c>
      <c r="N9" s="60">
        <f t="shared" ref="N9:N18" si="5">SUM(J9:M9)</f>
        <v>23000</v>
      </c>
      <c r="O9" s="62">
        <f t="shared" ref="O9:O18" si="6">I9*O$8</f>
        <v>2400</v>
      </c>
      <c r="P9" s="60">
        <f t="shared" ref="P9:P18" si="7">I9*P$8</f>
        <v>150</v>
      </c>
    </row>
    <row r="10" spans="4:16" x14ac:dyDescent="0.25">
      <c r="D10" s="65" t="s">
        <v>51</v>
      </c>
      <c r="E10" s="67">
        <v>15000</v>
      </c>
      <c r="F10" s="73"/>
      <c r="G10" s="68">
        <v>30</v>
      </c>
      <c r="H10" s="69">
        <f t="shared" ref="H10:H18" si="8">F$20-G10</f>
        <v>0</v>
      </c>
      <c r="I10" s="70">
        <f t="shared" si="0"/>
        <v>15000</v>
      </c>
      <c r="J10" s="60">
        <f t="shared" si="1"/>
        <v>9000</v>
      </c>
      <c r="K10" s="61">
        <f t="shared" si="2"/>
        <v>3750</v>
      </c>
      <c r="L10" s="60">
        <f t="shared" si="3"/>
        <v>2250</v>
      </c>
      <c r="M10" s="61">
        <f t="shared" si="4"/>
        <v>2250</v>
      </c>
      <c r="N10" s="60">
        <f t="shared" si="5"/>
        <v>17250</v>
      </c>
      <c r="O10" s="62">
        <f t="shared" si="6"/>
        <v>1800</v>
      </c>
      <c r="P10" s="60">
        <f t="shared" si="7"/>
        <v>112.5</v>
      </c>
    </row>
    <row r="11" spans="4:16" x14ac:dyDescent="0.25">
      <c r="D11" s="63" t="s">
        <v>52</v>
      </c>
      <c r="E11" s="67">
        <v>25000</v>
      </c>
      <c r="F11" s="73"/>
      <c r="G11" s="68">
        <v>29</v>
      </c>
      <c r="H11" s="69">
        <f t="shared" si="8"/>
        <v>1</v>
      </c>
      <c r="I11" s="70">
        <f t="shared" si="0"/>
        <v>24167</v>
      </c>
      <c r="J11" s="60">
        <f t="shared" si="1"/>
        <v>14500.199999999999</v>
      </c>
      <c r="K11" s="61">
        <f t="shared" si="2"/>
        <v>6041.75</v>
      </c>
      <c r="L11" s="60">
        <f t="shared" si="3"/>
        <v>3625.0499999999997</v>
      </c>
      <c r="M11" s="61">
        <f t="shared" si="4"/>
        <v>3625.0499999999997</v>
      </c>
      <c r="N11" s="60">
        <f t="shared" si="5"/>
        <v>27792.049999999996</v>
      </c>
      <c r="O11" s="62">
        <f t="shared" si="6"/>
        <v>2900.04</v>
      </c>
      <c r="P11" s="60">
        <f t="shared" si="7"/>
        <v>181.2525</v>
      </c>
    </row>
    <row r="12" spans="4:16" x14ac:dyDescent="0.25">
      <c r="D12" s="66" t="s">
        <v>43</v>
      </c>
      <c r="E12" s="67">
        <v>15000</v>
      </c>
      <c r="F12" s="73"/>
      <c r="G12" s="56">
        <v>31</v>
      </c>
      <c r="H12" s="69">
        <f t="shared" si="8"/>
        <v>-1</v>
      </c>
      <c r="I12" s="70">
        <f t="shared" si="0"/>
        <v>15500</v>
      </c>
      <c r="J12" s="60">
        <f t="shared" si="1"/>
        <v>9300</v>
      </c>
      <c r="K12" s="61">
        <f t="shared" si="2"/>
        <v>3875</v>
      </c>
      <c r="L12" s="60">
        <f t="shared" si="3"/>
        <v>2325</v>
      </c>
      <c r="M12" s="61">
        <f t="shared" si="4"/>
        <v>2325</v>
      </c>
      <c r="N12" s="60">
        <f t="shared" si="5"/>
        <v>17825</v>
      </c>
      <c r="O12" s="62">
        <f t="shared" si="6"/>
        <v>1860</v>
      </c>
      <c r="P12" s="60">
        <f t="shared" si="7"/>
        <v>116.25</v>
      </c>
    </row>
    <row r="13" spans="4:16" x14ac:dyDescent="0.25">
      <c r="D13" s="64" t="s">
        <v>44</v>
      </c>
      <c r="E13" s="67">
        <v>15000</v>
      </c>
      <c r="F13" s="73"/>
      <c r="G13" s="56">
        <v>31</v>
      </c>
      <c r="H13" s="69">
        <f t="shared" si="8"/>
        <v>-1</v>
      </c>
      <c r="I13" s="70">
        <f t="shared" si="0"/>
        <v>15500</v>
      </c>
      <c r="J13" s="60">
        <f t="shared" si="1"/>
        <v>9300</v>
      </c>
      <c r="K13" s="61">
        <f t="shared" si="2"/>
        <v>3875</v>
      </c>
      <c r="L13" s="60">
        <f t="shared" si="3"/>
        <v>2325</v>
      </c>
      <c r="M13" s="61">
        <f t="shared" si="4"/>
        <v>2325</v>
      </c>
      <c r="N13" s="60">
        <f t="shared" si="5"/>
        <v>17825</v>
      </c>
      <c r="O13" s="62">
        <f t="shared" si="6"/>
        <v>1860</v>
      </c>
      <c r="P13" s="60">
        <f t="shared" si="7"/>
        <v>116.25</v>
      </c>
    </row>
    <row r="14" spans="4:16" x14ac:dyDescent="0.25">
      <c r="D14" s="66" t="s">
        <v>45</v>
      </c>
      <c r="E14" s="67">
        <v>20000</v>
      </c>
      <c r="F14" s="73"/>
      <c r="G14" s="56">
        <v>31</v>
      </c>
      <c r="H14" s="69">
        <f t="shared" si="8"/>
        <v>-1</v>
      </c>
      <c r="I14" s="70">
        <f t="shared" si="0"/>
        <v>20667</v>
      </c>
      <c r="J14" s="60">
        <f t="shared" si="1"/>
        <v>12400.199999999999</v>
      </c>
      <c r="K14" s="61">
        <f t="shared" si="2"/>
        <v>5166.75</v>
      </c>
      <c r="L14" s="60">
        <f t="shared" si="3"/>
        <v>3100.0499999999997</v>
      </c>
      <c r="M14" s="61">
        <f t="shared" si="4"/>
        <v>3100.0499999999997</v>
      </c>
      <c r="N14" s="60">
        <f t="shared" si="5"/>
        <v>23767.049999999996</v>
      </c>
      <c r="O14" s="62">
        <f t="shared" si="6"/>
        <v>2480.04</v>
      </c>
      <c r="P14" s="60">
        <f t="shared" si="7"/>
        <v>155.0025</v>
      </c>
    </row>
    <row r="15" spans="4:16" x14ac:dyDescent="0.25">
      <c r="D15" s="64" t="s">
        <v>46</v>
      </c>
      <c r="E15" s="67">
        <v>15000</v>
      </c>
      <c r="F15" s="73"/>
      <c r="G15" s="56">
        <v>31</v>
      </c>
      <c r="H15" s="69">
        <f t="shared" si="8"/>
        <v>-1</v>
      </c>
      <c r="I15" s="70">
        <f t="shared" si="0"/>
        <v>15500</v>
      </c>
      <c r="J15" s="60">
        <f t="shared" si="1"/>
        <v>9300</v>
      </c>
      <c r="K15" s="61">
        <f t="shared" si="2"/>
        <v>3875</v>
      </c>
      <c r="L15" s="60">
        <f t="shared" si="3"/>
        <v>2325</v>
      </c>
      <c r="M15" s="61">
        <f t="shared" si="4"/>
        <v>2325</v>
      </c>
      <c r="N15" s="60">
        <f t="shared" si="5"/>
        <v>17825</v>
      </c>
      <c r="O15" s="62">
        <f t="shared" si="6"/>
        <v>1860</v>
      </c>
      <c r="P15" s="60">
        <f t="shared" si="7"/>
        <v>116.25</v>
      </c>
    </row>
    <row r="16" spans="4:16" x14ac:dyDescent="0.25">
      <c r="D16" s="66" t="s">
        <v>47</v>
      </c>
      <c r="E16" s="67">
        <v>12000</v>
      </c>
      <c r="F16" s="73"/>
      <c r="G16" s="56">
        <v>31</v>
      </c>
      <c r="H16" s="69">
        <f t="shared" si="8"/>
        <v>-1</v>
      </c>
      <c r="I16" s="70">
        <f t="shared" si="0"/>
        <v>12400</v>
      </c>
      <c r="J16" s="60">
        <f t="shared" si="1"/>
        <v>7440</v>
      </c>
      <c r="K16" s="61">
        <f t="shared" si="2"/>
        <v>3100</v>
      </c>
      <c r="L16" s="60">
        <f t="shared" si="3"/>
        <v>1860</v>
      </c>
      <c r="M16" s="61">
        <f t="shared" si="4"/>
        <v>1860</v>
      </c>
      <c r="N16" s="60">
        <f t="shared" si="5"/>
        <v>14260</v>
      </c>
      <c r="O16" s="62">
        <f t="shared" si="6"/>
        <v>1488</v>
      </c>
      <c r="P16" s="60">
        <f t="shared" si="7"/>
        <v>93</v>
      </c>
    </row>
    <row r="17" spans="4:16" x14ac:dyDescent="0.25">
      <c r="D17" s="64" t="s">
        <v>48</v>
      </c>
      <c r="E17" s="67">
        <v>25000</v>
      </c>
      <c r="F17" s="73"/>
      <c r="G17" s="56">
        <v>31</v>
      </c>
      <c r="H17" s="69">
        <f t="shared" si="8"/>
        <v>-1</v>
      </c>
      <c r="I17" s="70">
        <f t="shared" si="0"/>
        <v>25833</v>
      </c>
      <c r="J17" s="60">
        <f t="shared" si="1"/>
        <v>15499.8</v>
      </c>
      <c r="K17" s="61">
        <f t="shared" si="2"/>
        <v>6458.25</v>
      </c>
      <c r="L17" s="60">
        <f t="shared" si="3"/>
        <v>3874.95</v>
      </c>
      <c r="M17" s="61">
        <f t="shared" si="4"/>
        <v>3874.95</v>
      </c>
      <c r="N17" s="60">
        <f t="shared" si="5"/>
        <v>29707.95</v>
      </c>
      <c r="O17" s="62">
        <f t="shared" si="6"/>
        <v>3099.96</v>
      </c>
      <c r="P17" s="60">
        <f t="shared" si="7"/>
        <v>193.7475</v>
      </c>
    </row>
    <row r="18" spans="4:16" x14ac:dyDescent="0.25">
      <c r="D18" s="66" t="s">
        <v>49</v>
      </c>
      <c r="E18" s="67">
        <v>22000</v>
      </c>
      <c r="F18" s="73"/>
      <c r="G18" s="56">
        <v>31</v>
      </c>
      <c r="H18" s="69">
        <f t="shared" si="8"/>
        <v>-1</v>
      </c>
      <c r="I18" s="71">
        <f t="shared" si="0"/>
        <v>22733</v>
      </c>
      <c r="J18" s="60">
        <f t="shared" si="1"/>
        <v>13639.8</v>
      </c>
      <c r="K18" s="61">
        <f t="shared" si="2"/>
        <v>5683.25</v>
      </c>
      <c r="L18" s="60">
        <f t="shared" si="3"/>
        <v>3409.95</v>
      </c>
      <c r="M18" s="61">
        <f t="shared" si="4"/>
        <v>3409.95</v>
      </c>
      <c r="N18" s="60">
        <f t="shared" si="5"/>
        <v>26142.95</v>
      </c>
      <c r="O18" s="62">
        <f t="shared" si="6"/>
        <v>2727.96</v>
      </c>
      <c r="P18" s="60">
        <f t="shared" si="7"/>
        <v>170.4975</v>
      </c>
    </row>
    <row r="19" spans="4:16" x14ac:dyDescent="0.25">
      <c r="I19" s="45"/>
    </row>
    <row r="20" spans="4:16" x14ac:dyDescent="0.25">
      <c r="D20" s="13">
        <f>F21</f>
        <v>11</v>
      </c>
      <c r="E20" s="13" t="str">
        <f>CHOOSE(D20,"JAN","FEB","MAR","APRIL","MAY","JUNE","JULY","AUG","SEPT","OCT","NOV","DEC")</f>
        <v>NOV</v>
      </c>
      <c r="F20" s="13">
        <f>CHOOSE(D20,31,28,31,30,31,30,31,31,30,31,30,31)</f>
        <v>30</v>
      </c>
      <c r="I20" s="3"/>
    </row>
    <row r="21" spans="4:16" x14ac:dyDescent="0.25">
      <c r="D21" s="5"/>
      <c r="E21" s="74">
        <f ca="1">TODAY()</f>
        <v>44316</v>
      </c>
      <c r="F21" s="72">
        <v>11</v>
      </c>
      <c r="K21" s="3"/>
    </row>
    <row r="22" spans="4:16" x14ac:dyDescent="0.25">
      <c r="D22" s="5"/>
      <c r="E22" s="49" t="s">
        <v>25</v>
      </c>
      <c r="F22" s="5"/>
    </row>
    <row r="24" spans="4:16" x14ac:dyDescent="0.25">
      <c r="H24" s="44"/>
    </row>
  </sheetData>
  <mergeCells count="5">
    <mergeCell ref="I7:I8"/>
    <mergeCell ref="D7:D8"/>
    <mergeCell ref="E7:F8"/>
    <mergeCell ref="G7:G8"/>
    <mergeCell ref="H7:H8"/>
  </mergeCells>
  <conditionalFormatting sqref="J8:P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{009841C8-4AB0-46A3-BBC8-9054DB597969}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841C8-4AB0-46A3-BBC8-9054DB5979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J8:P8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"/>
  <sheetViews>
    <sheetView workbookViewId="0">
      <selection activeCell="C7" sqref="C7"/>
    </sheetView>
  </sheetViews>
  <sheetFormatPr defaultRowHeight="15" x14ac:dyDescent="0.25"/>
  <cols>
    <col min="2" max="2" width="23.5703125" customWidth="1"/>
    <col min="3" max="33" width="3.7109375" customWidth="1"/>
  </cols>
  <sheetData>
    <row r="1" spans="1:49" x14ac:dyDescent="0.25">
      <c r="A1" s="26" t="s">
        <v>55</v>
      </c>
      <c r="B1" s="26"/>
      <c r="C1" s="26"/>
      <c r="D1" s="83" t="s">
        <v>72</v>
      </c>
      <c r="E1" s="83"/>
      <c r="F1" s="26"/>
      <c r="G1" s="26"/>
      <c r="H1" s="84" t="s">
        <v>79</v>
      </c>
      <c r="I1" s="84"/>
      <c r="J1" s="84"/>
      <c r="K1" s="84"/>
      <c r="L1" s="84"/>
      <c r="M1" s="85">
        <f>DATEVALUE("1"&amp;D1)</f>
        <v>43983</v>
      </c>
      <c r="N1" s="85"/>
      <c r="O1" s="85"/>
      <c r="P1" s="85"/>
      <c r="Q1" s="85"/>
      <c r="R1" s="26"/>
      <c r="S1" s="26"/>
      <c r="T1" s="26"/>
      <c r="U1" s="26"/>
      <c r="V1" s="84" t="s">
        <v>80</v>
      </c>
      <c r="W1" s="84"/>
      <c r="X1" s="84"/>
      <c r="Y1" s="84"/>
      <c r="Z1" s="84"/>
      <c r="AA1" s="85">
        <f>EOMONTH(M1,0)</f>
        <v>44012</v>
      </c>
      <c r="AB1" s="85"/>
      <c r="AC1" s="85"/>
      <c r="AD1" s="85"/>
      <c r="AE1" s="85"/>
      <c r="AF1" s="26"/>
      <c r="AG1" s="26"/>
    </row>
    <row r="2" spans="1:49" x14ac:dyDescent="0.25">
      <c r="A2" s="26"/>
      <c r="B2" s="26"/>
      <c r="C2" s="26">
        <v>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W2" t="s">
        <v>67</v>
      </c>
    </row>
    <row r="3" spans="1:49" ht="31.5" customHeight="1" x14ac:dyDescent="0.25">
      <c r="A3" s="26" t="s">
        <v>56</v>
      </c>
      <c r="B3" s="46" t="s">
        <v>33</v>
      </c>
      <c r="C3" s="47" t="str">
        <f>TEXT(C4,"DDD")</f>
        <v>Mon</v>
      </c>
      <c r="D3" s="47" t="str">
        <f t="shared" ref="D3:AG3" si="0">TEXT(D4,"DDD")</f>
        <v>Tue</v>
      </c>
      <c r="E3" s="47" t="str">
        <f t="shared" si="0"/>
        <v>Wed</v>
      </c>
      <c r="F3" s="47" t="str">
        <f t="shared" si="0"/>
        <v>Thu</v>
      </c>
      <c r="G3" s="47" t="str">
        <f t="shared" si="0"/>
        <v>Fri</v>
      </c>
      <c r="H3" s="47" t="str">
        <f t="shared" si="0"/>
        <v>Sat</v>
      </c>
      <c r="I3" s="47" t="str">
        <f t="shared" si="0"/>
        <v>Sun</v>
      </c>
      <c r="J3" s="47" t="str">
        <f t="shared" si="0"/>
        <v>Mon</v>
      </c>
      <c r="K3" s="47" t="str">
        <f t="shared" si="0"/>
        <v>Tue</v>
      </c>
      <c r="L3" s="47" t="str">
        <f t="shared" si="0"/>
        <v>Wed</v>
      </c>
      <c r="M3" s="47" t="str">
        <f t="shared" si="0"/>
        <v>Thu</v>
      </c>
      <c r="N3" s="47" t="str">
        <f t="shared" si="0"/>
        <v>Fri</v>
      </c>
      <c r="O3" s="47" t="str">
        <f t="shared" si="0"/>
        <v>Sat</v>
      </c>
      <c r="P3" s="47" t="str">
        <f t="shared" si="0"/>
        <v>Sun</v>
      </c>
      <c r="Q3" s="47" t="str">
        <f t="shared" si="0"/>
        <v>Mon</v>
      </c>
      <c r="R3" s="47" t="str">
        <f t="shared" si="0"/>
        <v>Tue</v>
      </c>
      <c r="S3" s="47" t="str">
        <f t="shared" si="0"/>
        <v>Wed</v>
      </c>
      <c r="T3" s="47" t="str">
        <f t="shared" si="0"/>
        <v>Thu</v>
      </c>
      <c r="U3" s="47" t="str">
        <f t="shared" si="0"/>
        <v>Fri</v>
      </c>
      <c r="V3" s="47" t="str">
        <f t="shared" si="0"/>
        <v>Sat</v>
      </c>
      <c r="W3" s="47" t="str">
        <f t="shared" si="0"/>
        <v>Sun</v>
      </c>
      <c r="X3" s="47" t="str">
        <f t="shared" si="0"/>
        <v>Mon</v>
      </c>
      <c r="Y3" s="47" t="str">
        <f t="shared" si="0"/>
        <v>Tue</v>
      </c>
      <c r="Z3" s="47" t="str">
        <f t="shared" si="0"/>
        <v>Wed</v>
      </c>
      <c r="AA3" s="47" t="str">
        <f t="shared" si="0"/>
        <v>Thu</v>
      </c>
      <c r="AB3" s="47" t="str">
        <f t="shared" si="0"/>
        <v>Fri</v>
      </c>
      <c r="AC3" s="47" t="str">
        <f t="shared" si="0"/>
        <v>Sat</v>
      </c>
      <c r="AD3" s="47" t="str">
        <f t="shared" si="0"/>
        <v>Sun</v>
      </c>
      <c r="AE3" s="47" t="str">
        <f t="shared" si="0"/>
        <v>Mon</v>
      </c>
      <c r="AF3" s="47" t="str">
        <f t="shared" si="0"/>
        <v>Tue</v>
      </c>
      <c r="AG3" s="47" t="str">
        <f t="shared" si="0"/>
        <v>Wed</v>
      </c>
      <c r="AW3" t="s">
        <v>68</v>
      </c>
    </row>
    <row r="4" spans="1:49" ht="15.75" customHeight="1" x14ac:dyDescent="0.25">
      <c r="A4" s="26"/>
      <c r="B4" s="46"/>
      <c r="C4" s="48">
        <f>M1</f>
        <v>43983</v>
      </c>
      <c r="D4" s="48">
        <f>C4+1</f>
        <v>43984</v>
      </c>
      <c r="E4" s="48">
        <f t="shared" ref="E4:AF4" si="1">D4+1</f>
        <v>43985</v>
      </c>
      <c r="F4" s="48">
        <f t="shared" si="1"/>
        <v>43986</v>
      </c>
      <c r="G4" s="48">
        <f t="shared" si="1"/>
        <v>43987</v>
      </c>
      <c r="H4" s="48">
        <f t="shared" si="1"/>
        <v>43988</v>
      </c>
      <c r="I4" s="48">
        <f t="shared" si="1"/>
        <v>43989</v>
      </c>
      <c r="J4" s="48">
        <f t="shared" si="1"/>
        <v>43990</v>
      </c>
      <c r="K4" s="48">
        <f t="shared" si="1"/>
        <v>43991</v>
      </c>
      <c r="L4" s="48">
        <f t="shared" si="1"/>
        <v>43992</v>
      </c>
      <c r="M4" s="48">
        <f t="shared" si="1"/>
        <v>43993</v>
      </c>
      <c r="N4" s="48">
        <f t="shared" si="1"/>
        <v>43994</v>
      </c>
      <c r="O4" s="48">
        <f t="shared" si="1"/>
        <v>43995</v>
      </c>
      <c r="P4" s="48">
        <f t="shared" si="1"/>
        <v>43996</v>
      </c>
      <c r="Q4" s="48">
        <f t="shared" si="1"/>
        <v>43997</v>
      </c>
      <c r="R4" s="48">
        <f t="shared" si="1"/>
        <v>43998</v>
      </c>
      <c r="S4" s="48">
        <f t="shared" si="1"/>
        <v>43999</v>
      </c>
      <c r="T4" s="48">
        <f t="shared" si="1"/>
        <v>44000</v>
      </c>
      <c r="U4" s="48">
        <f t="shared" si="1"/>
        <v>44001</v>
      </c>
      <c r="V4" s="48">
        <f t="shared" si="1"/>
        <v>44002</v>
      </c>
      <c r="W4" s="48">
        <f t="shared" si="1"/>
        <v>44003</v>
      </c>
      <c r="X4" s="48">
        <f t="shared" si="1"/>
        <v>44004</v>
      </c>
      <c r="Y4" s="48">
        <f t="shared" si="1"/>
        <v>44005</v>
      </c>
      <c r="Z4" s="48">
        <f t="shared" si="1"/>
        <v>44006</v>
      </c>
      <c r="AA4" s="48">
        <f t="shared" si="1"/>
        <v>44007</v>
      </c>
      <c r="AB4" s="48">
        <f t="shared" si="1"/>
        <v>44008</v>
      </c>
      <c r="AC4" s="48">
        <f t="shared" si="1"/>
        <v>44009</v>
      </c>
      <c r="AD4" s="48">
        <f t="shared" si="1"/>
        <v>44010</v>
      </c>
      <c r="AE4" s="48">
        <f t="shared" si="1"/>
        <v>44011</v>
      </c>
      <c r="AF4" s="48">
        <f t="shared" si="1"/>
        <v>44012</v>
      </c>
      <c r="AG4" s="48">
        <f>AF4+1</f>
        <v>44013</v>
      </c>
      <c r="AW4" t="s">
        <v>69</v>
      </c>
    </row>
    <row r="5" spans="1:49" x14ac:dyDescent="0.25">
      <c r="A5" t="s">
        <v>57</v>
      </c>
      <c r="B5" s="31" t="s">
        <v>50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W5" t="s">
        <v>70</v>
      </c>
    </row>
    <row r="6" spans="1:49" x14ac:dyDescent="0.25">
      <c r="A6" t="s">
        <v>58</v>
      </c>
      <c r="B6" s="31" t="s">
        <v>51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W6" t="s">
        <v>71</v>
      </c>
    </row>
    <row r="7" spans="1:49" x14ac:dyDescent="0.25">
      <c r="A7" t="s">
        <v>59</v>
      </c>
      <c r="B7" s="31" t="s">
        <v>52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W7" t="s">
        <v>72</v>
      </c>
    </row>
    <row r="8" spans="1:49" x14ac:dyDescent="0.25">
      <c r="A8" t="s">
        <v>60</v>
      </c>
      <c r="B8" s="31" t="s">
        <v>43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W8" t="s">
        <v>73</v>
      </c>
    </row>
    <row r="9" spans="1:49" x14ac:dyDescent="0.25">
      <c r="A9" t="s">
        <v>61</v>
      </c>
      <c r="B9" s="31" t="s">
        <v>44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W9" t="s">
        <v>74</v>
      </c>
    </row>
    <row r="10" spans="1:49" x14ac:dyDescent="0.25">
      <c r="A10" t="s">
        <v>62</v>
      </c>
      <c r="B10" s="31" t="s">
        <v>45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W10" t="s">
        <v>75</v>
      </c>
    </row>
    <row r="11" spans="1:49" x14ac:dyDescent="0.25">
      <c r="A11" t="s">
        <v>63</v>
      </c>
      <c r="B11" s="31" t="s">
        <v>46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W11" t="s">
        <v>76</v>
      </c>
    </row>
    <row r="12" spans="1:49" x14ac:dyDescent="0.25">
      <c r="A12" t="s">
        <v>64</v>
      </c>
      <c r="B12" s="31" t="s">
        <v>47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W12" t="s">
        <v>77</v>
      </c>
    </row>
    <row r="13" spans="1:49" x14ac:dyDescent="0.25">
      <c r="A13" t="s">
        <v>65</v>
      </c>
      <c r="B13" s="31" t="s">
        <v>48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W13" t="s">
        <v>78</v>
      </c>
    </row>
    <row r="14" spans="1:49" x14ac:dyDescent="0.25">
      <c r="A14" t="s">
        <v>66</v>
      </c>
      <c r="B14" s="31" t="s">
        <v>49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49" x14ac:dyDescent="0.25">
      <c r="B15" s="31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9" spans="2:35" x14ac:dyDescent="0.25">
      <c r="AI19" t="s">
        <v>82</v>
      </c>
    </row>
    <row r="20" spans="2:35" x14ac:dyDescent="0.25">
      <c r="B20" t="s">
        <v>81</v>
      </c>
    </row>
  </sheetData>
  <sheetProtection selectLockedCells="1"/>
  <mergeCells count="5">
    <mergeCell ref="D1:E1"/>
    <mergeCell ref="H1:L1"/>
    <mergeCell ref="V1:Z1"/>
    <mergeCell ref="M1:Q1"/>
    <mergeCell ref="AA1:AE1"/>
  </mergeCells>
  <conditionalFormatting sqref="AH5:AH14">
    <cfRule type="cellIs" dxfId="1" priority="7" operator="equal">
      <formula>$C$3</formula>
    </cfRule>
  </conditionalFormatting>
  <conditionalFormatting sqref="B5:AH15">
    <cfRule type="expression" dxfId="0" priority="1">
      <formula>OR(B$3="SAT",B$3="SUN")</formula>
    </cfRule>
  </conditionalFormatting>
  <dataValidations count="1">
    <dataValidation type="list" allowBlank="1" showInputMessage="1" showErrorMessage="1" sqref="D1:E1">
      <formula1>MONTH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MONTH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swastimisry2@gmail.com</dc:creator>
  <cp:lastModifiedBy>swastimisry2@gmail.com</cp:lastModifiedBy>
  <cp:lastPrinted>2020-11-17T12:42:00Z</cp:lastPrinted>
  <dcterms:created xsi:type="dcterms:W3CDTF">2020-11-01T12:28:37Z</dcterms:created>
  <dcterms:modified xsi:type="dcterms:W3CDTF">2021-04-30T09:28:21Z</dcterms:modified>
</cp:coreProperties>
</file>