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" sheetId="1" state="visible" r:id="rId3"/>
    <sheet name="Ocupacao" sheetId="2" state="visible" r:id="rId4"/>
    <sheet name="Aux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<sst xmlns="http://schemas.openxmlformats.org/spreadsheetml/2006/main" count="88" uniqueCount="49">
  <si>
    <t xml:space="preserve">Receita</t>
  </si>
  <si>
    <t xml:space="preserve">Diária</t>
  </si>
  <si>
    <t xml:space="preserve">A&amp;B Extra / Hab</t>
  </si>
  <si>
    <t xml:space="preserve">A&amp;B Extra / PAX</t>
  </si>
  <si>
    <t xml:space="preserve">69,6 milhões</t>
  </si>
  <si>
    <t xml:space="preserve">μ = 70,5 milhões</t>
  </si>
  <si>
    <t xml:space="preserve">μ = 1.525</t>
  </si>
  <si>
    <t xml:space="preserve">μ = 193</t>
  </si>
  <si>
    <t xml:space="preserve">μ = 69</t>
  </si>
  <si>
    <t xml:space="preserve">cv = 8,38%</t>
  </si>
  <si>
    <t xml:space="preserve">cv = 4,12%</t>
  </si>
  <si>
    <t xml:space="preserve">cv = 9,92%</t>
  </si>
  <si>
    <t xml:space="preserve">cv = 7,93%</t>
  </si>
  <si>
    <t xml:space="preserve">Diária Méd.</t>
  </si>
  <si>
    <t xml:space="preserve">Diária IPCA</t>
  </si>
  <si>
    <t xml:space="preserve">Diária IGPM</t>
  </si>
  <si>
    <t xml:space="preserve">Diária S.M.</t>
  </si>
  <si>
    <t xml:space="preserve">Correção Média</t>
  </si>
  <si>
    <t xml:space="preserve">Rec. Total</t>
  </si>
  <si>
    <t xml:space="preserve">Rec. IPCA</t>
  </si>
  <si>
    <t xml:space="preserve">Rec. IGPM</t>
  </si>
  <si>
    <t xml:space="preserve">Rec. S.M.</t>
  </si>
  <si>
    <t xml:space="preserve">Média (μ)</t>
  </si>
  <si>
    <t xml:space="preserve">Desvio padrão (σ)</t>
  </si>
  <si>
    <t xml:space="preserve">σ/μ</t>
  </si>
  <si>
    <t xml:space="preserve">Hab. Total</t>
  </si>
  <si>
    <t xml:space="preserve">Vendido 2024</t>
  </si>
  <si>
    <t xml:space="preserve">Ocupação 2024</t>
  </si>
  <si>
    <t xml:space="preserve">Manutenção 2024</t>
  </si>
  <si>
    <t xml:space="preserve">Ocup. por Disp.</t>
  </si>
  <si>
    <t xml:space="preserve">PAX / Hab.</t>
  </si>
  <si>
    <t xml:space="preserve">μ = 40.018</t>
  </si>
  <si>
    <t xml:space="preserve">μ = 66,79%</t>
  </si>
  <si>
    <t xml:space="preserve">μ = 3.852</t>
  </si>
  <si>
    <t xml:space="preserve">μ = 72,81%</t>
  </si>
  <si>
    <t xml:space="preserve">μ = 2,80</t>
  </si>
  <si>
    <t xml:space="preserve">cv = 10,87%</t>
  </si>
  <si>
    <t xml:space="preserve">cv = 10,78%</t>
  </si>
  <si>
    <t xml:space="preserve">cv = 31,55%</t>
  </si>
  <si>
    <t xml:space="preserve">cv = 12,11%</t>
  </si>
  <si>
    <t xml:space="preserve">cv = 1,34%</t>
  </si>
  <si>
    <t xml:space="preserve">Disp. Vendas</t>
  </si>
  <si>
    <t xml:space="preserve">Vendido</t>
  </si>
  <si>
    <t xml:space="preserve">Manutenção</t>
  </si>
  <si>
    <t xml:space="preserve">Reforma</t>
  </si>
  <si>
    <t xml:space="preserve">Ocupação</t>
  </si>
  <si>
    <t xml:space="preserve">Ocup. Disp.</t>
  </si>
  <si>
    <t xml:space="preserve">PAX</t>
  </si>
  <si>
    <t xml:space="preserve">MÉDIA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</si>
</sst>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.00%"/>
    <numFmt numFmtId="168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2"/>
      <color rgb="FF000000"/>
      <name val="&quot;Times New Roman&quot;"/>
      <family val="0"/>
      <charset val="1"/>
    </font>
    <font>
      <sz val="11"/>
      <color theme="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D9D9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D9EAD3"/>
      </patternFill>
    </fill>
    <fill>
      <patternFill patternType="solid">
        <fgColor rgb="FFFFF2CC"/>
        <bgColor rgb="FFEFEFEF"/>
      </patternFill>
    </fill>
    <fill>
      <patternFill patternType="solid">
        <fgColor rgb="FFF4CCCC"/>
        <bgColor rgb="FFD9D9D9"/>
      </patternFill>
    </fill>
    <fill>
      <patternFill patternType="solid">
        <fgColor rgb="FFEFEFEF"/>
        <bgColor rgb="FFFFF2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D1" s="1" t="s">
        <v>1</v>
      </c>
      <c r="H1" s="2" t="s">
        <v>2</v>
      </c>
      <c r="J1" s="2" t="s">
        <v>3</v>
      </c>
    </row>
    <row r="2" customFormat="false" ht="15.75" hidden="false" customHeight="false" outlineLevel="0" collapsed="false">
      <c r="A2" s="3"/>
      <c r="B2" s="4" t="s">
        <v>4</v>
      </c>
      <c r="D2" s="5" t="n">
        <v>1580</v>
      </c>
      <c r="H2" s="2" t="n">
        <v>190</v>
      </c>
      <c r="J2" s="2" t="n">
        <v>67</v>
      </c>
    </row>
    <row r="3" customFormat="false" ht="15.75" hidden="false" customHeight="false" outlineLevel="0" collapsed="false">
      <c r="B3" s="6" t="s">
        <v>5</v>
      </c>
      <c r="D3" s="6" t="s">
        <v>6</v>
      </c>
      <c r="H3" s="2" t="s">
        <v>7</v>
      </c>
      <c r="I3" s="7"/>
      <c r="J3" s="2" t="s">
        <v>8</v>
      </c>
    </row>
    <row r="4" customFormat="false" ht="15.75" hidden="false" customHeight="false" outlineLevel="0" collapsed="false">
      <c r="A4" s="8"/>
      <c r="B4" s="6" t="s">
        <v>9</v>
      </c>
      <c r="C4" s="8"/>
      <c r="D4" s="6" t="s">
        <v>10</v>
      </c>
      <c r="H4" s="6" t="s">
        <v>11</v>
      </c>
      <c r="J4" s="6" t="s">
        <v>12</v>
      </c>
    </row>
    <row r="8" customFormat="false" ht="15.75" hidden="false" customHeight="false" outlineLevel="0" collapsed="false"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H8" s="9" t="s">
        <v>18</v>
      </c>
      <c r="I8" s="9" t="s">
        <v>19</v>
      </c>
      <c r="J8" s="9" t="s">
        <v>20</v>
      </c>
      <c r="K8" s="9" t="s">
        <v>21</v>
      </c>
      <c r="L8" s="9" t="s">
        <v>17</v>
      </c>
    </row>
    <row r="9" customFormat="false" ht="15.75" hidden="false" customHeight="false" outlineLevel="0" collapsed="false">
      <c r="A9" s="10" t="n">
        <v>2017</v>
      </c>
      <c r="B9" s="9" t="n">
        <v>874.17</v>
      </c>
      <c r="C9" s="11" t="n">
        <v>1299.9</v>
      </c>
      <c r="D9" s="11" t="n">
        <v>1697.02</v>
      </c>
      <c r="E9" s="11" t="n">
        <v>1416.21</v>
      </c>
      <c r="F9" s="11" t="n">
        <v>1471.04</v>
      </c>
      <c r="H9" s="3" t="n">
        <v>41151543</v>
      </c>
      <c r="I9" s="3" t="n">
        <v>61192804</v>
      </c>
      <c r="J9" s="3" t="n">
        <v>79887189</v>
      </c>
      <c r="K9" s="3" t="n">
        <v>66668135</v>
      </c>
      <c r="L9" s="3" t="n">
        <v>69249376</v>
      </c>
    </row>
    <row r="10" customFormat="false" ht="15.75" hidden="false" customHeight="false" outlineLevel="0" collapsed="false">
      <c r="A10" s="10" t="n">
        <v>2018</v>
      </c>
      <c r="B10" s="9" t="n">
        <v>967.95</v>
      </c>
      <c r="C10" s="11" t="n">
        <v>1398.11</v>
      </c>
      <c r="D10" s="11" t="n">
        <v>1888.9</v>
      </c>
      <c r="E10" s="11" t="n">
        <v>1540.2</v>
      </c>
      <c r="F10" s="11" t="n">
        <v>1609.07</v>
      </c>
      <c r="H10" s="3" t="n">
        <v>41219852</v>
      </c>
      <c r="I10" s="3" t="n">
        <v>59538009</v>
      </c>
      <c r="J10" s="3" t="n">
        <v>80438075</v>
      </c>
      <c r="K10" s="3" t="n">
        <v>65588821</v>
      </c>
      <c r="L10" s="3" t="n">
        <v>68521635</v>
      </c>
      <c r="N10" s="3"/>
    </row>
    <row r="11" customFormat="false" ht="15.75" hidden="false" customHeight="false" outlineLevel="0" collapsed="false">
      <c r="A11" s="10" t="n">
        <v>2019</v>
      </c>
      <c r="B11" s="9" t="n">
        <v>994.78</v>
      </c>
      <c r="C11" s="11" t="n">
        <v>1384.93</v>
      </c>
      <c r="D11" s="11" t="n">
        <v>1805.15</v>
      </c>
      <c r="E11" s="11" t="n">
        <v>1513.1</v>
      </c>
      <c r="F11" s="11" t="n">
        <v>1567.72</v>
      </c>
      <c r="H11" s="3" t="n">
        <v>40711020</v>
      </c>
      <c r="I11" s="3" t="n">
        <v>56677640</v>
      </c>
      <c r="J11" s="3" t="n">
        <v>73874949</v>
      </c>
      <c r="K11" s="3" t="n">
        <v>61923175</v>
      </c>
      <c r="L11" s="3" t="n">
        <v>64158588</v>
      </c>
      <c r="N11" s="3"/>
    </row>
    <row r="12" customFormat="false" ht="15.75" hidden="false" customHeight="false" outlineLevel="0" collapsed="false">
      <c r="A12" s="12" t="n">
        <v>2020</v>
      </c>
      <c r="B12" s="11" t="n">
        <v>1177.43</v>
      </c>
      <c r="C12" s="11" t="n">
        <v>1571.48</v>
      </c>
      <c r="D12" s="11" t="n">
        <v>1991.23</v>
      </c>
      <c r="E12" s="11" t="n">
        <v>1710.37</v>
      </c>
      <c r="F12" s="11" t="n">
        <v>1757.69</v>
      </c>
      <c r="H12" s="3" t="n">
        <v>24941597</v>
      </c>
      <c r="I12" s="3" t="n">
        <v>33288796</v>
      </c>
      <c r="J12" s="3" t="n">
        <v>42180308</v>
      </c>
      <c r="K12" s="3" t="n">
        <v>36230951</v>
      </c>
      <c r="L12" s="3" t="n">
        <v>37233352</v>
      </c>
      <c r="N12" s="3"/>
    </row>
    <row r="13" customFormat="false" ht="15.75" hidden="false" customHeight="false" outlineLevel="0" collapsed="false">
      <c r="A13" s="10" t="n">
        <v>2021</v>
      </c>
      <c r="B13" s="11" t="n">
        <v>1126.64</v>
      </c>
      <c r="C13" s="11" t="n">
        <v>1438.66</v>
      </c>
      <c r="D13" s="11" t="n">
        <v>1547.29</v>
      </c>
      <c r="E13" s="11" t="n">
        <v>1554.76</v>
      </c>
      <c r="F13" s="11" t="n">
        <v>1513.57</v>
      </c>
      <c r="H13" s="3" t="n">
        <v>48525312</v>
      </c>
      <c r="I13" s="3" t="n">
        <v>61964473</v>
      </c>
      <c r="J13" s="3" t="n">
        <v>66643021</v>
      </c>
      <c r="K13" s="3" t="n">
        <v>66964931</v>
      </c>
      <c r="L13" s="3" t="n">
        <v>65190808</v>
      </c>
      <c r="N13" s="3"/>
    </row>
    <row r="14" customFormat="false" ht="15.75" hidden="false" customHeight="false" outlineLevel="0" collapsed="false">
      <c r="A14" s="10" t="n">
        <v>2022</v>
      </c>
      <c r="B14" s="11" t="n">
        <v>1204.41</v>
      </c>
      <c r="C14" s="11" t="n">
        <v>1397.4</v>
      </c>
      <c r="D14" s="11" t="n">
        <v>1404.39</v>
      </c>
      <c r="E14" s="11" t="n">
        <v>1508.49</v>
      </c>
      <c r="F14" s="11" t="n">
        <v>1436.76</v>
      </c>
      <c r="H14" s="3" t="n">
        <v>66316217</v>
      </c>
      <c r="I14" s="3" t="n">
        <v>76942211</v>
      </c>
      <c r="J14" s="3" t="n">
        <v>77327600</v>
      </c>
      <c r="K14" s="3" t="n">
        <v>83059420</v>
      </c>
      <c r="L14" s="3" t="n">
        <v>79109744</v>
      </c>
      <c r="N14" s="3"/>
    </row>
    <row r="15" customFormat="false" ht="15.75" hidden="false" customHeight="false" outlineLevel="0" collapsed="false">
      <c r="A15" s="10" t="n">
        <v>2023</v>
      </c>
      <c r="B15" s="11" t="n">
        <v>1337.42</v>
      </c>
      <c r="C15" s="11" t="n">
        <v>1466.79</v>
      </c>
      <c r="D15" s="11" t="n">
        <v>1478.89</v>
      </c>
      <c r="E15" s="11" t="n">
        <v>1538.03</v>
      </c>
      <c r="F15" s="11" t="n">
        <v>1494.57</v>
      </c>
      <c r="H15" s="3" t="n">
        <v>69756217</v>
      </c>
      <c r="I15" s="3" t="n">
        <v>76503838</v>
      </c>
      <c r="J15" s="3" t="n">
        <v>77134936</v>
      </c>
      <c r="K15" s="3" t="n">
        <v>80219650</v>
      </c>
      <c r="L15" s="3" t="n">
        <v>77952808</v>
      </c>
      <c r="N15" s="3"/>
    </row>
    <row r="16" customFormat="false" ht="15.75" hidden="false" customHeight="false" outlineLevel="0" collapsed="false">
      <c r="A16" s="10" t="n">
        <v>2024</v>
      </c>
      <c r="B16" s="11" t="n">
        <v>1486.58</v>
      </c>
      <c r="C16" s="11" t="n">
        <v>1558.38</v>
      </c>
      <c r="D16" s="11" t="n">
        <v>1583.8</v>
      </c>
      <c r="E16" s="11" t="n">
        <v>1598.18</v>
      </c>
      <c r="F16" s="11" t="n">
        <v>1580.12</v>
      </c>
      <c r="H16" s="3" t="n">
        <v>65505970</v>
      </c>
      <c r="I16" s="3" t="n">
        <v>68669908</v>
      </c>
      <c r="J16" s="3" t="n">
        <v>69790060</v>
      </c>
      <c r="K16" s="3" t="n">
        <v>70423557</v>
      </c>
      <c r="L16" s="3" t="n">
        <v>69627842</v>
      </c>
      <c r="N16" s="3"/>
    </row>
    <row r="17" customFormat="false" ht="15.75" hidden="false" customHeight="false" outlineLevel="0" collapsed="false">
      <c r="N17" s="3"/>
    </row>
    <row r="18" customFormat="false" ht="15.75" hidden="false" customHeight="false" outlineLevel="0" collapsed="false">
      <c r="A18" s="9" t="s">
        <v>22</v>
      </c>
      <c r="F18" s="11" t="n">
        <f aca="false">AVERAGE(F9:F16)</f>
        <v>1553.8175</v>
      </c>
      <c r="G18" s="11" t="n">
        <f aca="false">AVERAGE(B9:B16)</f>
        <v>1146.1725</v>
      </c>
      <c r="L18" s="3" t="n">
        <f aca="false">AVERAGE(L9:L16)</f>
        <v>66380519.13</v>
      </c>
      <c r="N18" s="13"/>
      <c r="O18" s="14"/>
    </row>
    <row r="19" customFormat="false" ht="15.75" hidden="false" customHeight="false" outlineLevel="0" collapsed="false">
      <c r="A19" s="9" t="s">
        <v>23</v>
      </c>
      <c r="E19" s="9"/>
      <c r="F19" s="15" t="n">
        <f aca="false">STDEV(F9:F16)</f>
        <v>100.8440354</v>
      </c>
      <c r="G19" s="15" t="n">
        <f aca="false">STDEV(B9:B16)</f>
        <v>202.08602734974</v>
      </c>
      <c r="H19" s="9" t="n">
        <v>189</v>
      </c>
      <c r="I19" s="9"/>
      <c r="J19" s="9"/>
      <c r="K19" s="9"/>
      <c r="L19" s="13" t="n">
        <f aca="false">STDEV(L8:L16)</f>
        <v>12957185.54</v>
      </c>
    </row>
    <row r="20" customFormat="false" ht="15.75" hidden="false" customHeight="false" outlineLevel="0" collapsed="false">
      <c r="A20" s="9" t="s">
        <v>24</v>
      </c>
      <c r="F20" s="14" t="n">
        <f aca="false">F19/F18</f>
        <v>0.06490082356</v>
      </c>
      <c r="G20" s="14" t="n">
        <f aca="false">H19/G18</f>
        <v>0.164896645138494</v>
      </c>
      <c r="L20" s="14" t="n">
        <f aca="false">L19/L16</f>
        <v>0.1860920168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4.38"/>
  </cols>
  <sheetData>
    <row r="1" customFormat="false" ht="15.75" hidden="false" customHeight="false" outlineLevel="0" collapsed="false">
      <c r="B1" s="16" t="s">
        <v>25</v>
      </c>
      <c r="D1" s="17" t="s">
        <v>26</v>
      </c>
      <c r="F1" s="17" t="s">
        <v>27</v>
      </c>
      <c r="H1" s="18" t="s">
        <v>28</v>
      </c>
      <c r="J1" s="17" t="s">
        <v>29</v>
      </c>
      <c r="L1" s="1" t="s">
        <v>30</v>
      </c>
    </row>
    <row r="2" customFormat="false" ht="15.75" hidden="false" customHeight="false" outlineLevel="0" collapsed="false">
      <c r="B2" s="19" t="n">
        <v>59860</v>
      </c>
      <c r="D2" s="20" t="n">
        <v>39065</v>
      </c>
      <c r="F2" s="21" t="n">
        <v>0.6508</v>
      </c>
      <c r="H2" s="22" t="n">
        <v>5806</v>
      </c>
      <c r="J2" s="21" t="n">
        <v>0.8155</v>
      </c>
      <c r="L2" s="4" t="n">
        <v>2.84</v>
      </c>
    </row>
    <row r="3" customFormat="false" ht="15.75" hidden="false" customHeight="false" outlineLevel="0" collapsed="false">
      <c r="B3" s="23"/>
      <c r="D3" s="24" t="s">
        <v>31</v>
      </c>
      <c r="F3" s="24" t="s">
        <v>32</v>
      </c>
      <c r="H3" s="22" t="s">
        <v>33</v>
      </c>
      <c r="J3" s="24" t="s">
        <v>34</v>
      </c>
      <c r="L3" s="6" t="s">
        <v>35</v>
      </c>
    </row>
    <row r="4" customFormat="false" ht="15.75" hidden="false" customHeight="false" outlineLevel="0" collapsed="false">
      <c r="B4" s="23"/>
      <c r="D4" s="25" t="s">
        <v>36</v>
      </c>
      <c r="F4" s="25" t="s">
        <v>37</v>
      </c>
      <c r="H4" s="26" t="s">
        <v>38</v>
      </c>
      <c r="J4" s="25" t="s">
        <v>39</v>
      </c>
      <c r="L4" s="6" t="s">
        <v>40</v>
      </c>
    </row>
    <row r="7" customFormat="false" ht="15.75" hidden="false" customHeight="false" outlineLevel="0" collapsed="false">
      <c r="C7" s="27" t="s">
        <v>41</v>
      </c>
      <c r="D7" s="27" t="s">
        <v>42</v>
      </c>
      <c r="E7" s="27" t="s">
        <v>43</v>
      </c>
      <c r="F7" s="27" t="s">
        <v>44</v>
      </c>
      <c r="G7" s="27" t="s">
        <v>45</v>
      </c>
      <c r="H7" s="27" t="s">
        <v>46</v>
      </c>
      <c r="I7" s="27" t="s">
        <v>47</v>
      </c>
      <c r="J7" s="27" t="s">
        <v>30</v>
      </c>
    </row>
    <row r="8" customFormat="false" ht="15.75" hidden="false" customHeight="false" outlineLevel="0" collapsed="false">
      <c r="B8" s="27" t="n">
        <v>2017</v>
      </c>
      <c r="C8" s="28" t="n">
        <v>58092</v>
      </c>
      <c r="D8" s="28" t="n">
        <v>40330</v>
      </c>
      <c r="E8" s="28" t="n">
        <v>1768</v>
      </c>
      <c r="G8" s="29" t="n">
        <v>0.6737</v>
      </c>
      <c r="H8" s="29" t="n">
        <v>0.694243613578462</v>
      </c>
      <c r="I8" s="28" t="n">
        <v>110691</v>
      </c>
      <c r="J8" s="30" t="n">
        <v>2.74463178775105</v>
      </c>
    </row>
    <row r="9" customFormat="false" ht="15.75" hidden="false" customHeight="false" outlineLevel="0" collapsed="false">
      <c r="B9" s="27" t="n">
        <v>2018</v>
      </c>
      <c r="C9" s="28" t="n">
        <v>56215</v>
      </c>
      <c r="D9" s="28" t="n">
        <v>36639</v>
      </c>
      <c r="E9" s="28" t="n">
        <v>3645</v>
      </c>
      <c r="G9" s="29" t="n">
        <v>0.6122</v>
      </c>
      <c r="H9" s="29" t="n">
        <v>0.651765543004536</v>
      </c>
      <c r="I9" s="28" t="n">
        <v>100942</v>
      </c>
      <c r="J9" s="30" t="n">
        <v>2.75504244111466</v>
      </c>
    </row>
    <row r="10" customFormat="false" ht="15.75" hidden="false" customHeight="false" outlineLevel="0" collapsed="false">
      <c r="B10" s="27" t="n">
        <v>2019</v>
      </c>
      <c r="C10" s="28" t="n">
        <v>56514</v>
      </c>
      <c r="D10" s="28" t="n">
        <v>35254</v>
      </c>
      <c r="E10" s="28" t="n">
        <v>3346</v>
      </c>
      <c r="G10" s="29" t="n">
        <v>0.589</v>
      </c>
      <c r="H10" s="29" t="n">
        <v>0.623810029373253</v>
      </c>
      <c r="I10" s="28" t="n">
        <v>98424</v>
      </c>
      <c r="J10" s="30" t="n">
        <v>2.79185340670562</v>
      </c>
    </row>
    <row r="11" customFormat="false" ht="15.75" hidden="false" customHeight="false" outlineLevel="0" collapsed="false">
      <c r="B11" s="27" t="n">
        <v>2020</v>
      </c>
      <c r="C11" s="28" t="n">
        <v>53779</v>
      </c>
      <c r="D11" s="28" t="n">
        <v>18602</v>
      </c>
      <c r="E11" s="28" t="n">
        <v>6245</v>
      </c>
      <c r="G11" s="29" t="n">
        <v>0.3099</v>
      </c>
      <c r="H11" s="29" t="n">
        <v>0.345897097380018</v>
      </c>
      <c r="I11" s="28" t="n">
        <v>53600</v>
      </c>
      <c r="J11" s="30" t="n">
        <v>2.88141060101064</v>
      </c>
    </row>
    <row r="12" customFormat="false" ht="15.75" hidden="false" customHeight="false" outlineLevel="0" collapsed="false">
      <c r="B12" s="27" t="n">
        <v>2021</v>
      </c>
      <c r="C12" s="28" t="n">
        <v>55414</v>
      </c>
      <c r="D12" s="28" t="n">
        <v>37142</v>
      </c>
      <c r="E12" s="28" t="n">
        <v>4446</v>
      </c>
      <c r="G12" s="29" t="n">
        <v>0.6205</v>
      </c>
      <c r="H12" s="29" t="n">
        <v>0.670263832244559</v>
      </c>
      <c r="I12" s="28" t="n">
        <v>105490</v>
      </c>
      <c r="J12" s="30" t="n">
        <v>2.84018092725217</v>
      </c>
    </row>
    <row r="13" customFormat="false" ht="15.75" hidden="false" customHeight="false" outlineLevel="0" collapsed="false">
      <c r="B13" s="27" t="n">
        <v>2022</v>
      </c>
      <c r="C13" s="28" t="n">
        <v>55796</v>
      </c>
      <c r="D13" s="28" t="n">
        <v>46859</v>
      </c>
      <c r="E13" s="28" t="n">
        <v>4064</v>
      </c>
      <c r="G13" s="29" t="n">
        <v>0.7803</v>
      </c>
      <c r="H13" s="29" t="n">
        <v>0.839827227758262</v>
      </c>
      <c r="I13" s="28" t="n">
        <v>131161</v>
      </c>
      <c r="J13" s="30" t="n">
        <v>2.79905674470219</v>
      </c>
    </row>
    <row r="14" customFormat="false" ht="15.75" hidden="false" customHeight="false" outlineLevel="0" collapsed="false">
      <c r="B14" s="27" t="n">
        <v>2023</v>
      </c>
      <c r="C14" s="28" t="n">
        <v>55974</v>
      </c>
      <c r="D14" s="28" t="n">
        <v>44839</v>
      </c>
      <c r="E14" s="28" t="n">
        <v>3886</v>
      </c>
      <c r="G14" s="29" t="n">
        <v>0.7491</v>
      </c>
      <c r="H14" s="29" t="n">
        <v>0.801068353163969</v>
      </c>
      <c r="I14" s="28" t="n">
        <v>125740</v>
      </c>
      <c r="J14" s="30" t="n">
        <v>2.80425522424675</v>
      </c>
    </row>
    <row r="15" customFormat="false" ht="15.75" hidden="false" customHeight="false" outlineLevel="0" collapsed="false">
      <c r="B15" s="27" t="n">
        <v>2024</v>
      </c>
      <c r="C15" s="28" t="n">
        <v>47904</v>
      </c>
      <c r="D15" s="28" t="n">
        <v>39065</v>
      </c>
      <c r="E15" s="28" t="n">
        <v>5806</v>
      </c>
      <c r="F15" s="28" t="n">
        <v>6314</v>
      </c>
      <c r="G15" s="29" t="n">
        <v>0.6508</v>
      </c>
      <c r="H15" s="29" t="n">
        <v>0.815485136940548</v>
      </c>
      <c r="I15" s="28" t="n">
        <v>110986</v>
      </c>
      <c r="J15" s="30" t="n">
        <v>2.84105977217458</v>
      </c>
    </row>
    <row r="17" customFormat="false" ht="15.75" hidden="false" customHeight="false" outlineLevel="0" collapsed="false">
      <c r="B17" s="9" t="s">
        <v>22</v>
      </c>
      <c r="C17" s="28" t="n">
        <v>54961</v>
      </c>
      <c r="D17" s="28" t="n">
        <v>37341.25</v>
      </c>
      <c r="E17" s="28" t="n">
        <v>4150.75</v>
      </c>
      <c r="F17" s="28"/>
      <c r="G17" s="29" t="n">
        <v>0.6231875</v>
      </c>
      <c r="H17" s="29" t="n">
        <v>0.680295104180451</v>
      </c>
      <c r="I17" s="28" t="n">
        <v>104629.25</v>
      </c>
      <c r="J17" s="30" t="n">
        <v>2.80718636311971</v>
      </c>
    </row>
    <row r="18" customFormat="false" ht="15.75" hidden="false" customHeight="false" outlineLevel="0" collapsed="false">
      <c r="B18" s="9" t="s">
        <v>23</v>
      </c>
      <c r="C18" s="28" t="n">
        <v>3091.79702715797</v>
      </c>
      <c r="D18" s="28" t="n">
        <v>8575.35271661089</v>
      </c>
      <c r="E18" s="28" t="n">
        <v>1407.70479352536</v>
      </c>
      <c r="F18" s="28"/>
      <c r="G18" s="29" t="n">
        <v>0.143077425967301</v>
      </c>
      <c r="H18" s="29" t="n">
        <v>0.15785831572331</v>
      </c>
      <c r="I18" s="28" t="n">
        <v>23554.1224584087</v>
      </c>
      <c r="J18" s="30" t="n">
        <v>0.0458056950896228</v>
      </c>
    </row>
    <row r="19" customFormat="false" ht="15.75" hidden="false" customHeight="false" outlineLevel="0" collapsed="false">
      <c r="B19" s="9" t="s">
        <v>24</v>
      </c>
      <c r="C19" s="29" t="n">
        <v>0.0562543808729458</v>
      </c>
      <c r="D19" s="29" t="n">
        <v>0.229648250034771</v>
      </c>
      <c r="E19" s="29" t="n">
        <v>0.339144683135665</v>
      </c>
      <c r="G19" s="29" t="n">
        <v>0.229589691653477</v>
      </c>
      <c r="H19" s="29" t="n">
        <v>0.232043880300273</v>
      </c>
      <c r="I19" s="29" t="n">
        <v>0.225119863311729</v>
      </c>
      <c r="J19" s="29" t="n">
        <v>0.0163172975230321</v>
      </c>
    </row>
    <row r="22" customFormat="false" ht="15.75" hidden="false" customHeight="false" outlineLevel="0" collapsed="false">
      <c r="C22" s="28"/>
      <c r="D22" s="29"/>
      <c r="F22" s="28"/>
      <c r="H22" s="28"/>
      <c r="I22" s="29"/>
      <c r="K22" s="28"/>
      <c r="L22" s="30"/>
    </row>
    <row r="23" customFormat="false" ht="15.75" hidden="false" customHeight="false" outlineLevel="0" collapsed="false">
      <c r="C23" s="28"/>
      <c r="D23" s="29"/>
      <c r="F23" s="28"/>
      <c r="H23" s="28"/>
      <c r="I23" s="29"/>
      <c r="K23" s="28"/>
      <c r="L23" s="30"/>
    </row>
    <row r="24" customFormat="false" ht="15.75" hidden="false" customHeight="false" outlineLevel="0" collapsed="false">
      <c r="C24" s="28"/>
      <c r="D24" s="29"/>
      <c r="F24" s="28"/>
      <c r="H24" s="28"/>
      <c r="I24" s="29"/>
      <c r="K24" s="28"/>
      <c r="L24" s="30"/>
    </row>
    <row r="25" customFormat="false" ht="15.75" hidden="false" customHeight="false" outlineLevel="0" collapsed="false">
      <c r="C25" s="28"/>
      <c r="D25" s="29"/>
      <c r="F25" s="28"/>
      <c r="H25" s="28"/>
      <c r="I25" s="29"/>
      <c r="K25" s="28"/>
      <c r="L25" s="30"/>
    </row>
    <row r="26" customFormat="false" ht="15.75" hidden="false" customHeight="false" outlineLevel="0" collapsed="false">
      <c r="C26" s="28"/>
      <c r="D26" s="29"/>
      <c r="F26" s="28"/>
      <c r="H26" s="28"/>
      <c r="I26" s="29"/>
      <c r="K26" s="28"/>
      <c r="L26" s="30"/>
    </row>
    <row r="27" customFormat="false" ht="15.75" hidden="false" customHeight="false" outlineLevel="0" collapsed="false">
      <c r="C27" s="28"/>
      <c r="D27" s="29"/>
      <c r="F27" s="28"/>
      <c r="H27" s="28"/>
      <c r="I27" s="29"/>
      <c r="K27" s="28"/>
      <c r="L27" s="30"/>
    </row>
    <row r="28" customFormat="false" ht="15.75" hidden="false" customHeight="false" outlineLevel="0" collapsed="false">
      <c r="C28" s="28"/>
      <c r="D28" s="29"/>
      <c r="F28" s="28"/>
      <c r="G28" s="28"/>
      <c r="H28" s="28"/>
      <c r="I28" s="29"/>
      <c r="K28" s="28"/>
      <c r="L28" s="30"/>
    </row>
    <row r="29" customFormat="false" ht="15.75" hidden="false" customHeight="false" outlineLevel="0" collapsed="false">
      <c r="C29" s="28"/>
      <c r="D29" s="29"/>
      <c r="F29" s="28"/>
      <c r="H29" s="28"/>
      <c r="I29" s="29"/>
      <c r="K29" s="28"/>
      <c r="L29" s="30"/>
    </row>
    <row r="30" customFormat="false" ht="15.75" hidden="false" customHeight="false" outlineLevel="0" collapsed="false">
      <c r="C30" s="28"/>
      <c r="D30" s="29"/>
      <c r="F30" s="28"/>
      <c r="H30" s="28"/>
      <c r="I30" s="29"/>
      <c r="K30" s="28"/>
      <c r="L30" s="30"/>
    </row>
    <row r="31" customFormat="false" ht="15.75" hidden="false" customHeight="false" outlineLevel="0" collapsed="false">
      <c r="C31" s="29"/>
      <c r="D31" s="29"/>
      <c r="F31" s="29"/>
      <c r="H31" s="29"/>
      <c r="I31" s="29"/>
      <c r="K31" s="29"/>
      <c r="L31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3" customFormat="false" ht="15.75" hidden="false" customHeight="false" outlineLevel="0" collapsed="false">
      <c r="B3" s="9"/>
      <c r="C3" s="31" t="s">
        <v>42</v>
      </c>
      <c r="D3" s="31" t="s">
        <v>45</v>
      </c>
      <c r="F3" s="31" t="s">
        <v>43</v>
      </c>
      <c r="G3" s="31" t="s">
        <v>44</v>
      </c>
      <c r="H3" s="31" t="s">
        <v>41</v>
      </c>
      <c r="I3" s="32" t="s">
        <v>46</v>
      </c>
      <c r="K3" s="31" t="s">
        <v>47</v>
      </c>
      <c r="L3" s="33" t="s">
        <v>30</v>
      </c>
    </row>
    <row r="4" customFormat="false" ht="15.75" hidden="false" customHeight="false" outlineLevel="0" collapsed="false">
      <c r="B4" s="10" t="n">
        <v>2017</v>
      </c>
      <c r="C4" s="34" t="n">
        <v>40330</v>
      </c>
      <c r="D4" s="35" t="n">
        <v>0.6737</v>
      </c>
      <c r="F4" s="34" t="n">
        <v>1768</v>
      </c>
      <c r="G4" s="9"/>
      <c r="H4" s="36" t="n">
        <v>58092</v>
      </c>
      <c r="I4" s="21" t="n">
        <f aca="false">C4/H4</f>
        <v>0.694243613578462</v>
      </c>
      <c r="K4" s="37" t="n">
        <v>110691</v>
      </c>
      <c r="L4" s="38" t="n">
        <f aca="false">K4/C4</f>
        <v>2.74463178775105</v>
      </c>
    </row>
    <row r="5" customFormat="false" ht="15.75" hidden="false" customHeight="false" outlineLevel="0" collapsed="false">
      <c r="B5" s="10" t="n">
        <v>2018</v>
      </c>
      <c r="C5" s="34" t="n">
        <v>36639</v>
      </c>
      <c r="D5" s="35" t="n">
        <v>0.6122</v>
      </c>
      <c r="F5" s="34" t="n">
        <v>3645</v>
      </c>
      <c r="G5" s="9"/>
      <c r="H5" s="36" t="n">
        <v>56215</v>
      </c>
      <c r="I5" s="21" t="n">
        <f aca="false">C5/H5</f>
        <v>0.651765543004536</v>
      </c>
      <c r="K5" s="36" t="n">
        <v>100942</v>
      </c>
      <c r="L5" s="38" t="n">
        <f aca="false">K5/C5</f>
        <v>2.75504244111466</v>
      </c>
    </row>
    <row r="6" customFormat="false" ht="15.75" hidden="false" customHeight="false" outlineLevel="0" collapsed="false">
      <c r="B6" s="10" t="n">
        <v>2019</v>
      </c>
      <c r="C6" s="34" t="n">
        <v>35254</v>
      </c>
      <c r="D6" s="35" t="n">
        <v>0.589</v>
      </c>
      <c r="F6" s="34" t="n">
        <v>3346</v>
      </c>
      <c r="G6" s="9"/>
      <c r="H6" s="36" t="n">
        <v>56514</v>
      </c>
      <c r="I6" s="21" t="n">
        <f aca="false">C6/H6</f>
        <v>0.623810029373253</v>
      </c>
      <c r="K6" s="36" t="n">
        <v>98424</v>
      </c>
      <c r="L6" s="38" t="n">
        <f aca="false">K6/C6</f>
        <v>2.79185340670562</v>
      </c>
    </row>
    <row r="7" customFormat="false" ht="15.75" hidden="false" customHeight="false" outlineLevel="0" collapsed="false">
      <c r="B7" s="39" t="n">
        <v>2020</v>
      </c>
      <c r="C7" s="40" t="n">
        <v>18602</v>
      </c>
      <c r="D7" s="41" t="n">
        <v>0.3099</v>
      </c>
      <c r="F7" s="42" t="n">
        <v>6245</v>
      </c>
      <c r="G7" s="43"/>
      <c r="H7" s="40" t="n">
        <v>53779</v>
      </c>
      <c r="I7" s="41" t="n">
        <f aca="false">C7/H7</f>
        <v>0.345897097380018</v>
      </c>
      <c r="K7" s="40" t="n">
        <v>53600</v>
      </c>
      <c r="L7" s="44" t="n">
        <f aca="false">K7/C7</f>
        <v>2.88141060101064</v>
      </c>
    </row>
    <row r="8" customFormat="false" ht="15.75" hidden="false" customHeight="false" outlineLevel="0" collapsed="false">
      <c r="B8" s="10" t="n">
        <v>2021</v>
      </c>
      <c r="C8" s="34" t="n">
        <v>37142</v>
      </c>
      <c r="D8" s="35" t="n">
        <v>0.6205</v>
      </c>
      <c r="F8" s="34" t="n">
        <v>4446</v>
      </c>
      <c r="G8" s="9"/>
      <c r="H8" s="36" t="n">
        <v>55414</v>
      </c>
      <c r="I8" s="21" t="n">
        <f aca="false">C8/H8</f>
        <v>0.670263832244559</v>
      </c>
      <c r="K8" s="36" t="n">
        <v>105490</v>
      </c>
      <c r="L8" s="38" t="n">
        <f aca="false">K8/C8</f>
        <v>2.84018092725217</v>
      </c>
    </row>
    <row r="9" customFormat="false" ht="15.75" hidden="false" customHeight="false" outlineLevel="0" collapsed="false">
      <c r="B9" s="10" t="n">
        <v>2022</v>
      </c>
      <c r="C9" s="34" t="n">
        <v>46859</v>
      </c>
      <c r="D9" s="35" t="n">
        <v>0.7803</v>
      </c>
      <c r="F9" s="34" t="n">
        <v>4064</v>
      </c>
      <c r="G9" s="9"/>
      <c r="H9" s="36" t="n">
        <v>55796</v>
      </c>
      <c r="I9" s="45" t="n">
        <f aca="false">C9/H9</f>
        <v>0.839827227758262</v>
      </c>
      <c r="K9" s="36" t="n">
        <v>131161</v>
      </c>
      <c r="L9" s="38" t="n">
        <f aca="false">K9/C9</f>
        <v>2.79905674470219</v>
      </c>
    </row>
    <row r="10" customFormat="false" ht="15.75" hidden="false" customHeight="false" outlineLevel="0" collapsed="false">
      <c r="B10" s="10" t="n">
        <v>2023</v>
      </c>
      <c r="C10" s="34" t="n">
        <v>44839</v>
      </c>
      <c r="D10" s="35" t="n">
        <v>0.7491</v>
      </c>
      <c r="F10" s="34" t="n">
        <v>3886</v>
      </c>
      <c r="G10" s="9"/>
      <c r="H10" s="36" t="n">
        <v>55974</v>
      </c>
      <c r="I10" s="45" t="n">
        <f aca="false">C10/H10</f>
        <v>0.801068353163969</v>
      </c>
      <c r="K10" s="36" t="n">
        <v>125740</v>
      </c>
      <c r="L10" s="38" t="n">
        <f aca="false">K10/C10</f>
        <v>2.80425522424675</v>
      </c>
    </row>
    <row r="11" customFormat="false" ht="15.75" hidden="false" customHeight="false" outlineLevel="0" collapsed="false">
      <c r="B11" s="10" t="n">
        <v>2024</v>
      </c>
      <c r="C11" s="34" t="n">
        <v>39065</v>
      </c>
      <c r="D11" s="35" t="n">
        <v>0.6508</v>
      </c>
      <c r="F11" s="34" t="n">
        <f aca="false">12120-G11</f>
        <v>5806</v>
      </c>
      <c r="G11" s="46" t="n">
        <f aca="false">77*82</f>
        <v>6314</v>
      </c>
      <c r="H11" s="36" t="n">
        <v>47904</v>
      </c>
      <c r="I11" s="45" t="n">
        <f aca="false">C11/H11</f>
        <v>0.815485136940548</v>
      </c>
      <c r="K11" s="37" t="n">
        <v>110986</v>
      </c>
      <c r="L11" s="38" t="n">
        <f aca="false">K11/C11</f>
        <v>2.84105977217458</v>
      </c>
    </row>
    <row r="12" customFormat="false" ht="15.75" hidden="false" customHeight="false" outlineLevel="0" collapsed="false">
      <c r="B12" s="9" t="s">
        <v>22</v>
      </c>
      <c r="C12" s="13" t="n">
        <f aca="false">AVERAGE(C4:C11)</f>
        <v>37341.25</v>
      </c>
      <c r="D12" s="14" t="n">
        <f aca="false">AVERAGE(D4:D11)</f>
        <v>0.6231875</v>
      </c>
      <c r="F12" s="13" t="n">
        <f aca="false">AVERAGE(F4:F11)</f>
        <v>4150.75</v>
      </c>
      <c r="G12" s="3"/>
      <c r="H12" s="13" t="n">
        <f aca="false">AVERAGE(H4:H11)</f>
        <v>54961</v>
      </c>
      <c r="I12" s="14" t="n">
        <f aca="false">AVERAGE(I4:I11)</f>
        <v>0.680295104180451</v>
      </c>
      <c r="K12" s="13" t="n">
        <f aca="false">AVERAGE(K4:K11)</f>
        <v>104629.25</v>
      </c>
      <c r="L12" s="47" t="n">
        <f aca="false">AVERAGE(L4:L11)</f>
        <v>2.80718636311971</v>
      </c>
    </row>
    <row r="13" customFormat="false" ht="15.75" hidden="false" customHeight="false" outlineLevel="0" collapsed="false">
      <c r="B13" s="9" t="s">
        <v>23</v>
      </c>
      <c r="C13" s="13" t="n">
        <f aca="false">STDEV(C4:C11)</f>
        <v>8575.35271661089</v>
      </c>
      <c r="D13" s="14" t="n">
        <f aca="false">STDEV(D4:D11)</f>
        <v>0.143077425967301</v>
      </c>
      <c r="F13" s="13" t="n">
        <f aca="false">STDEV(F4:F11)</f>
        <v>1407.704794</v>
      </c>
      <c r="G13" s="28"/>
      <c r="H13" s="13" t="n">
        <f aca="false">STDEV(H4:H11)</f>
        <v>3091.79702715797</v>
      </c>
      <c r="I13" s="14" t="n">
        <f aca="false">STDEV(I4:I11)</f>
        <v>0.15785831572331</v>
      </c>
      <c r="K13" s="13" t="n">
        <f aca="false">STDEV(K4:K11)</f>
        <v>23554.1224584087</v>
      </c>
      <c r="L13" s="47" t="n">
        <f aca="false">STDEV(L4:L11)</f>
        <v>0.0458056950896228</v>
      </c>
    </row>
    <row r="14" customFormat="false" ht="15.75" hidden="false" customHeight="false" outlineLevel="0" collapsed="false">
      <c r="B14" s="9" t="s">
        <v>24</v>
      </c>
      <c r="C14" s="14" t="n">
        <f aca="false">C13/C12</f>
        <v>0.229648250034771</v>
      </c>
      <c r="D14" s="14" t="n">
        <f aca="false">D13/D12</f>
        <v>0.229589691653477</v>
      </c>
      <c r="F14" s="14" t="n">
        <f aca="false">F13/F12</f>
        <v>0.3391446831</v>
      </c>
      <c r="H14" s="14" t="n">
        <f aca="false">H13/H12</f>
        <v>0.0562543808729457</v>
      </c>
      <c r="I14" s="14" t="n">
        <f aca="false">I13/I12</f>
        <v>0.232043880300273</v>
      </c>
      <c r="K14" s="14" t="n">
        <f aca="false">K13/K12</f>
        <v>0.225119863311729</v>
      </c>
      <c r="L14" s="14" t="n">
        <f aca="false">L13/L12</f>
        <v>0.0163172975230321</v>
      </c>
    </row>
    <row r="17" customFormat="false" ht="15.75" hidden="false" customHeight="false" outlineLevel="0" collapsed="false">
      <c r="B17" s="9"/>
      <c r="C17" s="31" t="s">
        <v>42</v>
      </c>
      <c r="D17" s="31" t="s">
        <v>45</v>
      </c>
      <c r="F17" s="31" t="s">
        <v>43</v>
      </c>
      <c r="G17" s="31" t="s">
        <v>44</v>
      </c>
      <c r="H17" s="31" t="s">
        <v>41</v>
      </c>
      <c r="I17" s="32" t="s">
        <v>46</v>
      </c>
      <c r="K17" s="31" t="s">
        <v>47</v>
      </c>
      <c r="L17" s="33" t="s">
        <v>30</v>
      </c>
    </row>
    <row r="18" customFormat="false" ht="15.75" hidden="false" customHeight="false" outlineLevel="0" collapsed="false">
      <c r="B18" s="10" t="n">
        <v>2017</v>
      </c>
      <c r="C18" s="34" t="n">
        <v>40330</v>
      </c>
      <c r="D18" s="35" t="n">
        <v>0.6737</v>
      </c>
      <c r="F18" s="34" t="n">
        <v>1768</v>
      </c>
      <c r="G18" s="9"/>
      <c r="H18" s="36" t="n">
        <v>58092</v>
      </c>
      <c r="I18" s="21" t="n">
        <f aca="false">C18/H18</f>
        <v>0.694243613578462</v>
      </c>
      <c r="K18" s="37" t="n">
        <v>110691</v>
      </c>
      <c r="L18" s="38" t="n">
        <f aca="false">K18/C18</f>
        <v>2.74463178775105</v>
      </c>
    </row>
    <row r="19" customFormat="false" ht="15.75" hidden="false" customHeight="false" outlineLevel="0" collapsed="false">
      <c r="B19" s="10" t="n">
        <v>2018</v>
      </c>
      <c r="C19" s="34" t="n">
        <v>36639</v>
      </c>
      <c r="D19" s="35" t="n">
        <v>0.6122</v>
      </c>
      <c r="F19" s="34" t="n">
        <v>3645</v>
      </c>
      <c r="G19" s="9"/>
      <c r="H19" s="36" t="n">
        <v>56215</v>
      </c>
      <c r="I19" s="21" t="n">
        <f aca="false">C19/H19</f>
        <v>0.651765543004536</v>
      </c>
      <c r="K19" s="36" t="n">
        <v>100942</v>
      </c>
      <c r="L19" s="38" t="n">
        <f aca="false">K19/C19</f>
        <v>2.75504244111466</v>
      </c>
    </row>
    <row r="20" customFormat="false" ht="15.75" hidden="false" customHeight="false" outlineLevel="0" collapsed="false">
      <c r="B20" s="10" t="n">
        <v>2019</v>
      </c>
      <c r="C20" s="34" t="n">
        <v>35254</v>
      </c>
      <c r="D20" s="35" t="n">
        <v>0.589</v>
      </c>
      <c r="F20" s="34" t="n">
        <v>3346</v>
      </c>
      <c r="G20" s="9"/>
      <c r="H20" s="36" t="n">
        <v>56514</v>
      </c>
      <c r="I20" s="21" t="n">
        <f aca="false">C20/H20</f>
        <v>0.623810029373253</v>
      </c>
      <c r="K20" s="36" t="n">
        <v>98424</v>
      </c>
      <c r="L20" s="38" t="n">
        <f aca="false">K20/C20</f>
        <v>2.79185340670562</v>
      </c>
    </row>
    <row r="21" customFormat="false" ht="15.75" hidden="false" customHeight="false" outlineLevel="0" collapsed="false">
      <c r="B21" s="10" t="n">
        <v>2021</v>
      </c>
      <c r="C21" s="34" t="n">
        <v>37142</v>
      </c>
      <c r="D21" s="35" t="n">
        <v>0.6205</v>
      </c>
      <c r="F21" s="34" t="n">
        <v>4446</v>
      </c>
      <c r="G21" s="9"/>
      <c r="H21" s="36" t="n">
        <v>55414</v>
      </c>
      <c r="I21" s="21" t="n">
        <f aca="false">C21/H21</f>
        <v>0.670263832244559</v>
      </c>
      <c r="K21" s="36" t="n">
        <v>105490</v>
      </c>
      <c r="L21" s="38" t="n">
        <f aca="false">K21/C21</f>
        <v>2.84018092725217</v>
      </c>
    </row>
    <row r="22" customFormat="false" ht="15.75" hidden="false" customHeight="false" outlineLevel="0" collapsed="false">
      <c r="B22" s="10" t="n">
        <v>2022</v>
      </c>
      <c r="C22" s="34" t="n">
        <v>46859</v>
      </c>
      <c r="D22" s="35" t="n">
        <v>0.7803</v>
      </c>
      <c r="F22" s="34" t="n">
        <v>4064</v>
      </c>
      <c r="G22" s="9"/>
      <c r="H22" s="36" t="n">
        <v>55796</v>
      </c>
      <c r="I22" s="45" t="n">
        <f aca="false">C22/H22</f>
        <v>0.839827227758262</v>
      </c>
      <c r="K22" s="36" t="n">
        <v>131161</v>
      </c>
      <c r="L22" s="38" t="n">
        <f aca="false">K22/C22</f>
        <v>2.79905674470219</v>
      </c>
    </row>
    <row r="23" customFormat="false" ht="15.75" hidden="false" customHeight="false" outlineLevel="0" collapsed="false">
      <c r="B23" s="10" t="n">
        <v>2023</v>
      </c>
      <c r="C23" s="34" t="n">
        <v>44839</v>
      </c>
      <c r="D23" s="35" t="n">
        <v>0.7491</v>
      </c>
      <c r="F23" s="34" t="n">
        <v>3886</v>
      </c>
      <c r="G23" s="9"/>
      <c r="H23" s="36" t="n">
        <v>55974</v>
      </c>
      <c r="I23" s="45" t="n">
        <f aca="false">C23/H23</f>
        <v>0.801068353163969</v>
      </c>
      <c r="K23" s="36" t="n">
        <v>125740</v>
      </c>
      <c r="L23" s="38" t="n">
        <f aca="false">K23/C23</f>
        <v>2.80425522424675</v>
      </c>
    </row>
    <row r="24" customFormat="false" ht="15.75" hidden="false" customHeight="false" outlineLevel="0" collapsed="false">
      <c r="B24" s="10" t="n">
        <v>2024</v>
      </c>
      <c r="C24" s="34" t="n">
        <v>39065</v>
      </c>
      <c r="D24" s="35" t="n">
        <v>0.6508</v>
      </c>
      <c r="F24" s="34" t="n">
        <f aca="false">12120-G24</f>
        <v>5806</v>
      </c>
      <c r="G24" s="46" t="n">
        <f aca="false">77*82</f>
        <v>6314</v>
      </c>
      <c r="H24" s="36" t="n">
        <v>47904</v>
      </c>
      <c r="I24" s="45" t="n">
        <f aca="false">C24/H24</f>
        <v>0.815485136940548</v>
      </c>
      <c r="K24" s="37" t="n">
        <v>110986</v>
      </c>
      <c r="L24" s="38" t="n">
        <f aca="false">K24/C24</f>
        <v>2.84105977217458</v>
      </c>
    </row>
    <row r="25" customFormat="false" ht="15.75" hidden="false" customHeight="false" outlineLevel="0" collapsed="false">
      <c r="B25" s="9" t="s">
        <v>22</v>
      </c>
      <c r="C25" s="13" t="n">
        <f aca="false">AVERAGE(C18:C24)</f>
        <v>40018.2857142857</v>
      </c>
      <c r="D25" s="14" t="n">
        <f aca="false">AVERAGE(D18:D24)</f>
        <v>0.667942857142857</v>
      </c>
      <c r="F25" s="13" t="n">
        <f aca="false">AVERAGE(F18:F24)</f>
        <v>3851.571429</v>
      </c>
      <c r="G25" s="9"/>
      <c r="H25" s="13" t="n">
        <f aca="false">AVERAGE(H18:H24)</f>
        <v>55129.8571428571</v>
      </c>
      <c r="I25" s="14" t="n">
        <f aca="false">AVERAGE(I18:I24)</f>
        <v>0.728066248009084</v>
      </c>
      <c r="K25" s="13" t="n">
        <f aca="false">AVERAGE(K18:K24)</f>
        <v>111919.142857143</v>
      </c>
      <c r="L25" s="47" t="n">
        <f aca="false">AVERAGE(L18:L24)</f>
        <v>2.79658290056386</v>
      </c>
    </row>
    <row r="26" customFormat="false" ht="15.75" hidden="false" customHeight="false" outlineLevel="0" collapsed="false">
      <c r="B26" s="9" t="s">
        <v>23</v>
      </c>
      <c r="C26" s="13" t="n">
        <f aca="false">STDEV(C18:C24)</f>
        <v>4348.01846493648</v>
      </c>
      <c r="D26" s="14" t="n">
        <f aca="false">STDEV(D18:D24)</f>
        <v>0.0720274220266804</v>
      </c>
      <c r="F26" s="13" t="n">
        <f aca="false">STDEV(F18:F24)</f>
        <v>1215.112595</v>
      </c>
      <c r="H26" s="13" t="n">
        <f aca="false">STDEV(H18:H24)</f>
        <v>3299.43805460725</v>
      </c>
      <c r="I26" s="14" t="n">
        <f aca="false">STDEV(I18:I24)</f>
        <v>0.0881647441536095</v>
      </c>
      <c r="K26" s="13" t="n">
        <f aca="false">STDEV(K18:K24)</f>
        <v>12299.0153593499</v>
      </c>
      <c r="L26" s="47" t="n">
        <f aca="false">STDEV(L18:L24)</f>
        <v>0.0373962130453548</v>
      </c>
    </row>
    <row r="27" customFormat="false" ht="15.75" hidden="false" customHeight="false" outlineLevel="0" collapsed="false">
      <c r="B27" s="9" t="s">
        <v>24</v>
      </c>
      <c r="C27" s="14" t="n">
        <f aca="false">C26/C25</f>
        <v>0.108650792689611</v>
      </c>
      <c r="D27" s="14" t="n">
        <f aca="false">D26/D25</f>
        <v>0.107834706601669</v>
      </c>
      <c r="F27" s="14" t="n">
        <f aca="false">F26/F25</f>
        <v>0.3154848918</v>
      </c>
      <c r="H27" s="14" t="n">
        <f aca="false">H26/H25</f>
        <v>0.0598484782221994</v>
      </c>
      <c r="I27" s="14" t="n">
        <f aca="false">I26/I25</f>
        <v>0.121094398201672</v>
      </c>
      <c r="K27" s="14" t="n">
        <f aca="false">K26/K25</f>
        <v>0.109891972413055</v>
      </c>
      <c r="L27" s="14" t="n">
        <f aca="false">L26/L25</f>
        <v>0.0133721095976861</v>
      </c>
    </row>
    <row r="30" customFormat="false" ht="15.75" hidden="false" customHeight="false" outlineLevel="0" collapsed="false">
      <c r="C30" s="9" t="s">
        <v>13</v>
      </c>
      <c r="D30" s="9" t="s">
        <v>14</v>
      </c>
      <c r="E30" s="9" t="s">
        <v>15</v>
      </c>
      <c r="F30" s="9" t="s">
        <v>16</v>
      </c>
      <c r="G30" s="9" t="s">
        <v>48</v>
      </c>
      <c r="I30" s="9" t="s">
        <v>18</v>
      </c>
      <c r="J30" s="9" t="s">
        <v>19</v>
      </c>
      <c r="K30" s="9" t="s">
        <v>20</v>
      </c>
      <c r="L30" s="9" t="s">
        <v>21</v>
      </c>
      <c r="M30" s="9" t="s">
        <v>48</v>
      </c>
    </row>
    <row r="31" customFormat="false" ht="15.75" hidden="false" customHeight="false" outlineLevel="0" collapsed="false">
      <c r="B31" s="10" t="n">
        <v>2017</v>
      </c>
      <c r="C31" s="9" t="n">
        <v>874.17</v>
      </c>
      <c r="D31" s="11" t="n">
        <v>1299.9</v>
      </c>
      <c r="E31" s="11" t="n">
        <v>1697.02</v>
      </c>
      <c r="F31" s="11" t="n">
        <v>1416.21</v>
      </c>
      <c r="G31" s="11" t="n">
        <v>1471.04</v>
      </c>
      <c r="I31" s="3" t="n">
        <v>41151543</v>
      </c>
      <c r="J31" s="3" t="n">
        <v>61192804</v>
      </c>
      <c r="K31" s="3" t="n">
        <v>79887189</v>
      </c>
      <c r="L31" s="3" t="n">
        <v>66668135</v>
      </c>
      <c r="M31" s="3" t="n">
        <v>69249376</v>
      </c>
    </row>
    <row r="32" customFormat="false" ht="15.75" hidden="false" customHeight="false" outlineLevel="0" collapsed="false">
      <c r="B32" s="10" t="n">
        <v>2018</v>
      </c>
      <c r="C32" s="9" t="n">
        <v>967.95</v>
      </c>
      <c r="D32" s="11" t="n">
        <v>1398.11</v>
      </c>
      <c r="E32" s="11" t="n">
        <v>1888.9</v>
      </c>
      <c r="F32" s="11" t="n">
        <v>1540.2</v>
      </c>
      <c r="G32" s="11" t="n">
        <v>1609.07</v>
      </c>
      <c r="I32" s="3" t="n">
        <v>41219852</v>
      </c>
      <c r="J32" s="3" t="n">
        <v>59538009</v>
      </c>
      <c r="K32" s="3" t="n">
        <v>80438075</v>
      </c>
      <c r="L32" s="3" t="n">
        <v>65588821</v>
      </c>
      <c r="M32" s="3" t="n">
        <v>68521635</v>
      </c>
    </row>
    <row r="33" customFormat="false" ht="15.75" hidden="false" customHeight="false" outlineLevel="0" collapsed="false">
      <c r="B33" s="10" t="n">
        <v>2019</v>
      </c>
      <c r="C33" s="9" t="n">
        <v>994.78</v>
      </c>
      <c r="D33" s="11" t="n">
        <v>1384.93</v>
      </c>
      <c r="E33" s="11" t="n">
        <v>1805.15</v>
      </c>
      <c r="F33" s="11" t="n">
        <v>1513.1</v>
      </c>
      <c r="G33" s="11" t="n">
        <v>1567.72</v>
      </c>
      <c r="I33" s="3" t="n">
        <v>40711020</v>
      </c>
      <c r="J33" s="3" t="n">
        <v>56677640</v>
      </c>
      <c r="K33" s="3" t="n">
        <v>73874949</v>
      </c>
      <c r="L33" s="3" t="n">
        <v>61923175</v>
      </c>
      <c r="M33" s="3" t="n">
        <v>64158588</v>
      </c>
    </row>
    <row r="34" customFormat="false" ht="15.75" hidden="false" customHeight="false" outlineLevel="0" collapsed="false">
      <c r="B34" s="10" t="n">
        <v>2021</v>
      </c>
      <c r="C34" s="11" t="n">
        <v>1126.64</v>
      </c>
      <c r="D34" s="11" t="n">
        <v>1438.66</v>
      </c>
      <c r="E34" s="11" t="n">
        <v>1547.29</v>
      </c>
      <c r="F34" s="11" t="n">
        <v>1554.76</v>
      </c>
      <c r="G34" s="11" t="n">
        <v>1513.57</v>
      </c>
      <c r="I34" s="3" t="n">
        <v>48525312</v>
      </c>
      <c r="J34" s="3" t="n">
        <v>61964473</v>
      </c>
      <c r="K34" s="3" t="n">
        <v>66643021</v>
      </c>
      <c r="L34" s="3" t="n">
        <v>66964931</v>
      </c>
      <c r="M34" s="3" t="n">
        <v>65190808</v>
      </c>
    </row>
    <row r="35" customFormat="false" ht="15.75" hidden="false" customHeight="false" outlineLevel="0" collapsed="false">
      <c r="B35" s="10" t="n">
        <v>2022</v>
      </c>
      <c r="C35" s="11" t="n">
        <v>1204.41</v>
      </c>
      <c r="D35" s="11" t="n">
        <v>1397.4</v>
      </c>
      <c r="E35" s="11" t="n">
        <v>1404.39</v>
      </c>
      <c r="F35" s="11" t="n">
        <v>1508.49</v>
      </c>
      <c r="G35" s="11" t="n">
        <v>1436.76</v>
      </c>
      <c r="I35" s="3" t="n">
        <v>66316217</v>
      </c>
      <c r="J35" s="3" t="n">
        <v>76942211</v>
      </c>
      <c r="K35" s="3" t="n">
        <v>77327600</v>
      </c>
      <c r="L35" s="3" t="n">
        <v>83059420</v>
      </c>
      <c r="M35" s="3" t="n">
        <v>79109744</v>
      </c>
    </row>
    <row r="36" customFormat="false" ht="15.75" hidden="false" customHeight="false" outlineLevel="0" collapsed="false">
      <c r="B36" s="10" t="n">
        <v>2023</v>
      </c>
      <c r="C36" s="11" t="n">
        <v>1337.42</v>
      </c>
      <c r="D36" s="11" t="n">
        <v>1466.79</v>
      </c>
      <c r="E36" s="11" t="n">
        <v>1478.89</v>
      </c>
      <c r="F36" s="11" t="n">
        <v>1538.03</v>
      </c>
      <c r="G36" s="11" t="n">
        <v>1494.57</v>
      </c>
      <c r="I36" s="3" t="n">
        <v>69756217</v>
      </c>
      <c r="J36" s="3" t="n">
        <v>76503838</v>
      </c>
      <c r="K36" s="3" t="n">
        <v>77134936</v>
      </c>
      <c r="L36" s="3" t="n">
        <v>80219650</v>
      </c>
      <c r="M36" s="3" t="n">
        <v>77952808</v>
      </c>
    </row>
    <row r="37" customFormat="false" ht="15.75" hidden="false" customHeight="false" outlineLevel="0" collapsed="false">
      <c r="B37" s="10" t="n">
        <v>2024</v>
      </c>
      <c r="C37" s="11" t="n">
        <v>1486.58</v>
      </c>
      <c r="D37" s="11" t="n">
        <v>1558.38</v>
      </c>
      <c r="E37" s="11" t="n">
        <v>1583.8</v>
      </c>
      <c r="F37" s="11" t="n">
        <v>1598.18</v>
      </c>
      <c r="G37" s="11" t="n">
        <v>1580.12</v>
      </c>
      <c r="I37" s="3" t="n">
        <v>65505970</v>
      </c>
      <c r="J37" s="3" t="n">
        <v>68669908</v>
      </c>
      <c r="K37" s="3" t="n">
        <v>69790060</v>
      </c>
      <c r="L37" s="3" t="n">
        <v>70423557</v>
      </c>
      <c r="M37" s="3" t="n">
        <v>69627842</v>
      </c>
    </row>
    <row r="38" customFormat="false" ht="15.75" hidden="false" customHeight="false" outlineLevel="0" collapsed="false">
      <c r="B38" s="9" t="s">
        <v>22</v>
      </c>
      <c r="G38" s="11" t="n">
        <f aca="false">AVERAGE(G31:G37)</f>
        <v>1524.692857</v>
      </c>
      <c r="M38" s="3" t="n">
        <f aca="false">AVERAGE(M30:M37)</f>
        <v>70544400.14</v>
      </c>
    </row>
    <row r="39" customFormat="false" ht="15.75" hidden="false" customHeight="false" outlineLevel="0" collapsed="false">
      <c r="B39" s="9" t="s">
        <v>23</v>
      </c>
      <c r="F39" s="9"/>
      <c r="G39" s="15" t="n">
        <f aca="false">STDEV(G31:G37)</f>
        <v>62.82903567</v>
      </c>
      <c r="I39" s="9"/>
      <c r="J39" s="9"/>
      <c r="K39" s="9"/>
      <c r="L39" s="9"/>
      <c r="M39" s="13" t="n">
        <f aca="false">STDEV(M30:M37)</f>
        <v>5835207.981</v>
      </c>
    </row>
    <row r="40" customFormat="false" ht="15.75" hidden="false" customHeight="false" outlineLevel="0" collapsed="false">
      <c r="B40" s="9" t="s">
        <v>24</v>
      </c>
      <c r="G40" s="14" t="n">
        <f aca="false">G39/G38</f>
        <v>0.04120766709</v>
      </c>
      <c r="M40" s="14" t="n">
        <f aca="false">M39/M37</f>
        <v>0.08380567046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2025-04-24T21:37:36Z</dcterms:modified>
  <cp:revision>1</cp:revision>
  <dc:subject/>
  <dc:title/>
</cp:coreProperties>
</file>