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mc:AlternateContent xmlns:mc="http://schemas.openxmlformats.org/markup-compatibility/2006">
    <mc:Choice Requires="x15">
      <x15ac:absPath xmlns:x15ac="http://schemas.microsoft.com/office/spreadsheetml/2010/11/ac" url="https://websecca.sharepoint.com/sites/SecurityAssessments/Shared Documents/General/Checklists/CyberSecure Canada Checklist/"/>
    </mc:Choice>
  </mc:AlternateContent>
  <xr:revisionPtr revIDLastSave="15" documentId="13_ncr:1_{8210F886-DD0D-4590-B2C4-50D32226A873}" xr6:coauthVersionLast="47" xr6:coauthVersionMax="47" xr10:uidLastSave="{3A19BD26-3254-4A9D-B230-F195197FA3E7}"/>
  <bookViews>
    <workbookView xWindow="18900" yWindow="480" windowWidth="31500" windowHeight="20985" tabRatio="733" xr2:uid="{00000000-000D-0000-FFFF-FFFF00000000}"/>
  </bookViews>
  <sheets>
    <sheet name="Overview" sheetId="11" r:id="rId1"/>
    <sheet name="Organizational Controls" sheetId="10" r:id="rId2"/>
    <sheet name="Baseline Controls 1-3" sheetId="1" r:id="rId3"/>
    <sheet name="Baseline Controls 4-7" sheetId="5" r:id="rId4"/>
    <sheet name="Baseline Controls 8" sheetId="6" r:id="rId5"/>
    <sheet name="Baseline Controls 9" sheetId="7" r:id="rId6"/>
    <sheet name="Baseline Controls 10-11" sheetId="9" r:id="rId7"/>
    <sheet name="Baseline Controls 12-13"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E23" i="11"/>
  <c r="E22" i="11"/>
  <c r="E21" i="11"/>
  <c r="E20" i="11"/>
  <c r="E19" i="11"/>
  <c r="E18" i="11"/>
  <c r="E17" i="11"/>
  <c r="E16" i="11"/>
  <c r="E15" i="11"/>
  <c r="E14" i="11"/>
  <c r="E13" i="11"/>
  <c r="E12" i="11"/>
  <c r="E9" i="11"/>
  <c r="E8" i="11"/>
  <c r="F8" i="11" s="1"/>
  <c r="E7" i="11"/>
  <c r="E6" i="11"/>
  <c r="E5" i="11"/>
  <c r="D24" i="11"/>
  <c r="G24" i="11" s="1"/>
  <c r="D23" i="11"/>
  <c r="D22" i="11"/>
  <c r="D21" i="11"/>
  <c r="D20" i="11"/>
  <c r="D19" i="11"/>
  <c r="D18" i="11"/>
  <c r="D17" i="11"/>
  <c r="D16" i="11"/>
  <c r="G16" i="11" s="1"/>
  <c r="D15" i="11"/>
  <c r="G15" i="11" s="1"/>
  <c r="D14" i="11"/>
  <c r="D13" i="11"/>
  <c r="D12" i="11"/>
  <c r="D9" i="11"/>
  <c r="D8" i="11"/>
  <c r="D7" i="11"/>
  <c r="D6" i="11"/>
  <c r="D5" i="11"/>
  <c r="C24" i="11"/>
  <c r="F24" i="11" s="1"/>
  <c r="AW106" i="11" s="1"/>
  <c r="C23" i="11"/>
  <c r="C22" i="11"/>
  <c r="C21" i="11"/>
  <c r="C20" i="11"/>
  <c r="C19" i="11"/>
  <c r="C18" i="11"/>
  <c r="C17" i="11"/>
  <c r="C16" i="11"/>
  <c r="F16" i="11" s="1"/>
  <c r="AO98" i="11" s="1"/>
  <c r="C15" i="11"/>
  <c r="F15" i="11" s="1"/>
  <c r="AN97" i="11" s="1"/>
  <c r="C14" i="11"/>
  <c r="C13" i="11"/>
  <c r="C12" i="11"/>
  <c r="C9" i="11"/>
  <c r="C8" i="11"/>
  <c r="C7" i="11"/>
  <c r="C6" i="11"/>
  <c r="C5" i="11"/>
  <c r="F6" i="11" l="1"/>
  <c r="F21" i="11"/>
  <c r="AT103" i="11" s="1"/>
  <c r="G21" i="11"/>
  <c r="G17" i="11"/>
  <c r="G8" i="11"/>
  <c r="F23" i="11"/>
  <c r="AV105" i="11" s="1"/>
  <c r="G23" i="11"/>
  <c r="F22" i="11"/>
  <c r="G22" i="11"/>
  <c r="G20" i="11"/>
  <c r="F20" i="11"/>
  <c r="AS102" i="11" s="1"/>
  <c r="F19" i="11"/>
  <c r="G19" i="11"/>
  <c r="G18" i="11"/>
  <c r="F18" i="11"/>
  <c r="F17" i="11"/>
  <c r="F13" i="11"/>
  <c r="F14" i="11"/>
  <c r="G14" i="11"/>
  <c r="D25" i="11"/>
  <c r="G13" i="11"/>
  <c r="E25" i="11"/>
  <c r="G12" i="11"/>
  <c r="F25" i="11"/>
  <c r="G25" i="11"/>
  <c r="F12" i="11"/>
  <c r="AK94" i="11" s="1"/>
  <c r="C25" i="11"/>
  <c r="F7" i="11"/>
  <c r="G7" i="11"/>
  <c r="G6" i="11"/>
  <c r="G27" i="11"/>
  <c r="F27" i="11"/>
  <c r="F10" i="11"/>
  <c r="G10" i="11"/>
  <c r="G5" i="11"/>
  <c r="F9" i="11"/>
  <c r="G9" i="11"/>
  <c r="E10" i="11"/>
  <c r="C10" i="11"/>
  <c r="F5" i="11"/>
  <c r="D10" i="11"/>
  <c r="AP99" i="11"/>
  <c r="AL95" i="11"/>
  <c r="E27" i="11" l="1"/>
  <c r="D27" i="11"/>
  <c r="C27" i="11"/>
  <c r="AU104" i="11"/>
  <c r="AR101" i="11"/>
  <c r="AQ100" i="11"/>
  <c r="AM96" i="11"/>
</calcChain>
</file>

<file path=xl/sharedStrings.xml><?xml version="1.0" encoding="utf-8"?>
<sst xmlns="http://schemas.openxmlformats.org/spreadsheetml/2006/main" count="330" uniqueCount="168">
  <si>
    <t>Control ID No.</t>
  </si>
  <si>
    <t>Control Name</t>
  </si>
  <si>
    <t>Pass Criteria</t>
  </si>
  <si>
    <t>Untested Criteria</t>
  </si>
  <si>
    <t>Total Criteria</t>
  </si>
  <si>
    <t>Pass Percentage</t>
  </si>
  <si>
    <t>Percentage Tested</t>
  </si>
  <si>
    <t>OC.1</t>
  </si>
  <si>
    <t>Assess Organizational Size</t>
  </si>
  <si>
    <t>OC.2</t>
  </si>
  <si>
    <t>Determine What Information Technology is in Scope</t>
  </si>
  <si>
    <t>OC.3</t>
  </si>
  <si>
    <t>Detemine the Value of Information System and Assets</t>
  </si>
  <si>
    <t>OC.4</t>
  </si>
  <si>
    <t>Confirm the Cyber Security Threat Level</t>
  </si>
  <si>
    <t>OC.5</t>
  </si>
  <si>
    <t>Confirm CyberSecurity Investment Levels</t>
  </si>
  <si>
    <t xml:space="preserve"> </t>
  </si>
  <si>
    <t>All Organizational Controls</t>
  </si>
  <si>
    <t>BC.1</t>
  </si>
  <si>
    <t>Develop an Incident Response Plan</t>
  </si>
  <si>
    <t>BC.2</t>
  </si>
  <si>
    <t>Automatically Patch Operating Systems and Applications</t>
  </si>
  <si>
    <t>BC.3</t>
  </si>
  <si>
    <t>Enable Security Software</t>
  </si>
  <si>
    <t>BC.4</t>
  </si>
  <si>
    <t>Securely Configure Devices</t>
  </si>
  <si>
    <t>BC.5</t>
  </si>
  <si>
    <t>Use Strong User Authentication</t>
  </si>
  <si>
    <t>BC.6</t>
  </si>
  <si>
    <t>Provide Employee with Awareness Training</t>
  </si>
  <si>
    <t>BC.7</t>
  </si>
  <si>
    <t>Back up and Encrypt Data</t>
  </si>
  <si>
    <t>BC.8</t>
  </si>
  <si>
    <t>Secure Mobility</t>
  </si>
  <si>
    <t>BC.9</t>
  </si>
  <si>
    <t>Establish Basic Perimeter Defences</t>
  </si>
  <si>
    <t>BC.10</t>
  </si>
  <si>
    <t>Secure Cloud and Outsourced IT Services</t>
  </si>
  <si>
    <t>BC.11</t>
  </si>
  <si>
    <t>Secure Websites</t>
  </si>
  <si>
    <t>BC.12</t>
  </si>
  <si>
    <t>Implement Access Control and Authorization</t>
  </si>
  <si>
    <t>BC.13</t>
  </si>
  <si>
    <t>Secure Portable Media</t>
  </si>
  <si>
    <t>All Baseline Controls</t>
  </si>
  <si>
    <t>Total</t>
  </si>
  <si>
    <t>WEBSEC CANADA</t>
  </si>
  <si>
    <t>Completion Chart</t>
  </si>
  <si>
    <t>Backup and Encrypt Data</t>
  </si>
  <si>
    <t>ORGANIZATIONAL CONTROL 1 - ASSESS ORGANIZATIONAL SIZE</t>
  </si>
  <si>
    <t>ID Number</t>
  </si>
  <si>
    <t>Statement</t>
  </si>
  <si>
    <t>Status</t>
  </si>
  <si>
    <t>Notes</t>
  </si>
  <si>
    <t>Our organization has 499 or fewer employees.</t>
  </si>
  <si>
    <t>ORGANIZATIONAL CONTROL 2 - DETERMINE WHAT INFORMATION TECHNOLOGY IS IN SCOPE</t>
  </si>
  <si>
    <t xml:space="preserve">Our organization can list which parts of our information systems and assets are eligible for implementing the baseline controls. If we exclude information systems or assets from this list, we have the proper rationale for doing so and recognize the acceptance of risk.	</t>
  </si>
  <si>
    <t>ORGANIZATIONAL CONTROL 3 - DETERMINE THE VALUE OF INFORMATION SYSTEMS AND ASSETS</t>
  </si>
  <si>
    <t xml:space="preserve">Our organization has assessed the potential injury to our information systems and assets' confidentiality, integrity, and availability.	  </t>
  </si>
  <si>
    <t>ORGANIZATIONAL CONTROL 4 - CONFIRM THE CYBER SECURITY THREAT LEVEL</t>
  </si>
  <si>
    <t>Our organization has identified our primary cyber threat, and the level of that threat does NOT include cyber espionage or other advanced cyber threats.</t>
  </si>
  <si>
    <t>ORGANIZATIONAL CONTROL 5 - CONFIRM CYBER SECURITY INVESTMENT LEVELS</t>
  </si>
  <si>
    <t>OC.5.1</t>
  </si>
  <si>
    <t>Our organization has assigned an employee in a leadership role who is specifically responsible for our IT security.</t>
  </si>
  <si>
    <t>OC.5.2</t>
  </si>
  <si>
    <t>Our organization has identified our financial spending levels for IT and IT security investment (raw numbers and percent of total expenditures). It does not significantly exceed what is typical for organizations of our size.</t>
  </si>
  <si>
    <t>OC.5.3</t>
  </si>
  <si>
    <t>Our organization has identified our internal IT and IT security staffing levels (raw numbers and a percentage of total staff).</t>
  </si>
  <si>
    <t>OC.5.4</t>
  </si>
  <si>
    <t>Our organization will commit to progressive improvements to our cyber security.</t>
  </si>
  <si>
    <t>BASELINE CONTROL 1 - DEVELOP AN INCIDENT RESPONSE PLAN</t>
  </si>
  <si>
    <t>BC.1.1</t>
  </si>
  <si>
    <t>Our organization has a basic plan for how to respond to incidents of varying severity. For those types of incidents we cannot handle on our own, we have a plan for what we will do.</t>
  </si>
  <si>
    <t>BC.1.2</t>
  </si>
  <si>
    <t>Our organization has a written incident response plan that details who is responsible for handling incidents, including any relevant contact information for communicating to external parties, stakeholders, and regulators. Our organization has an up-to-date hard copy version of this plan available for situations where soft copies are not available.</t>
  </si>
  <si>
    <t>BC.1.3</t>
  </si>
  <si>
    <t>Our organization has purchased a cyber security insurance policy that includes coverage for incident response and recovery activities. If we have not, we have a proper rationale for not purchasing one.</t>
  </si>
  <si>
    <t>BASELINE CONTROL 2 - AUTOMATICALLY PATCH OPERATING SYSTEMS AND APPLICATIONS</t>
  </si>
  <si>
    <t>BC.2.1</t>
  </si>
  <si>
    <t>Our organization has enabled automatic patching for all software and hardware, OR we have established full vulnerability and patch management solutions.</t>
  </si>
  <si>
    <t>BC.2.2</t>
  </si>
  <si>
    <t>Our organization has conducted risk assessment activities as to whether to replace any software and hardware that are not capable of automatic updates. If we have decided to keep such devices, we have established a business process to ensure regular manual updates.</t>
  </si>
  <si>
    <t>BASELINE CONTROL 3 - ENABLE SECURITY SOFTWARE</t>
  </si>
  <si>
    <t>BC.3.1</t>
  </si>
  <si>
    <t>Our organization has enabled anti-malware solutions that update and scan automatically.</t>
  </si>
  <si>
    <t>BC.3.2</t>
  </si>
  <si>
    <t>Our organization has activated software firewalls included on the devices within organizational networks, OR if we have not, we have documented the alternative measures in place instead of those firewalls.</t>
  </si>
  <si>
    <t>BASELINE CONTROL 4 - SECURELY CONFIGURE DEVICES</t>
  </si>
  <si>
    <t>BC.4.1</t>
  </si>
  <si>
    <t>Our organization has implemented secure configurations for all our devices, changing all default passwords, turning off unnecessary features, and enabling all relevant security features.</t>
  </si>
  <si>
    <t>BASELINE CONTROL 5 - USE STRONG USER AUTHENTICATION</t>
  </si>
  <si>
    <t>BC.5.1</t>
  </si>
  <si>
    <t xml:space="preserve">Our organization has implemented two-factor authentication wherever possible and documented all instances where we have made the business decision not to do so. Our organization requires two-factor authentication for important accounts such as financial accounts, system administrators, cloud administration, privileged users, and senior executives.	  </t>
  </si>
  <si>
    <t>BC.5.2</t>
  </si>
  <si>
    <t>Our organization enforces password changes on suspicion or evidence of compromise.</t>
  </si>
  <si>
    <t>BC.5.3</t>
  </si>
  <si>
    <t>Our organization has clear policies on password length and reuse, the use of password managers and if, when, and how users can physically write down and securely store a password.</t>
  </si>
  <si>
    <t>BASELINE CONTROL 6 - PROVIDE EMPLOYEE WITH AWARENESS TRAINING</t>
  </si>
  <si>
    <t>BC.6.1</t>
  </si>
  <si>
    <t>Our organization has invested in cyber security awareness and training for our employees.</t>
  </si>
  <si>
    <t>BASELINE CONTROL 7 - BACK UP AND ENCRYPT DATA</t>
  </si>
  <si>
    <t>BC.7.1</t>
  </si>
  <si>
    <t>Our organization backs up systems that contain essential business information and ensures that recovery mechanisms effectively and efficiently restore these systems from back-ups. Our organization stores backups offline at a secure offsite location, OR we have a proper rationale for not doing so.</t>
  </si>
  <si>
    <t>BC.7.2</t>
  </si>
  <si>
    <t>Our organization securely stores backups in an encrypted state and restricts access to those who must access them for the testing or use of restoration activities. Our long-term backups (e.g. weekly backups or older) are stored offline.</t>
  </si>
  <si>
    <t>BASELINE CONTROL 8 - SECURE MOBILITY</t>
  </si>
  <si>
    <t>BC.8.1</t>
  </si>
  <si>
    <t>Our organization has decided on an ownership model for mobile devices and has documented the rationale and associated risks.</t>
  </si>
  <si>
    <t>BC.8.2</t>
  </si>
  <si>
    <t>Our organization enforces the separation between work and personal data on mobile devices with access to corporate IT resources and has documented the details of this separation.</t>
  </si>
  <si>
    <t>BC.8.3</t>
  </si>
  <si>
    <t>Our organization ensures that employees only download mobile device apps from the organization’s list of trusted sources.</t>
  </si>
  <si>
    <t>BC.8.4</t>
  </si>
  <si>
    <t>Our organization requires that all mobile devices store all sensitive information in a secure, encrypted state.</t>
  </si>
  <si>
    <t>BC.8.5</t>
  </si>
  <si>
    <t>Our organization has considered implementing an enterprise mobility management solution for all mobile devices, OR we have documented the risks assumed to the audit, management, and security functionality of mobile devices by not implementing such a solution.</t>
  </si>
  <si>
    <t>BC.8.6</t>
  </si>
  <si>
    <t>Our organization has educated users to: (1) disable automatic connections to open networks, (2) avoid connecting to unknown Wi-Fi networks, (3) limit the use of Bluetooth and NFC for the exchange of sensitive information, and (4) use corporate Wi-Fi or cellular data network connectivity rather than public Wi-Fi.</t>
  </si>
  <si>
    <t>BC.8.7</t>
  </si>
  <si>
    <t>Our organization uses a VPN because we require connectivity to public Wi-Fi networks, OR we have a proper rationale for not using a VPN.</t>
  </si>
  <si>
    <t>BASELINE CONTROL 9 - ESTABLISH BASIC PERIMETER DEFENCES</t>
  </si>
  <si>
    <t>BC.9.1</t>
  </si>
  <si>
    <t>Our organization has dedicated firewalls at the boundaries between our corporate network and the Internet. Our organization isolates Internet-facing servers from the rest of our corporate network.</t>
  </si>
  <si>
    <t>BC.9.2</t>
  </si>
  <si>
    <t>Our organization has implemented a DNS firewall for outbound DNS requests to the Internet.</t>
  </si>
  <si>
    <t>BC.9.3</t>
  </si>
  <si>
    <t>Our organization requires secure connectivity to all corporate IT resources and requires VPN connectivity with two-factor authentication for all remote access into corporate networks.</t>
  </si>
  <si>
    <t>BC.9.4</t>
  </si>
  <si>
    <t>Our organization only uses secure Wi-Fi, using WPA2 wireless security protocol or better.</t>
  </si>
  <si>
    <t>BC.9.5</t>
  </si>
  <si>
    <t>Our organization never connects public Wi-Fi networks to our corporate networks.</t>
  </si>
  <si>
    <t>BC.9.6</t>
  </si>
  <si>
    <t>Our organization isolates point-of-sale systems from the Internet and other areas of the corporate network with a firewall. Our organization follows the Payment Card Industry Data Security Standard (PCI DSS).</t>
  </si>
  <si>
    <t>BC.9.7</t>
  </si>
  <si>
    <t>Our organization implements DMARC on all of the organization’s email services.</t>
  </si>
  <si>
    <t>BC.9.8</t>
  </si>
  <si>
    <t>Our organization implements email filtering at points of ingress and egress.</t>
  </si>
  <si>
    <t>BASELINE CONTROL 10 - SECURE CLOUD AND OUTSOURCED IT SERVICES</t>
  </si>
  <si>
    <t>BC.10.1</t>
  </si>
  <si>
    <t>Our organization requires that all our cloud service providers share an AICPA SSAE 18 SOC 3 report that states that they achieved Trust Service Principles compliance.</t>
  </si>
  <si>
    <t>BC.10.2</t>
  </si>
  <si>
    <t>Our organization has evaluated our comfort level with how our outsourced IT providers handle and access our sensitive information.</t>
  </si>
  <si>
    <t>BC.10.3</t>
  </si>
  <si>
    <t>Our organization has evaluated our comfort level with the legal jurisdictions where our outsourced providers store or use our sensitive information.</t>
  </si>
  <si>
    <t>BC.10.4</t>
  </si>
  <si>
    <t>Our organization ensures that our IT infrastructure and users communicate securely with all cloud services and applications.</t>
  </si>
  <si>
    <t>BC.10.5</t>
  </si>
  <si>
    <t>Our organization ensures that administrative accounts for cloud services use two-factor authentication and differ from internal administrator accounts.</t>
  </si>
  <si>
    <t>BASELINE CONTROL 12 - SECURE WEBSITES</t>
  </si>
  <si>
    <t>BC.11.1</t>
  </si>
  <si>
    <t xml:space="preserve">Our organization ensures that our websites address the OWASP top 10 vulnerabilities. </t>
  </si>
  <si>
    <t>BC.11.2</t>
  </si>
  <si>
    <t>Our organization ensures that we understand the ASVS level we need to meet for each of our websites.</t>
  </si>
  <si>
    <t>BASELINE CONTROL 12 - IMPLEMENT ACCESS CONTROL AND AUTHORIZATION</t>
  </si>
  <si>
    <t>BC.12.1</t>
  </si>
  <si>
    <t>Our organization provisions accounts with the minimum functionality necessary for tasks and restricts administrator privileges to an as-required basis.</t>
  </si>
  <si>
    <t>BC.12.2</t>
  </si>
  <si>
    <t>Our organization only permits administrator accounts to perform administrative activities (and not user-level activities such as accessing email or browsing the web).</t>
  </si>
  <si>
    <t>BC.12.3</t>
  </si>
  <si>
    <t>Our organization removes accounts and/or functionality when employees no longer require these for their tasks.</t>
  </si>
  <si>
    <t>BC.12.4</t>
  </si>
  <si>
    <t>Our organization has implemented a centralized authorization control system, OR we have a proper rationale for not implementing a centralized authorization control system.</t>
  </si>
  <si>
    <t>BASELINE CONTROL 13 - SECURE PORTABLE MEDIA</t>
  </si>
  <si>
    <t>BC.13.1</t>
  </si>
  <si>
    <t>Our organization mandates the sole use of organization-owned secure portable media, has strong asset controls for these devices, and requires the use of encryption on all of these devices.</t>
  </si>
  <si>
    <t>BC.13.2</t>
  </si>
  <si>
    <t>Our organization has processes for the sanitization or destruction of portable media prior to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</si>
</sst>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2"/>
      <color theme="1"/>
      <name val="Calibri Light"/>
      <family val="2"/>
      <scheme val="major"/>
    </font>
    <font>
      <sz val="11"/>
      <color theme="1"/>
      <name val="Calibri Light"/>
      <family val="2"/>
      <scheme val="major"/>
    </font>
    <font>
      <b/>
      <sz val="11"/>
      <color theme="0"/>
      <name val="Calibri Light"/>
      <family val="2"/>
      <scheme val="major"/>
    </font>
    <font>
      <b/>
      <sz val="12"/>
      <color theme="0"/>
      <name val="Calibri Light"/>
      <family val="2"/>
      <scheme val="major"/>
    </font>
    <font>
      <b/>
      <sz val="11"/>
      <color theme="1"/>
      <name val="Calibri Light"/>
      <family val="2"/>
      <scheme val="major"/>
    </font>
    <font>
      <b/>
      <sz val="12"/>
      <color theme="0"/>
      <name val="Calibri"/>
      <family val="2"/>
      <scheme val="minor"/>
    </font>
    <font>
      <b/>
      <sz val="14"/>
      <color theme="0"/>
      <name val="Calibri"/>
      <family val="2"/>
      <scheme val="minor"/>
    </font>
    <font>
      <u/>
      <sz val="11"/>
      <color theme="10"/>
      <name val="Calibri"/>
      <family val="2"/>
      <scheme val="minor"/>
    </font>
    <font>
      <u/>
      <sz val="11"/>
      <name val="Calibri"/>
      <family val="2"/>
      <scheme val="minor"/>
    </font>
    <font>
      <sz val="11"/>
      <color theme="0" tint="-0.14999847407452621"/>
      <name val="Calibri Light"/>
      <family val="2"/>
      <scheme val="major"/>
    </font>
  </fonts>
  <fills count="5">
    <fill>
      <patternFill patternType="none"/>
    </fill>
    <fill>
      <patternFill patternType="gray125"/>
    </fill>
    <fill>
      <patternFill patternType="solid">
        <fgColor theme="0"/>
        <bgColor indexed="64"/>
      </patternFill>
    </fill>
    <fill>
      <patternFill patternType="solid">
        <fgColor rgb="FF548DD4"/>
        <bgColor indexed="64"/>
      </patternFill>
    </fill>
    <fill>
      <patternFill patternType="solid">
        <fgColor rgb="FFDBE5F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3" fillId="3" borderId="1" xfId="0" applyFont="1"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vertical="center"/>
    </xf>
    <xf numFmtId="0" fontId="2" fillId="0" borderId="0" xfId="0" applyFont="1" applyAlignment="1">
      <alignment wrapText="1"/>
    </xf>
    <xf numFmtId="0" fontId="4" fillId="3" borderId="1" xfId="0" applyFont="1" applyFill="1" applyBorder="1" applyAlignment="1">
      <alignment horizontal="center"/>
    </xf>
    <xf numFmtId="0" fontId="2" fillId="4" borderId="1" xfId="0"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wrapText="1"/>
    </xf>
    <xf numFmtId="0" fontId="2" fillId="4" borderId="1" xfId="0" applyFont="1" applyFill="1" applyBorder="1" applyAlignment="1">
      <alignment horizontal="left" vertical="center" wrapText="1"/>
    </xf>
    <xf numFmtId="0" fontId="2" fillId="2" borderId="1" xfId="0" applyFont="1" applyFill="1" applyBorder="1" applyAlignment="1">
      <alignment vertical="center"/>
    </xf>
    <xf numFmtId="0" fontId="2" fillId="0" borderId="0" xfId="0" applyFont="1" applyAlignment="1">
      <alignment horizontal="center"/>
    </xf>
    <xf numFmtId="0" fontId="2" fillId="4" borderId="1" xfId="0" applyFont="1" applyFill="1" applyBorder="1"/>
    <xf numFmtId="0" fontId="2" fillId="4" borderId="1" xfId="0" applyFont="1" applyFill="1" applyBorder="1" applyAlignment="1">
      <alignment horizontal="center"/>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center" vertical="center"/>
    </xf>
    <xf numFmtId="0" fontId="5" fillId="0" borderId="1" xfId="0" applyFont="1" applyBorder="1"/>
    <xf numFmtId="0" fontId="5" fillId="4" borderId="1" xfId="0" applyFont="1" applyFill="1" applyBorder="1"/>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2" fontId="2" fillId="4"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0" fontId="9" fillId="4" borderId="1" xfId="1" applyFont="1" applyFill="1" applyBorder="1" applyAlignment="1">
      <alignment horizontal="center" vertical="center"/>
    </xf>
    <xf numFmtId="0" fontId="9" fillId="2" borderId="1" xfId="1" applyFont="1" applyFill="1" applyBorder="1" applyAlignment="1">
      <alignment horizontal="center" vertical="center"/>
    </xf>
    <xf numFmtId="0" fontId="10"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548DD4"/>
      <color rgb="FFDB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Baseline Controls Progress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492741016459986E-2"/>
          <c:y val="0.10866878550915531"/>
          <c:w val="0.46401672746725636"/>
          <c:h val="0.77336121244542722"/>
        </c:manualLayout>
      </c:layout>
      <c:radarChart>
        <c:radarStyle val="marker"/>
        <c:varyColors val="0"/>
        <c:ser>
          <c:idx val="0"/>
          <c:order val="0"/>
          <c:tx>
            <c:strRef>
              <c:f>Overview!$AJ$94</c:f>
              <c:strCache>
                <c:ptCount val="1"/>
                <c:pt idx="0">
                  <c:v>Develop an Incident Response Plan</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Overview!$AK$94:$AW$94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D126-4AFE-9029-DCE04AF0A33D}"/>
            </c:ext>
          </c:extLst>
        </c:ser>
        <c:ser>
          <c:idx val="1"/>
          <c:order val="1"/>
          <c:tx>
            <c:strRef>
              <c:f>Overview!$AJ$95</c:f>
              <c:strCache>
                <c:ptCount val="1"/>
                <c:pt idx="0">
                  <c:v>Automatically Patch Operating Systems and Applications</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Overview!$AK$95:$AW$95</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D126-4AFE-9029-DCE04AF0A33D}"/>
            </c:ext>
          </c:extLst>
        </c:ser>
        <c:ser>
          <c:idx val="2"/>
          <c:order val="2"/>
          <c:tx>
            <c:strRef>
              <c:f>Overview!$AJ$96</c:f>
              <c:strCache>
                <c:ptCount val="1"/>
                <c:pt idx="0">
                  <c:v>Enable Security Software</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Overview!$AK$96:$AW$96</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D126-4AFE-9029-DCE04AF0A33D}"/>
            </c:ext>
          </c:extLst>
        </c:ser>
        <c:ser>
          <c:idx val="3"/>
          <c:order val="3"/>
          <c:tx>
            <c:strRef>
              <c:f>Overview!$AJ$97</c:f>
              <c:strCache>
                <c:ptCount val="1"/>
                <c:pt idx="0">
                  <c:v>Securely Configure Devices</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Overview!$AK$97:$AW$97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D126-4AFE-9029-DCE04AF0A33D}"/>
            </c:ext>
          </c:extLst>
        </c:ser>
        <c:ser>
          <c:idx val="4"/>
          <c:order val="4"/>
          <c:tx>
            <c:strRef>
              <c:f>Overview!$AJ$98</c:f>
              <c:strCache>
                <c:ptCount val="1"/>
                <c:pt idx="0">
                  <c:v>Use Strong User Authentication</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Overview!$AK$98:$AW$98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4-D126-4AFE-9029-DCE04AF0A33D}"/>
            </c:ext>
          </c:extLst>
        </c:ser>
        <c:ser>
          <c:idx val="5"/>
          <c:order val="5"/>
          <c:tx>
            <c:strRef>
              <c:f>Overview!$AJ$99</c:f>
              <c:strCache>
                <c:ptCount val="1"/>
                <c:pt idx="0">
                  <c:v>Provide Employee with Awareness Training</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Overview!$AK$99:$AW$99</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5-D126-4AFE-9029-DCE04AF0A33D}"/>
            </c:ext>
          </c:extLst>
        </c:ser>
        <c:ser>
          <c:idx val="6"/>
          <c:order val="6"/>
          <c:tx>
            <c:strRef>
              <c:f>Overview!$AJ$100</c:f>
              <c:strCache>
                <c:ptCount val="1"/>
                <c:pt idx="0">
                  <c:v>Backup and Encrypt Data</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Overview!$AK$100:$AW$100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6-D126-4AFE-9029-DCE04AF0A33D}"/>
            </c:ext>
          </c:extLst>
        </c:ser>
        <c:ser>
          <c:idx val="7"/>
          <c:order val="7"/>
          <c:tx>
            <c:strRef>
              <c:f>Overview!$AJ$101</c:f>
              <c:strCache>
                <c:ptCount val="1"/>
                <c:pt idx="0">
                  <c:v>Secure Mobility</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Overview!$AK$101:$AW$101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D126-4AFE-9029-DCE04AF0A33D}"/>
            </c:ext>
          </c:extLst>
        </c:ser>
        <c:ser>
          <c:idx val="8"/>
          <c:order val="8"/>
          <c:tx>
            <c:strRef>
              <c:f>Overview!$AJ$102</c:f>
              <c:strCache>
                <c:ptCount val="1"/>
                <c:pt idx="0">
                  <c:v>Establish Basic Perimeter Defences</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Overview!$AK$102:$AW$102</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8-D126-4AFE-9029-DCE04AF0A33D}"/>
            </c:ext>
          </c:extLst>
        </c:ser>
        <c:ser>
          <c:idx val="9"/>
          <c:order val="9"/>
          <c:tx>
            <c:strRef>
              <c:f>Overview!$AJ$103</c:f>
              <c:strCache>
                <c:ptCount val="1"/>
                <c:pt idx="0">
                  <c:v>Secure Cloud and Outsourced IT Services</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Overview!$AK$103:$AW$103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D126-4AFE-9029-DCE04AF0A33D}"/>
            </c:ext>
          </c:extLst>
        </c:ser>
        <c:ser>
          <c:idx val="10"/>
          <c:order val="10"/>
          <c:tx>
            <c:strRef>
              <c:f>Overview!$AJ$104</c:f>
              <c:strCache>
                <c:ptCount val="1"/>
                <c:pt idx="0">
                  <c:v>Secure Websites</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Overview!$AK$104:$AW$104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A-D126-4AFE-9029-DCE04AF0A33D}"/>
            </c:ext>
          </c:extLst>
        </c:ser>
        <c:ser>
          <c:idx val="11"/>
          <c:order val="11"/>
          <c:tx>
            <c:strRef>
              <c:f>Overview!$AJ$105</c:f>
              <c:strCache>
                <c:ptCount val="1"/>
                <c:pt idx="0">
                  <c:v>Implement Access Control and Authorization</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Overview!$AK$105:$AW$105</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B-D126-4AFE-9029-DCE04AF0A33D}"/>
            </c:ext>
          </c:extLst>
        </c:ser>
        <c:ser>
          <c:idx val="12"/>
          <c:order val="12"/>
          <c:tx>
            <c:strRef>
              <c:f>Overview!$AJ$106</c:f>
              <c:strCache>
                <c:ptCount val="1"/>
                <c:pt idx="0">
                  <c:v>Secure Portable Media</c:v>
                </c:pt>
              </c:strCache>
            </c:strRef>
          </c:tx>
          <c:spPr>
            <a:ln w="28575" cap="rnd">
              <a:solidFill>
                <a:srgbClr val="548DD4"/>
              </a:solidFill>
              <a:round/>
            </a:ln>
            <a:effectLst/>
          </c:spPr>
          <c:marker>
            <c:symbol val="none"/>
          </c:marker>
          <c:cat>
            <c:strRef>
              <c:f>Overview!$AK$93:$AW$93</c:f>
              <c:strCache>
                <c:ptCount val="13"/>
                <c:pt idx="0">
                  <c:v>BC.1</c:v>
                </c:pt>
                <c:pt idx="1">
                  <c:v>BC.2</c:v>
                </c:pt>
                <c:pt idx="2">
                  <c:v>BC.3</c:v>
                </c:pt>
                <c:pt idx="3">
                  <c:v>BC.4</c:v>
                </c:pt>
                <c:pt idx="4">
                  <c:v>BC.5</c:v>
                </c:pt>
                <c:pt idx="5">
                  <c:v>BC.6</c:v>
                </c:pt>
                <c:pt idx="6">
                  <c:v>BC.7</c:v>
                </c:pt>
                <c:pt idx="7">
                  <c:v>BC.8</c:v>
                </c:pt>
                <c:pt idx="8">
                  <c:v>BC.9</c:v>
                </c:pt>
                <c:pt idx="9">
                  <c:v>BC.10</c:v>
                </c:pt>
                <c:pt idx="10">
                  <c:v>BC.11</c:v>
                </c:pt>
                <c:pt idx="11">
                  <c:v>BC.12</c:v>
                </c:pt>
                <c:pt idx="12">
                  <c:v>BC.13</c:v>
                </c:pt>
              </c:strCache>
            </c:strRef>
          </c:cat>
          <c:val>
            <c:numRef>
              <c:f>Overview!$AK$106:$AW$106</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C-D126-4AFE-9029-DCE04AF0A33D}"/>
            </c:ext>
          </c:extLst>
        </c:ser>
        <c:dLbls>
          <c:showLegendKey val="0"/>
          <c:showVal val="0"/>
          <c:showCatName val="0"/>
          <c:showSerName val="0"/>
          <c:showPercent val="0"/>
          <c:showBubbleSize val="0"/>
        </c:dLbls>
        <c:axId val="1320215088"/>
        <c:axId val="1320214256"/>
      </c:radarChart>
      <c:catAx>
        <c:axId val="13202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14256"/>
        <c:crosses val="autoZero"/>
        <c:auto val="1"/>
        <c:lblAlgn val="ctr"/>
        <c:lblOffset val="100"/>
        <c:noMultiLvlLbl val="0"/>
      </c:catAx>
      <c:valAx>
        <c:axId val="132021425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15088"/>
        <c:crosses val="autoZero"/>
        <c:crossBetween val="between"/>
      </c:valAx>
      <c:spPr>
        <a:noFill/>
        <a:ln>
          <a:noFill/>
        </a:ln>
        <a:effectLst/>
      </c:spPr>
    </c:plotArea>
    <c:legend>
      <c:legendPos val="r"/>
      <c:layout>
        <c:manualLayout>
          <c:xMode val="edge"/>
          <c:yMode val="edge"/>
          <c:x val="0.63706732098227137"/>
          <c:y val="0.10455066623729579"/>
          <c:w val="0.28041367793195232"/>
          <c:h val="0.84419822115069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50973377165692"/>
          <c:y val="0.17072706820738318"/>
          <c:w val="0.41789406620304198"/>
          <c:h val="0.62211865562259261"/>
        </c:manualLayout>
      </c:layout>
      <c:radarChart>
        <c:radarStyle val="marker"/>
        <c:varyColors val="1"/>
        <c:ser>
          <c:idx val="0"/>
          <c:order val="0"/>
          <c:tx>
            <c:strRef>
              <c:f>Overview!$A$5:$B$5</c:f>
              <c:strCache>
                <c:ptCount val="2"/>
                <c:pt idx="0">
                  <c:v>OC.1</c:v>
                </c:pt>
                <c:pt idx="1">
                  <c:v>Assess Organizational Size</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Overview!$C$5:$G$5</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14-E8A6-4B4E-A137-53AAF13282DD}"/>
            </c:ext>
          </c:extLst>
        </c:ser>
        <c:ser>
          <c:idx val="1"/>
          <c:order val="1"/>
          <c:tx>
            <c:strRef>
              <c:f>Overview!$A$6:$B$6</c:f>
              <c:strCache>
                <c:ptCount val="2"/>
                <c:pt idx="0">
                  <c:v>OC.2</c:v>
                </c:pt>
                <c:pt idx="1">
                  <c:v>Determine What Information Technology is in Scope</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Overview!$C$6:$G$6</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15-E8A6-4B4E-A137-53AAF13282DD}"/>
            </c:ext>
          </c:extLst>
        </c:ser>
        <c:ser>
          <c:idx val="2"/>
          <c:order val="2"/>
          <c:tx>
            <c:strRef>
              <c:f>Overview!$A$7:$B$7</c:f>
              <c:strCache>
                <c:ptCount val="2"/>
                <c:pt idx="0">
                  <c:v>OC.3</c:v>
                </c:pt>
                <c:pt idx="1">
                  <c:v>Detemine the Value of Information System and Assets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Overview!$C$7:$G$7</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16-E8A6-4B4E-A137-53AAF13282DD}"/>
            </c:ext>
          </c:extLst>
        </c:ser>
        <c:ser>
          <c:idx val="3"/>
          <c:order val="3"/>
          <c:tx>
            <c:strRef>
              <c:f>Overview!$A$8:$B$8</c:f>
              <c:strCache>
                <c:ptCount val="2"/>
                <c:pt idx="0">
                  <c:v>OC.4</c:v>
                </c:pt>
                <c:pt idx="1">
                  <c:v>Confirm the Cyber Security Threat Level</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Overview!$C$8:$G$8</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17-E8A6-4B4E-A137-53AAF13282DD}"/>
            </c:ext>
          </c:extLst>
        </c:ser>
        <c:ser>
          <c:idx val="4"/>
          <c:order val="4"/>
          <c:tx>
            <c:strRef>
              <c:f>Overview!$A$9:$B$9</c:f>
              <c:strCache>
                <c:ptCount val="2"/>
                <c:pt idx="0">
                  <c:v>OC.5</c:v>
                </c:pt>
                <c:pt idx="1">
                  <c:v>Confirm CyberSecurity Investment Levels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Overview!$C$9:$G$9</c:f>
              <c:numCache>
                <c:formatCode>General</c:formatCode>
                <c:ptCount val="5"/>
                <c:pt idx="0">
                  <c:v>0</c:v>
                </c:pt>
                <c:pt idx="1">
                  <c:v>4</c:v>
                </c:pt>
                <c:pt idx="2">
                  <c:v>4</c:v>
                </c:pt>
                <c:pt idx="3" formatCode="0.00">
                  <c:v>0</c:v>
                </c:pt>
                <c:pt idx="4" formatCode="0.00">
                  <c:v>0</c:v>
                </c:pt>
              </c:numCache>
            </c:numRef>
          </c:val>
          <c:extLst>
            <c:ext xmlns:c16="http://schemas.microsoft.com/office/drawing/2014/chart" uri="{C3380CC4-5D6E-409C-BE32-E72D297353CC}">
              <c16:uniqueId val="{00000018-E8A6-4B4E-A137-53AAF13282DD}"/>
            </c:ext>
          </c:extLst>
        </c:ser>
        <c:ser>
          <c:idx val="5"/>
          <c:order val="5"/>
          <c:tx>
            <c:strRef>
              <c:f>Overview!$A$10:$B$10</c:f>
              <c:strCache>
                <c:ptCount val="2"/>
                <c:pt idx="0">
                  <c:v> </c:v>
                </c:pt>
                <c:pt idx="1">
                  <c:v>All Organizational Controls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Overview!$C$10:$G$10</c:f>
              <c:numCache>
                <c:formatCode>General</c:formatCode>
                <c:ptCount val="5"/>
                <c:pt idx="0">
                  <c:v>0</c:v>
                </c:pt>
                <c:pt idx="1">
                  <c:v>8</c:v>
                </c:pt>
                <c:pt idx="2">
                  <c:v>8</c:v>
                </c:pt>
                <c:pt idx="3" formatCode="0.00">
                  <c:v>0</c:v>
                </c:pt>
                <c:pt idx="4" formatCode="0.00">
                  <c:v>0</c:v>
                </c:pt>
              </c:numCache>
            </c:numRef>
          </c:val>
          <c:extLst>
            <c:ext xmlns:c16="http://schemas.microsoft.com/office/drawing/2014/chart" uri="{C3380CC4-5D6E-409C-BE32-E72D297353CC}">
              <c16:uniqueId val="{00000019-E8A6-4B4E-A137-53AAF13282DD}"/>
            </c:ext>
          </c:extLst>
        </c:ser>
        <c:ser>
          <c:idx val="6"/>
          <c:order val="6"/>
          <c:tx>
            <c:strRef>
              <c:f>Overview!$A$11:$B$11</c:f>
              <c:strCache>
                <c:ptCount val="2"/>
                <c:pt idx="0">
                  <c:v> </c:v>
                </c:pt>
                <c:pt idx="1">
                  <c:v>All Organizational Controls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Overview!$C$11:$G$11</c:f>
              <c:numCache>
                <c:formatCode>General</c:formatCode>
                <c:ptCount val="5"/>
              </c:numCache>
            </c:numRef>
          </c:val>
          <c:extLst>
            <c:ext xmlns:c16="http://schemas.microsoft.com/office/drawing/2014/chart" uri="{C3380CC4-5D6E-409C-BE32-E72D297353CC}">
              <c16:uniqueId val="{0000001A-E8A6-4B4E-A137-53AAF13282DD}"/>
            </c:ext>
          </c:extLst>
        </c:ser>
        <c:ser>
          <c:idx val="7"/>
          <c:order val="7"/>
          <c:tx>
            <c:strRef>
              <c:f>Overview!$A$12:$B$12</c:f>
              <c:strCache>
                <c:ptCount val="2"/>
                <c:pt idx="0">
                  <c:v>BC.1</c:v>
                </c:pt>
                <c:pt idx="1">
                  <c:v>Develop an Incident Response Plan</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Overview!$C$12:$G$12</c:f>
              <c:numCache>
                <c:formatCode>General</c:formatCode>
                <c:ptCount val="5"/>
                <c:pt idx="0">
                  <c:v>0</c:v>
                </c:pt>
                <c:pt idx="1">
                  <c:v>3</c:v>
                </c:pt>
                <c:pt idx="2">
                  <c:v>3</c:v>
                </c:pt>
                <c:pt idx="3" formatCode="0.00">
                  <c:v>0</c:v>
                </c:pt>
                <c:pt idx="4" formatCode="0.00">
                  <c:v>0</c:v>
                </c:pt>
              </c:numCache>
            </c:numRef>
          </c:val>
          <c:extLst>
            <c:ext xmlns:c16="http://schemas.microsoft.com/office/drawing/2014/chart" uri="{C3380CC4-5D6E-409C-BE32-E72D297353CC}">
              <c16:uniqueId val="{0000001B-E8A6-4B4E-A137-53AAF13282DD}"/>
            </c:ext>
          </c:extLst>
        </c:ser>
        <c:ser>
          <c:idx val="8"/>
          <c:order val="8"/>
          <c:tx>
            <c:strRef>
              <c:f>Overview!$A$13:$B$13</c:f>
              <c:strCache>
                <c:ptCount val="2"/>
                <c:pt idx="0">
                  <c:v>BC.2</c:v>
                </c:pt>
                <c:pt idx="1">
                  <c:v>Automatically Patch Operating Systems and Applications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Overview!$C$13:$G$13</c:f>
              <c:numCache>
                <c:formatCode>General</c:formatCode>
                <c:ptCount val="5"/>
                <c:pt idx="0">
                  <c:v>0</c:v>
                </c:pt>
                <c:pt idx="1">
                  <c:v>2</c:v>
                </c:pt>
                <c:pt idx="2">
                  <c:v>2</c:v>
                </c:pt>
                <c:pt idx="3" formatCode="0.00">
                  <c:v>0</c:v>
                </c:pt>
                <c:pt idx="4" formatCode="0.00">
                  <c:v>0</c:v>
                </c:pt>
              </c:numCache>
            </c:numRef>
          </c:val>
          <c:extLst>
            <c:ext xmlns:c16="http://schemas.microsoft.com/office/drawing/2014/chart" uri="{C3380CC4-5D6E-409C-BE32-E72D297353CC}">
              <c16:uniqueId val="{0000001C-E8A6-4B4E-A137-53AAF13282DD}"/>
            </c:ext>
          </c:extLst>
        </c:ser>
        <c:ser>
          <c:idx val="9"/>
          <c:order val="9"/>
          <c:tx>
            <c:strRef>
              <c:f>Overview!$A$14:$B$14</c:f>
              <c:strCache>
                <c:ptCount val="2"/>
                <c:pt idx="0">
                  <c:v>BC.3</c:v>
                </c:pt>
                <c:pt idx="1">
                  <c:v>Enable Security Software</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Overview!$C$14:$G$14</c:f>
              <c:numCache>
                <c:formatCode>General</c:formatCode>
                <c:ptCount val="5"/>
                <c:pt idx="0">
                  <c:v>0</c:v>
                </c:pt>
                <c:pt idx="1">
                  <c:v>2</c:v>
                </c:pt>
                <c:pt idx="2">
                  <c:v>2</c:v>
                </c:pt>
                <c:pt idx="3" formatCode="0.00">
                  <c:v>0</c:v>
                </c:pt>
                <c:pt idx="4" formatCode="0.00">
                  <c:v>0</c:v>
                </c:pt>
              </c:numCache>
            </c:numRef>
          </c:val>
          <c:extLst>
            <c:ext xmlns:c16="http://schemas.microsoft.com/office/drawing/2014/chart" uri="{C3380CC4-5D6E-409C-BE32-E72D297353CC}">
              <c16:uniqueId val="{0000001D-E8A6-4B4E-A137-53AAF13282DD}"/>
            </c:ext>
          </c:extLst>
        </c:ser>
        <c:ser>
          <c:idx val="10"/>
          <c:order val="10"/>
          <c:tx>
            <c:strRef>
              <c:f>Overview!$A$15:$B$15</c:f>
              <c:strCache>
                <c:ptCount val="2"/>
                <c:pt idx="0">
                  <c:v>BC.4</c:v>
                </c:pt>
                <c:pt idx="1">
                  <c:v>Securely Configure Devices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Overview!$C$15:$G$15</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1E-E8A6-4B4E-A137-53AAF13282DD}"/>
            </c:ext>
          </c:extLst>
        </c:ser>
        <c:ser>
          <c:idx val="11"/>
          <c:order val="11"/>
          <c:tx>
            <c:strRef>
              <c:f>Overview!$A$16:$B$16</c:f>
              <c:strCache>
                <c:ptCount val="2"/>
                <c:pt idx="0">
                  <c:v>BC.5</c:v>
                </c:pt>
                <c:pt idx="1">
                  <c:v>Use Strong User Authentication</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Overview!$C$16:$G$16</c:f>
              <c:numCache>
                <c:formatCode>General</c:formatCode>
                <c:ptCount val="5"/>
                <c:pt idx="0">
                  <c:v>0</c:v>
                </c:pt>
                <c:pt idx="1">
                  <c:v>3</c:v>
                </c:pt>
                <c:pt idx="2">
                  <c:v>3</c:v>
                </c:pt>
                <c:pt idx="3" formatCode="0.00">
                  <c:v>0</c:v>
                </c:pt>
                <c:pt idx="4" formatCode="0.00">
                  <c:v>0</c:v>
                </c:pt>
              </c:numCache>
            </c:numRef>
          </c:val>
          <c:extLst>
            <c:ext xmlns:c16="http://schemas.microsoft.com/office/drawing/2014/chart" uri="{C3380CC4-5D6E-409C-BE32-E72D297353CC}">
              <c16:uniqueId val="{0000001F-E8A6-4B4E-A137-53AAF13282DD}"/>
            </c:ext>
          </c:extLst>
        </c:ser>
        <c:ser>
          <c:idx val="12"/>
          <c:order val="12"/>
          <c:tx>
            <c:strRef>
              <c:f>Overview!$A$17:$B$17</c:f>
              <c:strCache>
                <c:ptCount val="2"/>
                <c:pt idx="0">
                  <c:v>BC.6</c:v>
                </c:pt>
                <c:pt idx="1">
                  <c:v>Provide Employee with Awareness Training</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Overview!$C$17:$G$17</c:f>
              <c:numCache>
                <c:formatCode>General</c:formatCode>
                <c:ptCount val="5"/>
                <c:pt idx="0">
                  <c:v>0</c:v>
                </c:pt>
                <c:pt idx="1">
                  <c:v>1</c:v>
                </c:pt>
                <c:pt idx="2">
                  <c:v>1</c:v>
                </c:pt>
                <c:pt idx="3" formatCode="0.00">
                  <c:v>0</c:v>
                </c:pt>
                <c:pt idx="4" formatCode="0.00">
                  <c:v>0</c:v>
                </c:pt>
              </c:numCache>
            </c:numRef>
          </c:val>
          <c:extLst>
            <c:ext xmlns:c16="http://schemas.microsoft.com/office/drawing/2014/chart" uri="{C3380CC4-5D6E-409C-BE32-E72D297353CC}">
              <c16:uniqueId val="{00000020-E8A6-4B4E-A137-53AAF13282DD}"/>
            </c:ext>
          </c:extLst>
        </c:ser>
        <c:ser>
          <c:idx val="13"/>
          <c:order val="13"/>
          <c:tx>
            <c:strRef>
              <c:f>Overview!$A$18:$B$18</c:f>
              <c:strCache>
                <c:ptCount val="2"/>
                <c:pt idx="0">
                  <c:v>BC.7</c:v>
                </c:pt>
                <c:pt idx="1">
                  <c:v>Back up and Encrypt Data</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Overview!$C$18:$G$18</c:f>
              <c:numCache>
                <c:formatCode>General</c:formatCode>
                <c:ptCount val="5"/>
                <c:pt idx="0">
                  <c:v>0</c:v>
                </c:pt>
                <c:pt idx="1">
                  <c:v>2</c:v>
                </c:pt>
                <c:pt idx="2">
                  <c:v>2</c:v>
                </c:pt>
                <c:pt idx="3" formatCode="0.00">
                  <c:v>0</c:v>
                </c:pt>
                <c:pt idx="4" formatCode="0.00">
                  <c:v>0</c:v>
                </c:pt>
              </c:numCache>
            </c:numRef>
          </c:val>
          <c:extLst>
            <c:ext xmlns:c16="http://schemas.microsoft.com/office/drawing/2014/chart" uri="{C3380CC4-5D6E-409C-BE32-E72D297353CC}">
              <c16:uniqueId val="{00000021-E8A6-4B4E-A137-53AAF13282DD}"/>
            </c:ext>
          </c:extLst>
        </c:ser>
        <c:ser>
          <c:idx val="14"/>
          <c:order val="14"/>
          <c:tx>
            <c:strRef>
              <c:f>Overview!$A$19:$B$19</c:f>
              <c:strCache>
                <c:ptCount val="2"/>
                <c:pt idx="0">
                  <c:v>BC.8</c:v>
                </c:pt>
                <c:pt idx="1">
                  <c:v>Secure Mobility</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Overview!$C$19:$G$19</c:f>
              <c:numCache>
                <c:formatCode>General</c:formatCode>
                <c:ptCount val="5"/>
                <c:pt idx="0">
                  <c:v>0</c:v>
                </c:pt>
                <c:pt idx="1">
                  <c:v>7</c:v>
                </c:pt>
                <c:pt idx="2">
                  <c:v>7</c:v>
                </c:pt>
                <c:pt idx="3" formatCode="0.00">
                  <c:v>0</c:v>
                </c:pt>
                <c:pt idx="4" formatCode="0.00">
                  <c:v>0</c:v>
                </c:pt>
              </c:numCache>
            </c:numRef>
          </c:val>
          <c:extLst>
            <c:ext xmlns:c16="http://schemas.microsoft.com/office/drawing/2014/chart" uri="{C3380CC4-5D6E-409C-BE32-E72D297353CC}">
              <c16:uniqueId val="{00000022-E8A6-4B4E-A137-53AAF13282DD}"/>
            </c:ext>
          </c:extLst>
        </c:ser>
        <c:ser>
          <c:idx val="15"/>
          <c:order val="15"/>
          <c:tx>
            <c:strRef>
              <c:f>Overview!$A$20:$B$20</c:f>
              <c:strCache>
                <c:ptCount val="2"/>
                <c:pt idx="0">
                  <c:v>BC.9</c:v>
                </c:pt>
                <c:pt idx="1">
                  <c:v>Establish Basic Perimeter Defences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Overview!$C$20:$G$20</c:f>
              <c:numCache>
                <c:formatCode>General</c:formatCode>
                <c:ptCount val="5"/>
                <c:pt idx="0">
                  <c:v>0</c:v>
                </c:pt>
                <c:pt idx="1">
                  <c:v>8</c:v>
                </c:pt>
                <c:pt idx="2">
                  <c:v>8</c:v>
                </c:pt>
                <c:pt idx="3" formatCode="0.00">
                  <c:v>0</c:v>
                </c:pt>
                <c:pt idx="4" formatCode="0.00">
                  <c:v>0</c:v>
                </c:pt>
              </c:numCache>
            </c:numRef>
          </c:val>
          <c:extLst>
            <c:ext xmlns:c16="http://schemas.microsoft.com/office/drawing/2014/chart" uri="{C3380CC4-5D6E-409C-BE32-E72D297353CC}">
              <c16:uniqueId val="{00000023-E8A6-4B4E-A137-53AAF13282DD}"/>
            </c:ext>
          </c:extLst>
        </c:ser>
        <c:ser>
          <c:idx val="16"/>
          <c:order val="16"/>
          <c:tx>
            <c:strRef>
              <c:f>Overview!$A$21:$B$21</c:f>
              <c:strCache>
                <c:ptCount val="2"/>
                <c:pt idx="0">
                  <c:v>BC.10</c:v>
                </c:pt>
                <c:pt idx="1">
                  <c:v>Secure Cloud and Outsourced IT Services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Overview!$C$21:$G$21</c:f>
              <c:numCache>
                <c:formatCode>General</c:formatCode>
                <c:ptCount val="5"/>
                <c:pt idx="0">
                  <c:v>0</c:v>
                </c:pt>
                <c:pt idx="1">
                  <c:v>5</c:v>
                </c:pt>
                <c:pt idx="2">
                  <c:v>5</c:v>
                </c:pt>
                <c:pt idx="3" formatCode="0.00">
                  <c:v>0</c:v>
                </c:pt>
                <c:pt idx="4" formatCode="0.00">
                  <c:v>0</c:v>
                </c:pt>
              </c:numCache>
            </c:numRef>
          </c:val>
          <c:extLst>
            <c:ext xmlns:c16="http://schemas.microsoft.com/office/drawing/2014/chart" uri="{C3380CC4-5D6E-409C-BE32-E72D297353CC}">
              <c16:uniqueId val="{00000024-E8A6-4B4E-A137-53AAF13282DD}"/>
            </c:ext>
          </c:extLst>
        </c:ser>
        <c:ser>
          <c:idx val="17"/>
          <c:order val="17"/>
          <c:tx>
            <c:strRef>
              <c:f>Overview!$A$22:$B$22</c:f>
              <c:strCache>
                <c:ptCount val="2"/>
                <c:pt idx="0">
                  <c:v>BC.11</c:v>
                </c:pt>
                <c:pt idx="1">
                  <c:v>Secure Websites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Overview!$C$22:$G$22</c:f>
              <c:numCache>
                <c:formatCode>General</c:formatCode>
                <c:ptCount val="5"/>
                <c:pt idx="0">
                  <c:v>0</c:v>
                </c:pt>
                <c:pt idx="1">
                  <c:v>2</c:v>
                </c:pt>
                <c:pt idx="2">
                  <c:v>2</c:v>
                </c:pt>
                <c:pt idx="3" formatCode="0.00">
                  <c:v>0</c:v>
                </c:pt>
                <c:pt idx="4" formatCode="0.00">
                  <c:v>0</c:v>
                </c:pt>
              </c:numCache>
            </c:numRef>
          </c:val>
          <c:extLst>
            <c:ext xmlns:c16="http://schemas.microsoft.com/office/drawing/2014/chart" uri="{C3380CC4-5D6E-409C-BE32-E72D297353CC}">
              <c16:uniqueId val="{00000025-E8A6-4B4E-A137-53AAF13282DD}"/>
            </c:ext>
          </c:extLst>
        </c:ser>
        <c:ser>
          <c:idx val="18"/>
          <c:order val="18"/>
          <c:tx>
            <c:strRef>
              <c:f>Overview!$A$23:$B$23</c:f>
              <c:strCache>
                <c:ptCount val="2"/>
                <c:pt idx="0">
                  <c:v>BC.12</c:v>
                </c:pt>
                <c:pt idx="1">
                  <c:v>Implement Access Control and Authorization</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Overview!$C$23:$G$23</c:f>
              <c:numCache>
                <c:formatCode>General</c:formatCode>
                <c:ptCount val="5"/>
                <c:pt idx="0">
                  <c:v>0</c:v>
                </c:pt>
                <c:pt idx="1">
                  <c:v>4</c:v>
                </c:pt>
                <c:pt idx="2">
                  <c:v>4</c:v>
                </c:pt>
                <c:pt idx="3" formatCode="0.00">
                  <c:v>0</c:v>
                </c:pt>
                <c:pt idx="4" formatCode="0.00">
                  <c:v>0</c:v>
                </c:pt>
              </c:numCache>
            </c:numRef>
          </c:val>
          <c:extLst>
            <c:ext xmlns:c16="http://schemas.microsoft.com/office/drawing/2014/chart" uri="{C3380CC4-5D6E-409C-BE32-E72D297353CC}">
              <c16:uniqueId val="{00000026-E8A6-4B4E-A137-53AAF13282DD}"/>
            </c:ext>
          </c:extLst>
        </c:ser>
        <c:ser>
          <c:idx val="19"/>
          <c:order val="19"/>
          <c:tx>
            <c:strRef>
              <c:f>Overview!$A$24:$B$24</c:f>
              <c:strCache>
                <c:ptCount val="2"/>
                <c:pt idx="0">
                  <c:v>BC.13</c:v>
                </c:pt>
                <c:pt idx="1">
                  <c:v>Secure Portable Media</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Overview!$C$24:$G$24</c:f>
              <c:numCache>
                <c:formatCode>General</c:formatCode>
                <c:ptCount val="5"/>
                <c:pt idx="0">
                  <c:v>0</c:v>
                </c:pt>
                <c:pt idx="1">
                  <c:v>2</c:v>
                </c:pt>
                <c:pt idx="2">
                  <c:v>2</c:v>
                </c:pt>
                <c:pt idx="3" formatCode="0.00">
                  <c:v>0</c:v>
                </c:pt>
                <c:pt idx="4" formatCode="0.00">
                  <c:v>0</c:v>
                </c:pt>
              </c:numCache>
            </c:numRef>
          </c:val>
          <c:extLst>
            <c:ext xmlns:c16="http://schemas.microsoft.com/office/drawing/2014/chart" uri="{C3380CC4-5D6E-409C-BE32-E72D297353CC}">
              <c16:uniqueId val="{00000027-E8A6-4B4E-A137-53AAF13282DD}"/>
            </c:ext>
          </c:extLst>
        </c:ser>
        <c:ser>
          <c:idx val="20"/>
          <c:order val="20"/>
          <c:tx>
            <c:strRef>
              <c:f>Overview!$A$25:$B$25</c:f>
              <c:strCache>
                <c:ptCount val="2"/>
                <c:pt idx="0">
                  <c:v>BC.13</c:v>
                </c:pt>
                <c:pt idx="1">
                  <c:v>All Baseline Controls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Overview!$C$25:$G$25</c:f>
              <c:numCache>
                <c:formatCode>General</c:formatCode>
                <c:ptCount val="5"/>
                <c:pt idx="0">
                  <c:v>0</c:v>
                </c:pt>
                <c:pt idx="1">
                  <c:v>42</c:v>
                </c:pt>
                <c:pt idx="2">
                  <c:v>42</c:v>
                </c:pt>
                <c:pt idx="3" formatCode="0.00">
                  <c:v>0</c:v>
                </c:pt>
                <c:pt idx="4" formatCode="0.00">
                  <c:v>0</c:v>
                </c:pt>
              </c:numCache>
            </c:numRef>
          </c:val>
          <c:extLst>
            <c:ext xmlns:c16="http://schemas.microsoft.com/office/drawing/2014/chart" uri="{C3380CC4-5D6E-409C-BE32-E72D297353CC}">
              <c16:uniqueId val="{00000028-E8A6-4B4E-A137-53AAF13282DD}"/>
            </c:ext>
          </c:extLst>
        </c:ser>
        <c:ser>
          <c:idx val="21"/>
          <c:order val="21"/>
          <c:tx>
            <c:strRef>
              <c:f>Overview!$A$26:$B$26</c:f>
              <c:strCache>
                <c:ptCount val="2"/>
                <c:pt idx="0">
                  <c:v>BC.13</c:v>
                </c:pt>
                <c:pt idx="1">
                  <c:v>All Baseline Controls</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Overview!$C$26:$G$26</c:f>
              <c:numCache>
                <c:formatCode>General</c:formatCode>
                <c:ptCount val="5"/>
              </c:numCache>
            </c:numRef>
          </c:val>
          <c:extLst>
            <c:ext xmlns:c16="http://schemas.microsoft.com/office/drawing/2014/chart" uri="{C3380CC4-5D6E-409C-BE32-E72D297353CC}">
              <c16:uniqueId val="{00000029-E8A6-4B4E-A137-53AAF13282DD}"/>
            </c:ext>
          </c:extLst>
        </c:ser>
        <c:ser>
          <c:idx val="22"/>
          <c:order val="22"/>
          <c:tx>
            <c:strRef>
              <c:f>Overview!$A$27:$B$27</c:f>
              <c:strCache>
                <c:ptCount val="2"/>
                <c:pt idx="0">
                  <c:v>BC.13</c:v>
                </c:pt>
                <c:pt idx="1">
                  <c:v>Total</c:v>
                </c:pt>
              </c:strCache>
            </c:strRef>
          </c:tx>
          <c:marker>
            <c:symbol val="none"/>
          </c:marker>
          <c:cat>
            <c:strRef>
              <c:f>Overview!$C$4:$G$4</c:f>
              <c:strCache>
                <c:ptCount val="5"/>
                <c:pt idx="0">
                  <c:v>Pass Criteria</c:v>
                </c:pt>
                <c:pt idx="1">
                  <c:v>Untested Criteria</c:v>
                </c:pt>
                <c:pt idx="2">
                  <c:v>Total Criteria</c:v>
                </c:pt>
                <c:pt idx="3">
                  <c:v>Pass Percentage</c:v>
                </c:pt>
                <c:pt idx="4">
                  <c:v>Percentage Tested</c:v>
                </c:pt>
              </c:strCache>
            </c:strRef>
          </c:cat>
          <c:val>
            <c:numRef>
              <c:f>Overview!$C$27:$G$27</c:f>
              <c:numCache>
                <c:formatCode>General</c:formatCode>
                <c:ptCount val="5"/>
                <c:pt idx="0">
                  <c:v>0</c:v>
                </c:pt>
                <c:pt idx="1">
                  <c:v>50</c:v>
                </c:pt>
                <c:pt idx="2">
                  <c:v>50</c:v>
                </c:pt>
                <c:pt idx="3" formatCode="0.00">
                  <c:v>0</c:v>
                </c:pt>
                <c:pt idx="4" formatCode="0.00">
                  <c:v>0</c:v>
                </c:pt>
              </c:numCache>
            </c:numRef>
          </c:val>
          <c:extLst>
            <c:ext xmlns:c16="http://schemas.microsoft.com/office/drawing/2014/chart" uri="{C3380CC4-5D6E-409C-BE32-E72D297353CC}">
              <c16:uniqueId val="{0000002A-E8A6-4B4E-A137-53AAF13282DD}"/>
            </c:ext>
          </c:extLst>
        </c:ser>
        <c:dLbls>
          <c:showLegendKey val="0"/>
          <c:showVal val="0"/>
          <c:showCatName val="0"/>
          <c:showSerName val="0"/>
          <c:showPercent val="0"/>
          <c:showBubbleSize val="0"/>
        </c:dLbls>
        <c:axId val="794618320"/>
        <c:axId val="78883809"/>
      </c:radarChart>
      <c:catAx>
        <c:axId val="794618320"/>
        <c:scaling>
          <c:orientation val="minMax"/>
        </c:scaling>
        <c:delete val="0"/>
        <c:axPos val="b"/>
        <c:numFmt formatCode="General" sourceLinked="1"/>
        <c:majorTickMark val="cross"/>
        <c:minorTickMark val="cross"/>
        <c:tickLblPos val="nextTo"/>
        <c:crossAx val="78883809"/>
        <c:crosses val="autoZero"/>
        <c:auto val="1"/>
        <c:lblAlgn val="ctr"/>
        <c:lblOffset val="100"/>
        <c:noMultiLvlLbl val="1"/>
      </c:catAx>
      <c:valAx>
        <c:axId val="788838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endParaRPr lang="en-CA"/>
              </a:p>
            </c:rich>
          </c:tx>
          <c:overlay val="0"/>
        </c:title>
        <c:numFmt formatCode="General" sourceLinked="1"/>
        <c:majorTickMark val="none"/>
        <c:minorTickMark val="none"/>
        <c:tickLblPos val="nextTo"/>
        <c:spPr>
          <a:ln/>
        </c:spPr>
        <c:txPr>
          <a:bodyPr rot="0"/>
          <a:lstStyle/>
          <a:p>
            <a:pPr lvl="0">
              <a:defRPr b="1" i="0">
                <a:solidFill>
                  <a:srgbClr val="000000"/>
                </a:solidFill>
                <a:latin typeface="Calibri"/>
              </a:defRPr>
            </a:pPr>
            <a:endParaRPr lang="en-US"/>
          </a:p>
        </c:txPr>
        <c:crossAx val="794618320"/>
        <c:crosses val="autoZero"/>
        <c:crossBetween val="between"/>
      </c:valAx>
      <c:spPr>
        <a:solidFill>
          <a:srgbClr val="FFFFFF"/>
        </a:solidFill>
      </c:spPr>
    </c:plotArea>
    <c:legend>
      <c:legendPos val="r"/>
      <c:overlay val="0"/>
      <c:txPr>
        <a:bodyPr/>
        <a:lstStyle/>
        <a:p>
          <a:pPr lvl="0" rtl="0">
            <a:defRPr b="1" i="0">
              <a:solidFill>
                <a:srgbClr val="000000"/>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161925</xdr:colOff>
      <xdr:row>3</xdr:row>
      <xdr:rowOff>4761</xdr:rowOff>
    </xdr:from>
    <xdr:to>
      <xdr:col>21</xdr:col>
      <xdr:colOff>400050</xdr:colOff>
      <xdr:row>28</xdr:row>
      <xdr:rowOff>96201</xdr:rowOff>
    </xdr:to>
    <xdr:graphicFrame macro="">
      <xdr:nvGraphicFramePr>
        <xdr:cNvPr id="2" name="Chart 1">
          <a:extLst>
            <a:ext uri="{FF2B5EF4-FFF2-40B4-BE49-F238E27FC236}">
              <a16:creationId xmlns:a16="http://schemas.microsoft.com/office/drawing/2014/main" id="{A4503A8D-E4FD-48F3-8E79-31180A097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47625</xdr:rowOff>
    </xdr:from>
    <xdr:to>
      <xdr:col>1</xdr:col>
      <xdr:colOff>1174750</xdr:colOff>
      <xdr:row>2</xdr:row>
      <xdr:rowOff>161925</xdr:rowOff>
    </xdr:to>
    <xdr:pic>
      <xdr:nvPicPr>
        <xdr:cNvPr id="4" name="Picture 3">
          <a:extLst>
            <a:ext uri="{FF2B5EF4-FFF2-40B4-BE49-F238E27FC236}">
              <a16:creationId xmlns:a16="http://schemas.microsoft.com/office/drawing/2014/main" id="{2025EAF9-1381-4896-9812-2616EAC344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47625"/>
          <a:ext cx="1851025" cy="495300"/>
        </a:xfrm>
        <a:prstGeom prst="rect">
          <a:avLst/>
        </a:prstGeom>
      </xdr:spPr>
    </xdr:pic>
    <xdr:clientData/>
  </xdr:twoCellAnchor>
  <xdr:oneCellAnchor>
    <xdr:from>
      <xdr:col>7</xdr:col>
      <xdr:colOff>218705</xdr:colOff>
      <xdr:row>29</xdr:row>
      <xdr:rowOff>85725</xdr:rowOff>
    </xdr:from>
    <xdr:ext cx="8734795" cy="5867400"/>
    <xdr:graphicFrame macro="">
      <xdr:nvGraphicFramePr>
        <xdr:cNvPr id="6" name="Chart 5" title="Chart">
          <a:extLst>
            <a:ext uri="{FF2B5EF4-FFF2-40B4-BE49-F238E27FC236}">
              <a16:creationId xmlns:a16="http://schemas.microsoft.com/office/drawing/2014/main" id="{2736FFE2-D18B-449C-AF17-C967DB835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yber.gc.ca/en/guidance/baseline-cyber-security-controls-small-and-medium-organizations" TargetMode="External"/><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yber.gc.ca/en/guidance/baseline-cyber-security-controls-small-and-medium-organizations" TargetMode="External"/><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hyperlink" Target="https://cyber.gc.ca/en/guidance/baseline-cyber-security-controls-small-and-medium-organizations" TargetMode="External"/><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yber.gc.ca/en/guidance/baseline-cyber-security-controls-small-and-medium-organizations" TargetMode="External"/><Relationship Id="rId7" Type="http://schemas.openxmlformats.org/officeDocument/2006/relationships/printerSettings" Target="../printerSettings/printerSettings8.bin"/><Relationship Id="rId2" Type="http://schemas.openxmlformats.org/officeDocument/2006/relationships/hyperlink" Target="https://cyber.gc.ca/en/guidance/baseline-cyber-security-controls-small-and-medium-organizations" TargetMode="External"/><Relationship Id="rId1" Type="http://schemas.openxmlformats.org/officeDocument/2006/relationships/hyperlink" Target="https://cyber.gc.ca/en/guidance/baseline-cyber-security-controls-small-and-medium-organizations" TargetMode="External"/><Relationship Id="rId6" Type="http://schemas.openxmlformats.org/officeDocument/2006/relationships/hyperlink" Target="https://cyber.gc.ca/en/guidance/baseline-cyber-security-controls-small-and-medium-organizations" TargetMode="External"/><Relationship Id="rId5" Type="http://schemas.openxmlformats.org/officeDocument/2006/relationships/hyperlink" Target="https://cyber.gc.ca/en/guidance/baseline-cyber-security-controls-small-and-medium-organizations" TargetMode="External"/><Relationship Id="rId4" Type="http://schemas.openxmlformats.org/officeDocument/2006/relationships/hyperlink" Target="https://cyber.gc.ca/en/guidance/baseline-cyber-security-controls-small-and-medium-organiz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0F7A-AAE9-4212-9510-32173FD8449A}">
  <dimension ref="A1:BB106"/>
  <sheetViews>
    <sheetView tabSelected="1" workbookViewId="0">
      <selection sqref="A1:U3"/>
    </sheetView>
  </sheetViews>
  <sheetFormatPr defaultRowHeight="15"/>
  <cols>
    <col min="1" max="1" width="10.85546875" customWidth="1"/>
    <col min="2" max="2" width="49.85546875" customWidth="1"/>
    <col min="3" max="3" width="17.85546875" customWidth="1"/>
    <col min="4" max="4" width="12.85546875" customWidth="1"/>
    <col min="5" max="5" width="16" customWidth="1"/>
    <col min="6" max="6" width="16.140625" customWidth="1"/>
    <col min="7" max="7" width="19.5703125" customWidth="1"/>
  </cols>
  <sheetData>
    <row r="1" spans="1:21">
      <c r="A1" s="28"/>
      <c r="B1" s="28"/>
      <c r="C1" s="28"/>
      <c r="D1" s="28"/>
      <c r="E1" s="28"/>
      <c r="F1" s="28"/>
      <c r="G1" s="28"/>
      <c r="H1" s="28"/>
      <c r="I1" s="28"/>
      <c r="J1" s="28"/>
      <c r="K1" s="28"/>
      <c r="L1" s="28"/>
      <c r="M1" s="28"/>
      <c r="N1" s="28"/>
      <c r="O1" s="28"/>
      <c r="P1" s="28"/>
      <c r="Q1" s="28"/>
      <c r="R1" s="28"/>
      <c r="S1" s="28"/>
      <c r="T1" s="28"/>
      <c r="U1" s="28"/>
    </row>
    <row r="2" spans="1:21">
      <c r="A2" s="28"/>
      <c r="B2" s="28"/>
      <c r="C2" s="28"/>
      <c r="D2" s="28"/>
      <c r="E2" s="28"/>
      <c r="F2" s="28"/>
      <c r="G2" s="28"/>
      <c r="H2" s="28"/>
      <c r="I2" s="28"/>
      <c r="J2" s="28"/>
      <c r="K2" s="28"/>
      <c r="L2" s="28"/>
      <c r="M2" s="28"/>
      <c r="N2" s="28"/>
      <c r="O2" s="28"/>
      <c r="P2" s="28"/>
      <c r="Q2" s="28"/>
      <c r="R2" s="28"/>
      <c r="S2" s="28"/>
      <c r="T2" s="28"/>
      <c r="U2" s="28"/>
    </row>
    <row r="3" spans="1:21">
      <c r="A3" s="28"/>
      <c r="B3" s="28"/>
      <c r="C3" s="28"/>
      <c r="D3" s="28"/>
      <c r="E3" s="28"/>
      <c r="F3" s="28"/>
      <c r="G3" s="28"/>
      <c r="H3" s="28"/>
      <c r="I3" s="28"/>
      <c r="J3" s="28"/>
      <c r="K3" s="28"/>
      <c r="L3" s="28"/>
      <c r="M3" s="28"/>
      <c r="N3" s="28"/>
      <c r="O3" s="28"/>
      <c r="P3" s="28"/>
      <c r="Q3" s="28"/>
      <c r="R3" s="28"/>
      <c r="S3" s="28"/>
      <c r="T3" s="28"/>
      <c r="U3" s="28"/>
    </row>
    <row r="4" spans="1:21" ht="31.5">
      <c r="A4" s="21" t="s">
        <v>0</v>
      </c>
      <c r="B4" s="22" t="s">
        <v>1</v>
      </c>
      <c r="C4" s="21" t="s">
        <v>2</v>
      </c>
      <c r="D4" s="21" t="s">
        <v>3</v>
      </c>
      <c r="E4" s="21" t="s">
        <v>4</v>
      </c>
      <c r="F4" s="21" t="s">
        <v>5</v>
      </c>
      <c r="G4" s="21" t="s">
        <v>6</v>
      </c>
      <c r="H4" s="2"/>
      <c r="I4" s="2"/>
      <c r="J4" s="2"/>
      <c r="K4" s="2"/>
      <c r="L4" s="2"/>
      <c r="M4" s="2"/>
      <c r="N4" s="2"/>
      <c r="O4" s="2"/>
      <c r="P4" s="2"/>
      <c r="Q4" s="2"/>
      <c r="R4" s="2"/>
      <c r="S4" s="2"/>
    </row>
    <row r="5" spans="1:21">
      <c r="A5" s="15" t="s">
        <v>7</v>
      </c>
      <c r="B5" s="14" t="s">
        <v>8</v>
      </c>
      <c r="C5" s="15">
        <f>0+COUNTIF('Organizational Controls'!C4,"TRUE")</f>
        <v>0</v>
      </c>
      <c r="D5" s="15">
        <f>0+COUNTIF('Organizational Controls'!C4,"")</f>
        <v>1</v>
      </c>
      <c r="E5" s="15">
        <f>0+COUNTIF('Organizational Controls'!C4,"&lt;&gt;N/A")</f>
        <v>1</v>
      </c>
      <c r="F5" s="23">
        <f>IFERROR((C5/E5)*100, "0.00")</f>
        <v>0</v>
      </c>
      <c r="G5" s="23">
        <f>IFERROR((1-(D5/E5))*100, "0.00")</f>
        <v>0</v>
      </c>
      <c r="H5" s="2"/>
      <c r="I5" s="2"/>
      <c r="J5" s="2"/>
      <c r="K5" s="2"/>
      <c r="L5" s="2"/>
      <c r="M5" s="2"/>
      <c r="N5" s="2"/>
      <c r="O5" s="2"/>
      <c r="P5" s="2"/>
      <c r="Q5" s="2"/>
      <c r="R5" s="2"/>
      <c r="S5" s="2"/>
    </row>
    <row r="6" spans="1:21">
      <c r="A6" s="17" t="s">
        <v>9</v>
      </c>
      <c r="B6" s="16" t="s">
        <v>10</v>
      </c>
      <c r="C6" s="17">
        <f>0+COUNTIF('Organizational Controls'!C9,"TRUE")</f>
        <v>0</v>
      </c>
      <c r="D6" s="17">
        <f>0+COUNTIF('Organizational Controls'!C9,"")</f>
        <v>1</v>
      </c>
      <c r="E6" s="17">
        <f>0+COUNTIF('Organizational Controls'!C9,"&lt;&gt;N/A")</f>
        <v>1</v>
      </c>
      <c r="F6" s="24">
        <f>IFERROR((C6/E6)*100, "0.00")</f>
        <v>0</v>
      </c>
      <c r="G6" s="24">
        <f>IFERROR((1-(D6/E6))*100, "0.00")</f>
        <v>0</v>
      </c>
      <c r="H6" s="2"/>
      <c r="I6" s="2"/>
      <c r="J6" s="2"/>
      <c r="K6" s="2"/>
      <c r="L6" s="2"/>
      <c r="M6" s="2"/>
      <c r="N6" s="2"/>
      <c r="O6" s="2"/>
      <c r="P6" s="2"/>
      <c r="Q6" s="2"/>
      <c r="R6" s="2"/>
      <c r="S6" s="2"/>
    </row>
    <row r="7" spans="1:21">
      <c r="A7" s="15" t="s">
        <v>11</v>
      </c>
      <c r="B7" s="14" t="s">
        <v>12</v>
      </c>
      <c r="C7" s="15">
        <f>0+COUNTIF('Organizational Controls'!C14,"TRUE")</f>
        <v>0</v>
      </c>
      <c r="D7" s="15">
        <f>0+COUNTIF('Organizational Controls'!C14,"")</f>
        <v>1</v>
      </c>
      <c r="E7" s="15">
        <f>0+COUNTIF('Organizational Controls'!C14,"&lt;&gt;N/A")</f>
        <v>1</v>
      </c>
      <c r="F7" s="23">
        <f t="shared" ref="F7:F9" si="0">IFERROR((C7/E7)*100, "0.00")</f>
        <v>0</v>
      </c>
      <c r="G7" s="23">
        <f>IFERROR((1-(D7/E7))*100, "0.00")</f>
        <v>0</v>
      </c>
      <c r="H7" s="2"/>
      <c r="I7" s="2"/>
      <c r="J7" s="2"/>
      <c r="K7" s="2"/>
      <c r="L7" s="2"/>
      <c r="M7" s="2"/>
      <c r="N7" s="2"/>
      <c r="O7" s="2"/>
      <c r="P7" s="2"/>
      <c r="Q7" s="2"/>
      <c r="R7" s="2"/>
      <c r="S7" s="2"/>
    </row>
    <row r="8" spans="1:21">
      <c r="A8" s="17" t="s">
        <v>13</v>
      </c>
      <c r="B8" s="16" t="s">
        <v>14</v>
      </c>
      <c r="C8" s="17">
        <f>0+COUNTIF('Organizational Controls'!C19,"TRUE")</f>
        <v>0</v>
      </c>
      <c r="D8" s="17">
        <f>0+COUNTIF('Organizational Controls'!C19,"")</f>
        <v>1</v>
      </c>
      <c r="E8" s="17">
        <f>0+COUNTIF('Organizational Controls'!C19,"&lt;&gt;N/A")</f>
        <v>1</v>
      </c>
      <c r="F8" s="24">
        <f t="shared" si="0"/>
        <v>0</v>
      </c>
      <c r="G8" s="24">
        <f>IFERROR((1-(D8/E8))*100, "0.00")</f>
        <v>0</v>
      </c>
      <c r="H8" s="2"/>
      <c r="I8" s="2"/>
      <c r="J8" s="2"/>
      <c r="K8" s="2"/>
      <c r="L8" s="2"/>
      <c r="M8" s="2"/>
      <c r="N8" s="2"/>
      <c r="O8" s="2"/>
      <c r="P8" s="2"/>
      <c r="Q8" s="2"/>
      <c r="R8" s="2"/>
      <c r="S8" s="2"/>
    </row>
    <row r="9" spans="1:21">
      <c r="A9" s="15" t="s">
        <v>15</v>
      </c>
      <c r="B9" s="14" t="s">
        <v>16</v>
      </c>
      <c r="C9" s="15">
        <f>0+COUNTIF('Organizational Controls'!C24:C27,"TRUE")</f>
        <v>0</v>
      </c>
      <c r="D9" s="15">
        <f>0+COUNTIF('Organizational Controls'!C24:C27,"")</f>
        <v>4</v>
      </c>
      <c r="E9" s="15">
        <f>0+COUNTIF('Organizational Controls'!C24:C27,"&lt;&gt;N/A")</f>
        <v>4</v>
      </c>
      <c r="F9" s="23">
        <f t="shared" si="0"/>
        <v>0</v>
      </c>
      <c r="G9" s="23">
        <f>IFERROR((1-(D9/E9))*100, "0.00")</f>
        <v>0</v>
      </c>
      <c r="H9" s="2"/>
      <c r="I9" s="2"/>
      <c r="J9" s="2"/>
      <c r="K9" s="2"/>
      <c r="L9" s="2"/>
      <c r="M9" s="2"/>
      <c r="N9" s="2"/>
      <c r="O9" s="2"/>
      <c r="P9" s="2"/>
      <c r="Q9" s="2"/>
      <c r="R9" s="2"/>
      <c r="S9" s="2"/>
    </row>
    <row r="10" spans="1:21">
      <c r="A10" s="17" t="s">
        <v>17</v>
      </c>
      <c r="B10" s="19" t="s">
        <v>18</v>
      </c>
      <c r="C10" s="17">
        <f>SUM(C5:C9)</f>
        <v>0</v>
      </c>
      <c r="D10" s="17">
        <f>SUM(D5:D9)</f>
        <v>8</v>
      </c>
      <c r="E10" s="17">
        <f>SUM(E5:E9)</f>
        <v>8</v>
      </c>
      <c r="F10" s="24">
        <f>SUM(C5:C9)/SUM(E5:E9)*100</f>
        <v>0</v>
      </c>
      <c r="G10" s="24">
        <f>(1-SUM(D5:D9)/SUM(E5:E9))*100</f>
        <v>0</v>
      </c>
      <c r="H10" s="2"/>
      <c r="I10" s="2"/>
      <c r="J10" s="2"/>
      <c r="K10" s="2"/>
      <c r="L10" s="2"/>
      <c r="M10" s="2"/>
      <c r="N10" s="2"/>
      <c r="O10" s="2"/>
      <c r="P10" s="2"/>
      <c r="Q10" s="2"/>
      <c r="R10" s="2"/>
      <c r="S10" s="2"/>
    </row>
    <row r="11" spans="1:21">
      <c r="A11" s="15" t="s">
        <v>17</v>
      </c>
      <c r="B11" s="14"/>
      <c r="C11" s="15"/>
      <c r="D11" s="15"/>
      <c r="E11" s="15"/>
      <c r="F11" s="4"/>
      <c r="G11" s="4"/>
      <c r="H11" s="2"/>
      <c r="I11" s="2"/>
      <c r="J11" s="2"/>
      <c r="K11" s="2"/>
      <c r="L11" s="2"/>
      <c r="M11" s="2"/>
      <c r="N11" s="2"/>
      <c r="O11" s="2"/>
      <c r="P11" s="2"/>
      <c r="Q11" s="2"/>
      <c r="R11" s="2"/>
      <c r="S11" s="2"/>
    </row>
    <row r="12" spans="1:21">
      <c r="A12" s="17" t="s">
        <v>19</v>
      </c>
      <c r="B12" s="16" t="s">
        <v>20</v>
      </c>
      <c r="C12" s="17">
        <f>0+COUNTIF('Baseline Controls 1-3'!C4:C6,"TRUE")</f>
        <v>0</v>
      </c>
      <c r="D12" s="17">
        <f>0+COUNTIF('Baseline Controls 1-3'!C4:C6,"")</f>
        <v>3</v>
      </c>
      <c r="E12" s="17">
        <f>0+COUNTIF('Baseline Controls 1-3'!C4:C6,"&lt;&gt;N/A")</f>
        <v>3</v>
      </c>
      <c r="F12" s="24">
        <f>IFERROR((C12/E12)*100, "0.00")</f>
        <v>0</v>
      </c>
      <c r="G12" s="24">
        <f>IFERROR((1-(D12/E12))*100, "0.00")</f>
        <v>0</v>
      </c>
      <c r="H12" s="2"/>
      <c r="I12" s="2"/>
      <c r="J12" s="2"/>
      <c r="K12" s="2"/>
      <c r="L12" s="2"/>
      <c r="M12" s="2"/>
      <c r="N12" s="2"/>
      <c r="O12" s="2"/>
      <c r="P12" s="2"/>
      <c r="Q12" s="2"/>
      <c r="R12" s="2"/>
      <c r="S12" s="2"/>
    </row>
    <row r="13" spans="1:21">
      <c r="A13" s="15" t="s">
        <v>21</v>
      </c>
      <c r="B13" s="14" t="s">
        <v>22</v>
      </c>
      <c r="C13" s="15">
        <f>0+COUNTIF('Baseline Controls 1-3'!C11:C12,"TRUE")</f>
        <v>0</v>
      </c>
      <c r="D13" s="15">
        <f>0+COUNTIF('Baseline Controls 1-3'!C11:C12,"")</f>
        <v>2</v>
      </c>
      <c r="E13" s="15">
        <f>0+COUNTIF('Baseline Controls 1-3'!C11:C12,"&lt;&gt;N/A")</f>
        <v>2</v>
      </c>
      <c r="F13" s="23">
        <f>IFERROR((C13/E13)*100, "0.00")</f>
        <v>0</v>
      </c>
      <c r="G13" s="23">
        <f>IFERROR((1-(D13/E13))*100, "0.00")</f>
        <v>0</v>
      </c>
      <c r="H13" s="2"/>
      <c r="I13" s="2"/>
      <c r="J13" s="2"/>
      <c r="K13" s="2"/>
      <c r="L13" s="2"/>
      <c r="M13" s="2"/>
      <c r="N13" s="2"/>
      <c r="O13" s="2"/>
      <c r="P13" s="2"/>
      <c r="Q13" s="2"/>
      <c r="R13" s="2"/>
      <c r="S13" s="2"/>
    </row>
    <row r="14" spans="1:21">
      <c r="A14" s="17" t="s">
        <v>23</v>
      </c>
      <c r="B14" s="16" t="s">
        <v>24</v>
      </c>
      <c r="C14" s="17">
        <f>0+COUNTIF('Baseline Controls 1-3'!C17:C18,"TRUE")</f>
        <v>0</v>
      </c>
      <c r="D14" s="17">
        <f>0+COUNTIF('Baseline Controls 1-3'!C17:C18,"")</f>
        <v>2</v>
      </c>
      <c r="E14" s="17">
        <f>0+COUNTIF('Baseline Controls 1-3'!C17:C18,"&lt;&gt;N/A")</f>
        <v>2</v>
      </c>
      <c r="F14" s="24">
        <f t="shared" ref="F14:F24" si="1">IFERROR((C14/E14)*100, "0.00")</f>
        <v>0</v>
      </c>
      <c r="G14" s="24">
        <f t="shared" ref="G14:G24" si="2">IFERROR((1-(D14/E14))*100, "0.00")</f>
        <v>0</v>
      </c>
      <c r="H14" s="2"/>
      <c r="I14" s="2"/>
      <c r="J14" s="2"/>
      <c r="K14" s="2"/>
      <c r="L14" s="2"/>
      <c r="M14" s="2"/>
      <c r="N14" s="2"/>
      <c r="O14" s="2"/>
      <c r="P14" s="2"/>
      <c r="Q14" s="2"/>
      <c r="R14" s="2"/>
      <c r="S14" s="2"/>
    </row>
    <row r="15" spans="1:21">
      <c r="A15" s="15" t="s">
        <v>25</v>
      </c>
      <c r="B15" s="14" t="s">
        <v>26</v>
      </c>
      <c r="C15" s="15">
        <f>0+COUNTIF('Baseline Controls 4-7'!C4,"TRUE")</f>
        <v>0</v>
      </c>
      <c r="D15" s="15">
        <f>0+COUNTIF('Baseline Controls 4-7'!C4,"")</f>
        <v>1</v>
      </c>
      <c r="E15" s="15">
        <f>0+COUNTIF('Baseline Controls 4-7'!C4,"&lt;&gt;N/A")</f>
        <v>1</v>
      </c>
      <c r="F15" s="23">
        <f t="shared" si="1"/>
        <v>0</v>
      </c>
      <c r="G15" s="23">
        <f t="shared" si="2"/>
        <v>0</v>
      </c>
      <c r="H15" s="2"/>
      <c r="I15" s="2"/>
      <c r="J15" s="2"/>
      <c r="K15" s="2"/>
      <c r="L15" s="2"/>
      <c r="M15" s="2"/>
      <c r="N15" s="2"/>
      <c r="O15" s="2"/>
      <c r="P15" s="2"/>
      <c r="Q15" s="2"/>
      <c r="R15" s="2"/>
      <c r="S15" s="2"/>
    </row>
    <row r="16" spans="1:21">
      <c r="A16" s="17" t="s">
        <v>27</v>
      </c>
      <c r="B16" s="16" t="s">
        <v>28</v>
      </c>
      <c r="C16" s="17">
        <f>0+COUNTIF('Baseline Controls 4-7'!C9:C11,"TRUE")</f>
        <v>0</v>
      </c>
      <c r="D16" s="17">
        <f>0+COUNTIF('Baseline Controls 4-7'!C9:C11,"")</f>
        <v>3</v>
      </c>
      <c r="E16" s="17">
        <f>0+COUNTIF('Baseline Controls 4-7'!C9:C11,"&lt;&gt;N/A")</f>
        <v>3</v>
      </c>
      <c r="F16" s="24">
        <f t="shared" si="1"/>
        <v>0</v>
      </c>
      <c r="G16" s="24">
        <f t="shared" si="2"/>
        <v>0</v>
      </c>
      <c r="H16" s="2"/>
      <c r="I16" s="2"/>
      <c r="J16" s="2"/>
      <c r="K16" s="2"/>
      <c r="L16" s="2"/>
      <c r="M16" s="2"/>
      <c r="N16" s="2"/>
      <c r="O16" s="2"/>
      <c r="P16" s="2"/>
      <c r="Q16" s="2"/>
      <c r="R16" s="2"/>
      <c r="S16" s="2"/>
    </row>
    <row r="17" spans="1:19">
      <c r="A17" s="15" t="s">
        <v>29</v>
      </c>
      <c r="B17" s="14" t="s">
        <v>30</v>
      </c>
      <c r="C17" s="15">
        <f>0+COUNTIF('Baseline Controls 4-7'!C16,"TRUE")</f>
        <v>0</v>
      </c>
      <c r="D17" s="15">
        <f>0+COUNTIF('Baseline Controls 4-7'!C16,"")</f>
        <v>1</v>
      </c>
      <c r="E17" s="15">
        <f>0+COUNTIF('Baseline Controls 4-7'!C16,"&lt;&gt;N/A")</f>
        <v>1</v>
      </c>
      <c r="F17" s="23">
        <f t="shared" si="1"/>
        <v>0</v>
      </c>
      <c r="G17" s="23">
        <f t="shared" si="2"/>
        <v>0</v>
      </c>
      <c r="H17" s="2"/>
      <c r="I17" s="2"/>
      <c r="J17" s="2"/>
      <c r="K17" s="2"/>
      <c r="L17" s="2"/>
      <c r="M17" s="2"/>
      <c r="N17" s="2"/>
      <c r="O17" s="2"/>
      <c r="P17" s="2"/>
      <c r="Q17" s="2"/>
      <c r="R17" s="2"/>
      <c r="S17" s="2"/>
    </row>
    <row r="18" spans="1:19">
      <c r="A18" s="17" t="s">
        <v>31</v>
      </c>
      <c r="B18" s="16" t="s">
        <v>32</v>
      </c>
      <c r="C18" s="17">
        <f>0+COUNTIF('Baseline Controls 4-7'!C21:C22,"TRUE")</f>
        <v>0</v>
      </c>
      <c r="D18" s="17">
        <f>0+COUNTIF('Baseline Controls 4-7'!C21:C22,"")</f>
        <v>2</v>
      </c>
      <c r="E18" s="17">
        <f>0+COUNTIF('Baseline Controls 4-7'!C21:C22,"&lt;&gt;N/A")</f>
        <v>2</v>
      </c>
      <c r="F18" s="24">
        <f t="shared" si="1"/>
        <v>0</v>
      </c>
      <c r="G18" s="24">
        <f t="shared" si="2"/>
        <v>0</v>
      </c>
      <c r="H18" s="2"/>
      <c r="I18" s="2"/>
      <c r="J18" s="2"/>
      <c r="K18" s="2"/>
      <c r="L18" s="2"/>
      <c r="M18" s="2"/>
      <c r="N18" s="2"/>
      <c r="O18" s="2"/>
      <c r="P18" s="2"/>
      <c r="Q18" s="2"/>
      <c r="R18" s="2"/>
      <c r="S18" s="2"/>
    </row>
    <row r="19" spans="1:19">
      <c r="A19" s="15" t="s">
        <v>33</v>
      </c>
      <c r="B19" s="14" t="s">
        <v>34</v>
      </c>
      <c r="C19" s="15">
        <f>0+COUNTIF('Baseline Controls 8'!C4:C10,"TRUE")</f>
        <v>0</v>
      </c>
      <c r="D19" s="15">
        <f>0+COUNTIF('Baseline Controls 8'!C4:C10,"")</f>
        <v>7</v>
      </c>
      <c r="E19" s="15">
        <f>0+COUNTIF('Baseline Controls 8'!C4:C10,"&lt;&gt;N/A")</f>
        <v>7</v>
      </c>
      <c r="F19" s="23">
        <f t="shared" si="1"/>
        <v>0</v>
      </c>
      <c r="G19" s="23">
        <f t="shared" si="2"/>
        <v>0</v>
      </c>
      <c r="H19" s="2"/>
      <c r="I19" s="2"/>
      <c r="J19" s="2"/>
      <c r="K19" s="2"/>
      <c r="L19" s="2"/>
      <c r="M19" s="2"/>
      <c r="N19" s="2"/>
      <c r="O19" s="2"/>
      <c r="P19" s="2"/>
      <c r="Q19" s="2"/>
      <c r="R19" s="2"/>
      <c r="S19" s="2"/>
    </row>
    <row r="20" spans="1:19">
      <c r="A20" s="17" t="s">
        <v>35</v>
      </c>
      <c r="B20" s="16" t="s">
        <v>36</v>
      </c>
      <c r="C20" s="17">
        <f>0+COUNTIF('Baseline Controls 9'!C4:C11,"TRUE")</f>
        <v>0</v>
      </c>
      <c r="D20" s="17">
        <f>0+COUNTIF('Baseline Controls 9'!C4:C11,"")</f>
        <v>8</v>
      </c>
      <c r="E20" s="17">
        <f>0+COUNTIF('Baseline Controls 9'!C4:C11,"&lt;&gt;N/A")</f>
        <v>8</v>
      </c>
      <c r="F20" s="24">
        <f t="shared" si="1"/>
        <v>0</v>
      </c>
      <c r="G20" s="24">
        <f t="shared" si="2"/>
        <v>0</v>
      </c>
      <c r="H20" s="2"/>
      <c r="I20" s="2"/>
      <c r="J20" s="2"/>
      <c r="K20" s="2"/>
      <c r="L20" s="2"/>
      <c r="M20" s="2"/>
      <c r="N20" s="2"/>
      <c r="O20" s="2"/>
      <c r="P20" s="2"/>
      <c r="Q20" s="2"/>
      <c r="R20" s="2"/>
      <c r="S20" s="2"/>
    </row>
    <row r="21" spans="1:19">
      <c r="A21" s="15" t="s">
        <v>37</v>
      </c>
      <c r="B21" s="14" t="s">
        <v>38</v>
      </c>
      <c r="C21" s="15">
        <f>0+COUNTIF('Baseline Controls 10-11'!C4:C8,"TRUE")</f>
        <v>0</v>
      </c>
      <c r="D21" s="15">
        <f>0+COUNTIF('Baseline Controls 10-11'!C4:C8,"")</f>
        <v>5</v>
      </c>
      <c r="E21" s="15">
        <f>0+COUNTIF('Baseline Controls 10-11'!C4:C8,"&lt;&gt;N/A")</f>
        <v>5</v>
      </c>
      <c r="F21" s="23">
        <f t="shared" si="1"/>
        <v>0</v>
      </c>
      <c r="G21" s="23">
        <f t="shared" si="2"/>
        <v>0</v>
      </c>
      <c r="H21" s="2"/>
      <c r="I21" s="2"/>
      <c r="J21" s="2"/>
      <c r="K21" s="2"/>
      <c r="L21" s="2"/>
      <c r="M21" s="2"/>
      <c r="N21" s="2"/>
      <c r="O21" s="2"/>
      <c r="P21" s="2"/>
      <c r="Q21" s="2"/>
      <c r="R21" s="2"/>
      <c r="S21" s="2"/>
    </row>
    <row r="22" spans="1:19">
      <c r="A22" s="17" t="s">
        <v>39</v>
      </c>
      <c r="B22" s="16" t="s">
        <v>40</v>
      </c>
      <c r="C22" s="17">
        <f>0+COUNTIF('Baseline Controls 10-11'!C13:C14,"TRUE")</f>
        <v>0</v>
      </c>
      <c r="D22" s="17">
        <f>0+COUNTIF('Baseline Controls 10-11'!C13:C14,"")</f>
        <v>2</v>
      </c>
      <c r="E22" s="17">
        <f>0+COUNTIF('Baseline Controls 10-11'!C13:C14,"&lt;&gt;N/A")</f>
        <v>2</v>
      </c>
      <c r="F22" s="24">
        <f t="shared" si="1"/>
        <v>0</v>
      </c>
      <c r="G22" s="24">
        <f t="shared" si="2"/>
        <v>0</v>
      </c>
      <c r="H22" s="2"/>
      <c r="I22" s="2"/>
      <c r="J22" s="2"/>
      <c r="K22" s="2"/>
      <c r="L22" s="2"/>
      <c r="M22" s="2"/>
      <c r="N22" s="2"/>
      <c r="O22" s="2"/>
      <c r="P22" s="2"/>
      <c r="Q22" s="2"/>
      <c r="R22" s="2"/>
      <c r="S22" s="2"/>
    </row>
    <row r="23" spans="1:19">
      <c r="A23" s="15" t="s">
        <v>41</v>
      </c>
      <c r="B23" s="14" t="s">
        <v>42</v>
      </c>
      <c r="C23" s="15">
        <f>0+COUNTIF('Baseline Controls 12-13'!C4:C7,"TRUE")</f>
        <v>0</v>
      </c>
      <c r="D23" s="15">
        <f>0+COUNTIF('Baseline Controls 12-13'!C4:C7,"")</f>
        <v>4</v>
      </c>
      <c r="E23" s="15">
        <f>0+COUNTIF('Baseline Controls 12-13'!C4:C7,"&lt;&gt;N/A")</f>
        <v>4</v>
      </c>
      <c r="F23" s="23">
        <f t="shared" si="1"/>
        <v>0</v>
      </c>
      <c r="G23" s="23">
        <f t="shared" si="2"/>
        <v>0</v>
      </c>
      <c r="H23" s="2"/>
      <c r="I23" s="2"/>
      <c r="J23" s="2"/>
      <c r="K23" s="2"/>
      <c r="L23" s="2"/>
      <c r="M23" s="2"/>
      <c r="N23" s="2"/>
      <c r="O23" s="2"/>
      <c r="P23" s="2"/>
      <c r="Q23" s="2"/>
      <c r="R23" s="2"/>
      <c r="S23" s="2"/>
    </row>
    <row r="24" spans="1:19">
      <c r="A24" s="17" t="s">
        <v>43</v>
      </c>
      <c r="B24" s="16" t="s">
        <v>44</v>
      </c>
      <c r="C24" s="17">
        <f>0+COUNTIF('Baseline Controls 12-13'!C12:C13,"TRUE")</f>
        <v>0</v>
      </c>
      <c r="D24" s="17">
        <f>0+COUNTIF('Baseline Controls 12-13'!C12:C13,"")</f>
        <v>2</v>
      </c>
      <c r="E24" s="17">
        <f>0+COUNTIF('Baseline Controls 12-13'!C12:C13,"&lt;&gt;N/A")</f>
        <v>2</v>
      </c>
      <c r="F24" s="24">
        <f t="shared" si="1"/>
        <v>0</v>
      </c>
      <c r="G24" s="24">
        <f t="shared" si="2"/>
        <v>0</v>
      </c>
      <c r="H24" s="2"/>
      <c r="I24" s="2"/>
      <c r="J24" s="2"/>
      <c r="K24" s="2"/>
      <c r="L24" s="2"/>
      <c r="M24" s="2"/>
      <c r="N24" s="2"/>
      <c r="O24" s="2"/>
      <c r="P24" s="2"/>
      <c r="Q24" s="2"/>
      <c r="R24" s="2"/>
      <c r="S24" s="2"/>
    </row>
    <row r="25" spans="1:19">
      <c r="A25" s="20"/>
      <c r="B25" s="20" t="s">
        <v>45</v>
      </c>
      <c r="C25" s="15">
        <f>SUM(C12:C24)</f>
        <v>0</v>
      </c>
      <c r="D25" s="15">
        <f>SUM(D12:D24)</f>
        <v>42</v>
      </c>
      <c r="E25" s="15">
        <f>SUM(E12:E24)</f>
        <v>42</v>
      </c>
      <c r="F25" s="23">
        <f>SUM(C12:C24)/SUM(E12:E24)*100</f>
        <v>0</v>
      </c>
      <c r="G25" s="23">
        <f>(1-SUM(D12:D24)/SUM(E12:E24))*100</f>
        <v>0</v>
      </c>
      <c r="H25" s="2"/>
      <c r="I25" s="2"/>
      <c r="J25" s="2"/>
      <c r="K25" s="2"/>
      <c r="L25" s="2"/>
      <c r="M25" s="2"/>
      <c r="N25" s="2"/>
      <c r="O25" s="2"/>
      <c r="P25" s="2"/>
      <c r="Q25" s="2"/>
      <c r="R25" s="2"/>
      <c r="S25" s="2"/>
    </row>
    <row r="26" spans="1:19">
      <c r="A26" s="16"/>
      <c r="B26" s="16"/>
      <c r="C26" s="17"/>
      <c r="D26" s="17"/>
      <c r="E26" s="17"/>
      <c r="F26" s="18"/>
      <c r="G26" s="18"/>
      <c r="H26" s="2"/>
      <c r="I26" s="2"/>
      <c r="J26" s="2"/>
      <c r="K26" s="2"/>
      <c r="L26" s="2"/>
      <c r="M26" s="2"/>
      <c r="N26" s="2"/>
      <c r="O26" s="2"/>
      <c r="P26" s="2"/>
      <c r="Q26" s="2"/>
      <c r="R26" s="2"/>
      <c r="S26" s="2"/>
    </row>
    <row r="27" spans="1:19">
      <c r="A27" s="20"/>
      <c r="B27" s="20" t="s">
        <v>46</v>
      </c>
      <c r="C27" s="15">
        <f>C10+C25</f>
        <v>0</v>
      </c>
      <c r="D27" s="15">
        <f>D10+D25</f>
        <v>50</v>
      </c>
      <c r="E27" s="15">
        <f>E10+E25</f>
        <v>50</v>
      </c>
      <c r="F27" s="23">
        <f>(SUM(C12:C24)+SUM(C5:C9))/(SUM(E5:E9)+SUM(E12:E24))*100</f>
        <v>0</v>
      </c>
      <c r="G27" s="23">
        <f>(1-((SUM(D12:D24)+SUM(D5:D9))/(SUM(E5:E9)+SUM(E12:E24))))*100</f>
        <v>0</v>
      </c>
      <c r="H27" s="2"/>
      <c r="I27" s="2"/>
      <c r="J27" s="2"/>
      <c r="K27" s="2"/>
      <c r="L27" s="2"/>
      <c r="M27" s="2"/>
      <c r="N27" s="2"/>
      <c r="O27" s="2"/>
      <c r="P27" s="2"/>
      <c r="Q27" s="2"/>
      <c r="R27" s="2"/>
      <c r="S27" s="2"/>
    </row>
    <row r="28" spans="1:19">
      <c r="G28" s="2"/>
      <c r="H28" s="2"/>
      <c r="I28" s="2"/>
      <c r="J28" s="2"/>
      <c r="K28" s="2"/>
      <c r="L28" s="2"/>
      <c r="M28" s="2"/>
      <c r="N28" s="2"/>
      <c r="O28" s="2"/>
      <c r="P28" s="2"/>
      <c r="Q28" s="2"/>
      <c r="R28" s="2"/>
      <c r="S28" s="2"/>
    </row>
    <row r="29" spans="1:19">
      <c r="A29" s="2"/>
      <c r="B29" s="2"/>
      <c r="C29" s="2"/>
      <c r="D29" s="2"/>
      <c r="E29" s="2"/>
      <c r="F29" s="2"/>
      <c r="G29" s="2"/>
      <c r="H29" s="2"/>
      <c r="I29" s="2"/>
      <c r="J29" s="2"/>
      <c r="K29" s="2"/>
      <c r="L29" s="2"/>
      <c r="M29" s="2"/>
      <c r="N29" s="2"/>
      <c r="O29" s="2"/>
      <c r="P29" s="2"/>
      <c r="Q29" s="2"/>
      <c r="R29" s="2"/>
      <c r="S29" s="2"/>
    </row>
    <row r="30" spans="1:19">
      <c r="A30" s="2"/>
      <c r="B30" s="2"/>
      <c r="C30" s="2"/>
      <c r="D30" s="2"/>
      <c r="E30" s="2"/>
      <c r="F30" s="2"/>
      <c r="G30" s="2"/>
      <c r="H30" s="2"/>
      <c r="I30" s="2"/>
      <c r="J30" s="2"/>
      <c r="K30" s="2"/>
      <c r="L30" s="2"/>
      <c r="M30" s="2"/>
      <c r="N30" s="2"/>
      <c r="O30" s="2"/>
      <c r="P30" s="2"/>
      <c r="Q30" s="2"/>
      <c r="R30" s="2"/>
      <c r="S30" s="2"/>
    </row>
    <row r="31" spans="1:19">
      <c r="A31" s="2"/>
      <c r="B31" s="2"/>
      <c r="C31" s="2"/>
      <c r="D31" s="2"/>
      <c r="E31" s="2"/>
      <c r="F31" s="2"/>
      <c r="G31" s="2"/>
      <c r="H31" s="2"/>
      <c r="I31" s="2"/>
      <c r="J31" s="2"/>
      <c r="K31" s="2"/>
      <c r="L31" s="2"/>
      <c r="M31" s="2"/>
      <c r="N31" s="2"/>
      <c r="O31" s="2"/>
      <c r="P31" s="2"/>
      <c r="Q31" s="2"/>
      <c r="R31" s="2"/>
      <c r="S31" s="2"/>
    </row>
    <row r="32" spans="1:19">
      <c r="A32" s="2"/>
      <c r="B32" s="2"/>
      <c r="C32" s="2"/>
      <c r="D32" s="2"/>
      <c r="E32" s="2"/>
      <c r="F32" s="2"/>
      <c r="G32" s="2"/>
      <c r="H32" s="2"/>
      <c r="I32" s="2"/>
      <c r="J32" s="2"/>
      <c r="K32" s="2"/>
      <c r="L32" s="2"/>
      <c r="M32" s="2"/>
      <c r="N32" s="2"/>
      <c r="O32" s="2"/>
      <c r="P32" s="2"/>
      <c r="Q32" s="2"/>
      <c r="R32" s="2"/>
      <c r="S32" s="2"/>
    </row>
    <row r="33" spans="1:19">
      <c r="A33" s="2"/>
      <c r="B33" s="2"/>
      <c r="C33" s="2"/>
      <c r="D33" s="2"/>
      <c r="E33" s="2"/>
      <c r="F33" s="2"/>
      <c r="G33" s="2"/>
      <c r="H33" s="2"/>
      <c r="I33" s="2"/>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2"/>
      <c r="B35" s="2"/>
      <c r="C35" s="2"/>
      <c r="D35" s="2"/>
      <c r="E35" s="2"/>
      <c r="F35" s="2"/>
      <c r="G35" s="2"/>
      <c r="H35" s="2"/>
      <c r="I35" s="2"/>
      <c r="J35" s="2"/>
      <c r="K35" s="2"/>
      <c r="L35" s="2"/>
      <c r="M35" s="2"/>
      <c r="N35" s="2"/>
      <c r="O35" s="2"/>
      <c r="P35" s="2"/>
      <c r="Q35" s="2"/>
      <c r="R35" s="2"/>
      <c r="S35" s="2"/>
    </row>
    <row r="36" spans="1:19">
      <c r="A36" s="2"/>
      <c r="B36" s="2"/>
      <c r="C36" s="2"/>
      <c r="D36" s="2"/>
      <c r="E36" s="2"/>
      <c r="F36" s="2"/>
      <c r="G36" s="2"/>
      <c r="H36" s="2"/>
      <c r="I36" s="2"/>
      <c r="J36" s="2"/>
      <c r="K36" s="2"/>
      <c r="L36" s="2"/>
      <c r="M36" s="2"/>
      <c r="N36" s="2"/>
      <c r="O36" s="2"/>
      <c r="P36" s="2"/>
      <c r="Q36" s="2"/>
      <c r="R36" s="2"/>
      <c r="S36" s="2"/>
    </row>
    <row r="37" spans="1:19">
      <c r="A37" s="2"/>
      <c r="B37" s="2"/>
      <c r="C37" s="2"/>
      <c r="D37" s="2"/>
      <c r="E37" s="2"/>
      <c r="F37" s="2"/>
      <c r="G37" s="2"/>
      <c r="H37" s="2"/>
      <c r="I37" s="2"/>
      <c r="J37" s="2"/>
      <c r="K37" s="2"/>
      <c r="L37" s="2"/>
      <c r="M37" s="2"/>
      <c r="N37" s="2"/>
      <c r="O37" s="2"/>
      <c r="P37" s="2"/>
      <c r="Q37" s="2"/>
      <c r="R37" s="2"/>
      <c r="S37" s="2"/>
    </row>
    <row r="38" spans="1:19">
      <c r="A38" s="2"/>
      <c r="B38" s="2"/>
      <c r="C38" s="2"/>
      <c r="D38" s="2"/>
      <c r="E38" s="2"/>
      <c r="F38" s="2"/>
      <c r="G38" s="2"/>
      <c r="H38" s="2"/>
      <c r="I38" s="2"/>
      <c r="J38" s="2"/>
      <c r="K38" s="2"/>
      <c r="L38" s="2"/>
      <c r="M38" s="2"/>
      <c r="N38" s="2"/>
      <c r="O38" s="2"/>
      <c r="P38" s="2"/>
      <c r="Q38" s="2"/>
      <c r="R38" s="2"/>
      <c r="S38" s="2"/>
    </row>
    <row r="39" spans="1:19">
      <c r="A39" s="2"/>
      <c r="B39" s="2"/>
      <c r="C39" s="2"/>
      <c r="D39" s="2"/>
      <c r="E39" s="2"/>
      <c r="F39" s="2"/>
      <c r="G39" s="2"/>
      <c r="H39" s="2"/>
      <c r="I39" s="2"/>
      <c r="J39" s="2"/>
      <c r="K39" s="2"/>
      <c r="L39" s="2"/>
      <c r="M39" s="2"/>
      <c r="N39" s="2"/>
      <c r="O39" s="2"/>
      <c r="P39" s="2"/>
      <c r="Q39" s="2"/>
      <c r="R39" s="2"/>
      <c r="S39" s="2"/>
    </row>
    <row r="40" spans="1:19">
      <c r="A40" s="2"/>
      <c r="B40" s="2"/>
      <c r="C40" s="2"/>
      <c r="D40" s="2"/>
      <c r="E40" s="2"/>
      <c r="F40" s="2"/>
      <c r="G40" s="2"/>
      <c r="H40" s="2"/>
      <c r="I40" s="2"/>
      <c r="J40" s="2"/>
      <c r="K40" s="2"/>
      <c r="L40" s="2"/>
      <c r="M40" s="2"/>
      <c r="N40" s="2"/>
      <c r="O40" s="2"/>
      <c r="P40" s="2"/>
      <c r="Q40" s="2"/>
      <c r="R40" s="2"/>
      <c r="S40" s="2"/>
    </row>
    <row r="41" spans="1:19">
      <c r="A41" s="2"/>
      <c r="B41" s="2"/>
      <c r="C41" s="2"/>
      <c r="D41" s="2"/>
      <c r="E41" s="2"/>
      <c r="F41" s="2"/>
      <c r="G41" s="2"/>
      <c r="H41" s="2"/>
      <c r="I41" s="2"/>
      <c r="J41" s="2"/>
      <c r="K41" s="2"/>
      <c r="L41" s="2"/>
      <c r="M41" s="2"/>
      <c r="N41" s="2"/>
      <c r="O41" s="2"/>
      <c r="P41" s="2"/>
      <c r="Q41" s="2"/>
      <c r="R41" s="2"/>
      <c r="S41" s="2"/>
    </row>
    <row r="42" spans="1:19">
      <c r="A42" s="2"/>
      <c r="B42" s="2"/>
      <c r="C42" s="2"/>
      <c r="D42" s="2"/>
      <c r="E42" s="2"/>
      <c r="F42" s="2"/>
      <c r="G42" s="2"/>
      <c r="H42" s="2"/>
      <c r="I42" s="2"/>
      <c r="J42" s="2"/>
      <c r="K42" s="2"/>
      <c r="L42" s="2"/>
      <c r="M42" s="2"/>
      <c r="N42" s="2"/>
      <c r="O42" s="2"/>
      <c r="P42" s="2"/>
      <c r="Q42" s="2"/>
      <c r="R42" s="2"/>
      <c r="S42" s="2"/>
    </row>
    <row r="43" spans="1:19">
      <c r="A43" s="2"/>
      <c r="B43" s="2"/>
      <c r="C43" s="2"/>
      <c r="D43" s="2"/>
      <c r="E43" s="2"/>
      <c r="F43" s="2"/>
      <c r="G43" s="2"/>
      <c r="H43" s="2"/>
      <c r="I43" s="2"/>
      <c r="J43" s="2"/>
      <c r="K43" s="2"/>
      <c r="L43" s="2"/>
      <c r="M43" s="2"/>
      <c r="N43" s="2"/>
      <c r="O43" s="2"/>
      <c r="P43" s="2"/>
      <c r="Q43" s="2"/>
      <c r="R43" s="2"/>
      <c r="S43" s="2"/>
    </row>
    <row r="44" spans="1:19">
      <c r="A44" s="2"/>
      <c r="B44" s="2"/>
      <c r="C44" s="2"/>
      <c r="D44" s="2"/>
      <c r="E44" s="2"/>
      <c r="F44" s="2"/>
      <c r="G44" s="2"/>
      <c r="H44" s="2"/>
      <c r="I44" s="2"/>
      <c r="J44" s="2"/>
      <c r="K44" s="2"/>
      <c r="L44" s="2"/>
      <c r="M44" s="2"/>
      <c r="N44" s="2"/>
      <c r="O44" s="2"/>
      <c r="P44" s="2"/>
      <c r="Q44" s="2"/>
      <c r="R44" s="2"/>
      <c r="S44" s="2"/>
    </row>
    <row r="45" spans="1:19">
      <c r="A45" s="2"/>
      <c r="B45" s="2"/>
      <c r="C45" s="2"/>
      <c r="D45" s="2"/>
      <c r="E45" s="2"/>
      <c r="F45" s="2"/>
      <c r="G45" s="2"/>
      <c r="H45" s="2"/>
      <c r="I45" s="2"/>
      <c r="J45" s="2"/>
      <c r="K45" s="2"/>
      <c r="L45" s="2"/>
      <c r="M45" s="2"/>
      <c r="N45" s="2"/>
      <c r="O45" s="2"/>
      <c r="P45" s="2"/>
      <c r="Q45" s="2"/>
      <c r="R45" s="2"/>
      <c r="S45" s="2"/>
    </row>
    <row r="46" spans="1:19">
      <c r="A46" s="2"/>
      <c r="B46" s="2"/>
      <c r="C46" s="2"/>
      <c r="D46" s="2"/>
      <c r="E46" s="2"/>
      <c r="F46" s="2"/>
      <c r="G46" s="2"/>
      <c r="H46" s="2"/>
      <c r="I46" s="2"/>
      <c r="J46" s="2"/>
      <c r="K46" s="2"/>
      <c r="L46" s="2"/>
      <c r="M46" s="2"/>
      <c r="N46" s="2"/>
      <c r="O46" s="2"/>
      <c r="P46" s="2"/>
      <c r="Q46" s="2"/>
      <c r="R46" s="2"/>
      <c r="S46" s="2"/>
    </row>
    <row r="47" spans="1:19">
      <c r="A47" s="2"/>
      <c r="B47" s="2"/>
      <c r="C47" s="2"/>
      <c r="D47" s="2"/>
      <c r="E47" s="2"/>
      <c r="F47" s="2"/>
      <c r="G47" s="2"/>
      <c r="H47" s="2"/>
      <c r="I47" s="2"/>
      <c r="J47" s="2"/>
      <c r="K47" s="2"/>
      <c r="L47" s="2"/>
      <c r="M47" s="2"/>
      <c r="N47" s="2"/>
      <c r="O47" s="2"/>
      <c r="P47" s="2"/>
      <c r="Q47" s="2"/>
      <c r="R47" s="2"/>
      <c r="S47" s="2"/>
    </row>
    <row r="48" spans="1:19">
      <c r="A48" s="2"/>
      <c r="B48" s="2"/>
      <c r="C48" s="2"/>
      <c r="D48" s="2"/>
      <c r="E48" s="2"/>
      <c r="F48" s="2"/>
      <c r="G48" s="2"/>
      <c r="H48" s="2"/>
      <c r="I48" s="2"/>
      <c r="J48" s="2"/>
      <c r="K48" s="2"/>
      <c r="L48" s="2"/>
      <c r="M48" s="2"/>
      <c r="N48" s="2"/>
      <c r="O48" s="2"/>
      <c r="P48" s="2"/>
      <c r="Q48" s="2"/>
      <c r="R48" s="2"/>
      <c r="S48" s="2"/>
    </row>
    <row r="49" spans="1:19">
      <c r="A49" s="2"/>
      <c r="B49" s="2"/>
      <c r="C49" s="2"/>
      <c r="D49" s="2"/>
      <c r="E49" s="2"/>
      <c r="F49" s="2"/>
      <c r="G49" s="2"/>
      <c r="H49" s="2"/>
      <c r="I49" s="2"/>
      <c r="J49" s="2"/>
      <c r="K49" s="2"/>
      <c r="L49" s="2"/>
      <c r="M49" s="2"/>
      <c r="N49" s="2"/>
      <c r="O49" s="2"/>
      <c r="P49" s="2"/>
      <c r="Q49" s="2"/>
      <c r="R49" s="2"/>
      <c r="S49" s="2"/>
    </row>
    <row r="50" spans="1:19">
      <c r="B50" s="27" t="s">
        <v>47</v>
      </c>
      <c r="C50" s="2"/>
      <c r="D50" s="2"/>
      <c r="E50" s="2"/>
      <c r="F50" s="2"/>
      <c r="G50" s="2"/>
      <c r="H50" s="2"/>
      <c r="I50" s="2"/>
      <c r="J50" s="2"/>
      <c r="K50" s="2"/>
      <c r="L50" s="2"/>
      <c r="M50" s="2"/>
      <c r="N50" s="2"/>
      <c r="O50" s="2"/>
      <c r="P50" s="2"/>
      <c r="Q50" s="2"/>
      <c r="R50" s="2"/>
      <c r="S50" s="2"/>
    </row>
    <row r="51" spans="1:19">
      <c r="A51" s="2"/>
      <c r="B51" s="2"/>
      <c r="C51" s="2"/>
      <c r="D51" s="2"/>
      <c r="E51" s="2"/>
      <c r="F51" s="2"/>
      <c r="G51" s="2"/>
      <c r="H51" s="2"/>
      <c r="I51" s="2"/>
      <c r="J51" s="2"/>
      <c r="K51" s="2"/>
      <c r="L51" s="2"/>
      <c r="M51" s="2"/>
      <c r="N51" s="2"/>
      <c r="O51" s="2"/>
      <c r="P51" s="2"/>
      <c r="Q51" s="2"/>
      <c r="R51" s="2"/>
      <c r="S51" s="2"/>
    </row>
    <row r="52" spans="1:19">
      <c r="A52" s="2"/>
      <c r="B52" s="2"/>
      <c r="C52" s="2"/>
      <c r="D52" s="2"/>
      <c r="E52" s="2"/>
      <c r="F52" s="2"/>
      <c r="G52" s="2"/>
      <c r="H52" s="2"/>
      <c r="I52" s="2"/>
      <c r="J52" s="2"/>
      <c r="K52" s="2"/>
      <c r="L52" s="2"/>
      <c r="M52" s="2"/>
      <c r="N52" s="2"/>
      <c r="O52" s="2"/>
      <c r="P52" s="2"/>
      <c r="Q52" s="2"/>
      <c r="R52" s="2"/>
      <c r="S52" s="2"/>
    </row>
    <row r="53" spans="1:19">
      <c r="A53" s="2"/>
      <c r="B53" s="2"/>
      <c r="C53" s="2"/>
      <c r="D53" s="2"/>
      <c r="E53" s="2"/>
      <c r="F53" s="2"/>
      <c r="G53" s="2"/>
      <c r="H53" s="2"/>
      <c r="I53" s="2"/>
      <c r="J53" s="2"/>
      <c r="K53" s="2"/>
      <c r="L53" s="2"/>
      <c r="M53" s="2"/>
      <c r="N53" s="2"/>
      <c r="O53" s="2"/>
      <c r="P53" s="2"/>
      <c r="Q53" s="2"/>
      <c r="R53" s="2"/>
      <c r="S53" s="2"/>
    </row>
    <row r="54" spans="1:19">
      <c r="A54" s="2"/>
      <c r="B54" s="2"/>
      <c r="C54" s="2"/>
      <c r="D54" s="2"/>
      <c r="E54" s="2"/>
      <c r="F54" s="2"/>
      <c r="G54" s="2"/>
      <c r="H54" s="2"/>
      <c r="I54" s="2"/>
      <c r="J54" s="2"/>
      <c r="K54" s="2"/>
      <c r="L54" s="2"/>
      <c r="M54" s="2"/>
      <c r="N54" s="2"/>
      <c r="O54" s="2"/>
      <c r="P54" s="2"/>
      <c r="Q54" s="2"/>
      <c r="R54" s="2"/>
      <c r="S54" s="2"/>
    </row>
    <row r="55" spans="1:19">
      <c r="A55" s="2"/>
      <c r="B55" s="2"/>
      <c r="C55" s="2"/>
      <c r="D55" s="2"/>
      <c r="E55" s="2"/>
      <c r="F55" s="2"/>
      <c r="G55" s="2"/>
      <c r="H55" s="2"/>
      <c r="I55" s="2"/>
      <c r="J55" s="2"/>
      <c r="K55" s="2"/>
      <c r="L55" s="2"/>
      <c r="M55" s="2"/>
      <c r="N55" s="2"/>
      <c r="O55" s="2"/>
      <c r="P55" s="2"/>
      <c r="Q55" s="2"/>
      <c r="R55" s="2"/>
      <c r="S55" s="2"/>
    </row>
    <row r="56" spans="1:19">
      <c r="A56" s="2"/>
      <c r="B56" s="2"/>
      <c r="C56" s="2"/>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2"/>
      <c r="B59" s="2"/>
      <c r="C59" s="2"/>
      <c r="D59" s="2"/>
      <c r="E59" s="2"/>
      <c r="F59" s="2"/>
      <c r="G59" s="2"/>
      <c r="H59" s="2"/>
      <c r="I59" s="2"/>
      <c r="J59" s="2"/>
      <c r="K59" s="2"/>
      <c r="L59" s="2"/>
      <c r="M59" s="2"/>
      <c r="N59" s="2"/>
      <c r="O59" s="2"/>
      <c r="P59" s="2"/>
      <c r="Q59" s="2"/>
      <c r="R59" s="2"/>
      <c r="S59" s="2"/>
    </row>
    <row r="60" spans="1:19">
      <c r="A60" s="2"/>
      <c r="B60" s="2"/>
      <c r="C60" s="2"/>
      <c r="D60" s="2"/>
      <c r="E60" s="2"/>
      <c r="F60" s="2"/>
      <c r="G60" s="2"/>
      <c r="H60" s="2"/>
      <c r="I60" s="2"/>
      <c r="J60" s="2"/>
      <c r="K60" s="2"/>
      <c r="L60" s="2"/>
      <c r="M60" s="2"/>
      <c r="N60" s="2"/>
      <c r="O60" s="2"/>
      <c r="P60" s="2"/>
      <c r="Q60" s="2"/>
      <c r="R60" s="2"/>
      <c r="S60" s="2"/>
    </row>
    <row r="61" spans="1:19">
      <c r="A61" s="2"/>
      <c r="B61" s="2"/>
      <c r="C61" s="2"/>
      <c r="D61" s="2"/>
      <c r="E61" s="2"/>
      <c r="F61" s="2"/>
      <c r="G61" s="2"/>
      <c r="H61" s="2"/>
      <c r="I61" s="2"/>
      <c r="J61" s="2"/>
      <c r="K61" s="2"/>
      <c r="L61" s="2"/>
      <c r="M61" s="2"/>
      <c r="N61" s="2"/>
      <c r="O61" s="2"/>
      <c r="P61" s="2"/>
      <c r="Q61" s="2"/>
      <c r="R61" s="2"/>
      <c r="S61" s="2"/>
    </row>
    <row r="62" spans="1:19">
      <c r="A62" s="2"/>
      <c r="B62" s="2"/>
      <c r="C62" s="2"/>
      <c r="D62" s="2"/>
      <c r="E62" s="2"/>
      <c r="F62" s="2"/>
      <c r="G62" s="2"/>
      <c r="H62" s="2"/>
      <c r="I62" s="2"/>
      <c r="J62" s="2"/>
      <c r="K62" s="2"/>
      <c r="L62" s="2"/>
      <c r="M62" s="2"/>
      <c r="N62" s="2"/>
      <c r="O62" s="2"/>
      <c r="P62" s="2"/>
      <c r="Q62" s="2"/>
      <c r="R62" s="2"/>
      <c r="S62" s="2"/>
    </row>
    <row r="63" spans="1:19">
      <c r="B63" s="2"/>
      <c r="C63" s="2"/>
      <c r="D63" s="2"/>
      <c r="E63" s="2"/>
      <c r="F63" s="2"/>
      <c r="G63" s="2"/>
      <c r="H63" s="2"/>
      <c r="I63" s="2"/>
      <c r="J63" s="2"/>
      <c r="K63" s="2"/>
      <c r="L63" s="2"/>
      <c r="M63" s="2"/>
      <c r="N63" s="2"/>
      <c r="O63" s="2"/>
      <c r="P63" s="2"/>
      <c r="Q63" s="2"/>
      <c r="R63" s="2"/>
      <c r="S63" s="2"/>
    </row>
    <row r="64" spans="1:19">
      <c r="A64" s="2"/>
      <c r="B64" s="2"/>
      <c r="C64" s="2"/>
      <c r="D64" s="2"/>
      <c r="E64" s="2"/>
      <c r="F64" s="2"/>
      <c r="G64" s="2"/>
      <c r="H64" s="2"/>
      <c r="I64" s="2"/>
      <c r="J64" s="2"/>
      <c r="K64" s="2"/>
      <c r="L64" s="2"/>
      <c r="M64" s="2"/>
      <c r="N64" s="2"/>
      <c r="O64" s="2"/>
      <c r="P64" s="2"/>
      <c r="Q64" s="2"/>
      <c r="R64" s="2"/>
      <c r="S64" s="2"/>
    </row>
    <row r="65" spans="1:54">
      <c r="A65" s="2"/>
      <c r="B65" s="2"/>
      <c r="C65" s="2"/>
      <c r="D65" s="2"/>
      <c r="E65" s="2"/>
      <c r="F65" s="2"/>
      <c r="G65" s="2"/>
      <c r="H65" s="2"/>
      <c r="I65" s="2"/>
      <c r="J65" s="2"/>
      <c r="K65" s="2"/>
      <c r="L65" s="2"/>
      <c r="M65" s="2"/>
      <c r="N65" s="2"/>
      <c r="O65" s="2"/>
      <c r="P65" s="2"/>
      <c r="Q65" s="2"/>
      <c r="R65" s="2"/>
      <c r="S65" s="2"/>
    </row>
    <row r="66" spans="1:54">
      <c r="A66" s="2"/>
      <c r="B66" s="2"/>
      <c r="C66" s="2"/>
      <c r="D66" s="2"/>
      <c r="E66" s="2"/>
      <c r="F66" s="2"/>
      <c r="G66" s="2"/>
      <c r="H66" s="2"/>
      <c r="I66" s="2"/>
      <c r="J66" s="2"/>
      <c r="K66" s="2"/>
      <c r="L66" s="2"/>
      <c r="M66" s="2"/>
      <c r="N66" s="2"/>
      <c r="O66" s="2"/>
      <c r="P66" s="2"/>
      <c r="Q66" s="2"/>
      <c r="R66" s="2"/>
      <c r="S66" s="2"/>
    </row>
    <row r="67" spans="1:54">
      <c r="A67" s="2"/>
      <c r="B67" s="2"/>
      <c r="C67" s="2"/>
      <c r="D67" s="2"/>
      <c r="E67" s="2"/>
      <c r="F67" s="2"/>
      <c r="G67" s="2"/>
      <c r="H67" s="2"/>
      <c r="I67" s="2"/>
      <c r="J67" s="2"/>
      <c r="K67" s="2"/>
      <c r="L67" s="2"/>
      <c r="M67" s="2"/>
      <c r="N67" s="2"/>
      <c r="O67" s="2"/>
      <c r="P67" s="2"/>
      <c r="Q67" s="2"/>
      <c r="R67" s="2"/>
      <c r="S67" s="2"/>
    </row>
    <row r="68" spans="1:54">
      <c r="A68" s="2"/>
      <c r="B68" s="2"/>
      <c r="C68" s="2"/>
      <c r="D68" s="2"/>
      <c r="E68" s="2"/>
      <c r="F68" s="2"/>
      <c r="G68" s="2"/>
      <c r="H68" s="2"/>
      <c r="I68" s="2"/>
      <c r="J68" s="2"/>
      <c r="K68" s="2"/>
      <c r="L68" s="2"/>
      <c r="M68" s="2"/>
      <c r="N68" s="2"/>
      <c r="O68" s="2"/>
      <c r="P68" s="2"/>
      <c r="Q68" s="2"/>
      <c r="R68" s="2"/>
      <c r="S68" s="2"/>
    </row>
    <row r="69" spans="1:54">
      <c r="A69" s="2"/>
      <c r="B69" s="2"/>
      <c r="C69" s="2"/>
      <c r="D69" s="2"/>
      <c r="E69" s="2"/>
      <c r="F69" s="2"/>
      <c r="G69" s="2"/>
      <c r="H69" s="2"/>
      <c r="I69" s="2"/>
      <c r="J69" s="2"/>
      <c r="K69" s="2"/>
      <c r="L69" s="2"/>
      <c r="M69" s="2"/>
      <c r="N69" s="2"/>
      <c r="O69" s="2"/>
      <c r="P69" s="2"/>
      <c r="Q69" s="2"/>
      <c r="R69" s="2"/>
      <c r="S69" s="2"/>
    </row>
    <row r="70" spans="1:54">
      <c r="A70" s="2"/>
      <c r="B70" s="2"/>
      <c r="C70" s="2"/>
      <c r="D70" s="2"/>
      <c r="E70" s="2"/>
      <c r="F70" s="2"/>
      <c r="G70" s="2"/>
      <c r="H70" s="2"/>
      <c r="I70" s="2"/>
      <c r="J70" s="2"/>
      <c r="K70" s="2"/>
      <c r="L70" s="2"/>
      <c r="M70" s="2"/>
      <c r="N70" s="2"/>
      <c r="O70" s="2"/>
      <c r="P70" s="2"/>
      <c r="Q70" s="2"/>
      <c r="R70" s="2"/>
      <c r="S70" s="2"/>
    </row>
    <row r="71" spans="1:54">
      <c r="A71" s="2"/>
      <c r="B71" s="2"/>
      <c r="C71" s="2"/>
      <c r="D71" s="2"/>
      <c r="E71" s="2"/>
      <c r="F71" s="2"/>
      <c r="G71" s="2"/>
      <c r="H71" s="2"/>
      <c r="I71" s="2"/>
      <c r="J71" s="2"/>
      <c r="K71" s="2"/>
      <c r="L71" s="2"/>
      <c r="M71" s="2"/>
      <c r="N71" s="2"/>
      <c r="O71" s="2"/>
      <c r="P71" s="2"/>
      <c r="Q71" s="2"/>
      <c r="R71" s="2"/>
      <c r="S71" s="2"/>
    </row>
    <row r="72" spans="1:54">
      <c r="A72" s="13"/>
      <c r="B72" s="13"/>
      <c r="C72" s="2"/>
      <c r="D72" s="2"/>
      <c r="E72" s="2"/>
      <c r="F72" s="2"/>
      <c r="G72" s="2"/>
      <c r="H72" s="2"/>
      <c r="I72" s="2"/>
      <c r="J72" s="2"/>
      <c r="K72" s="2"/>
      <c r="L72" s="2"/>
      <c r="M72" s="2"/>
      <c r="N72" s="2"/>
      <c r="O72" s="2"/>
      <c r="P72" s="2"/>
      <c r="Q72" s="2"/>
      <c r="R72" s="2"/>
      <c r="S72" s="2"/>
    </row>
    <row r="73" spans="1:54">
      <c r="AJ73" s="2"/>
      <c r="AK73" s="2"/>
      <c r="AL73" s="2"/>
      <c r="AM73" s="2"/>
      <c r="AN73" s="2"/>
      <c r="AO73" s="2"/>
      <c r="AP73" s="2"/>
      <c r="AQ73" s="2"/>
      <c r="AR73" s="2"/>
      <c r="AS73" s="2"/>
      <c r="AT73" s="2"/>
      <c r="AU73" s="2"/>
      <c r="AV73" s="2"/>
      <c r="AW73" s="2"/>
      <c r="AX73" s="2"/>
      <c r="AY73" s="2"/>
      <c r="AZ73" s="2"/>
      <c r="BA73" s="2"/>
      <c r="BB73" s="2"/>
    </row>
    <row r="74" spans="1:54">
      <c r="AJ74" s="2"/>
      <c r="AK74" s="2"/>
      <c r="AL74" s="2"/>
      <c r="AM74" s="2"/>
      <c r="AN74" s="2"/>
      <c r="AO74" s="2"/>
      <c r="AP74" s="2"/>
      <c r="AQ74" s="2"/>
      <c r="AR74" s="2"/>
      <c r="AS74" s="2"/>
      <c r="AT74" s="2"/>
      <c r="AU74" s="2"/>
      <c r="AV74" s="2"/>
      <c r="AW74" s="2"/>
      <c r="AX74" s="2"/>
      <c r="AY74" s="2"/>
      <c r="AZ74" s="2"/>
      <c r="BA74" s="2"/>
      <c r="BB74" s="2"/>
    </row>
    <row r="75" spans="1:54">
      <c r="AJ75" s="2"/>
      <c r="AK75" s="2"/>
      <c r="AL75" s="2"/>
      <c r="AM75" s="2"/>
      <c r="AN75" s="2"/>
      <c r="AO75" s="2"/>
      <c r="AP75" s="2"/>
      <c r="AQ75" s="2"/>
      <c r="AR75" s="2"/>
      <c r="AS75" s="2"/>
      <c r="AT75" s="2"/>
      <c r="AU75" s="2"/>
      <c r="AV75" s="2"/>
      <c r="AW75" s="2"/>
      <c r="AX75" s="2"/>
      <c r="AY75" s="2"/>
      <c r="AZ75" s="2"/>
      <c r="BA75" s="2"/>
      <c r="BB75" s="2"/>
    </row>
    <row r="76" spans="1:54">
      <c r="AJ76" s="2"/>
      <c r="AK76" s="2"/>
      <c r="AL76" s="2"/>
      <c r="AM76" s="2"/>
      <c r="AN76" s="2"/>
      <c r="AO76" s="2"/>
      <c r="AP76" s="2"/>
      <c r="AQ76" s="2"/>
      <c r="AR76" s="2"/>
      <c r="AS76" s="2"/>
      <c r="AT76" s="2"/>
      <c r="AU76" s="2"/>
      <c r="AV76" s="2"/>
      <c r="AW76" s="2"/>
      <c r="AX76" s="2"/>
      <c r="AY76" s="2"/>
      <c r="AZ76" s="2"/>
      <c r="BA76" s="2"/>
      <c r="BB76" s="2"/>
    </row>
    <row r="77" spans="1:54">
      <c r="AJ77" s="2"/>
      <c r="AK77" s="2"/>
      <c r="AL77" s="2"/>
      <c r="AM77" s="2"/>
      <c r="AN77" s="2"/>
      <c r="AO77" s="2"/>
      <c r="AP77" s="2"/>
      <c r="AQ77" s="2"/>
      <c r="AR77" s="2"/>
      <c r="AS77" s="2"/>
      <c r="AT77" s="2"/>
      <c r="AU77" s="2"/>
      <c r="AV77" s="2"/>
      <c r="AW77" s="2"/>
      <c r="AX77" s="2"/>
      <c r="AY77" s="2"/>
      <c r="AZ77" s="2"/>
      <c r="BA77" s="2"/>
      <c r="BB77" s="2"/>
    </row>
    <row r="78" spans="1:54">
      <c r="AJ78" s="2"/>
      <c r="AK78" s="2"/>
      <c r="AL78" s="2"/>
      <c r="AM78" s="2"/>
      <c r="AN78" s="2"/>
      <c r="AO78" s="2"/>
      <c r="AP78" s="2"/>
      <c r="AQ78" s="2"/>
      <c r="AR78" s="2"/>
      <c r="AS78" s="2"/>
      <c r="AT78" s="2"/>
      <c r="AU78" s="2"/>
      <c r="AV78" s="2"/>
      <c r="AW78" s="2"/>
      <c r="AX78" s="2"/>
      <c r="AY78" s="2"/>
      <c r="AZ78" s="2"/>
      <c r="BA78" s="2"/>
      <c r="BB78" s="2"/>
    </row>
    <row r="79" spans="1:54">
      <c r="AJ79" s="2"/>
      <c r="AK79" s="2"/>
      <c r="AL79" s="2"/>
      <c r="AM79" s="2"/>
      <c r="AN79" s="2"/>
      <c r="AO79" s="2"/>
      <c r="AP79" s="2"/>
      <c r="AQ79" s="2"/>
      <c r="AR79" s="2"/>
      <c r="AS79" s="2"/>
      <c r="AT79" s="2"/>
      <c r="AU79" s="2"/>
      <c r="AV79" s="2"/>
      <c r="AW79" s="2"/>
      <c r="AX79" s="2"/>
      <c r="AY79" s="2"/>
      <c r="AZ79" s="2"/>
      <c r="BA79" s="2"/>
      <c r="BB79" s="2"/>
    </row>
    <row r="80" spans="1:54">
      <c r="AJ80" s="2"/>
      <c r="AK80" s="2"/>
      <c r="AL80" s="2"/>
      <c r="AM80" s="2"/>
      <c r="AN80" s="2"/>
      <c r="AO80" s="2"/>
      <c r="AP80" s="2"/>
      <c r="AQ80" s="2"/>
      <c r="AR80" s="2"/>
      <c r="AS80" s="2"/>
      <c r="AT80" s="2"/>
      <c r="AU80" s="2"/>
      <c r="AV80" s="2"/>
      <c r="AW80" s="2"/>
      <c r="AX80" s="2"/>
      <c r="AY80" s="2"/>
      <c r="AZ80" s="2"/>
      <c r="BA80" s="2"/>
      <c r="BB80" s="2"/>
    </row>
    <row r="81" spans="36:54">
      <c r="AJ81" s="2"/>
      <c r="AK81" s="2"/>
      <c r="AL81" s="2"/>
      <c r="AM81" s="2"/>
      <c r="AN81" s="2"/>
      <c r="AO81" s="2"/>
      <c r="AP81" s="2"/>
      <c r="AQ81" s="2"/>
      <c r="AR81" s="2"/>
      <c r="AS81" s="2"/>
      <c r="AT81" s="2"/>
      <c r="AU81" s="2"/>
      <c r="AV81" s="2"/>
      <c r="AW81" s="2"/>
      <c r="AX81" s="2"/>
      <c r="AY81" s="2"/>
      <c r="AZ81" s="2"/>
      <c r="BA81" s="2"/>
      <c r="BB81" s="2"/>
    </row>
    <row r="82" spans="36:54">
      <c r="AJ82" s="2"/>
      <c r="AK82" s="2"/>
      <c r="AL82" s="2"/>
      <c r="AM82" s="2"/>
      <c r="AN82" s="2"/>
      <c r="AO82" s="2"/>
      <c r="AP82" s="2"/>
      <c r="AQ82" s="2"/>
      <c r="AR82" s="2"/>
      <c r="AS82" s="2"/>
      <c r="AT82" s="2"/>
      <c r="AU82" s="2"/>
      <c r="AV82" s="2"/>
      <c r="AW82" s="2"/>
      <c r="AX82" s="2"/>
      <c r="AY82" s="2"/>
      <c r="AZ82" s="2"/>
      <c r="BA82" s="2"/>
      <c r="BB82" s="2"/>
    </row>
    <row r="83" spans="36:54">
      <c r="AJ83" s="2"/>
      <c r="AK83" s="2"/>
      <c r="AL83" s="2"/>
      <c r="AM83" s="2"/>
      <c r="AN83" s="2"/>
      <c r="AO83" s="2"/>
      <c r="AP83" s="2"/>
      <c r="AQ83" s="2"/>
      <c r="AR83" s="2"/>
      <c r="AS83" s="2"/>
      <c r="AT83" s="2"/>
      <c r="AU83" s="2"/>
      <c r="AV83" s="2"/>
      <c r="AW83" s="2"/>
      <c r="AX83" s="2"/>
      <c r="AY83" s="2"/>
      <c r="AZ83" s="2"/>
      <c r="BA83" s="2"/>
      <c r="BB83" s="2"/>
    </row>
    <row r="84" spans="36:54">
      <c r="AJ84" s="2"/>
      <c r="AK84" s="2"/>
      <c r="AL84" s="2"/>
      <c r="AM84" s="2"/>
      <c r="AN84" s="2"/>
      <c r="AO84" s="2"/>
      <c r="AP84" s="2"/>
      <c r="AQ84" s="2"/>
      <c r="AR84" s="2"/>
      <c r="AS84" s="2"/>
      <c r="AT84" s="2"/>
      <c r="AU84" s="2"/>
      <c r="AV84" s="2"/>
      <c r="AW84" s="2"/>
      <c r="AX84" s="2"/>
      <c r="AY84" s="2"/>
      <c r="AZ84" s="2"/>
      <c r="BA84" s="2"/>
      <c r="BB84" s="2"/>
    </row>
    <row r="85" spans="36:54">
      <c r="AJ85" s="2"/>
      <c r="AK85" s="2"/>
      <c r="AL85" s="2"/>
      <c r="AM85" s="2"/>
      <c r="AN85" s="2"/>
      <c r="AO85" s="2"/>
      <c r="AP85" s="2"/>
      <c r="AQ85" s="2"/>
      <c r="AR85" s="2"/>
      <c r="AS85" s="2"/>
      <c r="AT85" s="2"/>
      <c r="AU85" s="2"/>
      <c r="AV85" s="2"/>
      <c r="AW85" s="2"/>
      <c r="AX85" s="2"/>
      <c r="AY85" s="2"/>
      <c r="AZ85" s="2"/>
      <c r="BA85" s="2"/>
      <c r="BB85" s="2"/>
    </row>
    <row r="86" spans="36:54">
      <c r="AJ86" s="2"/>
      <c r="AK86" s="2"/>
      <c r="AL86" s="2"/>
      <c r="AM86" s="2"/>
      <c r="AN86" s="2"/>
      <c r="AO86" s="2"/>
      <c r="AP86" s="2"/>
      <c r="AQ86" s="2"/>
      <c r="AR86" s="2"/>
      <c r="AS86" s="2"/>
      <c r="AT86" s="2"/>
      <c r="AU86" s="2"/>
      <c r="AV86" s="2"/>
      <c r="AW86" s="2"/>
      <c r="AX86" s="2"/>
      <c r="AY86" s="2"/>
      <c r="AZ86" s="2"/>
      <c r="BA86" s="2"/>
      <c r="BB86" s="2"/>
    </row>
    <row r="87" spans="36:54">
      <c r="AJ87" s="2"/>
      <c r="AK87" s="2"/>
      <c r="AL87" s="2"/>
      <c r="AM87" s="2"/>
      <c r="AN87" s="2"/>
      <c r="AO87" s="2"/>
      <c r="AP87" s="2"/>
      <c r="AQ87" s="2"/>
      <c r="AR87" s="2"/>
      <c r="AS87" s="2"/>
      <c r="AT87" s="2"/>
      <c r="AU87" s="2"/>
      <c r="AV87" s="2"/>
      <c r="AW87" s="2"/>
      <c r="AX87" s="2"/>
      <c r="AY87" s="2"/>
      <c r="AZ87" s="2"/>
      <c r="BA87" s="2"/>
      <c r="BB87" s="2"/>
    </row>
    <row r="88" spans="36:54">
      <c r="AJ88" s="2"/>
      <c r="AK88" s="2"/>
      <c r="AL88" s="2"/>
      <c r="AM88" s="2"/>
      <c r="AN88" s="2"/>
      <c r="AO88" s="2"/>
      <c r="AP88" s="2"/>
      <c r="AQ88" s="2"/>
      <c r="AR88" s="2"/>
      <c r="AS88" s="2"/>
      <c r="AT88" s="2"/>
      <c r="AU88" s="2"/>
      <c r="AV88" s="2"/>
      <c r="AW88" s="2"/>
      <c r="AX88" s="2"/>
      <c r="AY88" s="2"/>
      <c r="AZ88" s="2"/>
      <c r="BA88" s="2"/>
      <c r="BB88" s="2"/>
    </row>
    <row r="89" spans="36:54">
      <c r="AJ89" s="2"/>
      <c r="AK89" s="2"/>
      <c r="AL89" s="2"/>
      <c r="AM89" s="2"/>
      <c r="AN89" s="2"/>
      <c r="AO89" s="2"/>
      <c r="AP89" s="2"/>
      <c r="AQ89" s="2"/>
      <c r="AR89" s="2"/>
      <c r="AS89" s="2"/>
      <c r="AT89" s="2"/>
      <c r="AU89" s="2"/>
      <c r="AV89" s="2"/>
      <c r="AW89" s="2"/>
      <c r="AX89" s="2"/>
      <c r="AY89" s="2"/>
      <c r="AZ89" s="2"/>
      <c r="BA89" s="2"/>
      <c r="BB89" s="2"/>
    </row>
    <row r="90" spans="36:54">
      <c r="AJ90" s="2"/>
      <c r="AK90" s="2"/>
      <c r="AL90" s="2"/>
      <c r="AM90" s="2"/>
      <c r="AN90" s="2"/>
      <c r="AO90" s="2"/>
      <c r="AP90" s="2"/>
      <c r="AQ90" s="2"/>
      <c r="AR90" s="2"/>
      <c r="AS90" s="2"/>
      <c r="AT90" s="2"/>
      <c r="AU90" s="2"/>
      <c r="AV90" s="2"/>
      <c r="AW90" s="2"/>
      <c r="AX90" s="2"/>
      <c r="AY90" s="2"/>
      <c r="AZ90" s="2"/>
      <c r="BA90" s="2"/>
      <c r="BB90" s="2"/>
    </row>
    <row r="91" spans="36:54">
      <c r="AJ91" s="2"/>
      <c r="AK91" s="2"/>
      <c r="AL91" s="2"/>
      <c r="AM91" s="2"/>
      <c r="AN91" s="2"/>
      <c r="AO91" s="2"/>
      <c r="AP91" s="2"/>
      <c r="AQ91" s="2"/>
      <c r="AR91" s="2"/>
      <c r="AS91" s="2"/>
      <c r="AT91" s="2"/>
      <c r="AU91" s="2"/>
      <c r="AV91" s="2"/>
      <c r="AW91" s="2"/>
      <c r="AX91" s="2"/>
      <c r="AY91" s="2"/>
      <c r="AZ91" s="2"/>
      <c r="BA91" s="2"/>
      <c r="BB91" s="2"/>
    </row>
    <row r="92" spans="36:54">
      <c r="AJ92" s="2"/>
      <c r="AK92" s="2"/>
      <c r="AL92" s="2"/>
      <c r="AM92" s="2"/>
      <c r="AN92" s="2"/>
      <c r="AO92" s="2"/>
      <c r="AP92" s="2"/>
      <c r="AQ92" s="2"/>
      <c r="AR92" s="2"/>
      <c r="AS92" s="2"/>
      <c r="AT92" s="2"/>
      <c r="AU92" s="2"/>
      <c r="AV92" s="2"/>
      <c r="AW92" s="2"/>
      <c r="AX92" s="2"/>
      <c r="AY92" s="2"/>
      <c r="AZ92" s="2"/>
      <c r="BA92" s="2"/>
      <c r="BB92" s="2"/>
    </row>
    <row r="93" spans="36:54">
      <c r="AJ93" s="2" t="s">
        <v>48</v>
      </c>
      <c r="AK93" s="2" t="s">
        <v>19</v>
      </c>
      <c r="AL93" s="2" t="s">
        <v>21</v>
      </c>
      <c r="AM93" s="2" t="s">
        <v>23</v>
      </c>
      <c r="AN93" s="2" t="s">
        <v>25</v>
      </c>
      <c r="AO93" s="2" t="s">
        <v>27</v>
      </c>
      <c r="AP93" s="2" t="s">
        <v>29</v>
      </c>
      <c r="AQ93" s="2" t="s">
        <v>31</v>
      </c>
      <c r="AR93" s="2" t="s">
        <v>33</v>
      </c>
      <c r="AS93" s="2" t="s">
        <v>35</v>
      </c>
      <c r="AT93" s="2" t="s">
        <v>37</v>
      </c>
      <c r="AU93" s="2" t="s">
        <v>39</v>
      </c>
      <c r="AV93" s="2" t="s">
        <v>41</v>
      </c>
      <c r="AW93" s="2" t="s">
        <v>43</v>
      </c>
    </row>
    <row r="94" spans="36:54">
      <c r="AJ94" s="2" t="s">
        <v>20</v>
      </c>
      <c r="AK94" s="2">
        <f>F12</f>
        <v>0</v>
      </c>
      <c r="AL94" s="2">
        <v>0</v>
      </c>
      <c r="AM94" s="2">
        <v>0</v>
      </c>
      <c r="AN94" s="2">
        <v>0</v>
      </c>
      <c r="AO94" s="2">
        <v>0</v>
      </c>
      <c r="AP94" s="2">
        <v>0</v>
      </c>
      <c r="AQ94" s="2">
        <v>0</v>
      </c>
      <c r="AR94" s="2">
        <v>0</v>
      </c>
      <c r="AS94" s="2">
        <v>0</v>
      </c>
      <c r="AT94" s="2">
        <v>0</v>
      </c>
      <c r="AU94" s="2">
        <v>0</v>
      </c>
      <c r="AV94" s="2">
        <v>0</v>
      </c>
      <c r="AW94" s="2">
        <v>0</v>
      </c>
    </row>
    <row r="95" spans="36:54">
      <c r="AJ95" s="2" t="s">
        <v>22</v>
      </c>
      <c r="AK95" s="2">
        <v>0</v>
      </c>
      <c r="AL95" s="2">
        <f>F13</f>
        <v>0</v>
      </c>
      <c r="AM95" s="2">
        <v>0</v>
      </c>
      <c r="AN95" s="2">
        <v>0</v>
      </c>
      <c r="AO95" s="2">
        <v>0</v>
      </c>
      <c r="AP95" s="2">
        <v>0</v>
      </c>
      <c r="AQ95" s="2">
        <v>0</v>
      </c>
      <c r="AR95" s="2">
        <v>0</v>
      </c>
      <c r="AS95" s="2">
        <v>0</v>
      </c>
      <c r="AT95" s="2">
        <v>0</v>
      </c>
      <c r="AU95" s="2">
        <v>0</v>
      </c>
      <c r="AV95" s="2">
        <v>0</v>
      </c>
      <c r="AW95" s="2">
        <v>0</v>
      </c>
    </row>
    <row r="96" spans="36:54">
      <c r="AJ96" s="2" t="s">
        <v>24</v>
      </c>
      <c r="AK96" s="2">
        <v>0</v>
      </c>
      <c r="AL96" s="2">
        <v>0</v>
      </c>
      <c r="AM96" s="2">
        <f>F14</f>
        <v>0</v>
      </c>
      <c r="AN96" s="2">
        <v>0</v>
      </c>
      <c r="AO96" s="2">
        <v>0</v>
      </c>
      <c r="AP96" s="2">
        <v>0</v>
      </c>
      <c r="AQ96" s="2">
        <v>0</v>
      </c>
      <c r="AR96" s="2">
        <v>0</v>
      </c>
      <c r="AS96" s="2">
        <v>0</v>
      </c>
      <c r="AT96" s="2">
        <v>0</v>
      </c>
      <c r="AU96" s="2">
        <v>0</v>
      </c>
      <c r="AV96" s="2">
        <v>0</v>
      </c>
      <c r="AW96" s="2">
        <v>0</v>
      </c>
    </row>
    <row r="97" spans="36:49">
      <c r="AJ97" s="2" t="s">
        <v>26</v>
      </c>
      <c r="AK97" s="2">
        <v>0</v>
      </c>
      <c r="AL97" s="2">
        <v>0</v>
      </c>
      <c r="AM97" s="2">
        <v>0</v>
      </c>
      <c r="AN97" s="2">
        <f>F15</f>
        <v>0</v>
      </c>
      <c r="AO97" s="2">
        <v>0</v>
      </c>
      <c r="AP97" s="2">
        <v>0</v>
      </c>
      <c r="AQ97" s="2">
        <v>0</v>
      </c>
      <c r="AR97" s="2">
        <v>0</v>
      </c>
      <c r="AS97" s="2">
        <v>0</v>
      </c>
      <c r="AT97" s="2">
        <v>0</v>
      </c>
      <c r="AU97" s="2">
        <v>0</v>
      </c>
      <c r="AV97" s="2">
        <v>0</v>
      </c>
      <c r="AW97" s="2">
        <v>0</v>
      </c>
    </row>
    <row r="98" spans="36:49">
      <c r="AJ98" s="2" t="s">
        <v>28</v>
      </c>
      <c r="AK98" s="2">
        <v>0</v>
      </c>
      <c r="AL98" s="2">
        <v>0</v>
      </c>
      <c r="AM98" s="2">
        <v>0</v>
      </c>
      <c r="AN98" s="2">
        <v>0</v>
      </c>
      <c r="AO98" s="2">
        <f>F16</f>
        <v>0</v>
      </c>
      <c r="AP98" s="2">
        <v>0</v>
      </c>
      <c r="AQ98" s="2">
        <v>0</v>
      </c>
      <c r="AR98" s="2">
        <v>0</v>
      </c>
      <c r="AS98" s="2">
        <v>0</v>
      </c>
      <c r="AT98" s="2">
        <v>0</v>
      </c>
      <c r="AU98" s="2">
        <v>0</v>
      </c>
      <c r="AV98" s="2">
        <v>0</v>
      </c>
      <c r="AW98" s="2">
        <v>0</v>
      </c>
    </row>
    <row r="99" spans="36:49">
      <c r="AJ99" s="2" t="s">
        <v>30</v>
      </c>
      <c r="AK99" s="2">
        <v>0</v>
      </c>
      <c r="AL99" s="2">
        <v>0</v>
      </c>
      <c r="AM99" s="2">
        <v>0</v>
      </c>
      <c r="AN99" s="2">
        <v>0</v>
      </c>
      <c r="AO99" s="2">
        <v>0</v>
      </c>
      <c r="AP99" s="2">
        <f>F17</f>
        <v>0</v>
      </c>
      <c r="AQ99" s="2">
        <v>0</v>
      </c>
      <c r="AR99" s="2">
        <v>0</v>
      </c>
      <c r="AS99" s="2">
        <v>0</v>
      </c>
      <c r="AT99" s="2">
        <v>0</v>
      </c>
      <c r="AU99" s="2">
        <v>0</v>
      </c>
      <c r="AV99" s="2">
        <v>0</v>
      </c>
      <c r="AW99" s="2">
        <v>0</v>
      </c>
    </row>
    <row r="100" spans="36:49">
      <c r="AJ100" s="2" t="s">
        <v>49</v>
      </c>
      <c r="AK100" s="2">
        <v>0</v>
      </c>
      <c r="AL100" s="2">
        <v>0</v>
      </c>
      <c r="AM100" s="2">
        <v>0</v>
      </c>
      <c r="AN100" s="2">
        <v>0</v>
      </c>
      <c r="AO100" s="2">
        <v>0</v>
      </c>
      <c r="AP100" s="2">
        <v>0</v>
      </c>
      <c r="AQ100" s="2">
        <f>F18</f>
        <v>0</v>
      </c>
      <c r="AR100" s="2">
        <v>0</v>
      </c>
      <c r="AS100" s="2">
        <v>0</v>
      </c>
      <c r="AT100" s="2">
        <v>0</v>
      </c>
      <c r="AU100" s="2">
        <v>0</v>
      </c>
      <c r="AV100" s="2">
        <v>0</v>
      </c>
      <c r="AW100" s="2">
        <v>0</v>
      </c>
    </row>
    <row r="101" spans="36:49">
      <c r="AJ101" s="2" t="s">
        <v>34</v>
      </c>
      <c r="AK101" s="2">
        <v>0</v>
      </c>
      <c r="AL101" s="2">
        <v>0</v>
      </c>
      <c r="AM101" s="2">
        <v>0</v>
      </c>
      <c r="AN101" s="2">
        <v>0</v>
      </c>
      <c r="AO101" s="2">
        <v>0</v>
      </c>
      <c r="AP101" s="2">
        <v>0</v>
      </c>
      <c r="AQ101" s="2">
        <v>0</v>
      </c>
      <c r="AR101" s="2">
        <f>F19</f>
        <v>0</v>
      </c>
      <c r="AS101" s="2">
        <v>0</v>
      </c>
      <c r="AT101" s="2">
        <v>0</v>
      </c>
      <c r="AU101" s="2">
        <v>0</v>
      </c>
      <c r="AV101" s="2">
        <v>0</v>
      </c>
      <c r="AW101" s="2">
        <v>0</v>
      </c>
    </row>
    <row r="102" spans="36:49">
      <c r="AJ102" s="2" t="s">
        <v>36</v>
      </c>
      <c r="AK102" s="2">
        <v>0</v>
      </c>
      <c r="AL102" s="2">
        <v>0</v>
      </c>
      <c r="AM102" s="2">
        <v>0</v>
      </c>
      <c r="AN102" s="2">
        <v>0</v>
      </c>
      <c r="AO102" s="2">
        <v>0</v>
      </c>
      <c r="AP102" s="2">
        <v>0</v>
      </c>
      <c r="AQ102" s="2">
        <v>0</v>
      </c>
      <c r="AR102" s="2">
        <v>0</v>
      </c>
      <c r="AS102" s="2">
        <f>F20</f>
        <v>0</v>
      </c>
      <c r="AT102" s="2">
        <v>0</v>
      </c>
      <c r="AU102" s="2">
        <v>0</v>
      </c>
      <c r="AV102" s="2">
        <v>0</v>
      </c>
      <c r="AW102" s="2">
        <v>0</v>
      </c>
    </row>
    <row r="103" spans="36:49">
      <c r="AJ103" s="2" t="s">
        <v>38</v>
      </c>
      <c r="AK103" s="2">
        <v>0</v>
      </c>
      <c r="AL103" s="2">
        <v>0</v>
      </c>
      <c r="AM103" s="2">
        <v>0</v>
      </c>
      <c r="AN103" s="2">
        <v>0</v>
      </c>
      <c r="AO103" s="2">
        <v>0</v>
      </c>
      <c r="AP103" s="2">
        <v>0</v>
      </c>
      <c r="AQ103" s="2">
        <v>0</v>
      </c>
      <c r="AR103" s="2">
        <v>0</v>
      </c>
      <c r="AS103" s="2">
        <v>0</v>
      </c>
      <c r="AT103" s="2">
        <f>F21</f>
        <v>0</v>
      </c>
      <c r="AU103" s="2">
        <v>0</v>
      </c>
      <c r="AV103" s="2">
        <v>0</v>
      </c>
      <c r="AW103" s="2">
        <v>0</v>
      </c>
    </row>
    <row r="104" spans="36:49">
      <c r="AJ104" s="2" t="s">
        <v>40</v>
      </c>
      <c r="AK104" s="2">
        <v>0</v>
      </c>
      <c r="AL104" s="2">
        <v>0</v>
      </c>
      <c r="AM104" s="2">
        <v>0</v>
      </c>
      <c r="AN104" s="2">
        <v>0</v>
      </c>
      <c r="AO104" s="2">
        <v>0</v>
      </c>
      <c r="AP104" s="2">
        <v>0</v>
      </c>
      <c r="AQ104" s="2">
        <v>0</v>
      </c>
      <c r="AR104" s="2">
        <v>0</v>
      </c>
      <c r="AS104" s="2">
        <v>0</v>
      </c>
      <c r="AT104" s="2">
        <v>0</v>
      </c>
      <c r="AU104" s="2">
        <f>F22</f>
        <v>0</v>
      </c>
      <c r="AV104" s="2">
        <v>0</v>
      </c>
      <c r="AW104" s="2">
        <v>0</v>
      </c>
    </row>
    <row r="105" spans="36:49">
      <c r="AJ105" s="2" t="s">
        <v>42</v>
      </c>
      <c r="AK105" s="2">
        <v>0</v>
      </c>
      <c r="AL105" s="2">
        <v>0</v>
      </c>
      <c r="AM105" s="2">
        <v>0</v>
      </c>
      <c r="AN105" s="2">
        <v>0</v>
      </c>
      <c r="AO105" s="2">
        <v>0</v>
      </c>
      <c r="AP105" s="2">
        <v>0</v>
      </c>
      <c r="AQ105" s="2">
        <v>0</v>
      </c>
      <c r="AR105" s="2">
        <v>0</v>
      </c>
      <c r="AS105" s="2">
        <v>0</v>
      </c>
      <c r="AT105" s="2">
        <v>0</v>
      </c>
      <c r="AU105" s="2">
        <v>0</v>
      </c>
      <c r="AV105" s="2">
        <f>F23</f>
        <v>0</v>
      </c>
      <c r="AW105" s="2">
        <v>0</v>
      </c>
    </row>
    <row r="106" spans="36:49">
      <c r="AJ106" s="2" t="s">
        <v>44</v>
      </c>
      <c r="AK106" s="2">
        <v>0</v>
      </c>
      <c r="AL106" s="2">
        <v>0</v>
      </c>
      <c r="AM106" s="2">
        <v>0</v>
      </c>
      <c r="AN106" s="2">
        <v>0</v>
      </c>
      <c r="AO106" s="2">
        <v>0</v>
      </c>
      <c r="AP106" s="2">
        <v>0</v>
      </c>
      <c r="AQ106" s="2">
        <v>0</v>
      </c>
      <c r="AR106" s="2">
        <v>0</v>
      </c>
      <c r="AS106" s="2">
        <v>0</v>
      </c>
      <c r="AT106" s="2">
        <v>0</v>
      </c>
      <c r="AU106" s="2">
        <v>0</v>
      </c>
      <c r="AV106" s="2">
        <v>0</v>
      </c>
      <c r="AW106" s="2">
        <f>F24</f>
        <v>0</v>
      </c>
    </row>
  </sheetData>
  <mergeCells count="1">
    <mergeCell ref="A1:U3"/>
  </mergeCells>
  <dataValidations count="1">
    <dataValidation allowBlank="1" showDropDown="1" showInputMessage="1" showErrorMessage="1" sqref="AK73:AK106 C107:D1048576 A4:A24 C4:D27 C29:D72" xr:uid="{7E0B86D8-55B5-44E1-96CA-02349D7BCD24}"/>
  </dataValidation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96281561-8D19-48F1-B4DA-8077E584E224}">
          <x14:colorSeries rgb="FF376092"/>
          <x14:colorNegative rgb="FFD00000"/>
          <x14:colorAxis rgb="FF000000"/>
          <x14:colorMarkers rgb="FFD00000"/>
          <x14:colorFirst rgb="FFD00000"/>
          <x14:colorLast rgb="FFD00000"/>
          <x14:colorHigh rgb="FFD00000"/>
          <x14:colorLow rgb="FFD00000"/>
          <x14:sparklines>
            <x14:sparkline>
              <xm:f>Overview!A4:A4</xm:f>
              <xm:sqref>A4</xm:sqref>
            </x14:sparkline>
          </x14:sparklines>
        </x14:sparklineGroup>
        <x14:sparklineGroup type="column" displayEmptyCellsAs="gap" xr2:uid="{49F4456F-DDE6-4D27-BBD8-3FF2D621A074}">
          <x14:colorSeries rgb="FF376092"/>
          <x14:colorNegative rgb="FFD00000"/>
          <x14:colorAxis rgb="FF000000"/>
          <x14:colorMarkers rgb="FFD00000"/>
          <x14:colorFirst rgb="FFD00000"/>
          <x14:colorLast rgb="FFD00000"/>
          <x14:colorHigh rgb="FFD00000"/>
          <x14:colorLow rgb="FFD00000"/>
          <x14:sparklines>
            <x14:sparkline>
              <xm:f>Overview!C4:C4</xm:f>
              <xm:sqref>C4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D3C6-FF4C-41FC-AB73-76FA2ABB9459}">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50</v>
      </c>
      <c r="B1" s="2"/>
      <c r="C1" s="2"/>
      <c r="D1" s="2"/>
    </row>
    <row r="2" spans="1:4">
      <c r="A2" s="2"/>
      <c r="B2" s="2"/>
      <c r="C2" s="2"/>
      <c r="D2" s="2"/>
    </row>
    <row r="3" spans="1:4" ht="15.75">
      <c r="A3" s="3" t="s">
        <v>51</v>
      </c>
      <c r="B3" s="3" t="s">
        <v>52</v>
      </c>
      <c r="C3" s="3" t="s">
        <v>53</v>
      </c>
      <c r="D3" s="7" t="s">
        <v>54</v>
      </c>
    </row>
    <row r="4" spans="1:4">
      <c r="A4" s="25" t="s">
        <v>7</v>
      </c>
      <c r="B4" s="5" t="s">
        <v>55</v>
      </c>
      <c r="C4" s="4"/>
      <c r="D4" s="8" t="s">
        <v>17</v>
      </c>
    </row>
    <row r="5" spans="1:4">
      <c r="A5" s="2" t="s">
        <v>17</v>
      </c>
      <c r="B5" s="6" t="s">
        <v>17</v>
      </c>
      <c r="C5" s="2"/>
      <c r="D5" s="2"/>
    </row>
    <row r="6" spans="1:4" ht="15.75">
      <c r="A6" s="1" t="s">
        <v>56</v>
      </c>
      <c r="B6" s="2"/>
      <c r="C6" s="2"/>
      <c r="D6" s="2"/>
    </row>
    <row r="7" spans="1:4">
      <c r="A7" s="2"/>
      <c r="B7" s="2"/>
      <c r="C7" s="2"/>
      <c r="D7" s="2"/>
    </row>
    <row r="8" spans="1:4" ht="15.75">
      <c r="A8" s="7" t="s">
        <v>51</v>
      </c>
      <c r="B8" s="7" t="s">
        <v>52</v>
      </c>
      <c r="C8" s="7" t="s">
        <v>53</v>
      </c>
      <c r="D8" s="7" t="s">
        <v>54</v>
      </c>
    </row>
    <row r="9" spans="1:4" ht="45">
      <c r="A9" s="25" t="s">
        <v>9</v>
      </c>
      <c r="B9" s="8" t="s">
        <v>57</v>
      </c>
      <c r="C9" s="4"/>
      <c r="D9" s="8" t="s">
        <v>17</v>
      </c>
    </row>
    <row r="10" spans="1:4">
      <c r="A10" s="2"/>
      <c r="B10" s="2"/>
      <c r="C10" s="2"/>
      <c r="D10" s="2"/>
    </row>
    <row r="11" spans="1:4" ht="15.75">
      <c r="A11" s="1" t="s">
        <v>58</v>
      </c>
      <c r="B11" s="2"/>
      <c r="C11" s="2"/>
      <c r="D11" s="2"/>
    </row>
    <row r="12" spans="1:4">
      <c r="A12" s="2"/>
      <c r="B12" s="2"/>
      <c r="C12" s="2"/>
      <c r="D12" s="2"/>
    </row>
    <row r="13" spans="1:4" ht="15.75">
      <c r="A13" s="7" t="s">
        <v>51</v>
      </c>
      <c r="B13" s="7" t="s">
        <v>52</v>
      </c>
      <c r="C13" s="7" t="s">
        <v>53</v>
      </c>
      <c r="D13" s="7" t="s">
        <v>54</v>
      </c>
    </row>
    <row r="14" spans="1:4" ht="30">
      <c r="A14" s="25" t="s">
        <v>11</v>
      </c>
      <c r="B14" s="8" t="s">
        <v>59</v>
      </c>
      <c r="C14" s="4"/>
      <c r="D14" s="8" t="s">
        <v>17</v>
      </c>
    </row>
    <row r="15" spans="1:4">
      <c r="A15" s="2"/>
      <c r="B15" s="2"/>
      <c r="C15" s="2"/>
      <c r="D15" s="2"/>
    </row>
    <row r="16" spans="1:4" ht="15.75">
      <c r="A16" s="1" t="s">
        <v>60</v>
      </c>
      <c r="B16" s="2"/>
      <c r="C16" s="2"/>
      <c r="D16" s="2"/>
    </row>
    <row r="17" spans="1:4">
      <c r="A17" s="2"/>
      <c r="B17" s="2"/>
      <c r="C17" s="2"/>
      <c r="D17" s="2"/>
    </row>
    <row r="18" spans="1:4" ht="15.75">
      <c r="A18" s="7" t="s">
        <v>51</v>
      </c>
      <c r="B18" s="7" t="s">
        <v>52</v>
      </c>
      <c r="C18" s="7" t="s">
        <v>53</v>
      </c>
      <c r="D18" s="7" t="s">
        <v>54</v>
      </c>
    </row>
    <row r="19" spans="1:4" ht="30">
      <c r="A19" s="25" t="s">
        <v>13</v>
      </c>
      <c r="B19" s="8" t="s">
        <v>61</v>
      </c>
      <c r="C19" s="4"/>
      <c r="D19" s="8" t="s">
        <v>17</v>
      </c>
    </row>
    <row r="20" spans="1:4">
      <c r="A20" s="2"/>
      <c r="B20" s="2"/>
      <c r="C20" s="2"/>
      <c r="D20" s="2"/>
    </row>
    <row r="21" spans="1:4" ht="15.75">
      <c r="A21" s="1" t="s">
        <v>62</v>
      </c>
      <c r="B21" s="2"/>
      <c r="C21" s="2"/>
      <c r="D21" s="2"/>
    </row>
    <row r="22" spans="1:4">
      <c r="A22" s="2"/>
      <c r="B22" s="2"/>
      <c r="C22" s="2"/>
      <c r="D22" s="2"/>
    </row>
    <row r="23" spans="1:4" ht="15.75">
      <c r="A23" s="7" t="s">
        <v>51</v>
      </c>
      <c r="B23" s="7" t="s">
        <v>52</v>
      </c>
      <c r="C23" s="7" t="s">
        <v>53</v>
      </c>
      <c r="D23" s="7" t="s">
        <v>54</v>
      </c>
    </row>
    <row r="24" spans="1:4">
      <c r="A24" s="25" t="s">
        <v>63</v>
      </c>
      <c r="B24" s="8" t="s">
        <v>64</v>
      </c>
      <c r="C24" s="4"/>
      <c r="D24" s="8" t="s">
        <v>17</v>
      </c>
    </row>
    <row r="25" spans="1:4" ht="30">
      <c r="A25" s="26" t="s">
        <v>65</v>
      </c>
      <c r="B25" s="10" t="s">
        <v>66</v>
      </c>
      <c r="C25" s="9"/>
      <c r="D25" s="10" t="s">
        <v>17</v>
      </c>
    </row>
    <row r="26" spans="1:4" ht="30">
      <c r="A26" s="25" t="s">
        <v>67</v>
      </c>
      <c r="B26" s="8" t="s">
        <v>68</v>
      </c>
      <c r="C26" s="4"/>
      <c r="D26" s="8" t="s">
        <v>17</v>
      </c>
    </row>
    <row r="27" spans="1:4">
      <c r="A27" s="26" t="s">
        <v>69</v>
      </c>
      <c r="B27" s="10" t="s">
        <v>70</v>
      </c>
      <c r="C27" s="9"/>
      <c r="D27" s="10" t="s">
        <v>17</v>
      </c>
    </row>
    <row r="50" spans="2:2">
      <c r="B50" s="27" t="s">
        <v>47</v>
      </c>
    </row>
  </sheetData>
  <dataValidations count="1">
    <dataValidation type="list" allowBlank="1" showInputMessage="1" showErrorMessage="1" sqref="C14 C19 C24:C27 C9 C4:C5" xr:uid="{8FD8CF11-3DC1-4532-BF4A-BA47A3077891}">
      <formula1>"True,False,N/A"</formula1>
    </dataValidation>
  </dataValidations>
  <hyperlinks>
    <hyperlink ref="A24" r:id="rId1" location="a25" xr:uid="{1EA4B944-24D8-4756-826E-9D8022E8A0E8}"/>
    <hyperlink ref="A25" r:id="rId2" location="a25" xr:uid="{CF05D84F-82E2-4600-928F-49A9AA8EF821}"/>
    <hyperlink ref="A26" r:id="rId3" location="a25" xr:uid="{EEE858E9-0894-47C3-9E8D-672AF5B9EE56}"/>
    <hyperlink ref="A27" r:id="rId4" location="a25" xr:uid="{3B229667-1CC0-40E7-BDC6-B738F0D5FC55}"/>
    <hyperlink ref="A19" r:id="rId5" location="a24" xr:uid="{9370827C-4003-444C-B753-17463F4C35DB}"/>
    <hyperlink ref="A14" r:id="rId6" location="a23" xr:uid="{41B9DA41-4A22-4CFD-A693-0B1AB89D6CA6}"/>
    <hyperlink ref="A9" r:id="rId7" location="a22" xr:uid="{4FEE4ED6-AFED-49C3-B7AA-4A7084A169A5}"/>
    <hyperlink ref="A4" r:id="rId8" location="a21" xr:uid="{F31FE040-75E9-4226-8486-58EA19B4FEC0}"/>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71</v>
      </c>
      <c r="B1" s="2"/>
    </row>
    <row r="2" spans="1:4">
      <c r="A2" s="2"/>
      <c r="B2" s="2"/>
      <c r="C2" s="2"/>
    </row>
    <row r="3" spans="1:4" ht="15.75">
      <c r="A3" s="7" t="s">
        <v>51</v>
      </c>
      <c r="B3" s="7" t="s">
        <v>52</v>
      </c>
      <c r="C3" s="7" t="s">
        <v>53</v>
      </c>
      <c r="D3" s="7" t="s">
        <v>54</v>
      </c>
    </row>
    <row r="4" spans="1:4" ht="30">
      <c r="A4" s="25" t="s">
        <v>72</v>
      </c>
      <c r="B4" s="8" t="s">
        <v>73</v>
      </c>
      <c r="C4" s="4"/>
      <c r="D4" s="8" t="s">
        <v>17</v>
      </c>
    </row>
    <row r="5" spans="1:4" ht="60">
      <c r="A5" s="26" t="s">
        <v>74</v>
      </c>
      <c r="B5" s="10" t="s">
        <v>75</v>
      </c>
      <c r="C5" s="9"/>
      <c r="D5" s="10" t="s">
        <v>17</v>
      </c>
    </row>
    <row r="6" spans="1:4" ht="30">
      <c r="A6" s="25" t="s">
        <v>76</v>
      </c>
      <c r="B6" s="8" t="s">
        <v>77</v>
      </c>
      <c r="C6" s="4"/>
      <c r="D6" s="8" t="s">
        <v>17</v>
      </c>
    </row>
    <row r="7" spans="1:4">
      <c r="A7" s="2" t="s">
        <v>17</v>
      </c>
      <c r="B7" s="6" t="s">
        <v>17</v>
      </c>
      <c r="C7" s="2"/>
    </row>
    <row r="8" spans="1:4" ht="15.75">
      <c r="A8" s="1" t="s">
        <v>78</v>
      </c>
      <c r="B8" s="2"/>
    </row>
    <row r="9" spans="1:4">
      <c r="A9" s="2"/>
      <c r="B9" s="2"/>
      <c r="C9" s="2"/>
    </row>
    <row r="10" spans="1:4" ht="15.75">
      <c r="A10" s="7" t="s">
        <v>51</v>
      </c>
      <c r="B10" s="7" t="s">
        <v>52</v>
      </c>
      <c r="C10" s="7" t="s">
        <v>53</v>
      </c>
      <c r="D10" s="7" t="s">
        <v>54</v>
      </c>
    </row>
    <row r="11" spans="1:4" ht="30">
      <c r="A11" s="25" t="s">
        <v>79</v>
      </c>
      <c r="B11" s="8" t="s">
        <v>80</v>
      </c>
      <c r="C11" s="4"/>
      <c r="D11" s="8" t="s">
        <v>17</v>
      </c>
    </row>
    <row r="12" spans="1:4" ht="45">
      <c r="A12" s="26" t="s">
        <v>81</v>
      </c>
      <c r="B12" s="10" t="s">
        <v>82</v>
      </c>
      <c r="C12" s="9"/>
      <c r="D12" s="10" t="s">
        <v>17</v>
      </c>
    </row>
    <row r="13" spans="1:4">
      <c r="A13" s="2"/>
      <c r="B13" s="2"/>
      <c r="C13" s="2"/>
    </row>
    <row r="14" spans="1:4" ht="15.75">
      <c r="A14" s="1" t="s">
        <v>83</v>
      </c>
      <c r="B14" s="2"/>
    </row>
    <row r="15" spans="1:4">
      <c r="A15" s="2"/>
      <c r="B15" s="2"/>
      <c r="C15" s="2"/>
    </row>
    <row r="16" spans="1:4" ht="15.75">
      <c r="A16" s="7" t="s">
        <v>51</v>
      </c>
      <c r="B16" s="7" t="s">
        <v>52</v>
      </c>
      <c r="C16" s="7" t="s">
        <v>53</v>
      </c>
      <c r="D16" s="7" t="s">
        <v>54</v>
      </c>
    </row>
    <row r="17" spans="1:4">
      <c r="A17" s="25" t="s">
        <v>84</v>
      </c>
      <c r="B17" s="5" t="s">
        <v>85</v>
      </c>
      <c r="C17" s="4"/>
      <c r="D17" s="8" t="s">
        <v>17</v>
      </c>
    </row>
    <row r="18" spans="1:4" ht="30">
      <c r="A18" s="26" t="s">
        <v>86</v>
      </c>
      <c r="B18" s="10" t="s">
        <v>87</v>
      </c>
      <c r="C18" s="9"/>
      <c r="D18" s="10" t="s">
        <v>17</v>
      </c>
    </row>
    <row r="50" spans="2:2">
      <c r="B50" s="27" t="s">
        <v>47</v>
      </c>
    </row>
  </sheetData>
  <dataValidations count="2">
    <dataValidation type="list" allowBlank="1" showInputMessage="1" showErrorMessage="1" sqref="C7" xr:uid="{410D5502-FE01-4B42-9A77-3E4DBAC51D5B}">
      <formula1>#REF!</formula1>
    </dataValidation>
    <dataValidation type="list" allowBlank="1" showInputMessage="1" showErrorMessage="1" sqref="C17:C18 C11:C12 C4:C6" xr:uid="{A27AFC4E-99D7-4783-9562-C21FFD81527E}">
      <formula1>"True,False,N/A"</formula1>
    </dataValidation>
  </dataValidations>
  <hyperlinks>
    <hyperlink ref="A4" r:id="rId1" location="a31" xr:uid="{E660E794-9C95-4168-9E2A-349668445BFA}"/>
    <hyperlink ref="A5" r:id="rId2" location="a31" xr:uid="{54FC6F2B-D810-4968-A42A-A06994B32B2F}"/>
    <hyperlink ref="A6" r:id="rId3" location="a31" xr:uid="{56663BCA-0BC8-4E81-89E6-1D11AADC865E}"/>
    <hyperlink ref="A11" r:id="rId4" location="a32" xr:uid="{DFE8C823-51C6-4979-A080-9741EFF7D192}"/>
    <hyperlink ref="A12" r:id="rId5" location="a32" xr:uid="{3E89C455-A74C-4344-AC50-2113B0625F47}"/>
    <hyperlink ref="A17" r:id="rId6" location="a33" xr:uid="{27354A5B-286B-4F6C-A6F5-EA2ECD755725}"/>
    <hyperlink ref="A18" r:id="rId7" location="a33" xr:uid="{D982062D-373C-4E6C-B985-9AE1B37CB4D3}"/>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FEA1-B4BD-47C2-A0CB-2E10E46ACDE9}">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88</v>
      </c>
      <c r="B1" s="2"/>
    </row>
    <row r="2" spans="1:4">
      <c r="A2" s="2"/>
      <c r="B2" s="2"/>
      <c r="C2" s="2"/>
    </row>
    <row r="3" spans="1:4" ht="15.75">
      <c r="A3" s="7" t="s">
        <v>51</v>
      </c>
      <c r="B3" s="7" t="s">
        <v>52</v>
      </c>
      <c r="C3" s="7" t="s">
        <v>53</v>
      </c>
      <c r="D3" s="7" t="s">
        <v>54</v>
      </c>
    </row>
    <row r="4" spans="1:4" ht="30">
      <c r="A4" s="25" t="s">
        <v>89</v>
      </c>
      <c r="B4" s="11" t="s">
        <v>90</v>
      </c>
      <c r="C4" s="4"/>
      <c r="D4" s="8" t="s">
        <v>17</v>
      </c>
    </row>
    <row r="5" spans="1:4">
      <c r="A5" s="2" t="s">
        <v>17</v>
      </c>
      <c r="B5" s="6" t="s">
        <v>17</v>
      </c>
      <c r="C5" s="2"/>
    </row>
    <row r="6" spans="1:4" ht="15.75">
      <c r="A6" s="1" t="s">
        <v>91</v>
      </c>
      <c r="B6" s="2"/>
    </row>
    <row r="7" spans="1:4">
      <c r="A7" s="2"/>
      <c r="B7" s="2"/>
      <c r="C7" s="2"/>
    </row>
    <row r="8" spans="1:4" ht="15.75">
      <c r="A8" s="7" t="s">
        <v>51</v>
      </c>
      <c r="B8" s="7" t="s">
        <v>52</v>
      </c>
      <c r="C8" s="7" t="s">
        <v>53</v>
      </c>
      <c r="D8" s="7" t="s">
        <v>54</v>
      </c>
    </row>
    <row r="9" spans="1:4" ht="60">
      <c r="A9" s="25" t="s">
        <v>92</v>
      </c>
      <c r="B9" s="8" t="s">
        <v>93</v>
      </c>
      <c r="C9" s="4"/>
      <c r="D9" s="8" t="s">
        <v>17</v>
      </c>
    </row>
    <row r="10" spans="1:4">
      <c r="A10" s="26" t="s">
        <v>94</v>
      </c>
      <c r="B10" s="12" t="s">
        <v>95</v>
      </c>
      <c r="C10" s="9"/>
      <c r="D10" s="10" t="s">
        <v>17</v>
      </c>
    </row>
    <row r="11" spans="1:4" ht="30">
      <c r="A11" s="25" t="s">
        <v>96</v>
      </c>
      <c r="B11" s="8" t="s">
        <v>97</v>
      </c>
      <c r="C11" s="4"/>
      <c r="D11" s="8" t="s">
        <v>17</v>
      </c>
    </row>
    <row r="12" spans="1:4">
      <c r="A12" s="2"/>
      <c r="B12" s="2"/>
      <c r="C12" s="2"/>
    </row>
    <row r="13" spans="1:4" ht="15.75">
      <c r="A13" s="1" t="s">
        <v>98</v>
      </c>
      <c r="B13" s="2"/>
    </row>
    <row r="14" spans="1:4">
      <c r="A14" s="2"/>
      <c r="B14" s="2"/>
      <c r="C14" s="2"/>
    </row>
    <row r="15" spans="1:4" ht="15.75">
      <c r="A15" s="7" t="s">
        <v>51</v>
      </c>
      <c r="B15" s="7" t="s">
        <v>52</v>
      </c>
      <c r="C15" s="7" t="s">
        <v>53</v>
      </c>
      <c r="D15" s="7" t="s">
        <v>54</v>
      </c>
    </row>
    <row r="16" spans="1:4">
      <c r="A16" s="25" t="s">
        <v>99</v>
      </c>
      <c r="B16" s="5" t="s">
        <v>100</v>
      </c>
      <c r="C16" s="4"/>
      <c r="D16" s="8" t="s">
        <v>17</v>
      </c>
    </row>
    <row r="17" spans="1:4">
      <c r="A17" s="2"/>
      <c r="B17" s="2"/>
      <c r="C17" s="2"/>
    </row>
    <row r="18" spans="1:4" ht="15.75">
      <c r="A18" s="1" t="s">
        <v>101</v>
      </c>
      <c r="B18" s="2"/>
    </row>
    <row r="19" spans="1:4">
      <c r="A19" s="2"/>
      <c r="B19" s="2"/>
      <c r="C19" s="2"/>
    </row>
    <row r="20" spans="1:4" ht="15.75">
      <c r="A20" s="7" t="s">
        <v>51</v>
      </c>
      <c r="B20" s="7" t="s">
        <v>52</v>
      </c>
      <c r="C20" s="7" t="s">
        <v>53</v>
      </c>
      <c r="D20" s="7" t="s">
        <v>54</v>
      </c>
    </row>
    <row r="21" spans="1:4" ht="45">
      <c r="A21" s="25" t="s">
        <v>102</v>
      </c>
      <c r="B21" s="8" t="s">
        <v>103</v>
      </c>
      <c r="C21" s="4"/>
      <c r="D21" s="8" t="s">
        <v>17</v>
      </c>
    </row>
    <row r="22" spans="1:4" ht="45">
      <c r="A22" s="26" t="s">
        <v>104</v>
      </c>
      <c r="B22" s="10" t="s">
        <v>105</v>
      </c>
      <c r="C22" s="9"/>
      <c r="D22" s="10" t="s">
        <v>17</v>
      </c>
    </row>
    <row r="50" spans="2:2">
      <c r="B50" s="27" t="s">
        <v>47</v>
      </c>
    </row>
  </sheetData>
  <dataValidations count="2">
    <dataValidation type="list" allowBlank="1" showInputMessage="1" showErrorMessage="1" sqref="C5" xr:uid="{C2CDD90F-8DC8-455A-955B-55D8A23AACFE}">
      <formula1>#REF!</formula1>
    </dataValidation>
    <dataValidation type="list" allowBlank="1" showInputMessage="1" showErrorMessage="1" sqref="C4 C9:C11 C16 C21:C22" xr:uid="{6B61A3B1-F023-4EF9-8F9D-FC709F038B47}">
      <formula1>"True,False,N/A"</formula1>
    </dataValidation>
  </dataValidations>
  <hyperlinks>
    <hyperlink ref="A4" r:id="rId1" location="a34" xr:uid="{5E9B3352-3097-4BF6-BBFC-A9C792423FF1}"/>
    <hyperlink ref="A9" r:id="rId2" location="a35" xr:uid="{B5877C18-DDA1-4504-A365-5A2CEC2DDCFC}"/>
    <hyperlink ref="A10" r:id="rId3" location="a35" xr:uid="{B56490FA-32B5-487B-B195-280931529D0F}"/>
    <hyperlink ref="A11" r:id="rId4" location="a35" xr:uid="{B1D090F3-F569-42E3-B204-D75B2479D1A9}"/>
    <hyperlink ref="A16" r:id="rId5" location="a36" xr:uid="{6FD152F4-1908-4F94-975A-C41D1B9E946F}"/>
    <hyperlink ref="A21" r:id="rId6" location="a37" xr:uid="{9E8DD081-5912-43BA-AFC5-0491E3B358B9}"/>
    <hyperlink ref="A22" r:id="rId7" location="a37" xr:uid="{455B98C6-E2E9-4005-99B4-C4E8F9213225}"/>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4316-2C91-42A3-9572-594A6F530AA2}">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106</v>
      </c>
      <c r="B1" s="2"/>
    </row>
    <row r="2" spans="1:4">
      <c r="A2" s="2"/>
      <c r="B2" s="2"/>
      <c r="C2" s="2"/>
    </row>
    <row r="3" spans="1:4" ht="15.75">
      <c r="A3" s="7" t="s">
        <v>51</v>
      </c>
      <c r="B3" s="7" t="s">
        <v>52</v>
      </c>
      <c r="C3" s="7" t="s">
        <v>53</v>
      </c>
      <c r="D3" s="7" t="s">
        <v>54</v>
      </c>
    </row>
    <row r="4" spans="1:4" ht="30">
      <c r="A4" s="25" t="s">
        <v>107</v>
      </c>
      <c r="B4" s="8" t="s">
        <v>108</v>
      </c>
      <c r="C4" s="4"/>
      <c r="D4" s="8" t="s">
        <v>17</v>
      </c>
    </row>
    <row r="5" spans="1:4" ht="30">
      <c r="A5" s="26" t="s">
        <v>109</v>
      </c>
      <c r="B5" s="10" t="s">
        <v>110</v>
      </c>
      <c r="C5" s="9"/>
      <c r="D5" s="10" t="s">
        <v>17</v>
      </c>
    </row>
    <row r="6" spans="1:4" ht="30">
      <c r="A6" s="25" t="s">
        <v>111</v>
      </c>
      <c r="B6" s="8" t="s">
        <v>112</v>
      </c>
      <c r="C6" s="4"/>
      <c r="D6" s="8" t="s">
        <v>17</v>
      </c>
    </row>
    <row r="7" spans="1:4">
      <c r="A7" s="26" t="s">
        <v>113</v>
      </c>
      <c r="B7" s="12" t="s">
        <v>114</v>
      </c>
      <c r="C7" s="9"/>
      <c r="D7" s="10" t="s">
        <v>17</v>
      </c>
    </row>
    <row r="8" spans="1:4" ht="45">
      <c r="A8" s="25" t="s">
        <v>115</v>
      </c>
      <c r="B8" s="8" t="s">
        <v>116</v>
      </c>
      <c r="C8" s="4"/>
      <c r="D8" s="8" t="s">
        <v>17</v>
      </c>
    </row>
    <row r="9" spans="1:4" ht="45">
      <c r="A9" s="26" t="s">
        <v>117</v>
      </c>
      <c r="B9" s="10" t="s">
        <v>118</v>
      </c>
      <c r="C9" s="9"/>
      <c r="D9" s="10" t="s">
        <v>17</v>
      </c>
    </row>
    <row r="10" spans="1:4" ht="30">
      <c r="A10" s="25" t="s">
        <v>119</v>
      </c>
      <c r="B10" s="8" t="s">
        <v>120</v>
      </c>
      <c r="C10" s="4"/>
      <c r="D10" s="8" t="s">
        <v>17</v>
      </c>
    </row>
    <row r="50" spans="2:2">
      <c r="B50" s="27" t="s">
        <v>47</v>
      </c>
    </row>
  </sheetData>
  <dataValidations count="1">
    <dataValidation type="list" allowBlank="1" showInputMessage="1" showErrorMessage="1" sqref="C4:C10" xr:uid="{34B2C811-3FB6-4A48-AE9A-885EF4B9437C}">
      <formula1>"True,False,N/A"</formula1>
    </dataValidation>
  </dataValidations>
  <hyperlinks>
    <hyperlink ref="A4" r:id="rId1" location="a38" xr:uid="{2F44B063-12D2-4344-A878-87983878D6BB}"/>
    <hyperlink ref="A5" r:id="rId2" location="a38" xr:uid="{BC850609-B4FB-4BA7-B373-6E2FC793D34E}"/>
    <hyperlink ref="A6" r:id="rId3" location="a38" xr:uid="{131F4DEC-B655-4853-8B3E-6451EABF9621}"/>
    <hyperlink ref="A7" r:id="rId4" location="a38" xr:uid="{A3610E16-929A-4666-8CEB-21E3285CE979}"/>
    <hyperlink ref="A8" r:id="rId5" location="a38" xr:uid="{36920FC5-3638-45C0-B6EB-F8F24AA28796}"/>
    <hyperlink ref="A9" r:id="rId6" location="a38" xr:uid="{1BCEE388-A0E0-4A00-B5E6-BD2BC13BFB14}"/>
    <hyperlink ref="A10" r:id="rId7" location="a38" xr:uid="{3B16C1A0-E397-445F-85E9-F478C8CAF56B}"/>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210DA-D135-4115-A4CD-74FECC10D859}">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121</v>
      </c>
      <c r="B1" s="2"/>
    </row>
    <row r="2" spans="1:4">
      <c r="A2" s="2"/>
      <c r="B2" s="2"/>
      <c r="C2" s="2"/>
    </row>
    <row r="3" spans="1:4" ht="15.75">
      <c r="A3" s="7" t="s">
        <v>51</v>
      </c>
      <c r="B3" s="7" t="s">
        <v>52</v>
      </c>
      <c r="C3" s="7" t="s">
        <v>53</v>
      </c>
      <c r="D3" s="7" t="s">
        <v>54</v>
      </c>
    </row>
    <row r="4" spans="1:4" ht="30">
      <c r="A4" s="25" t="s">
        <v>122</v>
      </c>
      <c r="B4" s="8" t="s">
        <v>123</v>
      </c>
      <c r="C4" s="4"/>
      <c r="D4" s="8" t="s">
        <v>17</v>
      </c>
    </row>
    <row r="5" spans="1:4">
      <c r="A5" s="26" t="s">
        <v>124</v>
      </c>
      <c r="B5" s="10" t="s">
        <v>125</v>
      </c>
      <c r="C5" s="9"/>
      <c r="D5" s="10" t="s">
        <v>17</v>
      </c>
    </row>
    <row r="6" spans="1:4" ht="30">
      <c r="A6" s="25" t="s">
        <v>126</v>
      </c>
      <c r="B6" s="8" t="s">
        <v>127</v>
      </c>
      <c r="C6" s="4"/>
      <c r="D6" s="8" t="s">
        <v>17</v>
      </c>
    </row>
    <row r="7" spans="1:4">
      <c r="A7" s="26" t="s">
        <v>128</v>
      </c>
      <c r="B7" s="12" t="s">
        <v>129</v>
      </c>
      <c r="C7" s="9"/>
      <c r="D7" s="10" t="s">
        <v>17</v>
      </c>
    </row>
    <row r="8" spans="1:4">
      <c r="A8" s="25" t="s">
        <v>130</v>
      </c>
      <c r="B8" s="8" t="s">
        <v>131</v>
      </c>
      <c r="C8" s="4"/>
      <c r="D8" s="8" t="s">
        <v>17</v>
      </c>
    </row>
    <row r="9" spans="1:4" ht="30">
      <c r="A9" s="26" t="s">
        <v>132</v>
      </c>
      <c r="B9" s="10" t="s">
        <v>133</v>
      </c>
      <c r="C9" s="9"/>
      <c r="D9" s="10" t="s">
        <v>17</v>
      </c>
    </row>
    <row r="10" spans="1:4">
      <c r="A10" s="25" t="s">
        <v>134</v>
      </c>
      <c r="B10" s="5" t="s">
        <v>135</v>
      </c>
      <c r="C10" s="4"/>
      <c r="D10" s="8" t="s">
        <v>17</v>
      </c>
    </row>
    <row r="11" spans="1:4">
      <c r="A11" s="26" t="s">
        <v>136</v>
      </c>
      <c r="B11" s="12" t="s">
        <v>137</v>
      </c>
      <c r="C11" s="9"/>
      <c r="D11" s="10" t="s">
        <v>17</v>
      </c>
    </row>
    <row r="50" spans="2:2">
      <c r="B50" s="27" t="s">
        <v>47</v>
      </c>
    </row>
  </sheetData>
  <dataValidations count="1">
    <dataValidation type="list" allowBlank="1" showInputMessage="1" showErrorMessage="1" sqref="C4:C11" xr:uid="{C5009987-2E32-4D0C-B8B0-A306B59C2944}">
      <formula1>"True,False,N/A"</formula1>
    </dataValidation>
  </dataValidations>
  <hyperlinks>
    <hyperlink ref="A4" r:id="rId1" location="a39" xr:uid="{188E3AD9-221F-41F3-907E-9192C1CCC9FF}"/>
    <hyperlink ref="A5" r:id="rId2" location="a39" xr:uid="{250CE4C1-490A-4825-A6BC-D8884C3BF9AD}"/>
    <hyperlink ref="A6" r:id="rId3" location="a39" xr:uid="{3014B3A9-99A4-4183-9729-9922A24296B5}"/>
    <hyperlink ref="A7" r:id="rId4" location="a39" xr:uid="{751DB559-76DF-40E1-A0BE-658925DD5D81}"/>
    <hyperlink ref="A8" r:id="rId5" location="a39" xr:uid="{C48B5B8A-4309-4421-A376-6346D390EA6C}"/>
    <hyperlink ref="A9" r:id="rId6" location="a39" xr:uid="{C8710EBE-EB62-49D9-B89C-7B33E52DCEBE}"/>
    <hyperlink ref="A10" r:id="rId7" location="a39" xr:uid="{9DAD4092-FC1B-49F1-9956-B85C9D46B647}"/>
    <hyperlink ref="A11" r:id="rId8" location="a39" xr:uid="{1950D167-6BA9-4E59-B8D2-C93F44AB0914}"/>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8B66-B817-4FE9-92B1-7B8ED1DCD725}">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138</v>
      </c>
      <c r="B1" s="2"/>
    </row>
    <row r="2" spans="1:4">
      <c r="A2" s="2"/>
      <c r="B2" s="2"/>
      <c r="C2" s="2"/>
    </row>
    <row r="3" spans="1:4" ht="15.75">
      <c r="A3" s="7" t="s">
        <v>51</v>
      </c>
      <c r="B3" s="7" t="s">
        <v>52</v>
      </c>
      <c r="C3" s="7" t="s">
        <v>53</v>
      </c>
      <c r="D3" s="7" t="s">
        <v>54</v>
      </c>
    </row>
    <row r="4" spans="1:4" ht="30">
      <c r="A4" s="25" t="s">
        <v>139</v>
      </c>
      <c r="B4" s="8" t="s">
        <v>140</v>
      </c>
      <c r="C4" s="4"/>
      <c r="D4" s="8" t="s">
        <v>17</v>
      </c>
    </row>
    <row r="5" spans="1:4" ht="30">
      <c r="A5" s="26" t="s">
        <v>141</v>
      </c>
      <c r="B5" s="10" t="s">
        <v>142</v>
      </c>
      <c r="C5" s="9"/>
      <c r="D5" s="10" t="s">
        <v>17</v>
      </c>
    </row>
    <row r="6" spans="1:4" ht="30">
      <c r="A6" s="25" t="s">
        <v>143</v>
      </c>
      <c r="B6" s="8" t="s">
        <v>144</v>
      </c>
      <c r="C6" s="4"/>
      <c r="D6" s="8" t="s">
        <v>17</v>
      </c>
    </row>
    <row r="7" spans="1:4" ht="30">
      <c r="A7" s="26" t="s">
        <v>145</v>
      </c>
      <c r="B7" s="10" t="s">
        <v>146</v>
      </c>
      <c r="C7" s="9"/>
      <c r="D7" s="10" t="s">
        <v>17</v>
      </c>
    </row>
    <row r="8" spans="1:4" ht="30">
      <c r="A8" s="25" t="s">
        <v>147</v>
      </c>
      <c r="B8" s="8" t="s">
        <v>148</v>
      </c>
      <c r="C8" s="4"/>
      <c r="D8" s="8" t="s">
        <v>17</v>
      </c>
    </row>
    <row r="9" spans="1:4">
      <c r="A9" s="2"/>
      <c r="B9" s="2"/>
      <c r="C9" s="2"/>
    </row>
    <row r="10" spans="1:4" ht="15.75">
      <c r="A10" s="1" t="s">
        <v>149</v>
      </c>
      <c r="B10" s="2"/>
    </row>
    <row r="11" spans="1:4">
      <c r="A11" s="2"/>
      <c r="B11" s="2"/>
      <c r="C11" s="2"/>
    </row>
    <row r="12" spans="1:4" ht="15.75">
      <c r="A12" s="7" t="s">
        <v>51</v>
      </c>
      <c r="B12" s="7" t="s">
        <v>52</v>
      </c>
      <c r="C12" s="7" t="s">
        <v>53</v>
      </c>
      <c r="D12" s="7" t="s">
        <v>54</v>
      </c>
    </row>
    <row r="13" spans="1:4">
      <c r="A13" s="25" t="s">
        <v>150</v>
      </c>
      <c r="B13" s="8" t="s">
        <v>151</v>
      </c>
      <c r="C13" s="4"/>
      <c r="D13" s="8" t="s">
        <v>17</v>
      </c>
    </row>
    <row r="14" spans="1:4">
      <c r="A14" s="26" t="s">
        <v>152</v>
      </c>
      <c r="B14" s="10" t="s">
        <v>153</v>
      </c>
      <c r="C14" s="9"/>
      <c r="D14" s="10" t="s">
        <v>17</v>
      </c>
    </row>
    <row r="50" spans="2:2">
      <c r="B50" s="27" t="s">
        <v>47</v>
      </c>
    </row>
  </sheetData>
  <dataValidations count="2">
    <dataValidation type="list" allowBlank="1" showInputMessage="1" showErrorMessage="1" sqref="C9" xr:uid="{A8B63CC9-D2BB-4439-B331-FA7952D17511}">
      <formula1>#REF!</formula1>
    </dataValidation>
    <dataValidation type="list" allowBlank="1" showInputMessage="1" showErrorMessage="1" sqref="C13:C14 C4:C8" xr:uid="{46A8E00C-181C-4C91-81B4-75F57E0F998A}">
      <formula1>"True,False,N/A"</formula1>
    </dataValidation>
  </dataValidations>
  <hyperlinks>
    <hyperlink ref="A4" r:id="rId1" location="a310" xr:uid="{748AFDF0-5986-4486-9D0F-B44C3C744CC0}"/>
    <hyperlink ref="A5" r:id="rId2" location="a310" xr:uid="{67A1E346-E8CA-4AD4-A3DE-DF49CF76225E}"/>
    <hyperlink ref="A6" r:id="rId3" location="a310" xr:uid="{90573762-EB31-487D-9346-3D60C8BF2FD9}"/>
    <hyperlink ref="A7" r:id="rId4" location="a310" xr:uid="{754058A2-39E6-49D1-888E-1C2BA5EB479D}"/>
    <hyperlink ref="A8" r:id="rId5" location="a310" xr:uid="{E374C433-731C-4ED0-8108-93EB8A0C3FD8}"/>
    <hyperlink ref="A13" r:id="rId6" location="a311" xr:uid="{407EB610-CC24-4D01-8D84-ED19937C4D74}"/>
    <hyperlink ref="A14" r:id="rId7" location="a311" xr:uid="{772C49F8-2B5B-4221-AD2F-5F325FF3FC37}"/>
  </hyperlinks>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F7EA-95A6-451C-A7B6-89271735DC31}">
  <dimension ref="A1:D50"/>
  <sheetViews>
    <sheetView workbookViewId="0"/>
  </sheetViews>
  <sheetFormatPr defaultRowHeight="15"/>
  <cols>
    <col min="1" max="1" width="11.85546875" customWidth="1"/>
    <col min="2" max="2" width="100.7109375" customWidth="1"/>
    <col min="3" max="3" width="12.42578125" customWidth="1"/>
    <col min="4" max="4" width="60.7109375" customWidth="1"/>
  </cols>
  <sheetData>
    <row r="1" spans="1:4" ht="15.75">
      <c r="A1" s="1" t="s">
        <v>154</v>
      </c>
      <c r="B1" s="2"/>
    </row>
    <row r="2" spans="1:4">
      <c r="A2" s="2"/>
      <c r="B2" s="2"/>
      <c r="C2" s="2"/>
    </row>
    <row r="3" spans="1:4" ht="15.75">
      <c r="A3" s="7" t="s">
        <v>51</v>
      </c>
      <c r="B3" s="7" t="s">
        <v>52</v>
      </c>
      <c r="C3" s="7" t="s">
        <v>53</v>
      </c>
      <c r="D3" s="7" t="s">
        <v>54</v>
      </c>
    </row>
    <row r="4" spans="1:4" ht="30">
      <c r="A4" s="25" t="s">
        <v>155</v>
      </c>
      <c r="B4" s="8" t="s">
        <v>156</v>
      </c>
      <c r="C4" s="4"/>
      <c r="D4" s="8"/>
    </row>
    <row r="5" spans="1:4" ht="30">
      <c r="A5" s="26" t="s">
        <v>157</v>
      </c>
      <c r="B5" s="10" t="s">
        <v>158</v>
      </c>
      <c r="C5" s="9"/>
      <c r="D5" s="10" t="s">
        <v>17</v>
      </c>
    </row>
    <row r="6" spans="1:4">
      <c r="A6" s="25" t="s">
        <v>159</v>
      </c>
      <c r="B6" s="8" t="s">
        <v>160</v>
      </c>
      <c r="C6" s="4"/>
      <c r="D6" s="8" t="s">
        <v>17</v>
      </c>
    </row>
    <row r="7" spans="1:4" ht="30">
      <c r="A7" s="26" t="s">
        <v>161</v>
      </c>
      <c r="B7" s="10" t="s">
        <v>162</v>
      </c>
      <c r="C7" s="9"/>
      <c r="D7" s="10" t="s">
        <v>17</v>
      </c>
    </row>
    <row r="8" spans="1:4">
      <c r="A8" s="2" t="s">
        <v>17</v>
      </c>
      <c r="B8" s="6" t="s">
        <v>17</v>
      </c>
      <c r="C8" s="2"/>
    </row>
    <row r="9" spans="1:4" ht="15.75">
      <c r="A9" s="1" t="s">
        <v>163</v>
      </c>
      <c r="B9" s="2"/>
    </row>
    <row r="10" spans="1:4">
      <c r="A10" s="2"/>
      <c r="B10" s="2"/>
      <c r="C10" s="2"/>
    </row>
    <row r="11" spans="1:4" ht="15.75">
      <c r="A11" s="7" t="s">
        <v>51</v>
      </c>
      <c r="B11" s="7" t="s">
        <v>52</v>
      </c>
      <c r="C11" s="7" t="s">
        <v>53</v>
      </c>
      <c r="D11" s="7" t="s">
        <v>54</v>
      </c>
    </row>
    <row r="12" spans="1:4" ht="30">
      <c r="A12" s="25" t="s">
        <v>164</v>
      </c>
      <c r="B12" s="8" t="s">
        <v>165</v>
      </c>
      <c r="C12" s="4"/>
      <c r="D12" s="8" t="s">
        <v>17</v>
      </c>
    </row>
    <row r="13" spans="1:4">
      <c r="A13" s="26" t="s">
        <v>166</v>
      </c>
      <c r="B13" s="10" t="s">
        <v>167</v>
      </c>
      <c r="C13" s="9"/>
      <c r="D13" s="10" t="s">
        <v>17</v>
      </c>
    </row>
    <row r="50" spans="2:2">
      <c r="B50" s="27" t="s">
        <v>47</v>
      </c>
    </row>
  </sheetData>
  <dataValidations count="2">
    <dataValidation type="list" allowBlank="1" showInputMessage="1" showErrorMessage="1" sqref="C8" xr:uid="{3CD15483-4ED6-4350-9F34-24CB34FB848E}">
      <formula1>#REF!</formula1>
    </dataValidation>
    <dataValidation type="list" allowBlank="1" showInputMessage="1" showErrorMessage="1" sqref="C4:C7 C12:C13" xr:uid="{F0BF3614-B26E-45DE-9402-D4F3743820AC}">
      <formula1>"True,False,N/A"</formula1>
    </dataValidation>
  </dataValidations>
  <hyperlinks>
    <hyperlink ref="A4" r:id="rId1" location="a312" xr:uid="{F5E92A4D-360D-4266-8869-1C13A3CE3692}"/>
    <hyperlink ref="A5" r:id="rId2" location="a312" xr:uid="{EF4472D8-72AA-430A-ADEC-D6C299886EF9}"/>
    <hyperlink ref="A6" r:id="rId3" location="a312" xr:uid="{8E300C24-3055-452F-A4BD-957611376C18}"/>
    <hyperlink ref="A7" r:id="rId4" location="a312" xr:uid="{FC7EF260-AC22-4001-9A6A-DEFA1730AF03}"/>
    <hyperlink ref="A12" r:id="rId5" location="a313" xr:uid="{BAB37680-036C-4EC5-AF5E-BF2D724B655B}"/>
    <hyperlink ref="A13" r:id="rId6" location="a313" xr:uid="{79D463A4-FC4A-4515-A142-D32819CEE1EE}"/>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21AB804A4CF45448AECFE753955B97B" ma:contentTypeVersion="2" ma:contentTypeDescription="Create a new document." ma:contentTypeScope="" ma:versionID="772b7f22adc0fb316dfa113786a34ab1">
  <xsd:schema xmlns:xsd="http://www.w3.org/2001/XMLSchema" xmlns:xs="http://www.w3.org/2001/XMLSchema" xmlns:p="http://schemas.microsoft.com/office/2006/metadata/properties" xmlns:ns2="f7b1d22a-270c-4306-950a-f3bbe51dc6bb" targetNamespace="http://schemas.microsoft.com/office/2006/metadata/properties" ma:root="true" ma:fieldsID="a24ba88c9ee58c0df38b34c29f10a0c3" ns2:_="">
    <xsd:import namespace="f7b1d22a-270c-4306-950a-f3bbe51dc6b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b1d22a-270c-4306-950a-f3bbe51dc6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4403AB-41AA-4F0E-9390-A6C9E5291757}"/>
</file>

<file path=customXml/itemProps2.xml><?xml version="1.0" encoding="utf-8"?>
<ds:datastoreItem xmlns:ds="http://schemas.openxmlformats.org/officeDocument/2006/customXml" ds:itemID="{5F22B2AA-8EED-478B-B03C-B5BCA479F800}"/>
</file>

<file path=customXml/itemProps3.xml><?xml version="1.0" encoding="utf-8"?>
<ds:datastoreItem xmlns:ds="http://schemas.openxmlformats.org/officeDocument/2006/customXml" ds:itemID="{389C4F40-9EA3-4B0D-B834-39A36492A1B3}"/>
</file>

<file path=docProps/app.xml><?xml version="1.0" encoding="utf-8"?>
<Properties xmlns="http://schemas.openxmlformats.org/officeDocument/2006/extended-properties" xmlns:vt="http://schemas.openxmlformats.org/officeDocument/2006/docPropsVTypes">
  <Application>Microsoft Excel Online</Application>
  <Manager/>
  <Company>Websec Information Security Services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Cybersecure Canada Checklist</dc:title>
  <dc:subject>Checklist for the Baseline Cyber Security Controls for Small and Medium Organizations V1.2</dc:subject>
  <dc:creator>K</dc:creator>
  <cp:keywords>CyberSecure, cybersecurity, Websec, secuity Canada</cp:keywords>
  <dc:description>Checklist for the Baseline Cyber Security Controls for Small and Medium Organizations V1.2</dc:description>
  <cp:lastModifiedBy>Fieran Mason</cp:lastModifiedBy>
  <cp:revision/>
  <dcterms:created xsi:type="dcterms:W3CDTF">2015-06-05T18:17:20Z</dcterms:created>
  <dcterms:modified xsi:type="dcterms:W3CDTF">2022-02-01T17:13:17Z</dcterms:modified>
  <cp:category>Cybersecurity Checklist</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0x010100121AB804A4CF45448AECFE753955B97B</vt:lpwstr>
  </property>
</Properties>
</file>