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ww\community-election\dev\tracked\"/>
    </mc:Choice>
  </mc:AlternateContent>
  <xr:revisionPtr revIDLastSave="0" documentId="13_ncr:1_{11F887DC-08D6-45A2-9D48-0B8397FB2474}" xr6:coauthVersionLast="44" xr6:coauthVersionMax="44" xr10:uidLastSave="{00000000-0000-0000-0000-000000000000}"/>
  <bookViews>
    <workbookView xWindow="30645" yWindow="720" windowWidth="22755" windowHeight="14130" tabRatio="751" firstSheet="1" activeTab="7" xr2:uid="{00000000-000D-0000-FFFF-FFFF00000000}"/>
  </bookViews>
  <sheets>
    <sheet name="Command Line" sheetId="1" r:id="rId1"/>
    <sheet name="Services" sheetId="2" r:id="rId2"/>
    <sheet name="Form Class Element" sheetId="3" r:id="rId3"/>
    <sheet name="Make Forms" sheetId="10" r:id="rId4"/>
    <sheet name="Sheet1" sheetId="4" r:id="rId5"/>
    <sheet name="Make CRUD" sheetId="12" r:id="rId6"/>
    <sheet name="USE Form elements" sheetId="21" r:id="rId7"/>
    <sheet name="Import Params" sheetId="22" r:id="rId8"/>
    <sheet name="Sheet4" sheetId="20" r:id="rId9"/>
    <sheet name="Sheet2" sheetId="5" r:id="rId10"/>
    <sheet name="Sheet3" sheetId="6" r:id="rId11"/>
    <sheet name="Form Template Elements" sheetId="8" r:id="rId12"/>
    <sheet name="FormTypeElements" sheetId="13" r:id="rId13"/>
    <sheet name="Info Schema" sheetId="15" r:id="rId14"/>
    <sheet name="Export from Information Schema" sheetId="11" r:id="rId15"/>
    <sheet name="Sheet13" sheetId="16" r:id="rId16"/>
    <sheet name="Sheet14" sheetId="17" r:id="rId17"/>
    <sheet name="Sheet15" sheetId="18" r:id="rId18"/>
    <sheet name="Sheet16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22" l="1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  <c r="H1" i="22"/>
  <c r="D59" i="21"/>
  <c r="C59" i="21"/>
  <c r="D58" i="21"/>
  <c r="D55" i="21"/>
  <c r="C55" i="21"/>
  <c r="D54" i="21"/>
  <c r="C54" i="21"/>
  <c r="D53" i="21"/>
  <c r="C53" i="21"/>
  <c r="D52" i="21"/>
  <c r="D49" i="21"/>
  <c r="C49" i="21"/>
  <c r="D45" i="21"/>
  <c r="C45" i="21"/>
  <c r="D44" i="21"/>
  <c r="C44" i="21"/>
  <c r="D40" i="21"/>
  <c r="C40" i="21"/>
  <c r="D39" i="21"/>
  <c r="C39" i="21"/>
  <c r="D38" i="21"/>
  <c r="C38" i="21"/>
  <c r="D34" i="21"/>
  <c r="C34" i="21"/>
  <c r="D33" i="21"/>
  <c r="C33" i="21"/>
  <c r="D32" i="21"/>
  <c r="C32" i="21"/>
  <c r="D31" i="21"/>
  <c r="C31" i="21"/>
  <c r="D30" i="21"/>
  <c r="C30" i="21"/>
  <c r="D26" i="21"/>
  <c r="C26" i="21"/>
  <c r="D25" i="21"/>
  <c r="C25" i="21"/>
  <c r="D24" i="21"/>
  <c r="C24" i="21"/>
  <c r="D23" i="21"/>
  <c r="C23" i="21"/>
  <c r="D22" i="21"/>
  <c r="C22" i="21"/>
  <c r="D21" i="21"/>
  <c r="C21" i="21"/>
  <c r="D20" i="21"/>
  <c r="C20" i="21"/>
  <c r="D16" i="21"/>
  <c r="C16" i="21"/>
  <c r="D15" i="21"/>
  <c r="C15" i="21"/>
  <c r="D14" i="21"/>
  <c r="C14" i="21"/>
  <c r="D13" i="21"/>
  <c r="C13" i="21"/>
  <c r="D12" i="21"/>
  <c r="C12" i="21"/>
  <c r="D11" i="21"/>
  <c r="C11" i="21"/>
  <c r="D10" i="21"/>
  <c r="C10" i="21"/>
  <c r="D9" i="21"/>
  <c r="C9" i="21"/>
  <c r="D8" i="21"/>
  <c r="C8" i="21"/>
  <c r="D7" i="21"/>
  <c r="C7" i="21"/>
  <c r="D6" i="21"/>
  <c r="C6" i="21"/>
  <c r="D5" i="21"/>
  <c r="C5" i="21"/>
  <c r="D4" i="21"/>
  <c r="C4" i="21"/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N107" i="13" l="1"/>
  <c r="AL3" i="13"/>
  <c r="AL4" i="13"/>
  <c r="AL5" i="13"/>
  <c r="AL6" i="13"/>
  <c r="AL7" i="13"/>
  <c r="AL8" i="13"/>
  <c r="AL9" i="13"/>
  <c r="AL10" i="13"/>
  <c r="AL11" i="13"/>
  <c r="AL12" i="13"/>
  <c r="AL13" i="13"/>
  <c r="AL14" i="13"/>
  <c r="AL15" i="13"/>
  <c r="AL16" i="13"/>
  <c r="AL17" i="13"/>
  <c r="AL18" i="13"/>
  <c r="AL19" i="13"/>
  <c r="AL20" i="13"/>
  <c r="AL21" i="13"/>
  <c r="AL22" i="13"/>
  <c r="AL23" i="13"/>
  <c r="AL24" i="13"/>
  <c r="AL25" i="13"/>
  <c r="AL26" i="13"/>
  <c r="AL27" i="13"/>
  <c r="AL28" i="13"/>
  <c r="AL29" i="13"/>
  <c r="AL30" i="13"/>
  <c r="AL31" i="13"/>
  <c r="AL32" i="13"/>
  <c r="AL33" i="13"/>
  <c r="AL34" i="13"/>
  <c r="AL35" i="13"/>
  <c r="AL36" i="13"/>
  <c r="AL37" i="13"/>
  <c r="AL38" i="13"/>
  <c r="AL39" i="13"/>
  <c r="AL40" i="13"/>
  <c r="AL41" i="13"/>
  <c r="AL42" i="13"/>
  <c r="AL43" i="13"/>
  <c r="AL44" i="13"/>
  <c r="AL45" i="13"/>
  <c r="AL46" i="13"/>
  <c r="AL47" i="13"/>
  <c r="AL48" i="13"/>
  <c r="AL49" i="13"/>
  <c r="AL50" i="13"/>
  <c r="AL51" i="13"/>
  <c r="AL52" i="13"/>
  <c r="AL53" i="13"/>
  <c r="AL54" i="13"/>
  <c r="AL55" i="13"/>
  <c r="AL56" i="13"/>
  <c r="AL57" i="13"/>
  <c r="AL58" i="13"/>
  <c r="AL59" i="13"/>
  <c r="AL60" i="13"/>
  <c r="AL61" i="13"/>
  <c r="AL62" i="13"/>
  <c r="AL63" i="13"/>
  <c r="AL64" i="13"/>
  <c r="AL65" i="13"/>
  <c r="AL66" i="13"/>
  <c r="AL67" i="13"/>
  <c r="AL68" i="13"/>
  <c r="AL69" i="13"/>
  <c r="AL70" i="13"/>
  <c r="AL71" i="13"/>
  <c r="AL72" i="13"/>
  <c r="AL73" i="13"/>
  <c r="AL74" i="13"/>
  <c r="AL75" i="13"/>
  <c r="AL76" i="13"/>
  <c r="AL77" i="13"/>
  <c r="AL78" i="13"/>
  <c r="AL79" i="13"/>
  <c r="AL80" i="13"/>
  <c r="AL81" i="13"/>
  <c r="AL82" i="13"/>
  <c r="AL83" i="13"/>
  <c r="AL84" i="13"/>
  <c r="AL85" i="13"/>
  <c r="AL86" i="13"/>
  <c r="AL87" i="13"/>
  <c r="AL88" i="13"/>
  <c r="AL89" i="13"/>
  <c r="AL90" i="13"/>
  <c r="AL91" i="13"/>
  <c r="AL92" i="13"/>
  <c r="AL93" i="13"/>
  <c r="AL94" i="13"/>
  <c r="AL95" i="13"/>
  <c r="AL96" i="13"/>
  <c r="AL97" i="13"/>
  <c r="AL98" i="13"/>
  <c r="AL99" i="13"/>
  <c r="AL100" i="13"/>
  <c r="AL101" i="13"/>
  <c r="AL102" i="13"/>
  <c r="AL103" i="13"/>
  <c r="AL104" i="13"/>
  <c r="AL105" i="13"/>
  <c r="AL106" i="13"/>
  <c r="AL107" i="13"/>
  <c r="AL108" i="13"/>
  <c r="AL109" i="13"/>
  <c r="AL110" i="13"/>
  <c r="AL111" i="13"/>
  <c r="AL112" i="13"/>
  <c r="AL113" i="13"/>
  <c r="AL114" i="13"/>
  <c r="AL115" i="13"/>
  <c r="AL116" i="13"/>
  <c r="AL117" i="13"/>
  <c r="AL118" i="13"/>
  <c r="AL119" i="13"/>
  <c r="AL120" i="13"/>
  <c r="AL121" i="13"/>
  <c r="AL122" i="13"/>
  <c r="AL123" i="13"/>
  <c r="AL124" i="13"/>
  <c r="AL125" i="13"/>
  <c r="AL126" i="13"/>
  <c r="AL127" i="13"/>
  <c r="AL128" i="13"/>
  <c r="AL129" i="13"/>
  <c r="AL130" i="13"/>
  <c r="AL131" i="13"/>
  <c r="AL132" i="13"/>
  <c r="AL133" i="13"/>
  <c r="AL134" i="13"/>
  <c r="AL135" i="13"/>
  <c r="AL136" i="13"/>
  <c r="AL137" i="13"/>
  <c r="AL138" i="13"/>
  <c r="AL139" i="13"/>
  <c r="AL140" i="13"/>
  <c r="AL141" i="13"/>
  <c r="AL142" i="13"/>
  <c r="AL143" i="13"/>
  <c r="AL144" i="13"/>
  <c r="AL145" i="13"/>
  <c r="AL146" i="13"/>
  <c r="AL147" i="13"/>
  <c r="AL148" i="13"/>
  <c r="AL149" i="13"/>
  <c r="AL150" i="13"/>
  <c r="AL151" i="13"/>
  <c r="AL152" i="13"/>
  <c r="AL153" i="13"/>
  <c r="AL154" i="13"/>
  <c r="AL155" i="13"/>
  <c r="AL156" i="13"/>
  <c r="AL157" i="13"/>
  <c r="AL158" i="13"/>
  <c r="AL159" i="13"/>
  <c r="AL160" i="13"/>
  <c r="AL161" i="13"/>
  <c r="AL162" i="13"/>
  <c r="AL163" i="13"/>
  <c r="AL164" i="13"/>
  <c r="AL165" i="13"/>
  <c r="AL166" i="13"/>
  <c r="AL167" i="13"/>
  <c r="AL168" i="13"/>
  <c r="AL2" i="13"/>
  <c r="AI110" i="13"/>
  <c r="AI108" i="13"/>
  <c r="AI112" i="13"/>
  <c r="AI149" i="13"/>
  <c r="AI27" i="13"/>
  <c r="AI106" i="13"/>
  <c r="AI168" i="13"/>
  <c r="AI119" i="13"/>
  <c r="AI40" i="13"/>
  <c r="AI123" i="13"/>
  <c r="AI129" i="13"/>
  <c r="AI117" i="13"/>
  <c r="AI64" i="13"/>
  <c r="AI63" i="13"/>
  <c r="AI115" i="13"/>
  <c r="AI42" i="13"/>
  <c r="AI36" i="13"/>
  <c r="AI113" i="13"/>
  <c r="AI114" i="13"/>
  <c r="AI116" i="13"/>
  <c r="AI41" i="13"/>
  <c r="AI124" i="13"/>
  <c r="AI130" i="13"/>
  <c r="AI148" i="13"/>
  <c r="AI146" i="13"/>
  <c r="AI147" i="13"/>
  <c r="AI34" i="13"/>
  <c r="AI18" i="13"/>
  <c r="AI37" i="13"/>
  <c r="AI120" i="13"/>
  <c r="AI126" i="13"/>
  <c r="AI38" i="13"/>
  <c r="AI49" i="13"/>
  <c r="AI54" i="13"/>
  <c r="AI59" i="13"/>
  <c r="AI74" i="13"/>
  <c r="AI80" i="13"/>
  <c r="AI121" i="13"/>
  <c r="AI127" i="13"/>
  <c r="AI142" i="13"/>
  <c r="AI39" i="13"/>
  <c r="AI122" i="13"/>
  <c r="AI128" i="13"/>
  <c r="AI70" i="13"/>
  <c r="AI10" i="13"/>
  <c r="AI138" i="13"/>
  <c r="AI137" i="13"/>
  <c r="AI19" i="13"/>
  <c r="AI20" i="13"/>
  <c r="AI21" i="13"/>
  <c r="AI26" i="13"/>
  <c r="AI71" i="13"/>
  <c r="AI105" i="13"/>
  <c r="AI65" i="13"/>
  <c r="AI125" i="13"/>
  <c r="AI111" i="13"/>
  <c r="AI118" i="13"/>
  <c r="AI102" i="13"/>
  <c r="AI109" i="13"/>
  <c r="AI56" i="13"/>
  <c r="AI61" i="13"/>
  <c r="AI76" i="13"/>
  <c r="AI82" i="13"/>
  <c r="AI94" i="13"/>
  <c r="AI144" i="13"/>
  <c r="AI154" i="13"/>
  <c r="AI77" i="13"/>
  <c r="AI83" i="13"/>
  <c r="AI145" i="13"/>
  <c r="AI52" i="13"/>
  <c r="AI57" i="13"/>
  <c r="AI62" i="13"/>
  <c r="AI33" i="13"/>
  <c r="AI35" i="13"/>
  <c r="AI153" i="13"/>
  <c r="AI32" i="13"/>
  <c r="AI48" i="13"/>
  <c r="AI53" i="13"/>
  <c r="AI58" i="13"/>
  <c r="AI73" i="13"/>
  <c r="AI79" i="13"/>
  <c r="AI141" i="13"/>
  <c r="AI50" i="13"/>
  <c r="AI55" i="13"/>
  <c r="AI60" i="13"/>
  <c r="AI75" i="13"/>
  <c r="AI81" i="13"/>
  <c r="AI143" i="13"/>
  <c r="AI25" i="13"/>
  <c r="AI69" i="13"/>
  <c r="AI43" i="13"/>
  <c r="AI152" i="13"/>
  <c r="AI47" i="13"/>
  <c r="AI51" i="13"/>
  <c r="AH53" i="13"/>
  <c r="AH58" i="13"/>
  <c r="AH73" i="13"/>
  <c r="AH79" i="13"/>
  <c r="AH141" i="13"/>
  <c r="AH50" i="13"/>
  <c r="AH55" i="13"/>
  <c r="AH60" i="13"/>
  <c r="AH75" i="13"/>
  <c r="AH81" i="13"/>
  <c r="AH143" i="13"/>
  <c r="AH101" i="13"/>
  <c r="AH139" i="13"/>
  <c r="AH25" i="13"/>
  <c r="AH104" i="13"/>
  <c r="AH44" i="13"/>
  <c r="AH84" i="13"/>
  <c r="AH78" i="13"/>
  <c r="AH45" i="13"/>
  <c r="AH69" i="13"/>
  <c r="AH43" i="13"/>
  <c r="AH33" i="13"/>
  <c r="AH151" i="13"/>
  <c r="AH72" i="13"/>
  <c r="AH30" i="13"/>
  <c r="AH132" i="13"/>
  <c r="AH156" i="13"/>
  <c r="AH133" i="13"/>
  <c r="AH11" i="13"/>
  <c r="AH12" i="13"/>
  <c r="AH164" i="13"/>
  <c r="AH102" i="13"/>
  <c r="AH86" i="13"/>
  <c r="AH85" i="13"/>
  <c r="AH92" i="13"/>
  <c r="AH93" i="13"/>
  <c r="AH6" i="13"/>
  <c r="AH5" i="13"/>
  <c r="AH91" i="13"/>
  <c r="AH51" i="13"/>
  <c r="AH56" i="13"/>
  <c r="AH61" i="13"/>
  <c r="AH76" i="13"/>
  <c r="AH82" i="13"/>
  <c r="AH94" i="13"/>
  <c r="AH144" i="13"/>
  <c r="AH89" i="13"/>
  <c r="AH90" i="13"/>
  <c r="AH77" i="13"/>
  <c r="AH83" i="13"/>
  <c r="AH145" i="13"/>
  <c r="AH47" i="13"/>
  <c r="AH88" i="13"/>
  <c r="AH87" i="13"/>
  <c r="AH32" i="13"/>
  <c r="AH118" i="13"/>
  <c r="AH109" i="13"/>
  <c r="AH35" i="13"/>
  <c r="AH111" i="13"/>
  <c r="AH52" i="13"/>
  <c r="AH57" i="13"/>
  <c r="AH62" i="13"/>
  <c r="AH48" i="13"/>
  <c r="U73" i="13" l="1"/>
  <c r="U58" i="13"/>
  <c r="U37" i="13"/>
  <c r="U53" i="13"/>
  <c r="U120" i="13"/>
  <c r="U48" i="13"/>
  <c r="U126" i="13"/>
  <c r="U141" i="13"/>
  <c r="U80" i="13"/>
  <c r="U74" i="13"/>
  <c r="U59" i="13"/>
  <c r="U38" i="13"/>
  <c r="U54" i="13"/>
  <c r="U121" i="13"/>
  <c r="U49" i="13"/>
  <c r="U127" i="13"/>
  <c r="U142" i="13"/>
  <c r="U81" i="13"/>
  <c r="U75" i="13"/>
  <c r="U60" i="13"/>
  <c r="U39" i="13"/>
  <c r="U55" i="13"/>
  <c r="U122" i="13"/>
  <c r="U50" i="13"/>
  <c r="U128" i="13"/>
  <c r="U143" i="13"/>
  <c r="U79" i="13"/>
  <c r="M3" i="13"/>
  <c r="O3" i="13" s="1"/>
  <c r="M4" i="13"/>
  <c r="O4" i="13" s="1"/>
  <c r="M5" i="13"/>
  <c r="N5" i="13" s="1"/>
  <c r="M6" i="13"/>
  <c r="N6" i="13" s="1"/>
  <c r="M7" i="13"/>
  <c r="O7" i="13" s="1"/>
  <c r="M8" i="13"/>
  <c r="O8" i="13" s="1"/>
  <c r="M9" i="13"/>
  <c r="N9" i="13" s="1"/>
  <c r="M10" i="13"/>
  <c r="N10" i="13" s="1"/>
  <c r="M11" i="13"/>
  <c r="O11" i="13" s="1"/>
  <c r="M12" i="13"/>
  <c r="O12" i="13" s="1"/>
  <c r="M13" i="13"/>
  <c r="N13" i="13" s="1"/>
  <c r="M14" i="13"/>
  <c r="N14" i="13" s="1"/>
  <c r="M15" i="13"/>
  <c r="O15" i="13" s="1"/>
  <c r="M16" i="13"/>
  <c r="O16" i="13" s="1"/>
  <c r="M17" i="13"/>
  <c r="N17" i="13" s="1"/>
  <c r="M18" i="13"/>
  <c r="N18" i="13" s="1"/>
  <c r="M19" i="13"/>
  <c r="O19" i="13" s="1"/>
  <c r="M20" i="13"/>
  <c r="O20" i="13" s="1"/>
  <c r="M21" i="13"/>
  <c r="N21" i="13" s="1"/>
  <c r="M22" i="13"/>
  <c r="N22" i="13" s="1"/>
  <c r="M23" i="13"/>
  <c r="O23" i="13" s="1"/>
  <c r="M24" i="13"/>
  <c r="O24" i="13" s="1"/>
  <c r="M25" i="13"/>
  <c r="N25" i="13" s="1"/>
  <c r="M26" i="13"/>
  <c r="N26" i="13" s="1"/>
  <c r="M27" i="13"/>
  <c r="O27" i="13" s="1"/>
  <c r="M28" i="13"/>
  <c r="O28" i="13" s="1"/>
  <c r="M29" i="13"/>
  <c r="N29" i="13" s="1"/>
  <c r="M30" i="13"/>
  <c r="N30" i="13" s="1"/>
  <c r="M31" i="13"/>
  <c r="O31" i="13" s="1"/>
  <c r="M32" i="13"/>
  <c r="O32" i="13" s="1"/>
  <c r="M33" i="13"/>
  <c r="N33" i="13" s="1"/>
  <c r="M34" i="13"/>
  <c r="N34" i="13" s="1"/>
  <c r="M35" i="13"/>
  <c r="O35" i="13" s="1"/>
  <c r="M36" i="13"/>
  <c r="O36" i="13" s="1"/>
  <c r="M37" i="13"/>
  <c r="N37" i="13" s="1"/>
  <c r="M38" i="13"/>
  <c r="N38" i="13" s="1"/>
  <c r="M39" i="13"/>
  <c r="O39" i="13" s="1"/>
  <c r="M40" i="13"/>
  <c r="O40" i="13" s="1"/>
  <c r="M41" i="13"/>
  <c r="N41" i="13" s="1"/>
  <c r="M42" i="13"/>
  <c r="N42" i="13" s="1"/>
  <c r="M43" i="13"/>
  <c r="O43" i="13" s="1"/>
  <c r="M44" i="13"/>
  <c r="O44" i="13" s="1"/>
  <c r="M45" i="13"/>
  <c r="N45" i="13" s="1"/>
  <c r="M46" i="13"/>
  <c r="N46" i="13" s="1"/>
  <c r="M47" i="13"/>
  <c r="O47" i="13" s="1"/>
  <c r="M48" i="13"/>
  <c r="O48" i="13" s="1"/>
  <c r="M49" i="13"/>
  <c r="N49" i="13" s="1"/>
  <c r="M50" i="13"/>
  <c r="N50" i="13" s="1"/>
  <c r="M51" i="13"/>
  <c r="O51" i="13" s="1"/>
  <c r="M52" i="13"/>
  <c r="O52" i="13" s="1"/>
  <c r="M53" i="13"/>
  <c r="N53" i="13" s="1"/>
  <c r="M54" i="13"/>
  <c r="N54" i="13" s="1"/>
  <c r="M55" i="13"/>
  <c r="O55" i="13" s="1"/>
  <c r="M56" i="13"/>
  <c r="O56" i="13" s="1"/>
  <c r="M57" i="13"/>
  <c r="N57" i="13" s="1"/>
  <c r="M58" i="13"/>
  <c r="N58" i="13" s="1"/>
  <c r="M59" i="13"/>
  <c r="O59" i="13" s="1"/>
  <c r="M60" i="13"/>
  <c r="O60" i="13" s="1"/>
  <c r="M61" i="13"/>
  <c r="N61" i="13" s="1"/>
  <c r="M62" i="13"/>
  <c r="N62" i="13" s="1"/>
  <c r="M63" i="13"/>
  <c r="O63" i="13" s="1"/>
  <c r="M64" i="13"/>
  <c r="O64" i="13" s="1"/>
  <c r="M65" i="13"/>
  <c r="N65" i="13" s="1"/>
  <c r="M66" i="13"/>
  <c r="N66" i="13" s="1"/>
  <c r="M67" i="13"/>
  <c r="O67" i="13" s="1"/>
  <c r="M68" i="13"/>
  <c r="O68" i="13" s="1"/>
  <c r="M69" i="13"/>
  <c r="N69" i="13" s="1"/>
  <c r="M70" i="13"/>
  <c r="N70" i="13" s="1"/>
  <c r="M71" i="13"/>
  <c r="O71" i="13" s="1"/>
  <c r="M72" i="13"/>
  <c r="O72" i="13" s="1"/>
  <c r="M73" i="13"/>
  <c r="N73" i="13" s="1"/>
  <c r="M74" i="13"/>
  <c r="N74" i="13" s="1"/>
  <c r="M75" i="13"/>
  <c r="O75" i="13" s="1"/>
  <c r="M76" i="13"/>
  <c r="O76" i="13" s="1"/>
  <c r="M77" i="13"/>
  <c r="N77" i="13" s="1"/>
  <c r="M78" i="13"/>
  <c r="N78" i="13" s="1"/>
  <c r="M79" i="13"/>
  <c r="O79" i="13" s="1"/>
  <c r="M80" i="13"/>
  <c r="O80" i="13" s="1"/>
  <c r="M81" i="13"/>
  <c r="N81" i="13" s="1"/>
  <c r="M82" i="13"/>
  <c r="N82" i="13" s="1"/>
  <c r="M83" i="13"/>
  <c r="O83" i="13" s="1"/>
  <c r="M84" i="13"/>
  <c r="O84" i="13" s="1"/>
  <c r="M85" i="13"/>
  <c r="N85" i="13" s="1"/>
  <c r="M86" i="13"/>
  <c r="N86" i="13" s="1"/>
  <c r="M87" i="13"/>
  <c r="O87" i="13" s="1"/>
  <c r="M88" i="13"/>
  <c r="O88" i="13" s="1"/>
  <c r="M89" i="13"/>
  <c r="N89" i="13" s="1"/>
  <c r="M90" i="13"/>
  <c r="N90" i="13" s="1"/>
  <c r="M91" i="13"/>
  <c r="O91" i="13" s="1"/>
  <c r="M92" i="13"/>
  <c r="O92" i="13" s="1"/>
  <c r="M93" i="13"/>
  <c r="N93" i="13" s="1"/>
  <c r="M94" i="13"/>
  <c r="N94" i="13" s="1"/>
  <c r="M95" i="13"/>
  <c r="O95" i="13" s="1"/>
  <c r="M96" i="13"/>
  <c r="O96" i="13" s="1"/>
  <c r="M97" i="13"/>
  <c r="N97" i="13" s="1"/>
  <c r="M98" i="13"/>
  <c r="N98" i="13" s="1"/>
  <c r="M99" i="13"/>
  <c r="O99" i="13" s="1"/>
  <c r="M100" i="13"/>
  <c r="O100" i="13" s="1"/>
  <c r="M101" i="13"/>
  <c r="N101" i="13" s="1"/>
  <c r="M102" i="13"/>
  <c r="N102" i="13" s="1"/>
  <c r="M103" i="13"/>
  <c r="O103" i="13" s="1"/>
  <c r="M104" i="13"/>
  <c r="O104" i="13" s="1"/>
  <c r="M105" i="13"/>
  <c r="N105" i="13" s="1"/>
  <c r="M106" i="13"/>
  <c r="N106" i="13" s="1"/>
  <c r="M107" i="13"/>
  <c r="O107" i="13" s="1"/>
  <c r="M108" i="13"/>
  <c r="O108" i="13" s="1"/>
  <c r="M109" i="13"/>
  <c r="N109" i="13" s="1"/>
  <c r="M110" i="13"/>
  <c r="N110" i="13" s="1"/>
  <c r="M111" i="13"/>
  <c r="O111" i="13" s="1"/>
  <c r="M112" i="13"/>
  <c r="O112" i="13" s="1"/>
  <c r="M113" i="13"/>
  <c r="N113" i="13" s="1"/>
  <c r="M114" i="13"/>
  <c r="N114" i="13" s="1"/>
  <c r="M115" i="13"/>
  <c r="O115" i="13" s="1"/>
  <c r="M116" i="13"/>
  <c r="O116" i="13" s="1"/>
  <c r="M117" i="13"/>
  <c r="N117" i="13" s="1"/>
  <c r="M118" i="13"/>
  <c r="N118" i="13" s="1"/>
  <c r="M119" i="13"/>
  <c r="O119" i="13" s="1"/>
  <c r="M120" i="13"/>
  <c r="O120" i="13" s="1"/>
  <c r="M121" i="13"/>
  <c r="N121" i="13" s="1"/>
  <c r="M122" i="13"/>
  <c r="N122" i="13" s="1"/>
  <c r="M123" i="13"/>
  <c r="O123" i="13" s="1"/>
  <c r="M124" i="13"/>
  <c r="O124" i="13" s="1"/>
  <c r="M125" i="13"/>
  <c r="N125" i="13" s="1"/>
  <c r="M126" i="13"/>
  <c r="N126" i="13" s="1"/>
  <c r="M127" i="13"/>
  <c r="O127" i="13" s="1"/>
  <c r="M128" i="13"/>
  <c r="O128" i="13" s="1"/>
  <c r="M129" i="13"/>
  <c r="N129" i="13" s="1"/>
  <c r="M130" i="13"/>
  <c r="N130" i="13" s="1"/>
  <c r="M131" i="13"/>
  <c r="O131" i="13" s="1"/>
  <c r="M132" i="13"/>
  <c r="O132" i="13" s="1"/>
  <c r="M133" i="13"/>
  <c r="N133" i="13" s="1"/>
  <c r="M134" i="13"/>
  <c r="N134" i="13" s="1"/>
  <c r="M135" i="13"/>
  <c r="O135" i="13" s="1"/>
  <c r="M136" i="13"/>
  <c r="O136" i="13" s="1"/>
  <c r="M137" i="13"/>
  <c r="N137" i="13" s="1"/>
  <c r="M138" i="13"/>
  <c r="N138" i="13" s="1"/>
  <c r="M139" i="13"/>
  <c r="O139" i="13" s="1"/>
  <c r="M140" i="13"/>
  <c r="O140" i="13" s="1"/>
  <c r="M141" i="13"/>
  <c r="N141" i="13" s="1"/>
  <c r="M142" i="13"/>
  <c r="N142" i="13" s="1"/>
  <c r="M143" i="13"/>
  <c r="O143" i="13" s="1"/>
  <c r="M144" i="13"/>
  <c r="O144" i="13" s="1"/>
  <c r="M145" i="13"/>
  <c r="N145" i="13" s="1"/>
  <c r="M146" i="13"/>
  <c r="N146" i="13" s="1"/>
  <c r="M147" i="13"/>
  <c r="O147" i="13" s="1"/>
  <c r="M148" i="13"/>
  <c r="O148" i="13" s="1"/>
  <c r="M149" i="13"/>
  <c r="N149" i="13" s="1"/>
  <c r="M150" i="13"/>
  <c r="N150" i="13" s="1"/>
  <c r="M151" i="13"/>
  <c r="O151" i="13" s="1"/>
  <c r="M152" i="13"/>
  <c r="O152" i="13" s="1"/>
  <c r="M153" i="13"/>
  <c r="N153" i="13" s="1"/>
  <c r="M154" i="13"/>
  <c r="N154" i="13" s="1"/>
  <c r="M155" i="13"/>
  <c r="O155" i="13" s="1"/>
  <c r="M156" i="13"/>
  <c r="O156" i="13" s="1"/>
  <c r="M157" i="13"/>
  <c r="N157" i="13" s="1"/>
  <c r="M158" i="13"/>
  <c r="N158" i="13" s="1"/>
  <c r="M159" i="13"/>
  <c r="O159" i="13" s="1"/>
  <c r="M160" i="13"/>
  <c r="O160" i="13" s="1"/>
  <c r="M161" i="13"/>
  <c r="N161" i="13" s="1"/>
  <c r="M162" i="13"/>
  <c r="N162" i="13" s="1"/>
  <c r="M163" i="13"/>
  <c r="O163" i="13" s="1"/>
  <c r="M164" i="13"/>
  <c r="O164" i="13" s="1"/>
  <c r="M165" i="13"/>
  <c r="N165" i="13" s="1"/>
  <c r="M166" i="13"/>
  <c r="N166" i="13" s="1"/>
  <c r="M167" i="13"/>
  <c r="O167" i="13" s="1"/>
  <c r="M168" i="13"/>
  <c r="O168" i="13" s="1"/>
  <c r="M2" i="13"/>
  <c r="N2" i="13" s="1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2" i="13"/>
  <c r="N32" i="13"/>
  <c r="C2" i="12"/>
  <c r="H2" i="11"/>
  <c r="G2" i="11"/>
  <c r="B2" i="10"/>
  <c r="B3" i="10"/>
  <c r="B4" i="10"/>
  <c r="B5" i="10"/>
  <c r="B6" i="10"/>
  <c r="B7" i="10"/>
  <c r="B8" i="10"/>
  <c r="B9" i="10"/>
  <c r="B10" i="10"/>
  <c r="B11" i="10"/>
  <c r="B12" i="10"/>
  <c r="B1" i="10"/>
  <c r="N140" i="13" l="1"/>
  <c r="N100" i="13"/>
  <c r="N64" i="13"/>
  <c r="N132" i="13"/>
  <c r="N56" i="13"/>
  <c r="N12" i="13"/>
  <c r="N164" i="13"/>
  <c r="N96" i="13"/>
  <c r="N24" i="13"/>
  <c r="N160" i="13"/>
  <c r="N128" i="13"/>
  <c r="N76" i="13"/>
  <c r="N44" i="13"/>
  <c r="N159" i="13"/>
  <c r="N108" i="13"/>
  <c r="N68" i="13"/>
  <c r="N36" i="13"/>
  <c r="N4" i="13"/>
  <c r="N120" i="13"/>
  <c r="N88" i="13"/>
  <c r="N152" i="13"/>
  <c r="N63" i="13"/>
  <c r="N71" i="13"/>
  <c r="N127" i="13"/>
  <c r="N7" i="13"/>
  <c r="N95" i="13"/>
  <c r="N31" i="13"/>
  <c r="N39" i="13"/>
  <c r="N151" i="13"/>
  <c r="N119" i="13"/>
  <c r="N87" i="13"/>
  <c r="N55" i="13"/>
  <c r="N23" i="13"/>
  <c r="N135" i="13"/>
  <c r="N103" i="13"/>
  <c r="N143" i="13"/>
  <c r="N111" i="13"/>
  <c r="N79" i="13"/>
  <c r="N47" i="13"/>
  <c r="N15" i="13"/>
  <c r="N168" i="13"/>
  <c r="N148" i="13"/>
  <c r="N136" i="13"/>
  <c r="N116" i="13"/>
  <c r="N104" i="13"/>
  <c r="N84" i="13"/>
  <c r="N72" i="13"/>
  <c r="N52" i="13"/>
  <c r="N40" i="13"/>
  <c r="N20" i="13"/>
  <c r="N8" i="13"/>
  <c r="N167" i="13"/>
  <c r="N156" i="13"/>
  <c r="N144" i="13"/>
  <c r="N124" i="13"/>
  <c r="N112" i="13"/>
  <c r="N92" i="13"/>
  <c r="N80" i="13"/>
  <c r="N60" i="13"/>
  <c r="N48" i="13"/>
  <c r="N28" i="13"/>
  <c r="N16" i="13"/>
  <c r="N163" i="13"/>
  <c r="N155" i="13"/>
  <c r="N147" i="13"/>
  <c r="N139" i="13"/>
  <c r="N131" i="13"/>
  <c r="N123" i="13"/>
  <c r="N115" i="13"/>
  <c r="N99" i="13"/>
  <c r="N91" i="13"/>
  <c r="N83" i="13"/>
  <c r="N75" i="13"/>
  <c r="N67" i="13"/>
  <c r="N59" i="13"/>
  <c r="N51" i="13"/>
  <c r="N43" i="13"/>
  <c r="N35" i="13"/>
  <c r="N27" i="13"/>
  <c r="N19" i="13"/>
  <c r="N11" i="13"/>
  <c r="N3" i="13"/>
  <c r="O29" i="13"/>
  <c r="O17" i="13"/>
  <c r="O25" i="13"/>
  <c r="O118" i="13"/>
  <c r="O109" i="13"/>
  <c r="O65" i="13"/>
  <c r="O34" i="13"/>
  <c r="O97" i="13"/>
  <c r="O78" i="13"/>
  <c r="O85" i="13"/>
  <c r="O165" i="13"/>
  <c r="O89" i="13"/>
  <c r="O46" i="13"/>
  <c r="O6" i="13"/>
  <c r="O2" i="13"/>
  <c r="O101" i="13"/>
  <c r="O14" i="13"/>
  <c r="O145" i="13"/>
  <c r="O141" i="13"/>
  <c r="O129" i="13"/>
  <c r="O125" i="13"/>
  <c r="O121" i="13"/>
  <c r="O94" i="13"/>
  <c r="O70" i="13"/>
  <c r="O62" i="13"/>
  <c r="O58" i="13"/>
  <c r="O54" i="13"/>
  <c r="O50" i="13"/>
  <c r="O42" i="13"/>
  <c r="O38" i="13"/>
  <c r="O21" i="13"/>
  <c r="O10" i="13"/>
  <c r="O33" i="13"/>
  <c r="O133" i="13"/>
  <c r="O45" i="13"/>
  <c r="O93" i="13"/>
  <c r="O134" i="13"/>
  <c r="O9" i="13"/>
  <c r="O5" i="13"/>
  <c r="O13" i="13"/>
  <c r="O138" i="13"/>
  <c r="O114" i="13"/>
  <c r="O74" i="13"/>
  <c r="O69" i="13"/>
  <c r="O61" i="13"/>
  <c r="O57" i="13"/>
  <c r="O53" i="13"/>
  <c r="O49" i="13"/>
  <c r="O41" i="13"/>
  <c r="O37" i="13"/>
  <c r="O106" i="13"/>
  <c r="O162" i="13"/>
  <c r="O158" i="13"/>
  <c r="O150" i="13"/>
  <c r="O154" i="13"/>
  <c r="O137" i="13"/>
  <c r="O117" i="13"/>
  <c r="O113" i="13"/>
  <c r="O82" i="13"/>
  <c r="O77" i="13"/>
  <c r="O73" i="13"/>
  <c r="O26" i="13"/>
  <c r="O149" i="13"/>
  <c r="O110" i="13"/>
  <c r="O102" i="13"/>
  <c r="O98" i="13"/>
  <c r="O30" i="13"/>
  <c r="O86" i="13"/>
  <c r="O166" i="13"/>
  <c r="O161" i="13"/>
  <c r="O157" i="13"/>
  <c r="O90" i="13"/>
  <c r="O66" i="13"/>
  <c r="O22" i="13"/>
  <c r="O153" i="13"/>
  <c r="O146" i="13"/>
  <c r="O142" i="13"/>
  <c r="O130" i="13"/>
  <c r="O126" i="13"/>
  <c r="O122" i="13"/>
  <c r="O105" i="13"/>
  <c r="O81" i="13"/>
  <c r="O18" i="13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" i="8"/>
  <c r="G2" i="8" s="1"/>
  <c r="B37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6" i="6"/>
  <c r="B38" i="6"/>
  <c r="B1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B27" i="1"/>
  <c r="C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" i="1"/>
</calcChain>
</file>

<file path=xl/sharedStrings.xml><?xml version="1.0" encoding="utf-8"?>
<sst xmlns="http://schemas.openxmlformats.org/spreadsheetml/2006/main" count="11859" uniqueCount="990">
  <si>
    <t>Bill</t>
  </si>
  <si>
    <t>Client</t>
  </si>
  <si>
    <t>Company</t>
  </si>
  <si>
    <t>ContentPrivacyPolicy</t>
  </si>
  <si>
    <t>ContentTermsOfService</t>
  </si>
  <si>
    <t>Contract</t>
  </si>
  <si>
    <t>ContractType</t>
  </si>
  <si>
    <t>Demo</t>
  </si>
  <si>
    <t>DemoModel</t>
  </si>
  <si>
    <t>FosGroup</t>
  </si>
  <si>
    <t>FosUser</t>
  </si>
  <si>
    <t>FosUserDetails</t>
  </si>
  <si>
    <t>FosUserLocation</t>
  </si>
  <si>
    <t>GeoState</t>
  </si>
  <si>
    <t>Invitation</t>
  </si>
  <si>
    <t>Rep</t>
  </si>
  <si>
    <t>Sessions</t>
  </si>
  <si>
    <t>Tdu</t>
  </si>
  <si>
    <t>TduLookup</t>
  </si>
  <si>
    <t>TestLabels</t>
  </si>
  <si>
    <t>Unsubscribed</t>
  </si>
  <si>
    <t>UsageModel</t>
  </si>
  <si>
    <t>UserConsumptionData</t>
  </si>
  <si>
    <t>UserConsumptionUploadsCsv</t>
  </si>
  <si>
    <t>Entity</t>
  </si>
  <si>
    <t>Create Forms</t>
  </si>
  <si>
    <t>Create CRUD</t>
  </si>
  <si>
    <t>Output</t>
  </si>
  <si>
    <t>bill</t>
  </si>
  <si>
    <t>client</t>
  </si>
  <si>
    <t>company</t>
  </si>
  <si>
    <t>content_privacy_policy</t>
  </si>
  <si>
    <t>content_terms_of_service</t>
  </si>
  <si>
    <t>contract</t>
  </si>
  <si>
    <t>contract_type</t>
  </si>
  <si>
    <t>demo</t>
  </si>
  <si>
    <t>demo_model</t>
  </si>
  <si>
    <t>fos_group</t>
  </si>
  <si>
    <t>fos_user</t>
  </si>
  <si>
    <t>fos_user_details</t>
  </si>
  <si>
    <t>fos_user_location</t>
  </si>
  <si>
    <t>geo_state</t>
  </si>
  <si>
    <t>invitation</t>
  </si>
  <si>
    <t>rep</t>
  </si>
  <si>
    <t>sessions</t>
  </si>
  <si>
    <t>tdu</t>
  </si>
  <si>
    <t>tdu_lookup</t>
  </si>
  <si>
    <t>test_labels</t>
  </si>
  <si>
    <t>unsubscribed</t>
  </si>
  <si>
    <t>usage_model</t>
  </si>
  <si>
    <t>user_consumption_data</t>
  </si>
  <si>
    <t>user_consumption_uploads_csv</t>
  </si>
  <si>
    <t>Entity Lower Case</t>
  </si>
  <si>
    <t>ZipcodeLookup</t>
  </si>
  <si>
    <t>zipcode_lookup</t>
  </si>
  <si>
    <t>BillRecordType</t>
  </si>
  <si>
    <t>Group</t>
  </si>
  <si>
    <t>EntityType</t>
  </si>
  <si>
    <t>BirthdayType</t>
  </si>
  <si>
    <t>ButtonType</t>
  </si>
  <si>
    <t>CheckboxType</t>
  </si>
  <si>
    <t>ChoiceType</t>
  </si>
  <si>
    <t>CollectionType</t>
  </si>
  <si>
    <t>CountryType</t>
  </si>
  <si>
    <t>CurrencyType</t>
  </si>
  <si>
    <t>DateType</t>
  </si>
  <si>
    <t>DateTimeType</t>
  </si>
  <si>
    <t>EmailType</t>
  </si>
  <si>
    <t>FileType</t>
  </si>
  <si>
    <t>HiddenType</t>
  </si>
  <si>
    <t>IntegerType</t>
  </si>
  <si>
    <t>LanguageType</t>
  </si>
  <si>
    <t>LocaleType</t>
  </si>
  <si>
    <t>MoneyType</t>
  </si>
  <si>
    <t>NumberType</t>
  </si>
  <si>
    <t>PasswordType</t>
  </si>
  <si>
    <t>PercentType</t>
  </si>
  <si>
    <t>RadioType</t>
  </si>
  <si>
    <t>RangeType</t>
  </si>
  <si>
    <t>RepeatedType</t>
  </si>
  <si>
    <t>ResetType</t>
  </si>
  <si>
    <t>SearchType</t>
  </si>
  <si>
    <t>SubmitType</t>
  </si>
  <si>
    <t>TextType</t>
  </si>
  <si>
    <t>TextareaType</t>
  </si>
  <si>
    <t>TimeType</t>
  </si>
  <si>
    <t>TimezoneType</t>
  </si>
  <si>
    <t>UrlType</t>
  </si>
  <si>
    <t>&lt;context&gt;</t>
  </si>
  <si>
    <t>&lt;option name="PHP" value="true" /&gt;</t>
  </si>
  <si>
    <t>&lt;option name="PHP Comment" value="false" /&gt;</t>
  </si>
  <si>
    <t>&lt;option name="PHP String Literal" value="false" /&gt;</t>
  </si>
  <si>
    <t>&lt;option name="PHP Class Member" value="false" /&gt;</t>
  </si>
  <si>
    <t>&lt;/context&gt;</t>
  </si>
  <si>
    <t>&lt;variable name="VAR_NAME" expression="" defaultValue="" alwaysStopAt="true" /&gt;
 &lt;context&gt;
  &lt;option name="PHP" value="true" /&gt;
  &lt;option name="PHP Comment" value="false" /&gt;
  &lt;option name="PHP String Literal" value="false" /&gt;
  &lt;option name="PHP Class Member" value="false" /&gt;
 &lt;/context&gt;
&lt;/template&gt;</t>
  </si>
  <si>
    <t>Directory Creation</t>
  </si>
  <si>
    <t>Copy Templates</t>
  </si>
  <si>
    <t>Alabama</t>
  </si>
  <si>
    <t>No</t>
  </si>
  <si>
    <t>Alaska</t>
  </si>
  <si>
    <t>Arizona</t>
  </si>
  <si>
    <t>No (Suspended)</t>
  </si>
  <si>
    <t>Arkansas</t>
  </si>
  <si>
    <t>California</t>
  </si>
  <si>
    <t>Yes (Limited)</t>
  </si>
  <si>
    <t>Connecticut</t>
  </si>
  <si>
    <t>Yes</t>
  </si>
  <si>
    <t>Colorado</t>
  </si>
  <si>
    <t>Yes (Pilot)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</si>
  <si>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</si>
  <si>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</si>
  <si>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</si>
  <si>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</si>
  <si>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</si>
  <si>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</si>
  <si>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</si>
  <si>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</si>
  <si>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</si>
  <si>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</si>
  <si>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</si>
  <si>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</si>
  <si>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</si>
  <si>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</si>
  <si>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</si>
  <si>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</si>
  <si>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</si>
  <si>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</si>
  <si>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</si>
  <si>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</si>
  <si>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</si>
  <si>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</si>
  <si>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</si>
  <si>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</si>
  <si>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</si>
  <si>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</si>
  <si>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</si>
  <si>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</si>
  <si>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</si>
  <si>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</si>
  <si>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</si>
  <si>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</si>
  <si>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</si>
  <si>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</si>
  <si>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</si>
  <si>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</si>
  <si>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</si>
  <si>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</si>
  <si>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</si>
  <si>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</si>
  <si>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Yes (Partial)</t>
  </si>
  <si>
    <t>Washington DC</t>
  </si>
  <si>
    <t>West Virginia</t>
  </si>
  <si>
    <t>Wisconsin</t>
  </si>
  <si>
    <t>Wyoming</t>
  </si>
  <si>
    <t>nameFirst</t>
  </si>
  <si>
    <t>nameMiddle</t>
  </si>
  <si>
    <t>nameLast</t>
  </si>
  <si>
    <t>phoneHome</t>
  </si>
  <si>
    <t>phoneCell</t>
  </si>
  <si>
    <t>urlFacebook</t>
  </si>
  <si>
    <t>urlTwitter</t>
  </si>
  <si>
    <t>tosAccepted</t>
  </si>
  <si>
    <t>tosAcceptedVersionDate</t>
  </si>
  <si>
    <t>tosAcceptedDateAndTime</t>
  </si>
  <si>
    <t>tosAcceptedFromIp</t>
  </si>
  <si>
    <t>privacyPolicyAccepted</t>
  </si>
  <si>
    <t>privacyPolicyAcceptedVersionDate</t>
  </si>
  <si>
    <t>privacyPolicyAcceptedDateAndTime</t>
  </si>
  <si>
    <t>privacyPolicyAcceptedFromIp</t>
  </si>
  <si>
    <t>isIndividual</t>
  </si>
  <si>
    <t>isRepPoc</t>
  </si>
  <si>
    <t>isTransmissionPoc</t>
  </si>
  <si>
    <t>id</t>
  </si>
  <si>
    <t>groups</t>
  </si>
  <si>
    <t>username</t>
  </si>
  <si>
    <t>usernameCanonical</t>
  </si>
  <si>
    <t>email</t>
  </si>
  <si>
    <t>emailCanonical</t>
  </si>
  <si>
    <t>enabled</t>
  </si>
  <si>
    <t>salt</t>
  </si>
  <si>
    <t>password</t>
  </si>
  <si>
    <t>plainPassword</t>
  </si>
  <si>
    <t>lastLogin</t>
  </si>
  <si>
    <t>confirmationToken</t>
  </si>
  <si>
    <t>passwordRequestedAt</t>
  </si>
  <si>
    <t>locked</t>
  </si>
  <si>
    <t>expired</t>
  </si>
  <si>
    <t>expiresAt</t>
  </si>
  <si>
    <t>roles</t>
  </si>
  <si>
    <t>credentialsExpired</t>
  </si>
  <si>
    <t>credentialsExpireAt</t>
  </si>
  <si>
    <t>TABLE_SCHEMA</t>
  </si>
  <si>
    <t>TABLE_NAME</t>
  </si>
  <si>
    <t>COLUMN_NAME</t>
  </si>
  <si>
    <t>hoa</t>
  </si>
  <si>
    <t>association</t>
  </si>
  <si>
    <t>association_id</t>
  </si>
  <si>
    <t>company_id</t>
  </si>
  <si>
    <t>number_of_properties</t>
  </si>
  <si>
    <t>is_active</t>
  </si>
  <si>
    <t>updated_at</t>
  </si>
  <si>
    <t>created_at</t>
  </si>
  <si>
    <t>attorney</t>
  </si>
  <si>
    <t>attorney_id</t>
  </si>
  <si>
    <t>person_id</t>
  </si>
  <si>
    <t>license_number</t>
  </si>
  <si>
    <t>date_license_expires</t>
  </si>
  <si>
    <t>sort_order</t>
  </si>
  <si>
    <t>attorney_to_association</t>
  </si>
  <si>
    <t>attorney_to_association_id</t>
  </si>
  <si>
    <t>ballot</t>
  </si>
  <si>
    <t>ballot_id</t>
  </si>
  <si>
    <t>voter_id</t>
  </si>
  <si>
    <t>candidate_id</t>
  </si>
  <si>
    <t>ballot_type_id</t>
  </si>
  <si>
    <t>url_online_ballot</t>
  </si>
  <si>
    <t>url_paper_ballot</t>
  </si>
  <si>
    <t>uri_paper_trace</t>
  </si>
  <si>
    <t>ballot_type</t>
  </si>
  <si>
    <t>url_ballot_type</t>
  </si>
  <si>
    <t>html_ballot_type</t>
  </si>
  <si>
    <t>board_member</t>
  </si>
  <si>
    <t>board_member_id</t>
  </si>
  <si>
    <t>date_start</t>
  </si>
  <si>
    <t>date_end</t>
  </si>
  <si>
    <t>candidate</t>
  </si>
  <si>
    <t>election_id</t>
  </si>
  <si>
    <t>is_write_in</t>
  </si>
  <si>
    <t>write_in_by_voter_id</t>
  </si>
  <si>
    <t>name_display</t>
  </si>
  <si>
    <t>name_first</t>
  </si>
  <si>
    <t>name_middle</t>
  </si>
  <si>
    <t>name_last</t>
  </si>
  <si>
    <t>name_suffix</t>
  </si>
  <si>
    <t>display_address_line1</t>
  </si>
  <si>
    <t>display_address_line2</t>
  </si>
  <si>
    <t>display_address_city</t>
  </si>
  <si>
    <t>display_address_state</t>
  </si>
  <si>
    <t>display_address_zip_code</t>
  </si>
  <si>
    <t>show_address</t>
  </si>
  <si>
    <t>share_write_in_name</t>
  </si>
  <si>
    <t>company_name</t>
  </si>
  <si>
    <t>physical_address_line1</t>
  </si>
  <si>
    <t>physical_address_line2</t>
  </si>
  <si>
    <t>physical_address_city</t>
  </si>
  <si>
    <t>physical_address_state</t>
  </si>
  <si>
    <t>physical_address_zip_code</t>
  </si>
  <si>
    <t>mailing_address_line1</t>
  </si>
  <si>
    <t>mailing_address_line2</t>
  </si>
  <si>
    <t>mailing_address_city</t>
  </si>
  <si>
    <t>mailing_address_state</t>
  </si>
  <si>
    <t>mailing_address_zip_code</t>
  </si>
  <si>
    <t>billing_address_line1</t>
  </si>
  <si>
    <t>billing_address_line2</t>
  </si>
  <si>
    <t>billing_address_city</t>
  </si>
  <si>
    <t>billing_address_state</t>
  </si>
  <si>
    <t>billing_address_zip_code</t>
  </si>
  <si>
    <t>created_by_person_id</t>
  </si>
  <si>
    <t>election</t>
  </si>
  <si>
    <t>election_type_id</t>
  </si>
  <si>
    <t>election_name_heading</t>
  </si>
  <si>
    <t>election_name_subheading</t>
  </si>
  <si>
    <t>url_election</t>
  </si>
  <si>
    <t>html_election_information</t>
  </si>
  <si>
    <t>ballot_physical_address_line1</t>
  </si>
  <si>
    <t>ballot_physical_address_line2</t>
  </si>
  <si>
    <t>ballot_physical_address_city</t>
  </si>
  <si>
    <t>ballot_physical_address_state</t>
  </si>
  <si>
    <t>ballot_physical_address_zip_code</t>
  </si>
  <si>
    <t>ballot_mailing_address_line1</t>
  </si>
  <si>
    <t>ballot_mailing_address_line2</t>
  </si>
  <si>
    <t>ballot_mailing_address_city</t>
  </si>
  <si>
    <t>ballot_mailing_address_state</t>
  </si>
  <si>
    <t>ballot_mailing_address_zip_code</t>
  </si>
  <si>
    <t>election_date</t>
  </si>
  <si>
    <t>election_date_id</t>
  </si>
  <si>
    <t>date_value</t>
  </si>
  <si>
    <t>date_label</t>
  </si>
  <si>
    <t>is_template</t>
  </si>
  <si>
    <t>election_type</t>
  </si>
  <si>
    <t>url_election_type</t>
  </si>
  <si>
    <t>html_election_type</t>
  </si>
  <si>
    <t>hoa_staff_member</t>
  </si>
  <si>
    <t>hoa_staff_member_id</t>
  </si>
  <si>
    <t>job_title</t>
  </si>
  <si>
    <t>login</t>
  </si>
  <si>
    <t>login_id</t>
  </si>
  <si>
    <t>un</t>
  </si>
  <si>
    <t>pw</t>
  </si>
  <si>
    <t>date_pw_starts</t>
  </si>
  <si>
    <t>date_pw_ends</t>
  </si>
  <si>
    <t>owner</t>
  </si>
  <si>
    <t>owner_id</t>
  </si>
  <si>
    <t>property_id</t>
  </si>
  <si>
    <t>updated_by_person_id</t>
  </si>
  <si>
    <t>person</t>
  </si>
  <si>
    <t>phone_home</t>
  </si>
  <si>
    <t>phone_mobile</t>
  </si>
  <si>
    <t>phone_fax</t>
  </si>
  <si>
    <t>phone_work</t>
  </si>
  <si>
    <t>phone_work_extension</t>
  </si>
  <si>
    <t>email_address</t>
  </si>
  <si>
    <t>mailing_address_country</t>
  </si>
  <si>
    <t>person_to_association</t>
  </si>
  <si>
    <t>person_to_association_id</t>
  </si>
  <si>
    <t>ext_hoa_person_id</t>
  </si>
  <si>
    <t>property</t>
  </si>
  <si>
    <t>ext_hoa_property_id</t>
  </si>
  <si>
    <t>ext_cad_property_id</t>
  </si>
  <si>
    <t>legal_lot</t>
  </si>
  <si>
    <t>legal_section</t>
  </si>
  <si>
    <t>legal_block</t>
  </si>
  <si>
    <t>legal_description</t>
  </si>
  <si>
    <t>sess_id</t>
  </si>
  <si>
    <t>sess_data</t>
  </si>
  <si>
    <t>sess_time</t>
  </si>
  <si>
    <t>sess_lifetime</t>
  </si>
  <si>
    <t>t1</t>
  </si>
  <si>
    <t>you</t>
  </si>
  <si>
    <t>on_update</t>
  </si>
  <si>
    <t>on_insert</t>
  </si>
  <si>
    <t>voter</t>
  </si>
  <si>
    <t>is_proxy</t>
  </si>
  <si>
    <t>proxy_person_id</t>
  </si>
  <si>
    <t>`</t>
  </si>
  <si>
    <t>association_staff</t>
  </si>
  <si>
    <t>upload</t>
  </si>
  <si>
    <t>ballotType</t>
  </si>
  <si>
    <t>electionType</t>
  </si>
  <si>
    <t>Association</t>
  </si>
  <si>
    <t>AssociationStaff</t>
  </si>
  <si>
    <t>Ballot</t>
  </si>
  <si>
    <t>BallotType</t>
  </si>
  <si>
    <t>Candidate</t>
  </si>
  <si>
    <t>Election</t>
  </si>
  <si>
    <t>ElectionDate</t>
  </si>
  <si>
    <t>ElectionType</t>
  </si>
  <si>
    <t>Property</t>
  </si>
  <si>
    <t>Upload</t>
  </si>
  <si>
    <t>Voter</t>
  </si>
  <si>
    <t>ORDINAL_POSITION</t>
  </si>
  <si>
    <t>DATA_TYPE</t>
  </si>
  <si>
    <t>int</t>
  </si>
  <si>
    <t>management_company_id</t>
  </si>
  <si>
    <t>number_of_sections</t>
  </si>
  <si>
    <t>datetime</t>
  </si>
  <si>
    <t>tinyint</t>
  </si>
  <si>
    <t>association_staff_id</t>
  </si>
  <si>
    <t>is_attorney</t>
  </si>
  <si>
    <t>char</t>
  </si>
  <si>
    <t>is_board_member</t>
  </si>
  <si>
    <t>ballot_key</t>
  </si>
  <si>
    <t>ip_address</t>
  </si>
  <si>
    <t>date_cast</t>
  </si>
  <si>
    <t>prior_ballot_id</t>
  </si>
  <si>
    <t>text</t>
  </si>
  <si>
    <t>varchar</t>
  </si>
  <si>
    <t>candidate_address_line1</t>
  </si>
  <si>
    <t>candidate_address_line2</t>
  </si>
  <si>
    <t>candidate_address_city</t>
  </si>
  <si>
    <t>candidate_address_state</t>
  </si>
  <si>
    <t>candidate_address_zip_code</t>
  </si>
  <si>
    <t>display_candidate_address</t>
  </si>
  <si>
    <t>url</t>
  </si>
  <si>
    <t>display_physical_address</t>
  </si>
  <si>
    <t>display_mailing_address</t>
  </si>
  <si>
    <t>votes_min</t>
  </si>
  <si>
    <t>smallint</t>
  </si>
  <si>
    <t>votes_max</t>
  </si>
  <si>
    <t>voters_total</t>
  </si>
  <si>
    <t>voters_required_election</t>
  </si>
  <si>
    <t>voters_required_ratification</t>
  </si>
  <si>
    <t>votes_min_per_bylaws</t>
  </si>
  <si>
    <t>votes_min_per_statute</t>
  </si>
  <si>
    <t>election_state</t>
  </si>
  <si>
    <t>allow_write_in_candidates</t>
  </si>
  <si>
    <t>allow_proxy_voting</t>
  </si>
  <si>
    <t>allow_proxy_directed</t>
  </si>
  <si>
    <t>allow_proxy_nondirected</t>
  </si>
  <si>
    <t>migration_versions</t>
  </si>
  <si>
    <t>version</t>
  </si>
  <si>
    <t>executed_at</t>
  </si>
  <si>
    <t>longtext</t>
  </si>
  <si>
    <t>password_recovery_key</t>
  </si>
  <si>
    <t>password_recovery_date</t>
  </si>
  <si>
    <t>password_recovery_ip_address</t>
  </si>
  <si>
    <t>verification_key</t>
  </si>
  <si>
    <t>verification_date</t>
  </si>
  <si>
    <t>verification_ip_address</t>
  </si>
  <si>
    <t>has_started_registration</t>
  </si>
  <si>
    <t>is_verified</t>
  </si>
  <si>
    <t>is_registered</t>
  </si>
  <si>
    <t>agreed_to_terms_at</t>
  </si>
  <si>
    <t>terms_id</t>
  </si>
  <si>
    <t>blob</t>
  </si>
  <si>
    <t>mediumint</t>
  </si>
  <si>
    <t>upload_id</t>
  </si>
  <si>
    <t>file_path</t>
  </si>
  <si>
    <t>file_name</t>
  </si>
  <si>
    <t>file_extension</t>
  </si>
  <si>
    <t>file_size</t>
  </si>
  <si>
    <t>image_width</t>
  </si>
  <si>
    <t>image_height</t>
  </si>
  <si>
    <t>is_image</t>
  </si>
  <si>
    <t>uploaded_by</t>
  </si>
  <si>
    <t>vote</t>
  </si>
  <si>
    <t>memorandum</t>
  </si>
  <si>
    <t>ID</t>
  </si>
  <si>
    <t>Field Name</t>
  </si>
  <si>
    <t>Form Row Code</t>
  </si>
  <si>
    <t xml:space="preserve">php bin/console make:crud </t>
  </si>
  <si>
    <t>Person</t>
  </si>
  <si>
    <t>Vote</t>
  </si>
  <si>
    <t>Label</t>
  </si>
  <si>
    <t>1</t>
  </si>
  <si>
    <t/>
  </si>
  <si>
    <t>NO</t>
  </si>
  <si>
    <t>int(10) unsigned</t>
  </si>
  <si>
    <t>PRI</t>
  </si>
  <si>
    <t>primary key for association</t>
  </si>
  <si>
    <t>NULL</t>
  </si>
  <si>
    <t>YES</t>
  </si>
  <si>
    <t>MUL</t>
  </si>
  <si>
    <t>primary key for company</t>
  </si>
  <si>
    <t>number of properties in this assocaition</t>
  </si>
  <si>
    <t>number of sub-sections of the associations.</t>
  </si>
  <si>
    <t>primary key for table</t>
  </si>
  <si>
    <t>primary key for person</t>
  </si>
  <si>
    <t>0</t>
  </si>
  <si>
    <t>tinyint(1)</t>
  </si>
  <si>
    <t>flag if staff member is attorney</t>
  </si>
  <si>
    <t>char(128)</t>
  </si>
  <si>
    <t>descripton of off job</t>
  </si>
  <si>
    <t>flag if staff member is board member.</t>
  </si>
  <si>
    <t>primary key for ballot.</t>
  </si>
  <si>
    <t>UNI</t>
  </si>
  <si>
    <t>primary key for voter</t>
  </si>
  <si>
    <t>primary key for ballot_type</t>
  </si>
  <si>
    <t>char(64)</t>
  </si>
  <si>
    <t>key for handing a ballot to a proxy.</t>
  </si>
  <si>
    <t>url link to get to online ballot</t>
  </si>
  <si>
    <t xml:space="preserve">url link to get to pdf ballot </t>
  </si>
  <si>
    <t>url link to get to the hard copy of the ballot</t>
  </si>
  <si>
    <t>date when ballot is cast.</t>
  </si>
  <si>
    <t xml:space="preserve">if this ballot is re-cast, meaning it was changed, then this is self referencing. </t>
  </si>
  <si>
    <t>description of a ballot type.  ie, electronic, proxy, etc.</t>
  </si>
  <si>
    <t>url link to get to page describing the ballot type</t>
  </si>
  <si>
    <t>html describing the ballot type</t>
  </si>
  <si>
    <t>primary key for candidate</t>
  </si>
  <si>
    <t>primary key for election</t>
  </si>
  <si>
    <t>is record active</t>
  </si>
  <si>
    <t>foreign key to voter</t>
  </si>
  <si>
    <t>varchar(256)</t>
  </si>
  <si>
    <t>display name</t>
  </si>
  <si>
    <t>varchar(32)</t>
  </si>
  <si>
    <t>first name</t>
  </si>
  <si>
    <t>middle name</t>
  </si>
  <si>
    <t>last name</t>
  </si>
  <si>
    <t>varchar(12)</t>
  </si>
  <si>
    <t>suffix</t>
  </si>
  <si>
    <t>mailing address line 1</t>
  </si>
  <si>
    <t>mailing address city</t>
  </si>
  <si>
    <t>tx'</t>
  </si>
  <si>
    <t>char(2)</t>
  </si>
  <si>
    <t>mailing address state</t>
  </si>
  <si>
    <t>char(16)</t>
  </si>
  <si>
    <t>mailing address zip code</t>
  </si>
  <si>
    <t>char(12)</t>
  </si>
  <si>
    <t>varchar(128)</t>
  </si>
  <si>
    <t>display the candidates address?</t>
  </si>
  <si>
    <t>does the voter want to share the name of the write in they have entered?</t>
  </si>
  <si>
    <t>name of the association</t>
  </si>
  <si>
    <t>physical address line 1</t>
  </si>
  <si>
    <t>physical address city</t>
  </si>
  <si>
    <t>physical address state</t>
  </si>
  <si>
    <t>physical address zip code</t>
  </si>
  <si>
    <t>billing address line 1</t>
  </si>
  <si>
    <t>billing address city</t>
  </si>
  <si>
    <t>billing address state</t>
  </si>
  <si>
    <t>billing address zip code</t>
  </si>
  <si>
    <t>Web Site address</t>
  </si>
  <si>
    <t>primary key for election_type</t>
  </si>
  <si>
    <t>line 1 text to describe the election</t>
  </si>
  <si>
    <t>line 2 text to describe the election</t>
  </si>
  <si>
    <t>url link to get to page describing the election</t>
  </si>
  <si>
    <t>html describing the election</t>
  </si>
  <si>
    <t>display the physical address</t>
  </si>
  <si>
    <t>display the mailing address on the form.</t>
  </si>
  <si>
    <t>smallint(5) unsigned</t>
  </si>
  <si>
    <t xml:space="preserve">minimum amount of votes allowed for balot to be allowable. </t>
  </si>
  <si>
    <t xml:space="preserve">maximum number of votes that can be cast. </t>
  </si>
  <si>
    <t>date and time when voting starts</t>
  </si>
  <si>
    <t>date and time when voting ends</t>
  </si>
  <si>
    <t>total number of voters. this can be either total number of homes or in the case of a ratification a certain percentage of home or subsection of a subdivision</t>
  </si>
  <si>
    <t xml:space="preserve">total number of votes required to make this election official. this is usually a percentage of the number. </t>
  </si>
  <si>
    <t>total number of voters required to ratify a bylaw or a deed restriction</t>
  </si>
  <si>
    <t>TX'</t>
  </si>
  <si>
    <t>State Juris Diction of Election</t>
  </si>
  <si>
    <t>Allow for Write In Candidates</t>
  </si>
  <si>
    <t>Allow for Proxy Votes</t>
  </si>
  <si>
    <t>Allow for Directed Proxies to be submitted.</t>
  </si>
  <si>
    <t>Allow for Non-Directed Proxies to be submitted.</t>
  </si>
  <si>
    <t>primary key for ellection_date</t>
  </si>
  <si>
    <t>date to display</t>
  </si>
  <si>
    <t>varchar(512)</t>
  </si>
  <si>
    <t>label to display with date</t>
  </si>
  <si>
    <t>descripton of election</t>
  </si>
  <si>
    <t>html describing the election type</t>
  </si>
  <si>
    <t>varchar(14)</t>
  </si>
  <si>
    <t>(DC2Type:datetime_immutable)</t>
  </si>
  <si>
    <t>varchar(108)</t>
  </si>
  <si>
    <t>char(6)</t>
  </si>
  <si>
    <t>varchar(180)</t>
  </si>
  <si>
    <t>mailing address country code</t>
  </si>
  <si>
    <t>Date email verification was made.</t>
  </si>
  <si>
    <t>is email address verified</t>
  </si>
  <si>
    <t>is record registered</t>
  </si>
  <si>
    <t>primary key for property</t>
  </si>
  <si>
    <t>externally produced foreign key for association tracking</t>
  </si>
  <si>
    <t>externally produced foreign key for county appraisal district</t>
  </si>
  <si>
    <t>date when this owner took posession.</t>
  </si>
  <si>
    <t>date when this owner lost posession.</t>
  </si>
  <si>
    <t>char(32)</t>
  </si>
  <si>
    <t>lot number(s) from legal description</t>
  </si>
  <si>
    <t>section number(s) from legal description</t>
  </si>
  <si>
    <t>block number(s) from legal description</t>
  </si>
  <si>
    <t>full legal description</t>
  </si>
  <si>
    <t>mediumint(9)</t>
  </si>
  <si>
    <t>primary key for uploaded file</t>
  </si>
  <si>
    <t>char(4)</t>
  </si>
  <si>
    <t>size of the file in bytes</t>
  </si>
  <si>
    <t>width of the image</t>
  </si>
  <si>
    <t>height of the image</t>
  </si>
  <si>
    <t>is file and image</t>
  </si>
  <si>
    <t>foreign key to person</t>
  </si>
  <si>
    <t>is this voter a proxy for another homeowner</t>
  </si>
  <si>
    <t>soft foreign key to person. person who updated the data on 	insert 		it is the same as created.</t>
  </si>
  <si>
    <t>soft foreign key to person. person who imported the data.</t>
  </si>
  <si>
    <t>varchar(1024)</t>
  </si>
  <si>
    <t>memorandum of details related to this voter. ie		moved before end of election</t>
  </si>
  <si>
    <t>IS NULLABLE</t>
  </si>
  <si>
    <t>TABLE</t>
  </si>
  <si>
    <t>POSITION</t>
  </si>
  <si>
    <t>COL NAME</t>
  </si>
  <si>
    <t>DATA TYPE</t>
  </si>
  <si>
    <t>DEFAULT VALUE</t>
  </si>
  <si>
    <t>MAX LENGTH</t>
  </si>
  <si>
    <t>COL TYPE</t>
  </si>
  <si>
    <t>COL KEY</t>
  </si>
  <si>
    <t>Symfony Field Name</t>
  </si>
  <si>
    <t>Form Template Element</t>
  </si>
  <si>
    <t>Home Phone</t>
  </si>
  <si>
    <t>Mobile Phone</t>
  </si>
  <si>
    <t>Work Phone</t>
  </si>
  <si>
    <t>Email Address</t>
  </si>
  <si>
    <t>Primary Key to Association</t>
  </si>
  <si>
    <t>Foreign Key to Association</t>
  </si>
  <si>
    <t>City</t>
  </si>
  <si>
    <t>Address Line 1</t>
  </si>
  <si>
    <t>Address Line 2</t>
  </si>
  <si>
    <t>State</t>
  </si>
  <si>
    <t>Zip Code</t>
  </si>
  <si>
    <t>Country</t>
  </si>
  <si>
    <t>Foreign Key to Company</t>
  </si>
  <si>
    <t>Memorandum on Voter</t>
  </si>
  <si>
    <t>Display Name</t>
  </si>
  <si>
    <t>First Name</t>
  </si>
  <si>
    <t>Last Name</t>
  </si>
  <si>
    <t>Middle Name</t>
  </si>
  <si>
    <t>Suffix</t>
  </si>
  <si>
    <t>Number of Properties in Association</t>
  </si>
  <si>
    <t>Number of Neighborhood Sections</t>
  </si>
  <si>
    <t>Foreign Key to Owner</t>
  </si>
  <si>
    <t>Html Describing The Ballot Type</t>
  </si>
  <si>
    <t>Display The Physical Address</t>
  </si>
  <si>
    <t>Will You Allow Proxy Voting?</t>
  </si>
  <si>
    <t>Will This Election Use Directed Proxies?</t>
  </si>
  <si>
    <t>Will This Election Use Non-Directed Proxies?</t>
  </si>
  <si>
    <t>Html Describing The Election Type</t>
  </si>
  <si>
    <t>Is Email Address Verified</t>
  </si>
  <si>
    <t>External Key From County Appraisal District</t>
  </si>
  <si>
    <t>Full Legal Description</t>
  </si>
  <si>
    <t>Duplex Primary Key For Vote - Ballot Id</t>
  </si>
  <si>
    <t>Duplex Primary Key For Vote - Candidate Id</t>
  </si>
  <si>
    <t>Foreign Key to Election</t>
  </si>
  <si>
    <t>Foreign Key to Election_Type</t>
  </si>
  <si>
    <t>Foreign Key to Person</t>
  </si>
  <si>
    <t>Fax Phone</t>
  </si>
  <si>
    <t>Work Phone Extension</t>
  </si>
  <si>
    <t>File Path</t>
  </si>
  <si>
    <t>File Name</t>
  </si>
  <si>
    <t>File Extension</t>
  </si>
  <si>
    <t>Job Title or Description</t>
  </si>
  <si>
    <t>External Key From Internal Association System</t>
  </si>
  <si>
    <t>Key to Transfer a Ballot to a Proxy</t>
  </si>
  <si>
    <t>Election Description Heading</t>
  </si>
  <si>
    <t>Election Description Sub-Heading</t>
  </si>
  <si>
    <t>Date Start</t>
  </si>
  <si>
    <t>Date End</t>
  </si>
  <si>
    <t>Verification Date of Email</t>
  </si>
  <si>
    <t>Date and Time of Election</t>
  </si>
  <si>
    <t>Date Ownership Ended</t>
  </si>
  <si>
    <t>Prior Ballot ID (Self Referencing)</t>
  </si>
  <si>
    <t>Image Width</t>
  </si>
  <si>
    <t>Image Height</t>
  </si>
  <si>
    <t>Roles User Holds</t>
  </si>
  <si>
    <t>Maximum Number of Votes that can be Cast</t>
  </si>
  <si>
    <t>Minimum Number of Votes that can be Cast</t>
  </si>
  <si>
    <t>Minimum Number of Votes that can be Cast per Bylaws</t>
  </si>
  <si>
    <t>Minimum Number of Votes that can be Cast per Statute</t>
  </si>
  <si>
    <t>Display The Mailing Address</t>
  </si>
  <si>
    <t>Is File An Image</t>
  </si>
  <si>
    <t>Is Person Registered</t>
  </si>
  <si>
    <t>Company Name</t>
  </si>
  <si>
    <t>URL of Company Web Site</t>
  </si>
  <si>
    <t>Date and Time Ballot was Cast</t>
  </si>
  <si>
    <t>Date Ownership Started</t>
  </si>
  <si>
    <t>Display The Candidates Address</t>
  </si>
  <si>
    <t>Legal Description Block</t>
  </si>
  <si>
    <t>Legal Description Lot</t>
  </si>
  <si>
    <t>Legal Description Section</t>
  </si>
  <si>
    <t>table_name</t>
  </si>
  <si>
    <t>column_name</t>
  </si>
  <si>
    <t>script</t>
  </si>
  <si>
    <t>script_end</t>
  </si>
  <si>
    <t>=CONCAT(" ALTER TABLE `association` CHANGE `association_id` `association_id` int(10) unsigned NOT NULL auto_increment COMMENT '</t>
  </si>
  <si>
    <t xml:space="preserve"> ;</t>
  </si>
  <si>
    <t>=CONCAT(" ALTER TABLE `association` CHANGE `company_id` `company_id` int(10) unsigned DEFAULT 'NULL'  COMMENT '</t>
  </si>
  <si>
    <t>=CONCAT(" ALTER TABLE `association` CHANGE `management_company_id` `management_company_id` int(10) unsigned DEFAULT 'NULL'  COMMENT '</t>
  </si>
  <si>
    <t>=CONCAT(" ALTER TABLE `association` CHANGE `number_of_properties` `number_of_properties` int(10) unsigned NOT NULL DEFAULT '1'  COMMENT '</t>
  </si>
  <si>
    <t>=CONCAT(" ALTER TABLE `association` CHANGE `number_of_sections` `number_of_sections` int(10) unsigned NOT NULL DEFAULT '1'  COMMENT '</t>
  </si>
  <si>
    <t>=CONCAT(" ALTER TABLE `association_staff` CHANGE `association_staff_id` `association_staff_id` int(10) unsigned NOT NULL auto_increment COMMENT '</t>
  </si>
  <si>
    <t>=CONCAT(" ALTER TABLE `association_staff` CHANGE `association_id` `association_id` int(10) unsigned DEFAULT 'NULL'  COMMENT '</t>
  </si>
  <si>
    <t>=CONCAT(" ALTER TABLE `association_staff` CHANGE `person_id` `person_id` int(10) unsigned DEFAULT 'NULL'  COMMENT '</t>
  </si>
  <si>
    <t>=CONCAT(" ALTER TABLE `association_staff` CHANGE `is_attorney` `is_attorney` tinyint(1) NOT NULL DEFAULT '0'  COMMENT '</t>
  </si>
  <si>
    <t>=CONCAT(" ALTER TABLE `association_staff` CHANGE `job_title` `job_title` char(128) DEFAULT 'NULL'  COMMENT '</t>
  </si>
  <si>
    <t>=CONCAT(" ALTER TABLE `association_staff` CHANGE `is_board_member` `is_board_member` tinyint(1) NOT NULL DEFAULT '0'  COMMENT '</t>
  </si>
  <si>
    <t>=CONCAT(" ALTER TABLE `association_staff` CHANGE `date_start` `date_start` datetime DEFAULT 'NULL'  COMMENT '</t>
  </si>
  <si>
    <t>=CONCAT(" ALTER TABLE `association_staff` CHANGE `date_end` `date_end` datetime DEFAULT 'NULL'  COMMENT '</t>
  </si>
  <si>
    <t>=CONCAT(" ALTER TABLE `ballot` CHANGE `ballot_id` `ballot_id` int(10) unsigned NOT NULL auto_increment COMMENT '</t>
  </si>
  <si>
    <t>=CONCAT(" ALTER TABLE `ballot` CHANGE `voter_id` `voter_id` int(10) unsigned DEFAULT 'NULL'  COMMENT '</t>
  </si>
  <si>
    <t>=CONCAT(" ALTER TABLE `ballot` CHANGE `ballot_type_id` `ballot_type_id` int(10) unsigned DEFAULT 'NULL'  COMMENT '</t>
  </si>
  <si>
    <t>=CONCAT(" ALTER TABLE `ballot` CHANGE `ballot_key` `ballot_key` char(64) DEFAULT 'NULL'  COMMENT '</t>
  </si>
  <si>
    <t>=CONCAT(" ALTER TABLE `ballot` CHANGE `url_online_ballot` `url_online_ballot` char(128) DEFAULT 'NULL'  COMMENT '</t>
  </si>
  <si>
    <t>=CONCAT(" ALTER TABLE `ballot` CHANGE `url_paper_ballot` `url_paper_ballot` char(128) DEFAULT 'NULL'  COMMENT '</t>
  </si>
  <si>
    <t>=CONCAT(" ALTER TABLE `ballot` CHANGE `uri_paper_trace` `uri_paper_trace` char(128) DEFAULT 'NULL'  COMMENT '</t>
  </si>
  <si>
    <t>=CONCAT(" ALTER TABLE `ballot` CHANGE `date_cast` `date_cast` datetime DEFAULT 'NULL'  COMMENT '</t>
  </si>
  <si>
    <t>=CONCAT(" ALTER TABLE `ballot` CHANGE `prior_ballot_id` `prior_ballot_id` int(10) unsigned DEFAULT 'NULL'  COMMENT '</t>
  </si>
  <si>
    <t>=CONCAT(" ALTER TABLE `ballot_type` CHANGE `ballot_type_id` `ballot_type_id` int(10) unsigned NOT NULL auto_increment COMMENT '</t>
  </si>
  <si>
    <t>=CONCAT(" ALTER TABLE `ballot_type` CHANGE `ballot_type` `ballot_type` char(128) NOT NULL  COMMENT '</t>
  </si>
  <si>
    <t>=CONCAT(" ALTER TABLE `ballot_type` CHANGE `url_ballot_type` `url_ballot_type` char(128) DEFAULT 'NULL'  COMMENT '</t>
  </si>
  <si>
    <t>=CONCAT(" ALTER TABLE `ballot_type` CHANGE `html_ballot_type` `html_ballot_type` text DEFAULT 'NULL'  COMMENT '</t>
  </si>
  <si>
    <t>=CONCAT(" ALTER TABLE `candidate` CHANGE `candidate_id` `candidate_id` int(10) unsigned NOT NULL auto_increment COMMENT '</t>
  </si>
  <si>
    <t>=CONCAT(" ALTER TABLE `candidate` CHANGE `election_id` `election_id` int(10) unsigned DEFAULT 'NULL'  COMMENT '</t>
  </si>
  <si>
    <t>=CONCAT(" ALTER TABLE `candidate` CHANGE `is_write_in` `is_write_in` tinyint(1) NOT NULL DEFAULT '0'  COMMENT '</t>
  </si>
  <si>
    <t>=CONCAT(" ALTER TABLE `candidate` CHANGE `write_in_by_voter_id` `write_in_by_voter_id` int(10) unsigned DEFAULT 'NULL'  COMMENT '</t>
  </si>
  <si>
    <t>=CONCAT(" ALTER TABLE `candidate` CHANGE `name_display` `name_display` varchar(256) NOT NULL  COMMENT '</t>
  </si>
  <si>
    <t>=CONCAT(" ALTER TABLE `candidate` CHANGE `name_first` `name_first` varchar(32) NOT NULL  COMMENT '</t>
  </si>
  <si>
    <t>=CONCAT(" ALTER TABLE `candidate` CHANGE `name_middle` `name_middle` varchar(32) DEFAULT 'NULL'  COMMENT '</t>
  </si>
  <si>
    <t>=CONCAT(" ALTER TABLE `candidate` CHANGE `name_last` `name_last` varchar(32) NOT NULL  COMMENT '</t>
  </si>
  <si>
    <t>=CONCAT(" ALTER TABLE `candidate` CHANGE `name_suffix` `name_suffix` varchar(12) DEFAULT 'NULL'  COMMENT '</t>
  </si>
  <si>
    <t>=CONCAT(" ALTER TABLE `candidate` CHANGE `candidate_address_line1` `candidate_address_line1` char(128) DEFAULT 'NULL'  COMMENT '</t>
  </si>
  <si>
    <t>=CONCAT(" ALTER TABLE `candidate` CHANGE `candidate_address_line2` `candidate_address_line2` char(128) DEFAULT 'NULL'  COMMENT '</t>
  </si>
  <si>
    <t>=CONCAT(" ALTER TABLE `candidate` CHANGE `candidate_address_city` `candidate_address_city` char(128) DEFAULT 'NULL'  COMMENT '</t>
  </si>
  <si>
    <t>=CONCAT(" ALTER TABLE `candidate` CHANGE `candidate_address_state` `candidate_address_state` char(2) DEFAULT ''tx''  COMMENT '</t>
  </si>
  <si>
    <t>=CONCAT(" ALTER TABLE `candidate` CHANGE `candidate_address_zip_code` `candidate_address_zip_code` char(16) DEFAULT 'NULL'  COMMENT '</t>
  </si>
  <si>
    <t>=CONCAT(" ALTER TABLE `candidate` CHANGE `phone_mobile` `phone_mobile` char(12) DEFAULT 'NULL'  COMMENT '</t>
  </si>
  <si>
    <t>=CONCAT(" ALTER TABLE `candidate` CHANGE `email_address` `email_address` varchar(128) NOT NULL  COMMENT '</t>
  </si>
  <si>
    <t>=CONCAT(" ALTER TABLE `candidate` CHANGE `display_candidate_address` `display_candidate_address` tinyint(1) NOT NULL DEFAULT '0'  COMMENT '</t>
  </si>
  <si>
    <t>=CONCAT(" ALTER TABLE `candidate` CHANGE `share_write_in_name` `share_write_in_name` tinyint(1) NOT NULL DEFAULT '0'  COMMENT '</t>
  </si>
  <si>
    <t>=CONCAT(" ALTER TABLE `company` CHANGE `company_id` `company_id` int(10) unsigned NOT NULL auto_increment COMMENT '</t>
  </si>
  <si>
    <t>=CONCAT(" ALTER TABLE `company` CHANGE `company_name` `company_name` char(128) NOT NULL  COMMENT '</t>
  </si>
  <si>
    <t>=CONCAT(" ALTER TABLE `company` CHANGE `physical_address_line1` `physical_address_line1` char(128) NOT NULL  COMMENT '</t>
  </si>
  <si>
    <t>=CONCAT(" ALTER TABLE `company` CHANGE `physical_address_line2` `physical_address_line2` char(128) DEFAULT 'NULL'  COMMENT '</t>
  </si>
  <si>
    <t>=CONCAT(" ALTER TABLE `company` CHANGE `physical_address_city` `physical_address_city` char(128) NOT NULL  COMMENT '</t>
  </si>
  <si>
    <t>=CONCAT(" ALTER TABLE `company` CHANGE `physical_address_state` `physical_address_state` char(2) NOT NULL  COMMENT '</t>
  </si>
  <si>
    <t>=CONCAT(" ALTER TABLE `company` CHANGE `physical_address_zip_code` `physical_address_zip_code` char(16) NOT NULL  COMMENT '</t>
  </si>
  <si>
    <t>=CONCAT(" ALTER TABLE `company` CHANGE `mailing_address_line1` `mailing_address_line1` char(128) NOT NULL  COMMENT '</t>
  </si>
  <si>
    <t>=CONCAT(" ALTER TABLE `company` CHANGE `mailing_address_line2` `mailing_address_line2` char(128) DEFAULT 'NULL'  COMMENT '</t>
  </si>
  <si>
    <t>=CONCAT(" ALTER TABLE `company` CHANGE `mailing_address_city` `mailing_address_city` char(128) NOT NULL  COMMENT '</t>
  </si>
  <si>
    <t>=CONCAT(" ALTER TABLE `company` CHANGE `mailing_address_state` `mailing_address_state` char(2) NOT NULL  COMMENT '</t>
  </si>
  <si>
    <t>=CONCAT(" ALTER TABLE `company` CHANGE `mailing_address_zip_code` `mailing_address_zip_code` char(16) NOT NULL  COMMENT '</t>
  </si>
  <si>
    <t>=CONCAT(" ALTER TABLE `company` CHANGE `billing_address_line1` `billing_address_line1` char(128) NOT NULL  COMMENT '</t>
  </si>
  <si>
    <t>=CONCAT(" ALTER TABLE `company` CHANGE `billing_address_line2` `billing_address_line2` char(128) DEFAULT 'NULL'  COMMENT '</t>
  </si>
  <si>
    <t>=CONCAT(" ALTER TABLE `company` CHANGE `billing_address_city` `billing_address_city` char(128) NOT NULL  COMMENT '</t>
  </si>
  <si>
    <t>=CONCAT(" ALTER TABLE `company` CHANGE `billing_address_state` `billing_address_state` char(2) NOT NULL  COMMENT '</t>
  </si>
  <si>
    <t>=CONCAT(" ALTER TABLE `company` CHANGE `billing_address_zip_code` `billing_address_zip_code` char(16) NOT NULL  COMMENT '</t>
  </si>
  <si>
    <t>=CONCAT(" ALTER TABLE `company` CHANGE `phone_fax` `phone_fax` char(12) DEFAULT 'NULL'  COMMENT '</t>
  </si>
  <si>
    <t>=CONCAT(" ALTER TABLE `company` CHANGE `phone_work` `phone_work` char(12) DEFAULT 'NULL'  COMMENT '</t>
  </si>
  <si>
    <t>=CONCAT(" ALTER TABLE `company` CHANGE `url` `url` varchar(256) DEFAULT 'NULL'  COMMENT '</t>
  </si>
  <si>
    <t>=CONCAT(" ALTER TABLE `election` CHANGE `election_id` `election_id` int(10) unsigned NOT NULL auto_increment COMMENT '</t>
  </si>
  <si>
    <t>=CONCAT(" ALTER TABLE `election` CHANGE `association_id` `association_id` int(10) unsigned DEFAULT 'NULL'  COMMENT '</t>
  </si>
  <si>
    <t>=CONCAT(" ALTER TABLE `election` CHANGE `election_type_id` `election_type_id` int(10) unsigned DEFAULT 'NULL'  COMMENT '</t>
  </si>
  <si>
    <t>=CONCAT(" ALTER TABLE `election` CHANGE `election_name_heading` `election_name_heading` char(128) NOT NULL  COMMENT '</t>
  </si>
  <si>
    <t>=CONCAT(" ALTER TABLE `election` CHANGE `election_name_subheading` `election_name_subheading` char(128) DEFAULT 'NULL'  COMMENT '</t>
  </si>
  <si>
    <t>=CONCAT(" ALTER TABLE `election` CHANGE `url_election` `url_election` char(128) DEFAULT 'NULL'  COMMENT '</t>
  </si>
  <si>
    <t>=CONCAT(" ALTER TABLE `election` CHANGE `html_election_information` `html_election_information` text NOT NULL  COMMENT '</t>
  </si>
  <si>
    <t>=CONCAT(" ALTER TABLE `election` CHANGE `ballot_physical_address_line1` `ballot_physical_address_line1` char(128) NOT NULL  COMMENT '</t>
  </si>
  <si>
    <t>=CONCAT(" ALTER TABLE `election` CHANGE `ballot_physical_address_line2` `ballot_physical_address_line2` char(128) DEFAULT 'NULL'  COMMENT '</t>
  </si>
  <si>
    <t>=CONCAT(" ALTER TABLE `election` CHANGE `ballot_physical_address_city` `ballot_physical_address_city` char(128) NOT NULL  COMMENT '</t>
  </si>
  <si>
    <t>=CONCAT(" ALTER TABLE `election` CHANGE `ballot_physical_address_state` `ballot_physical_address_state` char(2) NOT NULL DEFAULT ''tx''  COMMENT '</t>
  </si>
  <si>
    <t>=CONCAT(" ALTER TABLE `election` CHANGE `ballot_physical_address_zip_code` `ballot_physical_address_zip_code` char(16) NOT NULL  COMMENT '</t>
  </si>
  <si>
    <t>=CONCAT(" ALTER TABLE `election` CHANGE `display_physical_address` `display_physical_address` tinyint(1) NOT NULL DEFAULT '1'  COMMENT '</t>
  </si>
  <si>
    <t>=CONCAT(" ALTER TABLE `election` CHANGE `ballot_mailing_address_line1` `ballot_mailing_address_line1` char(128) NOT NULL  COMMENT '</t>
  </si>
  <si>
    <t>=CONCAT(" ALTER TABLE `election` CHANGE `ballot_mailing_address_line2` `ballot_mailing_address_line2` char(128) DEFAULT 'NULL'  COMMENT '</t>
  </si>
  <si>
    <t>=CONCAT(" ALTER TABLE `election` CHANGE `ballot_mailing_address_city` `ballot_mailing_address_city` char(128) NOT NULL  COMMENT '</t>
  </si>
  <si>
    <t>=CONCAT(" ALTER TABLE `election` CHANGE `ballot_mailing_address_state` `ballot_mailing_address_state` char(2) NOT NULL DEFAULT ''tx''  COMMENT '</t>
  </si>
  <si>
    <t>=CONCAT(" ALTER TABLE `election` CHANGE `ballot_mailing_address_zip_code` `ballot_mailing_address_zip_code` char(16) NOT NULL  COMMENT '</t>
  </si>
  <si>
    <t>=CONCAT(" ALTER TABLE `election` CHANGE `display_mailing_address` `display_mailing_address` tinyint(1) NOT NULL DEFAULT '1'  COMMENT '</t>
  </si>
  <si>
    <t>=CONCAT(" ALTER TABLE `election` CHANGE `votes_min` `votes_min` smallint(5) unsigned NOT NULL  COMMENT '</t>
  </si>
  <si>
    <t>=CONCAT(" ALTER TABLE `election` CHANGE `votes_max` `votes_max` smallint(5) unsigned NOT NULL  COMMENT '</t>
  </si>
  <si>
    <t>=CONCAT(" ALTER TABLE `election` CHANGE `date_start` `date_start` datetime NOT NULL  COMMENT '</t>
  </si>
  <si>
    <t>=CONCAT(" ALTER TABLE `election` CHANGE `date_end` `date_end` datetime NOT NULL  COMMENT '</t>
  </si>
  <si>
    <t>=CONCAT(" ALTER TABLE `election` CHANGE `voters_total` `voters_total` int(10) unsigned NOT NULL  COMMENT '</t>
  </si>
  <si>
    <t>=CONCAT(" ALTER TABLE `election` CHANGE `voters_required_election` `voters_required_election` int(10) unsigned NOT NULL  COMMENT '</t>
  </si>
  <si>
    <t>=CONCAT(" ALTER TABLE `election` CHANGE `voters_required_ratification` `voters_required_ratification` int(10) unsigned NOT NULL  COMMENT '</t>
  </si>
  <si>
    <t>=CONCAT(" ALTER TABLE `election` CHANGE `votes_min_per_bylaws` `votes_min_per_bylaws` smallint(5) unsigned NOT NULL  COMMENT '</t>
  </si>
  <si>
    <t>=CONCAT(" ALTER TABLE `election` CHANGE `votes_min_per_statute` `votes_min_per_statute` smallint(5) unsigned NOT NULL  COMMENT '</t>
  </si>
  <si>
    <t>=CONCAT(" ALTER TABLE `election` CHANGE `election_state` `election_state` char(2) NOT NULL DEFAULT ''TX''  COMMENT '</t>
  </si>
  <si>
    <t>=CONCAT(" ALTER TABLE `election` CHANGE `allow_write_in_candidates` `allow_write_in_candidates` tinyint(1) DEFAULT '0'  COMMENT '</t>
  </si>
  <si>
    <t>=CONCAT(" ALTER TABLE `election` CHANGE `allow_proxy_voting` `allow_proxy_voting` tinyint(1) DEFAULT '1'  COMMENT '</t>
  </si>
  <si>
    <t>=CONCAT(" ALTER TABLE `election` CHANGE `allow_proxy_directed` `allow_proxy_directed` tinyint(1) DEFAULT '0'  COMMENT '</t>
  </si>
  <si>
    <t>=CONCAT(" ALTER TABLE `election` CHANGE `allow_proxy_nondirected` `allow_proxy_nondirected` tinyint(1) DEFAULT '0'  COMMENT '</t>
  </si>
  <si>
    <t>=CONCAT(" ALTER TABLE `election_date` CHANGE `election_date_id` `election_date_id` int(10) unsigned NOT NULL auto_increment COMMENT '</t>
  </si>
  <si>
    <t>=CONCAT(" ALTER TABLE `election_date` CHANGE `election_id` `election_id` int(10) unsigned DEFAULT 'NULL'  COMMENT '</t>
  </si>
  <si>
    <t>=CONCAT(" ALTER TABLE `election_date` CHANGE `date_value` `date_value` datetime NOT NULL  COMMENT '</t>
  </si>
  <si>
    <t>=CONCAT(" ALTER TABLE `election_date` CHANGE `date_label` `date_label` varchar(512) NOT NULL  COMMENT '</t>
  </si>
  <si>
    <t>=CONCAT(" ALTER TABLE `election_type` CHANGE `election_type_id` `election_type_id` int(10) unsigned NOT NULL auto_increment COMMENT '</t>
  </si>
  <si>
    <t>=CONCAT(" ALTER TABLE `election_type` CHANGE `election_type` `election_type` varchar(512) NOT NULL  COMMENT '</t>
  </si>
  <si>
    <t>=CONCAT(" ALTER TABLE `election_type` CHANGE `url_election_type` `url_election_type` char(128) DEFAULT 'NULL'  COMMENT '</t>
  </si>
  <si>
    <t>=CONCAT(" ALTER TABLE `election_type` CHANGE `html_election_type` `html_election_type` text DEFAULT 'NULL'  COMMENT '</t>
  </si>
  <si>
    <t>=CONCAT(" ALTER TABLE `person` CHANGE `id` `id` int(10) unsigned NOT NULL auto_increment COMMENT '</t>
  </si>
  <si>
    <t>=CONCAT(" ALTER TABLE `person` CHANGE `name_display` `name_display` varchar(108) DEFAULT 'NULL'  COMMENT '</t>
  </si>
  <si>
    <t>=CONCAT(" ALTER TABLE `person` CHANGE `name_first` `name_first` varchar(32) NOT NULL  COMMENT '</t>
  </si>
  <si>
    <t>=CONCAT(" ALTER TABLE `person` CHANGE `name_middle` `name_middle` varchar(32) DEFAULT 'NULL'  COMMENT '</t>
  </si>
  <si>
    <t>=CONCAT(" ALTER TABLE `person` CHANGE `name_last` `name_last` varchar(32) NOT NULL  COMMENT '</t>
  </si>
  <si>
    <t>=CONCAT(" ALTER TABLE `person` CHANGE `name_suffix` `name_suffix` varchar(12) DEFAULT 'NULL'  COMMENT '</t>
  </si>
  <si>
    <t>=CONCAT(" ALTER TABLE `person` CHANGE `phone_home` `phone_home` char(12) DEFAULT 'NULL'  COMMENT '</t>
  </si>
  <si>
    <t>=CONCAT(" ALTER TABLE `person` CHANGE `phone_mobile` `phone_mobile` char(12) DEFAULT 'NULL'  COMMENT '</t>
  </si>
  <si>
    <t>=CONCAT(" ALTER TABLE `person` CHANGE `phone_fax` `phone_fax` char(12) DEFAULT 'NULL'  COMMENT '</t>
  </si>
  <si>
    <t>=CONCAT(" ALTER TABLE `person` CHANGE `phone_work` `phone_work` char(12) DEFAULT 'NULL'  COMMENT '</t>
  </si>
  <si>
    <t>=CONCAT(" ALTER TABLE `person` CHANGE `phone_work_extension` `phone_work_extension` char(6) DEFAULT 'NULL'  COMMENT '</t>
  </si>
  <si>
    <t>=CONCAT(" ALTER TABLE `person` CHANGE `email` `email` varchar(180) NOT NULL  COMMENT '</t>
  </si>
  <si>
    <t>=CONCAT(" ALTER TABLE `person` CHANGE `mailing_address_line1` `mailing_address_line1` char(128) DEFAULT 'NULL'  COMMENT '</t>
  </si>
  <si>
    <t>=CONCAT(" ALTER TABLE `person` CHANGE `mailing_address_line2` `mailing_address_line2` char(128) DEFAULT 'NULL'  COMMENT '</t>
  </si>
  <si>
    <t>=CONCAT(" ALTER TABLE `person` CHANGE `mailing_address_city` `mailing_address_city` char(128) DEFAULT 'NULL'  COMMENT '</t>
  </si>
  <si>
    <t>=CONCAT(" ALTER TABLE `person` CHANGE `mailing_address_state` `mailing_address_state` char(2) DEFAULT 'NULL'  COMMENT '</t>
  </si>
  <si>
    <t>=CONCAT(" ALTER TABLE `person` CHANGE `mailing_address_zip_code` `mailing_address_zip_code` char(16) DEFAULT 'NULL'  COMMENT '</t>
  </si>
  <si>
    <t>=CONCAT(" ALTER TABLE `person` CHANGE `mailing_address_country` `mailing_address_country` char(2) DEFAULT 'NULL'  COMMENT '</t>
  </si>
  <si>
    <t>=CONCAT(" ALTER TABLE `person` CHANGE `physical_address_line1` `physical_address_line1` char(128) DEFAULT 'NULL'  COMMENT '</t>
  </si>
  <si>
    <t>=CONCAT(" ALTER TABLE `person` CHANGE `physical_address_line2` `physical_address_line2` char(128) DEFAULT 'NULL'  COMMENT '</t>
  </si>
  <si>
    <t>=CONCAT(" ALTER TABLE `person` CHANGE `physical_address_city` `physical_address_city` char(128) DEFAULT 'NULL'  COMMENT '</t>
  </si>
  <si>
    <t>=CONCAT(" ALTER TABLE `person` CHANGE `physical_address_state` `physical_address_state` char(2) DEFAULT 'NULL'  COMMENT '</t>
  </si>
  <si>
    <t>=CONCAT(" ALTER TABLE `person` CHANGE `physical_address_zip_code` `physical_address_zip_code` char(16) DEFAULT 'NULL'  COMMENT '</t>
  </si>
  <si>
    <t>=CONCAT(" ALTER TABLE `person` CHANGE `roles` `roles` longtext DEFAULT 'NULL'  COMMENT '</t>
  </si>
  <si>
    <t>=CONCAT(" ALTER TABLE `person` CHANGE `verification_date` `verification_date` datetime DEFAULT 'NULL'  COMMENT '</t>
  </si>
  <si>
    <t>=CONCAT(" ALTER TABLE `person` CHANGE `is_verified` `is_verified` tinyint(1) NOT NULL DEFAULT '0'  COMMENT '</t>
  </si>
  <si>
    <t>=CONCAT(" ALTER TABLE `person` CHANGE `is_registered` `is_registered` tinyint(1) NOT NULL DEFAULT '0'  COMMENT '</t>
  </si>
  <si>
    <t>=CONCAT(" ALTER TABLE `property` CHANGE `property_id` `property_id` int(10) unsigned NOT NULL auto_increment COMMENT '</t>
  </si>
  <si>
    <t>=CONCAT(" ALTER TABLE `property` CHANGE `owner_id` `owner_id` int(10) unsigned DEFAULT 'NULL'  COMMENT '</t>
  </si>
  <si>
    <t>=CONCAT(" ALTER TABLE `property` CHANGE `association_id` `association_id` int(10) unsigned DEFAULT 'NULL'  COMMENT '</t>
  </si>
  <si>
    <t>=CONCAT(" ALTER TABLE `property` CHANGE `ext_hoa_property_id` `ext_hoa_property_id` char(128) DEFAULT 'NULL'  COMMENT '</t>
  </si>
  <si>
    <t>=CONCAT(" ALTER TABLE `property` CHANGE `ext_cad_property_id` `ext_cad_property_id` char(128) DEFAULT 'NULL'  COMMENT '</t>
  </si>
  <si>
    <t>=CONCAT(" ALTER TABLE `property` CHANGE `date_start` `date_start` datetime NOT NULL  COMMENT '</t>
  </si>
  <si>
    <t>=CONCAT(" ALTER TABLE `property` CHANGE `date_end` `date_end` datetime DEFAULT 'NULL'  COMMENT '</t>
  </si>
  <si>
    <t>=CONCAT(" ALTER TABLE `property` CHANGE `physical_address_line1` `physical_address_line1` char(128) NOT NULL  COMMENT '</t>
  </si>
  <si>
    <t>=CONCAT(" ALTER TABLE `property` CHANGE `physical_address_line2` `physical_address_line2` char(128) DEFAULT 'NULL'  COMMENT '</t>
  </si>
  <si>
    <t>=CONCAT(" ALTER TABLE `property` CHANGE `physical_address_city` `physical_address_city` char(128) NOT NULL  COMMENT '</t>
  </si>
  <si>
    <t>=CONCAT(" ALTER TABLE `property` CHANGE `physical_address_state` `physical_address_state` char(2) NOT NULL DEFAULT ''tx''  COMMENT '</t>
  </si>
  <si>
    <t>=CONCAT(" ALTER TABLE `property` CHANGE `physical_address_zip_code` `physical_address_zip_code` char(16) NOT NULL  COMMENT '</t>
  </si>
  <si>
    <t>=CONCAT(" ALTER TABLE `property` CHANGE `legal_lot` `legal_lot` char(32) DEFAULT 'NULL'  COMMENT '</t>
  </si>
  <si>
    <t>=CONCAT(" ALTER TABLE `property` CHANGE `legal_section` `legal_section` char(32) DEFAULT 'NULL'  COMMENT '</t>
  </si>
  <si>
    <t>=CONCAT(" ALTER TABLE `property` CHANGE `legal_block` `legal_block` char(32) DEFAULT 'NULL'  COMMENT '</t>
  </si>
  <si>
    <t>=CONCAT(" ALTER TABLE `property` CHANGE `legal_description` `legal_description` varchar(256) DEFAULT 'NULL'  COMMENT '</t>
  </si>
  <si>
    <t>=CONCAT(" ALTER TABLE `upload` CHANGE `upload_id` `upload_id` int(10) unsigned NOT NULL auto_increment COMMENT '</t>
  </si>
  <si>
    <t>=CONCAT(" ALTER TABLE `upload` CHANGE `file_path` `file_path` char(128) NOT NULL  COMMENT '</t>
  </si>
  <si>
    <t>=CONCAT(" ALTER TABLE `upload` CHANGE `file_name` `file_name` char(64) NOT NULL  COMMENT '</t>
  </si>
  <si>
    <t>=CONCAT(" ALTER TABLE `upload` CHANGE `file_extension` `file_extension` char(4) NOT NULL  COMMENT '</t>
  </si>
  <si>
    <t>=CONCAT(" ALTER TABLE `upload` CHANGE `file_size` `file_size` int(10) unsigned DEFAULT 'NULL'  COMMENT '</t>
  </si>
  <si>
    <t>=CONCAT(" ALTER TABLE `upload` CHANGE `image_width` `image_width` int(10) unsigned DEFAULT 'NULL'  COMMENT '</t>
  </si>
  <si>
    <t>=CONCAT(" ALTER TABLE `upload` CHANGE `image_height` `image_height` int(10) unsigned DEFAULT 'NULL'  COMMENT '</t>
  </si>
  <si>
    <t>=CONCAT(" ALTER TABLE `upload` CHANGE `is_image` `is_image` tinyint(1) NOT NULL DEFAULT '1'  COMMENT '</t>
  </si>
  <si>
    <t>=CONCAT(" ALTER TABLE `upload` CHANGE `uploaded_by` `uploaded_by` int(10) unsigned NOT NULL  COMMENT '</t>
  </si>
  <si>
    <t>=CONCAT(" ALTER TABLE `vote` CHANGE `ballot_id` `ballot_id` int(10) unsigned NOT NULL  COMMENT '</t>
  </si>
  <si>
    <t>=CONCAT(" ALTER TABLE `vote` CHANGE `candidate_id` `candidate_id` int(10) unsigned NOT NULL  COMMENT '</t>
  </si>
  <si>
    <t>=CONCAT(" ALTER TABLE `voter` CHANGE `voter_id` `voter_id` int(10) unsigned NOT NULL auto_increment COMMENT '</t>
  </si>
  <si>
    <t>=CONCAT(" ALTER TABLE `voter` CHANGE `property_id` `property_id` int(10) unsigned DEFAULT 'NULL'  COMMENT '</t>
  </si>
  <si>
    <t>=CONCAT(" ALTER TABLE `voter` CHANGE `election_id` `election_id` int(10) unsigned DEFAULT 'NULL'  COMMENT '</t>
  </si>
  <si>
    <t>=CONCAT(" ALTER TABLE `voter` CHANGE `is_proxy` `is_proxy` tinyint(1) NOT NULL  COMMENT '</t>
  </si>
  <si>
    <t>=CONCAT(" ALTER TABLE `voter` CHANGE `proxy_person_id` `proxy_person_id` int(10) unsigned DEFAULT 'NULL'  COMMENT '</t>
  </si>
  <si>
    <t>=CONCAT(" ALTER TABLE `voter` CHANGE `updated_by_person_id` `updated_by_person_id` int(10) unsigned DEFAULT 'NULL'  COMMENT '</t>
  </si>
  <si>
    <t>=CONCAT(" ALTER TABLE `voter` CHANGE `created_by_person_id` `created_by_person_id` int(10) unsigned DEFAULT 'NULL'  COMMENT '</t>
  </si>
  <si>
    <t>=CONCAT(" ALTER TABLE `voter` CHANGE `memorandum` `memorandum` varchar(1024) DEFAULT 'NULL'  COMMENT '</t>
  </si>
  <si>
    <t>Primary Key to Association_Staff</t>
  </si>
  <si>
    <t>tinyint(1) unsigned</t>
  </si>
  <si>
    <t>Is Staff Member Association Counsel</t>
  </si>
  <si>
    <t>Is This Staff Member Also a Board Member?</t>
  </si>
  <si>
    <t>Primary Key to Ballot</t>
  </si>
  <si>
    <t>Foreign Key to Voter</t>
  </si>
  <si>
    <t>Foreign Key to Ballot_Type</t>
  </si>
  <si>
    <t>URL Link to get Online Ballot</t>
  </si>
  <si>
    <t xml:space="preserve">URL Link to get Pdf Ballot </t>
  </si>
  <si>
    <t>URL Link to get The Hard Copy of The Ballot</t>
  </si>
  <si>
    <t>Primary Key to Ballot_Type</t>
  </si>
  <si>
    <t>Description of a Ballot Type.  (Ie, Electronic, Proxy, etc.)</t>
  </si>
  <si>
    <t>URL Link to get to Page Describing The Ballot Type</t>
  </si>
  <si>
    <t>Primary Key to Candidate</t>
  </si>
  <si>
    <t>Is a Write in Vote</t>
  </si>
  <si>
    <t>Does The Voter Want to Share The Name of The Write in They Have Entered</t>
  </si>
  <si>
    <t>Primary Key to Company</t>
  </si>
  <si>
    <t>Company Phone</t>
  </si>
  <si>
    <t>Primary Key to Election</t>
  </si>
  <si>
    <t>URL Link to get to Page Describing The Election</t>
  </si>
  <si>
    <t>HTML Describing The Election</t>
  </si>
  <si>
    <t>Date and Time When Voting Starts</t>
  </si>
  <si>
    <t>Date and Time When Voting Ends</t>
  </si>
  <si>
    <t>Total Number of Voters.</t>
  </si>
  <si>
    <t>Total Number of Votes Required to Make This Election Official</t>
  </si>
  <si>
    <t>Number of Voters Required to Ratify a Bylaw Or a Deed Restriction</t>
  </si>
  <si>
    <t>Will You Allow Write in Candidates?</t>
  </si>
  <si>
    <t>Primary Key to Election_Date</t>
  </si>
  <si>
    <t>Label to Display With Date</t>
  </si>
  <si>
    <t>Primary Key to Election_Type</t>
  </si>
  <si>
    <t>Descripton of Election Type</t>
  </si>
  <si>
    <t>Primary Key to Person</t>
  </si>
  <si>
    <t>Primary Key to Property</t>
  </si>
  <si>
    <t>Primary Key to Uploads</t>
  </si>
  <si>
    <t>Size of The File (In Bytes)</t>
  </si>
  <si>
    <t>Primary Key to Voter</t>
  </si>
  <si>
    <t>Foreign Key to Property</t>
  </si>
  <si>
    <t>Is This Voter a Proxy For Another Homeowner</t>
  </si>
  <si>
    <t>Foreign Key to Person (Soft and who Imported The Data)</t>
  </si>
  <si>
    <t xml:space="preserve"> 'mapped' =&gt; TRUE,</t>
  </si>
  <si>
    <t>TextType::class, [</t>
  </si>
  <si>
    <t>DateTimeType::class, [</t>
  </si>
  <si>
    <t>IntegerType::class, [</t>
  </si>
  <si>
    <t>TextAreaType::class, [</t>
  </si>
  <si>
    <t>ChoiceType::class, [</t>
  </si>
  <si>
    <t>Foreign or Entity Table</t>
  </si>
  <si>
    <t>TelType::class, [</t>
  </si>
  <si>
    <t>UrlType::class, [</t>
  </si>
  <si>
    <t xml:space="preserve"> 'required' =&gt;TRUE,</t>
  </si>
  <si>
    <t xml:space="preserve"> 'required' =&gt;FALSE,</t>
  </si>
  <si>
    <t xml:space="preserve">  'label_attr' =&gt; [], </t>
  </si>
  <si>
    <t xml:space="preserve">  'label_format' =&gt; NULL,</t>
  </si>
  <si>
    <t xml:space="preserve">  'help' =&gt; '', </t>
  </si>
  <si>
    <t xml:space="preserve">  'help_attr' =&gt; [],</t>
  </si>
  <si>
    <t xml:space="preserve">  'help_html' =&gt; FALSE,</t>
  </si>
  <si>
    <t xml:space="preserve">  'attr'=&gt;[],</t>
  </si>
  <si>
    <t xml:space="preserve">  'error_bubbling' =&gt; FALSE,</t>
  </si>
  <si>
    <t xml:space="preserve">  'error_mapping' =&gt; [], </t>
  </si>
  <si>
    <t xml:space="preserve"> 'placeholder' =&gt; '###-###-####'</t>
  </si>
  <si>
    <t xml:space="preserve"> 'placeholder' =&gt; '###'</t>
  </si>
  <si>
    <t xml:space="preserve">  'placeholder' =&gt; '',  </t>
  </si>
  <si>
    <t xml:space="preserve">  'placeholder' =&gt; 'US',  </t>
  </si>
  <si>
    <t xml:space="preserve">  'placeholder' =&gt; 'ACME Homeowners Association',  </t>
  </si>
  <si>
    <t xml:space="preserve">  'placeholder' =&gt; 'Annual Election of the Board of Directors',  </t>
  </si>
  <si>
    <t xml:space="preserve">  'placeholder' =&gt; '12345',  </t>
  </si>
  <si>
    <t xml:space="preserve">  'placeholder' =&gt; '678910',  </t>
  </si>
  <si>
    <t xml:space="preserve">  'placeholder' =&gt; '', </t>
  </si>
  <si>
    <t xml:space="preserve">  'placeholder' =&gt; '.jpg or .png or .doc or .xlsx', </t>
  </si>
  <si>
    <t xml:space="preserve">  'placeholder' =&gt; 'i.e. Manager, Clerical, Attorney',  </t>
  </si>
  <si>
    <t xml:space="preserve">  'placeholder' =&gt; 'i.e. Lot No. 4',  </t>
  </si>
  <si>
    <t xml:space="preserve">  'placeholder' =&gt; 'i.e. Section 7',  </t>
  </si>
  <si>
    <t xml:space="preserve">  'placeholder' =&gt; 'i.e. ACME Subdivision',  </t>
  </si>
  <si>
    <t xml:space="preserve">  'placeholder' =&gt; 'Select State', </t>
  </si>
  <si>
    <t xml:space="preserve">  'placeholder' =&gt; 'http://www.MyWebSiteDomain.com', </t>
  </si>
  <si>
    <t xml:space="preserve">  'placeholder' =&gt; '12345 or 12345-1234', </t>
  </si>
  <si>
    <t xml:space="preserve">  'placeholder' =&gt; '###', </t>
  </si>
  <si>
    <t xml:space="preserve">  'placeholder' =&gt; '##', </t>
  </si>
  <si>
    <t xml:space="preserve">  'placeholder' =&gt; '####', </t>
  </si>
  <si>
    <t>url_paper_trace</t>
  </si>
  <si>
    <t xml:space="preserve">  'placeholder' =&gt; 'John Doe', </t>
  </si>
  <si>
    <t xml:space="preserve">  'placeholder' =&gt; 'Sr.', </t>
  </si>
  <si>
    <t xml:space="preserve">  'placeholder' =&gt; 'user@ACMEHomeOwnersAssociation.com', </t>
  </si>
  <si>
    <t xml:space="preserve">  'placeholder' =&gt; 'i.e. Lot 1, Block 13, ACME Subdivision',  </t>
  </si>
  <si>
    <t xml:space="preserve">  'placeholder' =&gt; 'i.e. John or Jane', </t>
  </si>
  <si>
    <t xml:space="preserve">  'placeholder' =&gt; 'i.e. Doe', </t>
  </si>
  <si>
    <t>char(255)</t>
  </si>
  <si>
    <t>char(108)</t>
  </si>
  <si>
    <t>Description of Election Type</t>
  </si>
  <si>
    <t xml:space="preserve">  'constraints'     =&gt; [</t>
  </si>
  <si>
    <t>],</t>
  </si>
  <si>
    <t xml:space="preserve">  -&gt;add</t>
  </si>
  <si>
    <t>disabled</t>
  </si>
  <si>
    <t>help</t>
  </si>
  <si>
    <t>help_attr</t>
  </si>
  <si>
    <t>help_html</t>
  </si>
  <si>
    <t>placeholder</t>
  </si>
  <si>
    <t>label_format</t>
  </si>
  <si>
    <t>label_attr</t>
  </si>
  <si>
    <t>label</t>
  </si>
  <si>
    <t xml:space="preserve"> INPUTType</t>
  </si>
  <si>
    <t>attr</t>
  </si>
  <si>
    <t>mapped</t>
  </si>
  <si>
    <t>required</t>
  </si>
  <si>
    <t>trim</t>
  </si>
  <si>
    <t>data</t>
  </si>
  <si>
    <t>empty_data</t>
  </si>
  <si>
    <t>bubbling</t>
  </si>
  <si>
    <t>error_mapping</t>
  </si>
  <si>
    <t>constraints</t>
  </si>
  <si>
    <t>not_blank</t>
  </si>
  <si>
    <t>lengths</t>
  </si>
  <si>
    <t>Syntax</t>
  </si>
  <si>
    <t>OUTPUT</t>
  </si>
  <si>
    <t xml:space="preserve">  'disabled' =&gt; TRUE, </t>
  </si>
  <si>
    <t xml:space="preserve">  'disabled' =&gt; FALSE, </t>
  </si>
  <si>
    <t>])</t>
  </si>
  <si>
    <t xml:space="preserve">// 'data' =&gt; '', </t>
  </si>
  <si>
    <t xml:space="preserve"> // 'empty_data' =&gt; '', </t>
  </si>
  <si>
    <t xml:space="preserve"> 'trim'=&gt;TRUE, </t>
  </si>
  <si>
    <t>association_staff_permission</t>
  </si>
  <si>
    <t>ballot_status</t>
  </si>
  <si>
    <t>permission</t>
  </si>
  <si>
    <t>person_type</t>
  </si>
  <si>
    <t>proxy_status</t>
  </si>
  <si>
    <t>race</t>
  </si>
  <si>
    <t>race_option</t>
  </si>
  <si>
    <t>race_type</t>
  </si>
  <si>
    <t>VoteAuditTrail</t>
  </si>
  <si>
    <t>Owner</t>
  </si>
  <si>
    <t>Permission</t>
  </si>
  <si>
    <t>Race</t>
  </si>
  <si>
    <t>AssociationStaffPermission</t>
  </si>
  <si>
    <t>BallotStatus</t>
  </si>
  <si>
    <t>PersonType</t>
  </si>
  <si>
    <t>ProxyStatus</t>
  </si>
  <si>
    <t>RaceOption</t>
  </si>
  <si>
    <t>RaceType</t>
  </si>
  <si>
    <t>// Text Fields</t>
  </si>
  <si>
    <t>TelType</t>
  </si>
  <si>
    <t>ColorType</t>
  </si>
  <si>
    <t>// Choice Fields</t>
  </si>
  <si>
    <t>// Date and Time Fields</t>
  </si>
  <si>
    <t>DateIntervalType</t>
  </si>
  <si>
    <t>// Other Fields</t>
  </si>
  <si>
    <t>// Field Groups</t>
  </si>
  <si>
    <t>// Hidden Fields</t>
  </si>
  <si>
    <t>Buttons</t>
  </si>
  <si>
    <t>Base Fields</t>
  </si>
  <si>
    <t>FormType</t>
  </si>
  <si>
    <t>\</t>
  </si>
  <si>
    <t>A</t>
  </si>
  <si>
    <t>external_account_id</t>
  </si>
  <si>
    <t>B</t>
  </si>
  <si>
    <t>internal_account_id</t>
  </si>
  <si>
    <t>C</t>
  </si>
  <si>
    <t>internal_owner_id</t>
  </si>
  <si>
    <t>D</t>
  </si>
  <si>
    <t>internal_property_id</t>
  </si>
  <si>
    <t>E</t>
  </si>
  <si>
    <t>name_formal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</si>
  <si>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</si>
  <si>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</si>
  <si>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</si>
  <si>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</si>
  <si>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</si>
  <si>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</si>
  <si>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</si>
  <si>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</si>
  <si>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</si>
  <si>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</si>
  <si>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</si>
  <si>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</si>
  <si>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property_address_line1</t>
  </si>
  <si>
    <t>R</t>
  </si>
  <si>
    <t>property_address_line2</t>
  </si>
  <si>
    <t>S</t>
  </si>
  <si>
    <t>property_address_city</t>
  </si>
  <si>
    <t>T</t>
  </si>
  <si>
    <t>property_address_state</t>
  </si>
  <si>
    <t>U</t>
  </si>
  <si>
    <t>property_address_zip_code</t>
  </si>
  <si>
    <t>V</t>
  </si>
  <si>
    <t>W</t>
  </si>
  <si>
    <t>X</t>
  </si>
  <si>
    <t>Y</t>
  </si>
  <si>
    <t>Z</t>
  </si>
  <si>
    <t>AA</t>
  </si>
  <si>
    <t>county</t>
  </si>
  <si>
    <t>AB</t>
  </si>
  <si>
    <t>lot</t>
  </si>
  <si>
    <t>AC</t>
  </si>
  <si>
    <t>block</t>
  </si>
  <si>
    <t>AD</t>
  </si>
  <si>
    <t>subdivision</t>
  </si>
  <si>
    <t>AE</t>
  </si>
  <si>
    <t>AF</t>
  </si>
  <si>
    <t>ownership_start_date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</si>
</sst>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B3C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4" borderId="0" xfId="0" applyFont="1" applyFill="1"/>
    <xf numFmtId="49" fontId="0" fillId="0" borderId="0" xfId="0" applyNumberFormat="1"/>
    <xf numFmtId="49" fontId="0" fillId="0" borderId="0" xfId="0" quotePrefix="1" applyNumberFormat="1"/>
    <xf numFmtId="0" fontId="4" fillId="5" borderId="0" xfId="0" applyNumberFormat="1" applyFont="1" applyFill="1" applyAlignment="1">
      <alignment horizontal="center" wrapText="1"/>
    </xf>
    <xf numFmtId="0" fontId="0" fillId="0" borderId="0" xfId="0" applyNumberFormat="1"/>
    <xf numFmtId="0" fontId="0" fillId="0" borderId="0" xfId="0" quotePrefix="1" applyNumberFormat="1"/>
    <xf numFmtId="0" fontId="4" fillId="4" borderId="0" xfId="0" applyNumberFormat="1" applyFont="1" applyFill="1"/>
    <xf numFmtId="0" fontId="4" fillId="6" borderId="0" xfId="0" applyNumberFormat="1" applyFont="1" applyFill="1" applyAlignment="1">
      <alignment horizontal="center" wrapText="1"/>
    </xf>
    <xf numFmtId="0" fontId="0" fillId="6" borderId="0" xfId="0" applyFill="1"/>
    <xf numFmtId="0" fontId="4" fillId="5" borderId="0" xfId="0" applyNumberFormat="1" applyFont="1" applyFill="1" applyAlignment="1">
      <alignment horizontal="center"/>
    </xf>
    <xf numFmtId="0" fontId="0" fillId="0" borderId="0" xfId="0" quotePrefix="1"/>
    <xf numFmtId="0" fontId="4" fillId="5" borderId="0" xfId="0" applyNumberFormat="1" applyFont="1" applyFill="1" applyAlignment="1">
      <alignment horizontal="center" textRotation="90"/>
    </xf>
    <xf numFmtId="0" fontId="4" fillId="5" borderId="1" xfId="0" applyNumberFormat="1" applyFont="1" applyFill="1" applyBorder="1" applyAlignment="1">
      <alignment horizontal="center" textRotation="90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2" xfId="0" applyBorder="1"/>
    <xf numFmtId="49" fontId="0" fillId="0" borderId="1" xfId="0" applyNumberFormat="1" applyBorder="1"/>
    <xf numFmtId="0" fontId="4" fillId="4" borderId="1" xfId="0" applyFont="1" applyFill="1" applyBorder="1"/>
    <xf numFmtId="0" fontId="4" fillId="5" borderId="0" xfId="0" applyNumberFormat="1" applyFont="1" applyFill="1" applyAlignment="1">
      <alignment horizontal="center" textRotation="90" wrapText="1"/>
    </xf>
    <xf numFmtId="0" fontId="4" fillId="5" borderId="0" xfId="0" quotePrefix="1" applyNumberFormat="1" applyFont="1" applyFill="1" applyAlignment="1">
      <alignment horizontal="center" textRotation="90"/>
    </xf>
    <xf numFmtId="0" fontId="4" fillId="5" borderId="0" xfId="0" quotePrefix="1" applyNumberFormat="1" applyFont="1" applyFill="1" applyAlignment="1">
      <alignment horizontal="center" textRotation="90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workbookViewId="0">
      <selection activeCell="A20" sqref="A20:XFD20"/>
    </sheetView>
  </sheetViews>
  <sheetFormatPr defaultRowHeight="15" x14ac:dyDescent="0.25"/>
  <cols>
    <col min="1" max="1" width="39.5703125" customWidth="1"/>
    <col min="2" max="2" width="77.42578125" bestFit="1" customWidth="1"/>
    <col min="3" max="3" width="164.42578125" customWidth="1"/>
  </cols>
  <sheetData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0</v>
      </c>
      <c r="B3" t="str">
        <f>CONCATENATE("sf3 generate:doctrine:form AppBundle:", A3, ";")</f>
        <v>sf3 generate:doctrine:form AppBundle:Bill;</v>
      </c>
      <c r="C3" t="str">
        <f>CONCATENATE("sf3 generate:doctrine:crud --format=annotation --with-write --overwrite --no-interaction --entity=AppBundle:", A3, " --route-prefix=/admin/", A3, ";")</f>
        <v>sf3 generate:doctrine:crud --format=annotation --with-write --overwrite --no-interaction --entity=AppBundle:Bill --route-prefix=/admin/Bill;</v>
      </c>
    </row>
    <row r="4" spans="1:3" x14ac:dyDescent="0.25">
      <c r="A4" t="s">
        <v>55</v>
      </c>
      <c r="B4" t="str">
        <f t="shared" ref="B4:B27" si="0">CONCATENATE("sf3 generate:doctrine:form AppBundle:", A4, ";")</f>
        <v>sf3 generate:doctrine:form AppBundle:BillRecordType;</v>
      </c>
      <c r="C4" t="str">
        <f t="shared" ref="C4:C26" si="1">CONCATENATE("sf3 generate:doctrine:crud --format=annotation --with-write --overwrite --no-interaction --entity=AppBundle:", A4, " --route-prefix=/admin/", A4, ";")</f>
        <v>sf3 generate:doctrine:crud --format=annotation --with-write --overwrite --no-interaction --entity=AppBundle:BillRecordType --route-prefix=/admin/BillRecordType;</v>
      </c>
    </row>
    <row r="5" spans="1:3" x14ac:dyDescent="0.25">
      <c r="A5" t="s">
        <v>1</v>
      </c>
      <c r="B5" t="str">
        <f t="shared" si="0"/>
        <v>sf3 generate:doctrine:form AppBundle:Client;</v>
      </c>
      <c r="C5" t="str">
        <f t="shared" si="1"/>
        <v>sf3 generate:doctrine:crud --format=annotation --with-write --overwrite --no-interaction --entity=AppBundle:Client --route-prefix=/admin/Client;</v>
      </c>
    </row>
    <row r="6" spans="1:3" x14ac:dyDescent="0.25">
      <c r="A6" t="s">
        <v>2</v>
      </c>
      <c r="B6" t="str">
        <f t="shared" si="0"/>
        <v>sf3 generate:doctrine:form AppBundle:Company;</v>
      </c>
      <c r="C6" t="str">
        <f t="shared" si="1"/>
        <v>sf3 generate:doctrine:crud --format=annotation --with-write --overwrite --no-interaction --entity=AppBundle:Company --route-prefix=/admin/Company;</v>
      </c>
    </row>
    <row r="7" spans="1:3" x14ac:dyDescent="0.25">
      <c r="A7" t="s">
        <v>3</v>
      </c>
      <c r="B7" t="str">
        <f t="shared" si="0"/>
        <v>sf3 generate:doctrine:form AppBundle:ContentPrivacyPolicy;</v>
      </c>
      <c r="C7" t="str">
        <f t="shared" si="1"/>
        <v>sf3 generate:doctrine:crud --format=annotation --with-write --overwrite --no-interaction --entity=AppBundle:ContentPrivacyPolicy --route-prefix=/admin/ContentPrivacyPolicy;</v>
      </c>
    </row>
    <row r="8" spans="1:3" x14ac:dyDescent="0.25">
      <c r="A8" t="s">
        <v>4</v>
      </c>
      <c r="B8" t="str">
        <f t="shared" si="0"/>
        <v>sf3 generate:doctrine:form AppBundle:ContentTermsOfService;</v>
      </c>
      <c r="C8" t="str">
        <f t="shared" si="1"/>
        <v>sf3 generate:doctrine:crud --format=annotation --with-write --overwrite --no-interaction --entity=AppBundle:ContentTermsOfService --route-prefix=/admin/ContentTermsOfService;</v>
      </c>
    </row>
    <row r="9" spans="1:3" x14ac:dyDescent="0.25">
      <c r="A9" t="s">
        <v>5</v>
      </c>
      <c r="B9" t="str">
        <f t="shared" si="0"/>
        <v>sf3 generate:doctrine:form AppBundle:Contract;</v>
      </c>
      <c r="C9" t="str">
        <f t="shared" si="1"/>
        <v>sf3 generate:doctrine:crud --format=annotation --with-write --overwrite --no-interaction --entity=AppBundle:Contract --route-prefix=/admin/Contract;</v>
      </c>
    </row>
    <row r="10" spans="1:3" x14ac:dyDescent="0.25">
      <c r="A10" t="s">
        <v>6</v>
      </c>
      <c r="B10" t="str">
        <f t="shared" si="0"/>
        <v>sf3 generate:doctrine:form AppBundle:ContractType;</v>
      </c>
      <c r="C10" t="str">
        <f t="shared" si="1"/>
        <v>sf3 generate:doctrine:crud --format=annotation --with-write --overwrite --no-interaction --entity=AppBundle:ContractType --route-prefix=/admin/ContractType;</v>
      </c>
    </row>
    <row r="11" spans="1:3" x14ac:dyDescent="0.25">
      <c r="A11" t="s">
        <v>7</v>
      </c>
      <c r="B11" t="str">
        <f t="shared" si="0"/>
        <v>sf3 generate:doctrine:form AppBundle:Demo;</v>
      </c>
      <c r="C11" t="str">
        <f t="shared" si="1"/>
        <v>sf3 generate:doctrine:crud --format=annotation --with-write --overwrite --no-interaction --entity=AppBundle:Demo --route-prefix=/admin/Demo;</v>
      </c>
    </row>
    <row r="12" spans="1:3" x14ac:dyDescent="0.25">
      <c r="A12" t="s">
        <v>8</v>
      </c>
      <c r="B12" t="str">
        <f t="shared" si="0"/>
        <v>sf3 generate:doctrine:form AppBundle:DemoModel;</v>
      </c>
      <c r="C12" t="str">
        <f t="shared" si="1"/>
        <v>sf3 generate:doctrine:crud --format=annotation --with-write --overwrite --no-interaction --entity=AppBundle:DemoModel --route-prefix=/admin/DemoModel;</v>
      </c>
    </row>
    <row r="13" spans="1:3" x14ac:dyDescent="0.25">
      <c r="A13" t="s">
        <v>9</v>
      </c>
      <c r="B13" t="str">
        <f t="shared" si="0"/>
        <v>sf3 generate:doctrine:form AppBundle:FosGroup;</v>
      </c>
      <c r="C13" t="str">
        <f t="shared" si="1"/>
        <v>sf3 generate:doctrine:crud --format=annotation --with-write --overwrite --no-interaction --entity=AppBundle:FosGroup --route-prefix=/admin/FosGroup;</v>
      </c>
    </row>
    <row r="14" spans="1:3" x14ac:dyDescent="0.25">
      <c r="A14" t="s">
        <v>10</v>
      </c>
      <c r="B14" t="str">
        <f t="shared" si="0"/>
        <v>sf3 generate:doctrine:form AppBundle:FosUser;</v>
      </c>
      <c r="C14" t="str">
        <f t="shared" si="1"/>
        <v>sf3 generate:doctrine:crud --format=annotation --with-write --overwrite --no-interaction --entity=AppBundle:FosUser --route-prefix=/admin/FosUser;</v>
      </c>
    </row>
    <row r="15" spans="1:3" x14ac:dyDescent="0.25">
      <c r="A15" t="s">
        <v>11</v>
      </c>
      <c r="B15" t="str">
        <f t="shared" si="0"/>
        <v>sf3 generate:doctrine:form AppBundle:FosUserDetails;</v>
      </c>
      <c r="C15" t="str">
        <f t="shared" si="1"/>
        <v>sf3 generate:doctrine:crud --format=annotation --with-write --overwrite --no-interaction --entity=AppBundle:FosUserDetails --route-prefix=/admin/FosUserDetails;</v>
      </c>
    </row>
    <row r="16" spans="1:3" x14ac:dyDescent="0.25">
      <c r="A16" t="s">
        <v>12</v>
      </c>
      <c r="B16" t="str">
        <f t="shared" si="0"/>
        <v>sf3 generate:doctrine:form AppBundle:FosUserLocation;</v>
      </c>
      <c r="C16" t="str">
        <f t="shared" si="1"/>
        <v>sf3 generate:doctrine:crud --format=annotation --with-write --overwrite --no-interaction --entity=AppBundle:FosUserLocation --route-prefix=/admin/FosUserLocation;</v>
      </c>
    </row>
    <row r="17" spans="1:3" x14ac:dyDescent="0.25">
      <c r="A17" t="s">
        <v>13</v>
      </c>
      <c r="B17" t="str">
        <f t="shared" si="0"/>
        <v>sf3 generate:doctrine:form AppBundle:GeoState;</v>
      </c>
      <c r="C17" t="str">
        <f t="shared" si="1"/>
        <v>sf3 generate:doctrine:crud --format=annotation --with-write --overwrite --no-interaction --entity=AppBundle:GeoState --route-prefix=/admin/GeoState;</v>
      </c>
    </row>
    <row r="18" spans="1:3" x14ac:dyDescent="0.25">
      <c r="A18" t="s">
        <v>56</v>
      </c>
      <c r="B18" t="str">
        <f t="shared" si="0"/>
        <v>sf3 generate:doctrine:form AppBundle:Group;</v>
      </c>
      <c r="C18" t="str">
        <f t="shared" si="1"/>
        <v>sf3 generate:doctrine:crud --format=annotation --with-write --overwrite --no-interaction --entity=AppBundle:Group --route-prefix=/admin/Group;</v>
      </c>
    </row>
    <row r="19" spans="1:3" x14ac:dyDescent="0.25">
      <c r="A19" t="s">
        <v>14</v>
      </c>
      <c r="B19" t="str">
        <f t="shared" si="0"/>
        <v>sf3 generate:doctrine:form AppBundle:Invitation;</v>
      </c>
      <c r="C19" t="str">
        <f t="shared" si="1"/>
        <v>sf3 generate:doctrine:crud --format=annotation --with-write --overwrite --no-interaction --entity=AppBundle:Invitation --route-prefix=/admin/Invitation;</v>
      </c>
    </row>
    <row r="20" spans="1:3" x14ac:dyDescent="0.25">
      <c r="A20" t="s">
        <v>15</v>
      </c>
      <c r="B20" t="str">
        <f t="shared" si="0"/>
        <v>sf3 generate:doctrine:form AppBundle:Rep;</v>
      </c>
      <c r="C20" t="str">
        <f t="shared" si="1"/>
        <v>sf3 generate:doctrine:crud --format=annotation --with-write --overwrite --no-interaction --entity=AppBundle:Rep --route-prefix=/admin/Rep;</v>
      </c>
    </row>
    <row r="21" spans="1:3" x14ac:dyDescent="0.25">
      <c r="A21" t="s">
        <v>16</v>
      </c>
      <c r="B21" t="str">
        <f t="shared" si="0"/>
        <v>sf3 generate:doctrine:form AppBundle:Sessions;</v>
      </c>
      <c r="C21" t="str">
        <f t="shared" si="1"/>
        <v>sf3 generate:doctrine:crud --format=annotation --with-write --overwrite --no-interaction --entity=AppBundle:Sessions --route-prefix=/admin/Sessions;</v>
      </c>
    </row>
    <row r="22" spans="1:3" x14ac:dyDescent="0.25">
      <c r="A22" t="s">
        <v>17</v>
      </c>
      <c r="B22" t="str">
        <f t="shared" si="0"/>
        <v>sf3 generate:doctrine:form AppBundle:Tdu;</v>
      </c>
      <c r="C22" t="str">
        <f t="shared" si="1"/>
        <v>sf3 generate:doctrine:crud --format=annotation --with-write --overwrite --no-interaction --entity=AppBundle:Tdu --route-prefix=/admin/Tdu;</v>
      </c>
    </row>
    <row r="23" spans="1:3" x14ac:dyDescent="0.25">
      <c r="A23" t="s">
        <v>18</v>
      </c>
      <c r="B23" t="str">
        <f t="shared" si="0"/>
        <v>sf3 generate:doctrine:form AppBundle:TduLookup;</v>
      </c>
      <c r="C23" t="str">
        <f t="shared" si="1"/>
        <v>sf3 generate:doctrine:crud --format=annotation --with-write --overwrite --no-interaction --entity=AppBundle:TduLookup --route-prefix=/admin/TduLookup;</v>
      </c>
    </row>
    <row r="24" spans="1:3" x14ac:dyDescent="0.25">
      <c r="A24" t="s">
        <v>20</v>
      </c>
      <c r="B24" t="str">
        <f t="shared" si="0"/>
        <v>sf3 generate:doctrine:form AppBundle:Unsubscribed;</v>
      </c>
      <c r="C24" t="str">
        <f t="shared" si="1"/>
        <v>sf3 generate:doctrine:crud --format=annotation --with-write --overwrite --no-interaction --entity=AppBundle:Unsubscribed --route-prefix=/admin/Unsubscribed;</v>
      </c>
    </row>
    <row r="25" spans="1:3" x14ac:dyDescent="0.25">
      <c r="A25" t="s">
        <v>21</v>
      </c>
      <c r="B25" t="str">
        <f t="shared" si="0"/>
        <v>sf3 generate:doctrine:form AppBundle:UsageModel;</v>
      </c>
      <c r="C25" t="str">
        <f t="shared" si="1"/>
        <v>sf3 generate:doctrine:crud --format=annotation --with-write --overwrite --no-interaction --entity=AppBundle:UsageModel --route-prefix=/admin/UsageModel;</v>
      </c>
    </row>
    <row r="26" spans="1:3" x14ac:dyDescent="0.25">
      <c r="A26" t="s">
        <v>23</v>
      </c>
      <c r="B26" t="str">
        <f t="shared" si="0"/>
        <v>sf3 generate:doctrine:form AppBundle:UserConsumptionUploadsCsv;</v>
      </c>
      <c r="C26" t="str">
        <f t="shared" si="1"/>
        <v>sf3 generate:doctrine:crud --format=annotation --with-write --overwrite --no-interaction --entity=AppBundle:UserConsumptionUploadsCsv --route-prefix=/admin/UserConsumptionUploadsCsv;</v>
      </c>
    </row>
    <row r="27" spans="1:3" x14ac:dyDescent="0.25">
      <c r="A27" t="s">
        <v>53</v>
      </c>
      <c r="B27" t="str">
        <f t="shared" si="0"/>
        <v>sf3 generate:doctrine:form AppBundle:ZipcodeLookup;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26" sqref="C26"/>
    </sheetView>
  </sheetViews>
  <sheetFormatPr defaultRowHeight="15" x14ac:dyDescent="0.25"/>
  <cols>
    <col min="1" max="2" width="39.5703125" customWidth="1"/>
    <col min="3" max="3" width="123" customWidth="1"/>
  </cols>
  <sheetData>
    <row r="1" spans="1:3" s="2" customFormat="1" x14ac:dyDescent="0.25">
      <c r="A1" s="2" t="s">
        <v>24</v>
      </c>
      <c r="B1" s="2" t="s">
        <v>52</v>
      </c>
      <c r="C1" s="3" t="s">
        <v>27</v>
      </c>
    </row>
    <row r="2" spans="1:3" ht="75" x14ac:dyDescent="0.25">
      <c r="A2" t="s">
        <v>0</v>
      </c>
      <c r="B2" t="s">
        <v>28</v>
      </c>
      <c r="C2" s="1" t="str">
        <f>CONCATENATE(
"    app.ent.", B2, ":
        class: AppBundle\Entity\", A2, "
    app.rep.", B2, ":
        class: AppBundle\Repository\", A2, "Repository
        arguments: ['@doctrine.orm.entity_manager']"
)</f>
        <v xml:space="preserve">    app.ent.bill:
        class: AppBundle\Entity\Bill
    app.rep.bill:
        class: AppBundle\Repository\BillRepository
        arguments: ['@doctrine.orm.entity_manager']</v>
      </c>
    </row>
    <row r="3" spans="1:3" ht="75" x14ac:dyDescent="0.25">
      <c r="A3" t="s">
        <v>1</v>
      </c>
      <c r="B3" t="s">
        <v>29</v>
      </c>
      <c r="C3" s="1" t="str">
        <f t="shared" ref="C3:C26" si="0">CONCATENATE(
"    app.ent.", B3, ":
        class: AppBundle\Entity\", A3, "
    app.rep.", B3, ":
        class: AppBundle\Repository\", A3, "Repository
        arguments: ['@doctrine.orm.entity_manager']"
)</f>
        <v xml:space="preserve">    app.ent.client:
        class: AppBundle\Entity\Client
    app.rep.client:
        class: AppBundle\Repository\ClientRepository
        arguments: ['@doctrine.orm.entity_manager']</v>
      </c>
    </row>
    <row r="4" spans="1:3" ht="75" x14ac:dyDescent="0.25">
      <c r="A4" t="s">
        <v>2</v>
      </c>
      <c r="B4" t="s">
        <v>30</v>
      </c>
      <c r="C4" s="1" t="str">
        <f t="shared" si="0"/>
        <v xml:space="preserve">    app.ent.company:
        class: AppBundle\Entity\Company
    app.rep.company:
        class: AppBundle\Repository\CompanyRepository
        arguments: ['@doctrine.orm.entity_manager']</v>
      </c>
    </row>
    <row r="5" spans="1:3" ht="75" x14ac:dyDescent="0.25">
      <c r="A5" t="s">
        <v>3</v>
      </c>
      <c r="B5" t="s">
        <v>31</v>
      </c>
      <c r="C5" s="1" t="str">
        <f t="shared" si="0"/>
        <v xml:space="preserve">    app.ent.content_privacy_policy:
        class: AppBundle\Entity\ContentPrivacyPolicy
    app.rep.content_privacy_policy:
        class: AppBundle\Repository\ContentPrivacyPolicyRepository
        arguments: ['@doctrine.orm.entity_manager']</v>
      </c>
    </row>
    <row r="6" spans="1:3" ht="75" x14ac:dyDescent="0.25">
      <c r="A6" t="s">
        <v>4</v>
      </c>
      <c r="B6" t="s">
        <v>32</v>
      </c>
      <c r="C6" s="1" t="str">
        <f t="shared" si="0"/>
        <v xml:space="preserve">    app.ent.content_terms_of_service:
        class: AppBundle\Entity\ContentTermsOfService
    app.rep.content_terms_of_service:
        class: AppBundle\Repository\ContentTermsOfServiceRepository
        arguments: ['@doctrine.orm.entity_manager']</v>
      </c>
    </row>
    <row r="7" spans="1:3" ht="75" x14ac:dyDescent="0.25">
      <c r="A7" t="s">
        <v>5</v>
      </c>
      <c r="B7" t="s">
        <v>33</v>
      </c>
      <c r="C7" s="1" t="str">
        <f t="shared" si="0"/>
        <v xml:space="preserve">    app.ent.contract:
        class: AppBundle\Entity\Contract
    app.rep.contract:
        class: AppBundle\Repository\ContractRepository
        arguments: ['@doctrine.orm.entity_manager']</v>
      </c>
    </row>
    <row r="8" spans="1:3" ht="75" x14ac:dyDescent="0.25">
      <c r="A8" t="s">
        <v>6</v>
      </c>
      <c r="B8" t="s">
        <v>34</v>
      </c>
      <c r="C8" s="1" t="str">
        <f t="shared" si="0"/>
        <v xml:space="preserve">    app.ent.contract_type:
        class: AppBundle\Entity\ContractType
    app.rep.contract_type:
        class: AppBundle\Repository\ContractTypeRepository
        arguments: ['@doctrine.orm.entity_manager']</v>
      </c>
    </row>
    <row r="9" spans="1:3" ht="75" x14ac:dyDescent="0.25">
      <c r="A9" t="s">
        <v>7</v>
      </c>
      <c r="B9" t="s">
        <v>35</v>
      </c>
      <c r="C9" s="1" t="str">
        <f t="shared" si="0"/>
        <v xml:space="preserve">    app.ent.demo:
        class: AppBundle\Entity\Demo
    app.rep.demo:
        class: AppBundle\Repository\DemoRepository
        arguments: ['@doctrine.orm.entity_manager']</v>
      </c>
    </row>
    <row r="10" spans="1:3" ht="75" x14ac:dyDescent="0.25">
      <c r="A10" t="s">
        <v>8</v>
      </c>
      <c r="B10" t="s">
        <v>36</v>
      </c>
      <c r="C10" s="1" t="str">
        <f t="shared" si="0"/>
        <v xml:space="preserve">    app.ent.demo_model:
        class: AppBundle\Entity\DemoModel
    app.rep.demo_model:
        class: AppBundle\Repository\DemoModelRepository
        arguments: ['@doctrine.orm.entity_manager']</v>
      </c>
    </row>
    <row r="11" spans="1:3" ht="75" x14ac:dyDescent="0.25">
      <c r="A11" t="s">
        <v>9</v>
      </c>
      <c r="B11" t="s">
        <v>37</v>
      </c>
      <c r="C11" s="1" t="str">
        <f t="shared" si="0"/>
        <v xml:space="preserve">    app.ent.fos_group:
        class: AppBundle\Entity\FosGroup
    app.rep.fos_group:
        class: AppBundle\Repository\FosGroupRepository
        arguments: ['@doctrine.orm.entity_manager']</v>
      </c>
    </row>
    <row r="12" spans="1:3" ht="75" x14ac:dyDescent="0.25">
      <c r="A12" t="s">
        <v>10</v>
      </c>
      <c r="B12" t="s">
        <v>38</v>
      </c>
      <c r="C12" s="1" t="str">
        <f t="shared" si="0"/>
        <v xml:space="preserve">    app.ent.fos_user:
        class: AppBundle\Entity\FosUser
    app.rep.fos_user:
        class: AppBundle\Repository\FosUserRepository
        arguments: ['@doctrine.orm.entity_manager']</v>
      </c>
    </row>
    <row r="13" spans="1:3" ht="75" x14ac:dyDescent="0.25">
      <c r="A13" t="s">
        <v>11</v>
      </c>
      <c r="B13" t="s">
        <v>39</v>
      </c>
      <c r="C13" s="1" t="str">
        <f t="shared" si="0"/>
        <v xml:space="preserve">    app.ent.fos_user_details:
        class: AppBundle\Entity\FosUserDetails
    app.rep.fos_user_details:
        class: AppBundle\Repository\FosUserDetailsRepository
        arguments: ['@doctrine.orm.entity_manager']</v>
      </c>
    </row>
    <row r="14" spans="1:3" ht="75" x14ac:dyDescent="0.25">
      <c r="A14" t="s">
        <v>12</v>
      </c>
      <c r="B14" t="s">
        <v>40</v>
      </c>
      <c r="C14" s="1" t="str">
        <f t="shared" si="0"/>
        <v xml:space="preserve">    app.ent.fos_user_location:
        class: AppBundle\Entity\FosUserLocation
    app.rep.fos_user_location:
        class: AppBundle\Repository\FosUserLocationRepository
        arguments: ['@doctrine.orm.entity_manager']</v>
      </c>
    </row>
    <row r="15" spans="1:3" ht="75" x14ac:dyDescent="0.25">
      <c r="A15" t="s">
        <v>13</v>
      </c>
      <c r="B15" t="s">
        <v>41</v>
      </c>
      <c r="C15" s="1" t="str">
        <f t="shared" si="0"/>
        <v xml:space="preserve">    app.ent.geo_state:
        class: AppBundle\Entity\GeoState
    app.rep.geo_state:
        class: AppBundle\Repository\GeoStateRepository
        arguments: ['@doctrine.orm.entity_manager']</v>
      </c>
    </row>
    <row r="16" spans="1:3" ht="75" x14ac:dyDescent="0.25">
      <c r="A16" t="s">
        <v>14</v>
      </c>
      <c r="B16" t="s">
        <v>42</v>
      </c>
      <c r="C16" s="1" t="str">
        <f t="shared" si="0"/>
        <v xml:space="preserve">    app.ent.invitation:
        class: AppBundle\Entity\Invitation
    app.rep.invitation:
        class: AppBundle\Repository\InvitationRepository
        arguments: ['@doctrine.orm.entity_manager']</v>
      </c>
    </row>
    <row r="17" spans="1:3" ht="75" x14ac:dyDescent="0.25">
      <c r="A17" t="s">
        <v>15</v>
      </c>
      <c r="B17" t="s">
        <v>43</v>
      </c>
      <c r="C17" s="1" t="str">
        <f t="shared" si="0"/>
        <v xml:space="preserve">    app.ent.rep:
        class: AppBundle\Entity\Rep
    app.rep.rep:
        class: AppBundle\Repository\RepRepository
        arguments: ['@doctrine.orm.entity_manager']</v>
      </c>
    </row>
    <row r="18" spans="1:3" ht="75" x14ac:dyDescent="0.25">
      <c r="A18" t="s">
        <v>16</v>
      </c>
      <c r="B18" t="s">
        <v>44</v>
      </c>
      <c r="C18" s="1" t="str">
        <f t="shared" si="0"/>
        <v xml:space="preserve">    app.ent.sessions:
        class: AppBundle\Entity\Sessions
    app.rep.sessions:
        class: AppBundle\Repository\SessionsRepository
        arguments: ['@doctrine.orm.entity_manager']</v>
      </c>
    </row>
    <row r="19" spans="1:3" ht="75" x14ac:dyDescent="0.25">
      <c r="A19" t="s">
        <v>17</v>
      </c>
      <c r="B19" t="s">
        <v>45</v>
      </c>
      <c r="C19" s="1" t="str">
        <f t="shared" si="0"/>
        <v xml:space="preserve">    app.ent.tdu:
        class: AppBundle\Entity\Tdu
    app.rep.tdu:
        class: AppBundle\Repository\TduRepository
        arguments: ['@doctrine.orm.entity_manager']</v>
      </c>
    </row>
    <row r="20" spans="1:3" ht="75" x14ac:dyDescent="0.25">
      <c r="A20" t="s">
        <v>18</v>
      </c>
      <c r="B20" t="s">
        <v>46</v>
      </c>
      <c r="C20" s="1" t="str">
        <f t="shared" si="0"/>
        <v xml:space="preserve">    app.ent.tdu_lookup:
        class: AppBundle\Entity\TduLookup
    app.rep.tdu_lookup:
        class: AppBundle\Repository\TduLookupRepository
        arguments: ['@doctrine.orm.entity_manager']</v>
      </c>
    </row>
    <row r="21" spans="1:3" ht="75" x14ac:dyDescent="0.25">
      <c r="A21" t="s">
        <v>19</v>
      </c>
      <c r="B21" t="s">
        <v>47</v>
      </c>
      <c r="C21" s="1" t="str">
        <f t="shared" si="0"/>
        <v xml:space="preserve">    app.ent.test_labels:
        class: AppBundle\Entity\TestLabels
    app.rep.test_labels:
        class: AppBundle\Repository\TestLabelsRepository
        arguments: ['@doctrine.orm.entity_manager']</v>
      </c>
    </row>
    <row r="22" spans="1:3" ht="75" x14ac:dyDescent="0.25">
      <c r="A22" t="s">
        <v>20</v>
      </c>
      <c r="B22" t="s">
        <v>48</v>
      </c>
      <c r="C22" s="1" t="str">
        <f t="shared" si="0"/>
        <v xml:space="preserve">    app.ent.unsubscribed:
        class: AppBundle\Entity\Unsubscribed
    app.rep.unsubscribed:
        class: AppBundle\Repository\UnsubscribedRepository
        arguments: ['@doctrine.orm.entity_manager']</v>
      </c>
    </row>
    <row r="23" spans="1:3" ht="75" x14ac:dyDescent="0.25">
      <c r="A23" t="s">
        <v>21</v>
      </c>
      <c r="B23" t="s">
        <v>49</v>
      </c>
      <c r="C23" s="1" t="str">
        <f t="shared" si="0"/>
        <v xml:space="preserve">    app.ent.usage_model:
        class: AppBundle\Entity\UsageModel
    app.rep.usage_model:
        class: AppBundle\Repository\UsageModelRepository
        arguments: ['@doctrine.orm.entity_manager']</v>
      </c>
    </row>
    <row r="24" spans="1:3" ht="75" x14ac:dyDescent="0.25">
      <c r="A24" t="s">
        <v>22</v>
      </c>
      <c r="B24" t="s">
        <v>50</v>
      </c>
      <c r="C24" s="1" t="str">
        <f t="shared" si="0"/>
        <v xml:space="preserve">    app.ent.user_consumption_data:
        class: AppBundle\Entity\UserConsumptionData
    app.rep.user_consumption_data:
        class: AppBundle\Repository\UserConsumptionDataRepository
        arguments: ['@doctrine.orm.entity_manager']</v>
      </c>
    </row>
    <row r="25" spans="1:3" ht="75" x14ac:dyDescent="0.25">
      <c r="A25" t="s">
        <v>23</v>
      </c>
      <c r="B25" t="s">
        <v>51</v>
      </c>
      <c r="C25" s="1" t="str">
        <f t="shared" si="0"/>
        <v xml:space="preserve">    app.ent.user_consumption_uploads_csv:
        class: AppBundle\Entity\UserConsumptionUploadsCsv
    app.rep.user_consumption_uploads_csv:
        class: AppBundle\Repository\UserConsumptionUploadsCsvRepository
        arguments: ['@doctrine.orm.entity_manager']</v>
      </c>
    </row>
    <row r="26" spans="1:3" ht="75" x14ac:dyDescent="0.25">
      <c r="A26" t="s">
        <v>53</v>
      </c>
      <c r="B26" t="s">
        <v>54</v>
      </c>
      <c r="C26" s="1" t="str">
        <f t="shared" si="0"/>
        <v xml:space="preserve">    app.ent.zipcode_lookup:
        class: AppBundle\Entity\ZipcodeLookup
    app.rep.zipcode_lookup:
        class: AppBundle\Repository\ZipcodeLookupRepository
        arguments: ['@doctrine.orm.entity_manager']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2"/>
  <sheetViews>
    <sheetView topLeftCell="C16" workbookViewId="0">
      <selection activeCell="F31" sqref="F31"/>
    </sheetView>
  </sheetViews>
  <sheetFormatPr defaultRowHeight="15" x14ac:dyDescent="0.25"/>
  <cols>
    <col min="1" max="3" width="25.5703125" customWidth="1"/>
    <col min="4" max="4" width="55.7109375" bestFit="1" customWidth="1"/>
    <col min="5" max="5" width="51.42578125" customWidth="1"/>
    <col min="6" max="6" width="62" customWidth="1"/>
  </cols>
  <sheetData>
    <row r="2" spans="1:8" ht="135" x14ac:dyDescent="0.25">
      <c r="A2" t="s">
        <v>57</v>
      </c>
      <c r="B2" t="str">
        <f>CONCATENATE("builder", A2)</f>
        <v>builderEntityType</v>
      </c>
      <c r="C2" t="str">
        <f>CONCATENATE("Builder - ", A2, " for a Sf Form Class.")</f>
        <v>Builder - EntityType for a Sf Form Class.</v>
      </c>
      <c r="D2" t="str">
        <f>CONCATENATE("$builder-&gt;add('$VAR_NAME$', ", A2, "::class, array();" )</f>
        <v>$builder-&gt;add('$VAR_NAME$', EntityType::class, array();</v>
      </c>
      <c r="E2" t="str">
        <f>CONCATENATE("&lt;template name=""builder",A2,""" value=""$builder-&amp;gt;add('$VAR_NAME$', ",A2,"::class, array();"" description=""Builder for an ", A2, """ toReformat=""true"" toShortenFQNames=""true""&gt;")</f>
        <v>&lt;template name="builderEntityType" value="$builder-&amp;gt;add('$VAR_NAME$', EntityType::class, array();" description="Builder for an EntityType" toReformat="true" toShortenFQNames="true"&gt;</v>
      </c>
      <c r="F2" s="1" t="s">
        <v>94</v>
      </c>
    </row>
    <row r="3" spans="1:8" ht="135" x14ac:dyDescent="0.25">
      <c r="A3" t="s">
        <v>58</v>
      </c>
      <c r="B3" t="str">
        <f t="shared" ref="B3:B32" si="0">CONCATENATE("builder", A3)</f>
        <v>builderBirthdayType</v>
      </c>
      <c r="C3" t="str">
        <f t="shared" ref="C3:C32" si="1">CONCATENATE("Builder - ", A3, " for a Sf Form Class.")</f>
        <v>Builder - BirthdayType for a Sf Form Class.</v>
      </c>
      <c r="D3" t="str">
        <f t="shared" ref="D3:D32" si="2">CONCATENATE("$builder-&gt;add('$VAR_NAME$', ", A3, "::class, array();" )</f>
        <v>$builder-&gt;add('$VAR_NAME$', BirthdayType::class, array();</v>
      </c>
      <c r="E3" t="str">
        <f t="shared" ref="E3:E32" si="3">CONCATENATE("&lt;template name=""builder",A3,""" value=""$builder-&amp;gt;add('$VAR_NAME$', ",A3,"::class, array();"" description=""Builder for an ", A3, """ toReformat=""true"" toShortenFQNames=""true""&gt;")</f>
        <v>&lt;template name="builderBirthdayType" value="$builder-&amp;gt;add('$VAR_NAME$', BirthdayType::class, array();" description="Builder for an BirthdayType" toReformat="true" toShortenFQNames="true"&gt;</v>
      </c>
      <c r="F3" s="1" t="s">
        <v>94</v>
      </c>
      <c r="G3" t="s">
        <v>88</v>
      </c>
    </row>
    <row r="4" spans="1:8" ht="135" x14ac:dyDescent="0.25">
      <c r="A4" t="s">
        <v>59</v>
      </c>
      <c r="B4" t="str">
        <f t="shared" si="0"/>
        <v>builderButtonType</v>
      </c>
      <c r="C4" t="str">
        <f t="shared" si="1"/>
        <v>Builder - ButtonType for a Sf Form Class.</v>
      </c>
      <c r="D4" t="str">
        <f t="shared" si="2"/>
        <v>$builder-&gt;add('$VAR_NAME$', ButtonType::class, array();</v>
      </c>
      <c r="E4" t="str">
        <f t="shared" si="3"/>
        <v>&lt;template name="builderButtonType" value="$builder-&amp;gt;add('$VAR_NAME$', ButtonType::class, array();" description="Builder for an ButtonType" toReformat="true" toShortenFQNames="true"&gt;</v>
      </c>
      <c r="F4" s="1" t="s">
        <v>94</v>
      </c>
      <c r="H4" t="s">
        <v>89</v>
      </c>
    </row>
    <row r="5" spans="1:8" ht="135" x14ac:dyDescent="0.25">
      <c r="A5" t="s">
        <v>60</v>
      </c>
      <c r="B5" t="str">
        <f t="shared" si="0"/>
        <v>builderCheckboxType</v>
      </c>
      <c r="C5" t="str">
        <f t="shared" si="1"/>
        <v>Builder - CheckboxType for a Sf Form Class.</v>
      </c>
      <c r="D5" t="str">
        <f t="shared" si="2"/>
        <v>$builder-&gt;add('$VAR_NAME$', CheckboxType::class, array();</v>
      </c>
      <c r="E5" t="str">
        <f t="shared" si="3"/>
        <v>&lt;template name="builderCheckboxType" value="$builder-&amp;gt;add('$VAR_NAME$', CheckboxType::class, array();" description="Builder for an CheckboxType" toReformat="true" toShortenFQNames="true"&gt;</v>
      </c>
      <c r="F5" s="1" t="s">
        <v>94</v>
      </c>
      <c r="H5" t="s">
        <v>90</v>
      </c>
    </row>
    <row r="6" spans="1:8" ht="135" x14ac:dyDescent="0.25">
      <c r="A6" t="s">
        <v>61</v>
      </c>
      <c r="B6" t="str">
        <f t="shared" si="0"/>
        <v>builderChoiceType</v>
      </c>
      <c r="C6" t="str">
        <f t="shared" si="1"/>
        <v>Builder - ChoiceType for a Sf Form Class.</v>
      </c>
      <c r="D6" t="str">
        <f t="shared" si="2"/>
        <v>$builder-&gt;add('$VAR_NAME$', ChoiceType::class, array();</v>
      </c>
      <c r="E6" t="str">
        <f t="shared" si="3"/>
        <v>&lt;template name="builderChoiceType" value="$builder-&amp;gt;add('$VAR_NAME$', ChoiceType::class, array();" description="Builder for an ChoiceType" toReformat="true" toShortenFQNames="true"&gt;</v>
      </c>
      <c r="F6" s="1" t="s">
        <v>94</v>
      </c>
      <c r="H6" t="s">
        <v>91</v>
      </c>
    </row>
    <row r="7" spans="1:8" ht="135" x14ac:dyDescent="0.25">
      <c r="A7" t="s">
        <v>62</v>
      </c>
      <c r="B7" t="str">
        <f t="shared" si="0"/>
        <v>builderCollectionType</v>
      </c>
      <c r="C7" t="str">
        <f t="shared" si="1"/>
        <v>Builder - CollectionType for a Sf Form Class.</v>
      </c>
      <c r="D7" t="str">
        <f t="shared" si="2"/>
        <v>$builder-&gt;add('$VAR_NAME$', CollectionType::class, array();</v>
      </c>
      <c r="E7" t="str">
        <f t="shared" si="3"/>
        <v>&lt;template name="builderCollectionType" value="$builder-&amp;gt;add('$VAR_NAME$', CollectionType::class, array();" description="Builder for an CollectionType" toReformat="true" toShortenFQNames="true"&gt;</v>
      </c>
      <c r="F7" s="1" t="s">
        <v>94</v>
      </c>
      <c r="H7" t="s">
        <v>92</v>
      </c>
    </row>
    <row r="8" spans="1:8" ht="135" x14ac:dyDescent="0.25">
      <c r="A8" t="s">
        <v>63</v>
      </c>
      <c r="B8" t="str">
        <f t="shared" si="0"/>
        <v>builderCountryType</v>
      </c>
      <c r="C8" t="str">
        <f t="shared" si="1"/>
        <v>Builder - CountryType for a Sf Form Class.</v>
      </c>
      <c r="D8" t="str">
        <f t="shared" si="2"/>
        <v>$builder-&gt;add('$VAR_NAME$', CountryType::class, array();</v>
      </c>
      <c r="E8" t="str">
        <f t="shared" si="3"/>
        <v>&lt;template name="builderCountryType" value="$builder-&amp;gt;add('$VAR_NAME$', CountryType::class, array();" description="Builder for an CountryType" toReformat="true" toShortenFQNames="true"&gt;</v>
      </c>
      <c r="F8" s="1" t="s">
        <v>94</v>
      </c>
      <c r="G8" t="s">
        <v>93</v>
      </c>
    </row>
    <row r="9" spans="1:8" ht="135" x14ac:dyDescent="0.25">
      <c r="A9" t="s">
        <v>64</v>
      </c>
      <c r="B9" t="str">
        <f t="shared" si="0"/>
        <v>builderCurrencyType</v>
      </c>
      <c r="C9" t="str">
        <f t="shared" si="1"/>
        <v>Builder - CurrencyType for a Sf Form Class.</v>
      </c>
      <c r="D9" t="str">
        <f t="shared" si="2"/>
        <v>$builder-&gt;add('$VAR_NAME$', CurrencyType::class, array();</v>
      </c>
      <c r="E9" t="str">
        <f t="shared" si="3"/>
        <v>&lt;template name="builderCurrencyType" value="$builder-&amp;gt;add('$VAR_NAME$', CurrencyType::class, array();" description="Builder for an CurrencyType" toReformat="true" toShortenFQNames="true"&gt;</v>
      </c>
      <c r="F9" s="1" t="s">
        <v>94</v>
      </c>
    </row>
    <row r="10" spans="1:8" ht="135" x14ac:dyDescent="0.25">
      <c r="A10" t="s">
        <v>65</v>
      </c>
      <c r="B10" t="str">
        <f t="shared" si="0"/>
        <v>builderDateType</v>
      </c>
      <c r="C10" t="str">
        <f t="shared" si="1"/>
        <v>Builder - DateType for a Sf Form Class.</v>
      </c>
      <c r="D10" t="str">
        <f t="shared" si="2"/>
        <v>$builder-&gt;add('$VAR_NAME$', DateType::class, array();</v>
      </c>
      <c r="E10" t="str">
        <f t="shared" si="3"/>
        <v>&lt;template name="builderDateType" value="$builder-&amp;gt;add('$VAR_NAME$', DateType::class, array();" description="Builder for an DateType" toReformat="true" toShortenFQNames="true"&gt;</v>
      </c>
      <c r="F10" s="1" t="s">
        <v>94</v>
      </c>
    </row>
    <row r="11" spans="1:8" ht="135" x14ac:dyDescent="0.25">
      <c r="A11" t="s">
        <v>66</v>
      </c>
      <c r="B11" t="str">
        <f t="shared" si="0"/>
        <v>builderDateTimeType</v>
      </c>
      <c r="C11" t="str">
        <f t="shared" si="1"/>
        <v>Builder - DateTimeType for a Sf Form Class.</v>
      </c>
      <c r="D11" t="str">
        <f t="shared" si="2"/>
        <v>$builder-&gt;add('$VAR_NAME$', DateTimeType::class, array();</v>
      </c>
      <c r="E11" t="str">
        <f t="shared" si="3"/>
        <v>&lt;template name="builderDateTimeType" value="$builder-&amp;gt;add('$VAR_NAME$', DateTimeType::class, array();" description="Builder for an DateTimeType" toReformat="true" toShortenFQNames="true"&gt;</v>
      </c>
      <c r="F11" s="1" t="s">
        <v>94</v>
      </c>
    </row>
    <row r="12" spans="1:8" ht="135" x14ac:dyDescent="0.25">
      <c r="A12" t="s">
        <v>67</v>
      </c>
      <c r="B12" t="str">
        <f t="shared" si="0"/>
        <v>builderEmailType</v>
      </c>
      <c r="C12" t="str">
        <f t="shared" si="1"/>
        <v>Builder - EmailType for a Sf Form Class.</v>
      </c>
      <c r="D12" t="str">
        <f t="shared" si="2"/>
        <v>$builder-&gt;add('$VAR_NAME$', EmailType::class, array();</v>
      </c>
      <c r="E12" t="str">
        <f t="shared" si="3"/>
        <v>&lt;template name="builderEmailType" value="$builder-&amp;gt;add('$VAR_NAME$', EmailType::class, array();" description="Builder for an EmailType" toReformat="true" toShortenFQNames="true"&gt;</v>
      </c>
      <c r="F12" s="1" t="s">
        <v>94</v>
      </c>
    </row>
    <row r="13" spans="1:8" ht="135" x14ac:dyDescent="0.25">
      <c r="A13" t="s">
        <v>68</v>
      </c>
      <c r="B13" t="str">
        <f t="shared" si="0"/>
        <v>builderFileType</v>
      </c>
      <c r="C13" t="str">
        <f t="shared" si="1"/>
        <v>Builder - FileType for a Sf Form Class.</v>
      </c>
      <c r="D13" t="str">
        <f t="shared" si="2"/>
        <v>$builder-&gt;add('$VAR_NAME$', FileType::class, array();</v>
      </c>
      <c r="E13" t="str">
        <f t="shared" si="3"/>
        <v>&lt;template name="builderFileType" value="$builder-&amp;gt;add('$VAR_NAME$', FileType::class, array();" description="Builder for an FileType" toReformat="true" toShortenFQNames="true"&gt;</v>
      </c>
      <c r="F13" s="1" t="s">
        <v>94</v>
      </c>
    </row>
    <row r="14" spans="1:8" ht="135" x14ac:dyDescent="0.25">
      <c r="A14" t="s">
        <v>69</v>
      </c>
      <c r="B14" t="str">
        <f t="shared" si="0"/>
        <v>builderHiddenType</v>
      </c>
      <c r="C14" t="str">
        <f t="shared" si="1"/>
        <v>Builder - HiddenType for a Sf Form Class.</v>
      </c>
      <c r="D14" t="str">
        <f t="shared" si="2"/>
        <v>$builder-&gt;add('$VAR_NAME$', HiddenType::class, array();</v>
      </c>
      <c r="E14" t="str">
        <f t="shared" si="3"/>
        <v>&lt;template name="builderHiddenType" value="$builder-&amp;gt;add('$VAR_NAME$', HiddenType::class, array();" description="Builder for an HiddenType" toReformat="true" toShortenFQNames="true"&gt;</v>
      </c>
      <c r="F14" s="1" t="s">
        <v>94</v>
      </c>
    </row>
    <row r="15" spans="1:8" ht="135" x14ac:dyDescent="0.25">
      <c r="A15" t="s">
        <v>70</v>
      </c>
      <c r="B15" t="str">
        <f t="shared" si="0"/>
        <v>builderIntegerType</v>
      </c>
      <c r="C15" t="str">
        <f t="shared" si="1"/>
        <v>Builder - IntegerType for a Sf Form Class.</v>
      </c>
      <c r="D15" t="str">
        <f t="shared" si="2"/>
        <v>$builder-&gt;add('$VAR_NAME$', IntegerType::class, array();</v>
      </c>
      <c r="E15" t="str">
        <f t="shared" si="3"/>
        <v>&lt;template name="builderIntegerType" value="$builder-&amp;gt;add('$VAR_NAME$', IntegerType::class, array();" description="Builder for an IntegerType" toReformat="true" toShortenFQNames="true"&gt;</v>
      </c>
      <c r="F15" s="1" t="s">
        <v>94</v>
      </c>
    </row>
    <row r="16" spans="1:8" ht="135" x14ac:dyDescent="0.25">
      <c r="A16" t="s">
        <v>71</v>
      </c>
      <c r="B16" t="str">
        <f t="shared" si="0"/>
        <v>builderLanguageType</v>
      </c>
      <c r="C16" t="str">
        <f t="shared" si="1"/>
        <v>Builder - LanguageType for a Sf Form Class.</v>
      </c>
      <c r="D16" t="str">
        <f t="shared" si="2"/>
        <v>$builder-&gt;add('$VAR_NAME$', LanguageType::class, array();</v>
      </c>
      <c r="E16" t="str">
        <f t="shared" si="3"/>
        <v>&lt;template name="builderLanguageType" value="$builder-&amp;gt;add('$VAR_NAME$', LanguageType::class, array();" description="Builder for an LanguageType" toReformat="true" toShortenFQNames="true"&gt;</v>
      </c>
      <c r="F16" s="1" t="s">
        <v>94</v>
      </c>
    </row>
    <row r="17" spans="1:6" ht="135" x14ac:dyDescent="0.25">
      <c r="A17" t="s">
        <v>72</v>
      </c>
      <c r="B17" t="str">
        <f t="shared" si="0"/>
        <v>builderLocaleType</v>
      </c>
      <c r="C17" t="str">
        <f t="shared" si="1"/>
        <v>Builder - LocaleType for a Sf Form Class.</v>
      </c>
      <c r="D17" t="str">
        <f t="shared" si="2"/>
        <v>$builder-&gt;add('$VAR_NAME$', LocaleType::class, array();</v>
      </c>
      <c r="E17" t="str">
        <f t="shared" si="3"/>
        <v>&lt;template name="builderLocaleType" value="$builder-&amp;gt;add('$VAR_NAME$', LocaleType::class, array();" description="Builder for an LocaleType" toReformat="true" toShortenFQNames="true"&gt;</v>
      </c>
      <c r="F17" s="1" t="s">
        <v>94</v>
      </c>
    </row>
    <row r="18" spans="1:6" ht="135" x14ac:dyDescent="0.25">
      <c r="A18" t="s">
        <v>73</v>
      </c>
      <c r="B18" t="str">
        <f t="shared" si="0"/>
        <v>builderMoneyType</v>
      </c>
      <c r="C18" t="str">
        <f t="shared" si="1"/>
        <v>Builder - MoneyType for a Sf Form Class.</v>
      </c>
      <c r="D18" t="str">
        <f t="shared" si="2"/>
        <v>$builder-&gt;add('$VAR_NAME$', MoneyType::class, array();</v>
      </c>
      <c r="E18" t="str">
        <f t="shared" si="3"/>
        <v>&lt;template name="builderMoneyType" value="$builder-&amp;gt;add('$VAR_NAME$', MoneyType::class, array();" description="Builder for an MoneyType" toReformat="true" toShortenFQNames="true"&gt;</v>
      </c>
      <c r="F18" s="1" t="s">
        <v>94</v>
      </c>
    </row>
    <row r="19" spans="1:6" ht="135" x14ac:dyDescent="0.25">
      <c r="A19" t="s">
        <v>74</v>
      </c>
      <c r="B19" t="str">
        <f t="shared" si="0"/>
        <v>builderNumberType</v>
      </c>
      <c r="C19" t="str">
        <f t="shared" si="1"/>
        <v>Builder - NumberType for a Sf Form Class.</v>
      </c>
      <c r="D19" t="str">
        <f t="shared" si="2"/>
        <v>$builder-&gt;add('$VAR_NAME$', NumberType::class, array();</v>
      </c>
      <c r="E19" t="str">
        <f t="shared" si="3"/>
        <v>&lt;template name="builderNumberType" value="$builder-&amp;gt;add('$VAR_NAME$', NumberType::class, array();" description="Builder for an NumberType" toReformat="true" toShortenFQNames="true"&gt;</v>
      </c>
      <c r="F19" s="1" t="s">
        <v>94</v>
      </c>
    </row>
    <row r="20" spans="1:6" ht="135" x14ac:dyDescent="0.25">
      <c r="A20" t="s">
        <v>75</v>
      </c>
      <c r="B20" t="str">
        <f t="shared" si="0"/>
        <v>builderPasswordType</v>
      </c>
      <c r="C20" t="str">
        <f t="shared" si="1"/>
        <v>Builder - PasswordType for a Sf Form Class.</v>
      </c>
      <c r="D20" t="str">
        <f t="shared" si="2"/>
        <v>$builder-&gt;add('$VAR_NAME$', PasswordType::class, array();</v>
      </c>
      <c r="E20" t="str">
        <f t="shared" si="3"/>
        <v>&lt;template name="builderPasswordType" value="$builder-&amp;gt;add('$VAR_NAME$', PasswordType::class, array();" description="Builder for an PasswordType" toReformat="true" toShortenFQNames="true"&gt;</v>
      </c>
      <c r="F20" s="1" t="s">
        <v>94</v>
      </c>
    </row>
    <row r="21" spans="1:6" ht="135" x14ac:dyDescent="0.25">
      <c r="A21" t="s">
        <v>76</v>
      </c>
      <c r="B21" t="str">
        <f t="shared" si="0"/>
        <v>builderPercentType</v>
      </c>
      <c r="C21" t="str">
        <f t="shared" si="1"/>
        <v>Builder - PercentType for a Sf Form Class.</v>
      </c>
      <c r="D21" t="str">
        <f t="shared" si="2"/>
        <v>$builder-&gt;add('$VAR_NAME$', PercentType::class, array();</v>
      </c>
      <c r="E21" t="str">
        <f t="shared" si="3"/>
        <v>&lt;template name="builderPercentType" value="$builder-&amp;gt;add('$VAR_NAME$', PercentType::class, array();" description="Builder for an PercentType" toReformat="true" toShortenFQNames="true"&gt;</v>
      </c>
      <c r="F21" s="1" t="s">
        <v>94</v>
      </c>
    </row>
    <row r="22" spans="1:6" ht="135" x14ac:dyDescent="0.25">
      <c r="A22" t="s">
        <v>77</v>
      </c>
      <c r="B22" t="str">
        <f t="shared" si="0"/>
        <v>builderRadioType</v>
      </c>
      <c r="C22" t="str">
        <f t="shared" si="1"/>
        <v>Builder - RadioType for a Sf Form Class.</v>
      </c>
      <c r="D22" t="str">
        <f t="shared" si="2"/>
        <v>$builder-&gt;add('$VAR_NAME$', RadioType::class, array();</v>
      </c>
      <c r="E22" t="str">
        <f t="shared" si="3"/>
        <v>&lt;template name="builderRadioType" value="$builder-&amp;gt;add('$VAR_NAME$', RadioType::class, array();" description="Builder for an RadioType" toReformat="true" toShortenFQNames="true"&gt;</v>
      </c>
      <c r="F22" s="1" t="s">
        <v>94</v>
      </c>
    </row>
    <row r="23" spans="1:6" ht="135" x14ac:dyDescent="0.25">
      <c r="A23" t="s">
        <v>78</v>
      </c>
      <c r="B23" t="str">
        <f t="shared" si="0"/>
        <v>builderRangeType</v>
      </c>
      <c r="C23" t="str">
        <f t="shared" si="1"/>
        <v>Builder - RangeType for a Sf Form Class.</v>
      </c>
      <c r="D23" t="str">
        <f t="shared" si="2"/>
        <v>$builder-&gt;add('$VAR_NAME$', RangeType::class, array();</v>
      </c>
      <c r="E23" t="str">
        <f t="shared" si="3"/>
        <v>&lt;template name="builderRangeType" value="$builder-&amp;gt;add('$VAR_NAME$', RangeType::class, array();" description="Builder for an RangeType" toReformat="true" toShortenFQNames="true"&gt;</v>
      </c>
      <c r="F23" s="1" t="s">
        <v>94</v>
      </c>
    </row>
    <row r="24" spans="1:6" ht="135" x14ac:dyDescent="0.25">
      <c r="A24" t="s">
        <v>79</v>
      </c>
      <c r="B24" t="str">
        <f t="shared" si="0"/>
        <v>builderRepeatedType</v>
      </c>
      <c r="C24" t="str">
        <f t="shared" si="1"/>
        <v>Builder - RepeatedType for a Sf Form Class.</v>
      </c>
      <c r="D24" t="str">
        <f t="shared" si="2"/>
        <v>$builder-&gt;add('$VAR_NAME$', RepeatedType::class, array();</v>
      </c>
      <c r="E24" t="str">
        <f t="shared" si="3"/>
        <v>&lt;template name="builderRepeatedType" value="$builder-&amp;gt;add('$VAR_NAME$', RepeatedType::class, array();" description="Builder for an RepeatedType" toReformat="true" toShortenFQNames="true"&gt;</v>
      </c>
      <c r="F24" s="1" t="s">
        <v>94</v>
      </c>
    </row>
    <row r="25" spans="1:6" ht="135" x14ac:dyDescent="0.25">
      <c r="A25" t="s">
        <v>80</v>
      </c>
      <c r="B25" t="str">
        <f t="shared" si="0"/>
        <v>builderResetType</v>
      </c>
      <c r="C25" t="str">
        <f t="shared" si="1"/>
        <v>Builder - ResetType for a Sf Form Class.</v>
      </c>
      <c r="D25" t="str">
        <f t="shared" si="2"/>
        <v>$builder-&gt;add('$VAR_NAME$', ResetType::class, array();</v>
      </c>
      <c r="E25" t="str">
        <f t="shared" si="3"/>
        <v>&lt;template name="builderResetType" value="$builder-&amp;gt;add('$VAR_NAME$', ResetType::class, array();" description="Builder for an ResetType" toReformat="true" toShortenFQNames="true"&gt;</v>
      </c>
      <c r="F25" s="1" t="s">
        <v>94</v>
      </c>
    </row>
    <row r="26" spans="1:6" ht="135" x14ac:dyDescent="0.25">
      <c r="A26" t="s">
        <v>81</v>
      </c>
      <c r="B26" t="str">
        <f t="shared" si="0"/>
        <v>builderSearchType</v>
      </c>
      <c r="C26" t="str">
        <f t="shared" si="1"/>
        <v>Builder - SearchType for a Sf Form Class.</v>
      </c>
      <c r="D26" t="str">
        <f t="shared" si="2"/>
        <v>$builder-&gt;add('$VAR_NAME$', SearchType::class, array();</v>
      </c>
      <c r="E26" t="str">
        <f t="shared" si="3"/>
        <v>&lt;template name="builderSearchType" value="$builder-&amp;gt;add('$VAR_NAME$', SearchType::class, array();" description="Builder for an SearchType" toReformat="true" toShortenFQNames="true"&gt;</v>
      </c>
      <c r="F26" s="1" t="s">
        <v>94</v>
      </c>
    </row>
    <row r="27" spans="1:6" ht="135" x14ac:dyDescent="0.25">
      <c r="A27" t="s">
        <v>82</v>
      </c>
      <c r="B27" t="str">
        <f t="shared" si="0"/>
        <v>builderSubmitType</v>
      </c>
      <c r="C27" t="str">
        <f t="shared" si="1"/>
        <v>Builder - SubmitType for a Sf Form Class.</v>
      </c>
      <c r="D27" t="str">
        <f t="shared" si="2"/>
        <v>$builder-&gt;add('$VAR_NAME$', SubmitType::class, array();</v>
      </c>
      <c r="E27" t="str">
        <f t="shared" si="3"/>
        <v>&lt;template name="builderSubmitType" value="$builder-&amp;gt;add('$VAR_NAME$', SubmitType::class, array();" description="Builder for an SubmitType" toReformat="true" toShortenFQNames="true"&gt;</v>
      </c>
      <c r="F27" s="1" t="s">
        <v>94</v>
      </c>
    </row>
    <row r="28" spans="1:6" ht="135" x14ac:dyDescent="0.25">
      <c r="A28" t="s">
        <v>83</v>
      </c>
      <c r="B28" t="str">
        <f t="shared" si="0"/>
        <v>builderTextType</v>
      </c>
      <c r="C28" t="str">
        <f t="shared" si="1"/>
        <v>Builder - TextType for a Sf Form Class.</v>
      </c>
      <c r="D28" t="str">
        <f t="shared" si="2"/>
        <v>$builder-&gt;add('$VAR_NAME$', TextType::class, array();</v>
      </c>
      <c r="E28" t="str">
        <f t="shared" si="3"/>
        <v>&lt;template name="builderTextType" value="$builder-&amp;gt;add('$VAR_NAME$', TextType::class, array();" description="Builder for an TextType" toReformat="true" toShortenFQNames="true"&gt;</v>
      </c>
      <c r="F28" s="1" t="s">
        <v>94</v>
      </c>
    </row>
    <row r="29" spans="1:6" ht="135" x14ac:dyDescent="0.25">
      <c r="A29" t="s">
        <v>84</v>
      </c>
      <c r="B29" t="str">
        <f t="shared" si="0"/>
        <v>builderTextareaType</v>
      </c>
      <c r="C29" t="str">
        <f t="shared" si="1"/>
        <v>Builder - TextareaType for a Sf Form Class.</v>
      </c>
      <c r="D29" t="str">
        <f t="shared" si="2"/>
        <v>$builder-&gt;add('$VAR_NAME$', TextareaType::class, array();</v>
      </c>
      <c r="E29" t="str">
        <f t="shared" si="3"/>
        <v>&lt;template name="builderTextareaType" value="$builder-&amp;gt;add('$VAR_NAME$', TextareaType::class, array();" description="Builder for an TextareaType" toReformat="true" toShortenFQNames="true"&gt;</v>
      </c>
      <c r="F29" s="1" t="s">
        <v>94</v>
      </c>
    </row>
    <row r="30" spans="1:6" ht="135" x14ac:dyDescent="0.25">
      <c r="A30" t="s">
        <v>85</v>
      </c>
      <c r="B30" t="str">
        <f t="shared" si="0"/>
        <v>builderTimeType</v>
      </c>
      <c r="C30" t="str">
        <f t="shared" si="1"/>
        <v>Builder - TimeType for a Sf Form Class.</v>
      </c>
      <c r="D30" t="str">
        <f t="shared" si="2"/>
        <v>$builder-&gt;add('$VAR_NAME$', TimeType::class, array();</v>
      </c>
      <c r="E30" t="str">
        <f t="shared" si="3"/>
        <v>&lt;template name="builderTimeType" value="$builder-&amp;gt;add('$VAR_NAME$', TimeType::class, array();" description="Builder for an TimeType" toReformat="true" toShortenFQNames="true"&gt;</v>
      </c>
      <c r="F30" s="1" t="s">
        <v>94</v>
      </c>
    </row>
    <row r="31" spans="1:6" ht="135" x14ac:dyDescent="0.25">
      <c r="A31" t="s">
        <v>86</v>
      </c>
      <c r="B31" t="str">
        <f t="shared" si="0"/>
        <v>builderTimezoneType</v>
      </c>
      <c r="C31" t="str">
        <f t="shared" si="1"/>
        <v>Builder - TimezoneType for a Sf Form Class.</v>
      </c>
      <c r="D31" t="str">
        <f t="shared" si="2"/>
        <v>$builder-&gt;add('$VAR_NAME$', TimezoneType::class, array();</v>
      </c>
      <c r="E31" t="str">
        <f t="shared" si="3"/>
        <v>&lt;template name="builderTimezoneType" value="$builder-&amp;gt;add('$VAR_NAME$', TimezoneType::class, array();" description="Builder for an TimezoneType" toReformat="true" toShortenFQNames="true"&gt;</v>
      </c>
      <c r="F31" s="1" t="s">
        <v>94</v>
      </c>
    </row>
    <row r="32" spans="1:6" ht="135" x14ac:dyDescent="0.25">
      <c r="A32" t="s">
        <v>87</v>
      </c>
      <c r="B32" t="str">
        <f t="shared" si="0"/>
        <v>builderUrlType</v>
      </c>
      <c r="C32" t="str">
        <f t="shared" si="1"/>
        <v>Builder - UrlType for a Sf Form Class.</v>
      </c>
      <c r="D32" t="str">
        <f t="shared" si="2"/>
        <v>$builder-&gt;add('$VAR_NAME$', UrlType::class, array();</v>
      </c>
      <c r="E32" t="str">
        <f t="shared" si="3"/>
        <v>&lt;template name="builderUrlType" value="$builder-&amp;gt;add('$VAR_NAME$', UrlType::class, array();" description="Builder for an UrlType" toReformat="true" toShortenFQNames="true"&gt;</v>
      </c>
      <c r="F32" s="1" t="s">
        <v>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CA31-2414-4971-A106-3596B41FFFFB}">
  <dimension ref="A1:B12"/>
  <sheetViews>
    <sheetView workbookViewId="0">
      <selection activeCell="B1" sqref="B1"/>
    </sheetView>
  </sheetViews>
  <sheetFormatPr defaultRowHeight="15" x14ac:dyDescent="0.25"/>
  <cols>
    <col min="1" max="1" width="21.28515625" customWidth="1"/>
    <col min="2" max="2" width="90.140625" customWidth="1"/>
  </cols>
  <sheetData>
    <row r="1" spans="1:2" x14ac:dyDescent="0.25">
      <c r="A1" t="s">
        <v>329</v>
      </c>
      <c r="B1" t="str">
        <f>CONCATENATE("php bin/console make:form ", A1, "Type ", A1, ";")</f>
        <v>php bin/console make:form AssociationType Association;</v>
      </c>
    </row>
    <row r="2" spans="1:2" x14ac:dyDescent="0.25">
      <c r="A2" t="s">
        <v>330</v>
      </c>
      <c r="B2" t="str">
        <f t="shared" ref="B2:B12" si="0">CONCATENATE("php bin/console make:form ", A2, "Type ", A2, ";")</f>
        <v>php bin/console make:form AssociationStaffType AssociationStaff;</v>
      </c>
    </row>
    <row r="3" spans="1:2" x14ac:dyDescent="0.25">
      <c r="A3" t="s">
        <v>331</v>
      </c>
      <c r="B3" t="str">
        <f t="shared" si="0"/>
        <v>php bin/console make:form BallotType Ballot;</v>
      </c>
    </row>
    <row r="4" spans="1:2" x14ac:dyDescent="0.25">
      <c r="A4" t="s">
        <v>332</v>
      </c>
      <c r="B4" t="str">
        <f t="shared" si="0"/>
        <v>php bin/console make:form BallotTypeType BallotType;</v>
      </c>
    </row>
    <row r="5" spans="1:2" x14ac:dyDescent="0.25">
      <c r="A5" t="s">
        <v>333</v>
      </c>
      <c r="B5" t="str">
        <f t="shared" si="0"/>
        <v>php bin/console make:form CandidateType Candidate;</v>
      </c>
    </row>
    <row r="6" spans="1:2" x14ac:dyDescent="0.25">
      <c r="A6" t="s">
        <v>2</v>
      </c>
      <c r="B6" t="str">
        <f t="shared" si="0"/>
        <v>php bin/console make:form CompanyType Company;</v>
      </c>
    </row>
    <row r="7" spans="1:2" x14ac:dyDescent="0.25">
      <c r="A7" t="s">
        <v>334</v>
      </c>
      <c r="B7" t="str">
        <f t="shared" si="0"/>
        <v>php bin/console make:form ElectionType Election;</v>
      </c>
    </row>
    <row r="8" spans="1:2" x14ac:dyDescent="0.25">
      <c r="A8" t="s">
        <v>335</v>
      </c>
      <c r="B8" t="str">
        <f t="shared" si="0"/>
        <v>php bin/console make:form ElectionDateType ElectionDate;</v>
      </c>
    </row>
    <row r="9" spans="1:2" x14ac:dyDescent="0.25">
      <c r="A9" t="s">
        <v>336</v>
      </c>
      <c r="B9" t="str">
        <f t="shared" si="0"/>
        <v>php bin/console make:form ElectionTypeType ElectionType;</v>
      </c>
    </row>
    <row r="10" spans="1:2" x14ac:dyDescent="0.25">
      <c r="A10" t="s">
        <v>337</v>
      </c>
      <c r="B10" t="str">
        <f t="shared" si="0"/>
        <v>php bin/console make:form PropertyType Property;</v>
      </c>
    </row>
    <row r="11" spans="1:2" x14ac:dyDescent="0.25">
      <c r="A11" t="s">
        <v>338</v>
      </c>
      <c r="B11" t="str">
        <f t="shared" si="0"/>
        <v>php bin/console make:form UploadType Upload;</v>
      </c>
    </row>
    <row r="12" spans="1:2" x14ac:dyDescent="0.25">
      <c r="A12" t="s">
        <v>339</v>
      </c>
      <c r="B12" t="str">
        <f t="shared" si="0"/>
        <v>php bin/console make:form VoterType Voter;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E2" sqref="E2"/>
    </sheetView>
  </sheetViews>
  <sheetFormatPr defaultRowHeight="15" x14ac:dyDescent="0.25"/>
  <cols>
    <col min="1" max="1" width="27.5703125" bestFit="1" customWidth="1"/>
    <col min="2" max="2" width="66.5703125" hidden="1" customWidth="1"/>
    <col min="3" max="3" width="56.5703125" hidden="1" customWidth="1"/>
    <col min="4" max="4" width="82.85546875" hidden="1" customWidth="1"/>
    <col min="5" max="5" width="72.7109375" customWidth="1"/>
  </cols>
  <sheetData>
    <row r="1" spans="1:5" x14ac:dyDescent="0.25">
      <c r="B1" t="s">
        <v>95</v>
      </c>
      <c r="C1" t="s">
        <v>96</v>
      </c>
    </row>
    <row r="2" spans="1:5" x14ac:dyDescent="0.25">
      <c r="A2" t="s">
        <v>0</v>
      </c>
      <c r="B2" t="str">
        <f>CONCATENATE("mkdir app/Resources/views/formlayouts/", A2, ";")</f>
        <v>mkdir app/Resources/views/formlayouts/Bill;</v>
      </c>
      <c r="C2" t="str">
        <f>CONCATENATE("cp ./Bill/Bill.html.twig ./", A2, "/form.html.twig;")</f>
        <v>cp ./Bill/Bill.html.twig ./Bill/form.html.twig;</v>
      </c>
      <c r="D2" t="str">
        <f>CONCATENATE("cp ./Bill/Fields/_fields.html.twig ./", A2, "/Fields/_fields.html.twig;")</f>
        <v>cp ./Bill/Fields/_fields.html.twig ./Bill/Fields/_fields.html.twig;</v>
      </c>
      <c r="E2" t="str">
        <f>CONCATENATE("cp Bill.html.twig ", A2, ".html.twig;")</f>
        <v>cp Bill.html.twig Bill.html.twig;</v>
      </c>
    </row>
    <row r="3" spans="1:5" x14ac:dyDescent="0.25">
      <c r="A3" t="s">
        <v>55</v>
      </c>
      <c r="B3" t="str">
        <f t="shared" ref="B3:B26" si="0">CONCATENATE("mkdir app/Resources/views/formlayouts/", A3, ";")</f>
        <v>mkdir app/Resources/views/formlayouts/BillRecordType;</v>
      </c>
      <c r="C3" t="str">
        <f t="shared" ref="C3:C26" si="1">CONCATENATE("cp ./Bill/Bill.html.twig ./", A3, "/form.html.twig;")</f>
        <v>cp ./Bill/Bill.html.twig ./BillRecordType/form.html.twig;</v>
      </c>
      <c r="D3" t="str">
        <f t="shared" ref="D3:D26" si="2">CONCATENATE("cp ./Bill/Fields/_fields.html.twig ./", A3, "/Fields/_fields.html.twig;")</f>
        <v>cp ./Bill/Fields/_fields.html.twig ./BillRecordType/Fields/_fields.html.twig;</v>
      </c>
      <c r="E3" t="str">
        <f t="shared" ref="E3:E26" si="3">CONCATENATE("cp Bill.html.twig ", A3, ".html.twig;")</f>
        <v>cp Bill.html.twig BillRecordType.html.twig;</v>
      </c>
    </row>
    <row r="4" spans="1:5" x14ac:dyDescent="0.25">
      <c r="A4" t="s">
        <v>1</v>
      </c>
      <c r="B4" t="str">
        <f t="shared" si="0"/>
        <v>mkdir app/Resources/views/formlayouts/Client;</v>
      </c>
      <c r="C4" t="str">
        <f t="shared" si="1"/>
        <v>cp ./Bill/Bill.html.twig ./Client/form.html.twig;</v>
      </c>
      <c r="D4" t="str">
        <f t="shared" si="2"/>
        <v>cp ./Bill/Fields/_fields.html.twig ./Client/Fields/_fields.html.twig;</v>
      </c>
      <c r="E4" t="str">
        <f t="shared" si="3"/>
        <v>cp Bill.html.twig Client.html.twig;</v>
      </c>
    </row>
    <row r="5" spans="1:5" x14ac:dyDescent="0.25">
      <c r="A5" t="s">
        <v>2</v>
      </c>
      <c r="B5" t="str">
        <f t="shared" si="0"/>
        <v>mkdir app/Resources/views/formlayouts/Company;</v>
      </c>
      <c r="C5" t="str">
        <f t="shared" si="1"/>
        <v>cp ./Bill/Bill.html.twig ./Company/form.html.twig;</v>
      </c>
      <c r="D5" t="str">
        <f t="shared" si="2"/>
        <v>cp ./Bill/Fields/_fields.html.twig ./Company/Fields/_fields.html.twig;</v>
      </c>
      <c r="E5" t="str">
        <f t="shared" si="3"/>
        <v>cp Bill.html.twig Company.html.twig;</v>
      </c>
    </row>
    <row r="6" spans="1:5" x14ac:dyDescent="0.25">
      <c r="A6" t="s">
        <v>3</v>
      </c>
      <c r="B6" t="str">
        <f t="shared" si="0"/>
        <v>mkdir app/Resources/views/formlayouts/ContentPrivacyPolicy;</v>
      </c>
      <c r="C6" t="str">
        <f t="shared" si="1"/>
        <v>cp ./Bill/Bill.html.twig ./ContentPrivacyPolicy/form.html.twig;</v>
      </c>
      <c r="D6" t="str">
        <f t="shared" si="2"/>
        <v>cp ./Bill/Fields/_fields.html.twig ./ContentPrivacyPolicy/Fields/_fields.html.twig;</v>
      </c>
      <c r="E6" t="str">
        <f t="shared" si="3"/>
        <v>cp Bill.html.twig ContentPrivacyPolicy.html.twig;</v>
      </c>
    </row>
    <row r="7" spans="1:5" x14ac:dyDescent="0.25">
      <c r="A7" t="s">
        <v>4</v>
      </c>
      <c r="B7" t="str">
        <f t="shared" si="0"/>
        <v>mkdir app/Resources/views/formlayouts/ContentTermsOfService;</v>
      </c>
      <c r="C7" t="str">
        <f t="shared" si="1"/>
        <v>cp ./Bill/Bill.html.twig ./ContentTermsOfService/form.html.twig;</v>
      </c>
      <c r="D7" t="str">
        <f t="shared" si="2"/>
        <v>cp ./Bill/Fields/_fields.html.twig ./ContentTermsOfService/Fields/_fields.html.twig;</v>
      </c>
      <c r="E7" t="str">
        <f t="shared" si="3"/>
        <v>cp Bill.html.twig ContentTermsOfService.html.twig;</v>
      </c>
    </row>
    <row r="8" spans="1:5" x14ac:dyDescent="0.25">
      <c r="A8" t="s">
        <v>5</v>
      </c>
      <c r="B8" t="str">
        <f t="shared" si="0"/>
        <v>mkdir app/Resources/views/formlayouts/Contract;</v>
      </c>
      <c r="C8" t="str">
        <f t="shared" si="1"/>
        <v>cp ./Bill/Bill.html.twig ./Contract/form.html.twig;</v>
      </c>
      <c r="D8" t="str">
        <f t="shared" si="2"/>
        <v>cp ./Bill/Fields/_fields.html.twig ./Contract/Fields/_fields.html.twig;</v>
      </c>
      <c r="E8" t="str">
        <f t="shared" si="3"/>
        <v>cp Bill.html.twig Contract.html.twig;</v>
      </c>
    </row>
    <row r="9" spans="1:5" x14ac:dyDescent="0.25">
      <c r="A9" t="s">
        <v>6</v>
      </c>
      <c r="B9" t="str">
        <f t="shared" si="0"/>
        <v>mkdir app/Resources/views/formlayouts/ContractType;</v>
      </c>
      <c r="C9" t="str">
        <f t="shared" si="1"/>
        <v>cp ./Bill/Bill.html.twig ./ContractType/form.html.twig;</v>
      </c>
      <c r="D9" t="str">
        <f t="shared" si="2"/>
        <v>cp ./Bill/Fields/_fields.html.twig ./ContractType/Fields/_fields.html.twig;</v>
      </c>
      <c r="E9" t="str">
        <f t="shared" si="3"/>
        <v>cp Bill.html.twig ContractType.html.twig;</v>
      </c>
    </row>
    <row r="10" spans="1:5" x14ac:dyDescent="0.25">
      <c r="A10" t="s">
        <v>7</v>
      </c>
      <c r="B10" t="str">
        <f t="shared" si="0"/>
        <v>mkdir app/Resources/views/formlayouts/Demo;</v>
      </c>
      <c r="C10" t="str">
        <f t="shared" si="1"/>
        <v>cp ./Bill/Bill.html.twig ./Demo/form.html.twig;</v>
      </c>
      <c r="D10" t="str">
        <f t="shared" si="2"/>
        <v>cp ./Bill/Fields/_fields.html.twig ./Demo/Fields/_fields.html.twig;</v>
      </c>
      <c r="E10" t="str">
        <f t="shared" si="3"/>
        <v>cp Bill.html.twig Demo.html.twig;</v>
      </c>
    </row>
    <row r="11" spans="1:5" x14ac:dyDescent="0.25">
      <c r="A11" t="s">
        <v>8</v>
      </c>
      <c r="B11" t="str">
        <f t="shared" si="0"/>
        <v>mkdir app/Resources/views/formlayouts/DemoModel;</v>
      </c>
      <c r="C11" t="str">
        <f t="shared" si="1"/>
        <v>cp ./Bill/Bill.html.twig ./DemoModel/form.html.twig;</v>
      </c>
      <c r="D11" t="str">
        <f t="shared" si="2"/>
        <v>cp ./Bill/Fields/_fields.html.twig ./DemoModel/Fields/_fields.html.twig;</v>
      </c>
      <c r="E11" t="str">
        <f t="shared" si="3"/>
        <v>cp Bill.html.twig DemoModel.html.twig;</v>
      </c>
    </row>
    <row r="12" spans="1:5" x14ac:dyDescent="0.25">
      <c r="A12" t="s">
        <v>9</v>
      </c>
      <c r="B12" t="str">
        <f t="shared" si="0"/>
        <v>mkdir app/Resources/views/formlayouts/FosGroup;</v>
      </c>
      <c r="C12" t="str">
        <f t="shared" si="1"/>
        <v>cp ./Bill/Bill.html.twig ./FosGroup/form.html.twig;</v>
      </c>
      <c r="D12" t="str">
        <f t="shared" si="2"/>
        <v>cp ./Bill/Fields/_fields.html.twig ./FosGroup/Fields/_fields.html.twig;</v>
      </c>
      <c r="E12" t="str">
        <f t="shared" si="3"/>
        <v>cp Bill.html.twig FosGroup.html.twig;</v>
      </c>
    </row>
    <row r="13" spans="1:5" x14ac:dyDescent="0.25">
      <c r="A13" t="s">
        <v>10</v>
      </c>
      <c r="B13" t="str">
        <f t="shared" si="0"/>
        <v>mkdir app/Resources/views/formlayouts/FosUser;</v>
      </c>
      <c r="C13" t="str">
        <f t="shared" si="1"/>
        <v>cp ./Bill/Bill.html.twig ./FosUser/form.html.twig;</v>
      </c>
      <c r="D13" t="str">
        <f t="shared" si="2"/>
        <v>cp ./Bill/Fields/_fields.html.twig ./FosUser/Fields/_fields.html.twig;</v>
      </c>
      <c r="E13" t="str">
        <f t="shared" si="3"/>
        <v>cp Bill.html.twig FosUser.html.twig;</v>
      </c>
    </row>
    <row r="14" spans="1:5" x14ac:dyDescent="0.25">
      <c r="A14" t="s">
        <v>11</v>
      </c>
      <c r="B14" t="str">
        <f t="shared" si="0"/>
        <v>mkdir app/Resources/views/formlayouts/FosUserDetails;</v>
      </c>
      <c r="C14" t="str">
        <f t="shared" si="1"/>
        <v>cp ./Bill/Bill.html.twig ./FosUserDetails/form.html.twig;</v>
      </c>
      <c r="D14" t="str">
        <f t="shared" si="2"/>
        <v>cp ./Bill/Fields/_fields.html.twig ./FosUserDetails/Fields/_fields.html.twig;</v>
      </c>
      <c r="E14" t="str">
        <f t="shared" si="3"/>
        <v>cp Bill.html.twig FosUserDetails.html.twig;</v>
      </c>
    </row>
    <row r="15" spans="1:5" x14ac:dyDescent="0.25">
      <c r="A15" t="s">
        <v>12</v>
      </c>
      <c r="B15" t="str">
        <f t="shared" si="0"/>
        <v>mkdir app/Resources/views/formlayouts/FosUserLocation;</v>
      </c>
      <c r="C15" t="str">
        <f t="shared" si="1"/>
        <v>cp ./Bill/Bill.html.twig ./FosUserLocation/form.html.twig;</v>
      </c>
      <c r="D15" t="str">
        <f t="shared" si="2"/>
        <v>cp ./Bill/Fields/_fields.html.twig ./FosUserLocation/Fields/_fields.html.twig;</v>
      </c>
      <c r="E15" t="str">
        <f t="shared" si="3"/>
        <v>cp Bill.html.twig FosUserLocation.html.twig;</v>
      </c>
    </row>
    <row r="16" spans="1:5" x14ac:dyDescent="0.25">
      <c r="A16" t="s">
        <v>13</v>
      </c>
      <c r="B16" t="str">
        <f t="shared" si="0"/>
        <v>mkdir app/Resources/views/formlayouts/GeoState;</v>
      </c>
      <c r="C16" t="str">
        <f t="shared" si="1"/>
        <v>cp ./Bill/Bill.html.twig ./GeoState/form.html.twig;</v>
      </c>
      <c r="D16" t="str">
        <f t="shared" si="2"/>
        <v>cp ./Bill/Fields/_fields.html.twig ./GeoState/Fields/_fields.html.twig;</v>
      </c>
      <c r="E16" t="str">
        <f t="shared" si="3"/>
        <v>cp Bill.html.twig GeoState.html.twig;</v>
      </c>
    </row>
    <row r="17" spans="1:5" x14ac:dyDescent="0.25">
      <c r="A17" t="s">
        <v>56</v>
      </c>
      <c r="B17" t="str">
        <f t="shared" si="0"/>
        <v>mkdir app/Resources/views/formlayouts/Group;</v>
      </c>
      <c r="C17" t="str">
        <f t="shared" si="1"/>
        <v>cp ./Bill/Bill.html.twig ./Group/form.html.twig;</v>
      </c>
      <c r="D17" t="str">
        <f t="shared" si="2"/>
        <v>cp ./Bill/Fields/_fields.html.twig ./Group/Fields/_fields.html.twig;</v>
      </c>
      <c r="E17" t="str">
        <f t="shared" si="3"/>
        <v>cp Bill.html.twig Group.html.twig;</v>
      </c>
    </row>
    <row r="18" spans="1:5" x14ac:dyDescent="0.25">
      <c r="A18" t="s">
        <v>14</v>
      </c>
      <c r="B18" t="str">
        <f t="shared" si="0"/>
        <v>mkdir app/Resources/views/formlayouts/Invitation;</v>
      </c>
      <c r="C18" t="str">
        <f t="shared" si="1"/>
        <v>cp ./Bill/Bill.html.twig ./Invitation/form.html.twig;</v>
      </c>
      <c r="D18" t="str">
        <f t="shared" si="2"/>
        <v>cp ./Bill/Fields/_fields.html.twig ./Invitation/Fields/_fields.html.twig;</v>
      </c>
      <c r="E18" t="str">
        <f t="shared" si="3"/>
        <v>cp Bill.html.twig Invitation.html.twig;</v>
      </c>
    </row>
    <row r="19" spans="1:5" x14ac:dyDescent="0.25">
      <c r="A19" t="s">
        <v>15</v>
      </c>
      <c r="B19" t="str">
        <f t="shared" si="0"/>
        <v>mkdir app/Resources/views/formlayouts/Rep;</v>
      </c>
      <c r="C19" t="str">
        <f t="shared" si="1"/>
        <v>cp ./Bill/Bill.html.twig ./Rep/form.html.twig;</v>
      </c>
      <c r="D19" t="str">
        <f t="shared" si="2"/>
        <v>cp ./Bill/Fields/_fields.html.twig ./Rep/Fields/_fields.html.twig;</v>
      </c>
      <c r="E19" t="str">
        <f t="shared" si="3"/>
        <v>cp Bill.html.twig Rep.html.twig;</v>
      </c>
    </row>
    <row r="20" spans="1:5" x14ac:dyDescent="0.25">
      <c r="A20" t="s">
        <v>16</v>
      </c>
      <c r="B20" t="str">
        <f t="shared" si="0"/>
        <v>mkdir app/Resources/views/formlayouts/Sessions;</v>
      </c>
      <c r="C20" t="str">
        <f t="shared" si="1"/>
        <v>cp ./Bill/Bill.html.twig ./Sessions/form.html.twig;</v>
      </c>
      <c r="D20" t="str">
        <f t="shared" si="2"/>
        <v>cp ./Bill/Fields/_fields.html.twig ./Sessions/Fields/_fields.html.twig;</v>
      </c>
      <c r="E20" t="str">
        <f t="shared" si="3"/>
        <v>cp Bill.html.twig Sessions.html.twig;</v>
      </c>
    </row>
    <row r="21" spans="1:5" x14ac:dyDescent="0.25">
      <c r="A21" t="s">
        <v>17</v>
      </c>
      <c r="B21" t="str">
        <f t="shared" si="0"/>
        <v>mkdir app/Resources/views/formlayouts/Tdu;</v>
      </c>
      <c r="C21" t="str">
        <f t="shared" si="1"/>
        <v>cp ./Bill/Bill.html.twig ./Tdu/form.html.twig;</v>
      </c>
      <c r="D21" t="str">
        <f t="shared" si="2"/>
        <v>cp ./Bill/Fields/_fields.html.twig ./Tdu/Fields/_fields.html.twig;</v>
      </c>
      <c r="E21" t="str">
        <f t="shared" si="3"/>
        <v>cp Bill.html.twig Tdu.html.twig;</v>
      </c>
    </row>
    <row r="22" spans="1:5" x14ac:dyDescent="0.25">
      <c r="A22" t="s">
        <v>18</v>
      </c>
      <c r="B22" t="str">
        <f t="shared" si="0"/>
        <v>mkdir app/Resources/views/formlayouts/TduLookup;</v>
      </c>
      <c r="C22" t="str">
        <f t="shared" si="1"/>
        <v>cp ./Bill/Bill.html.twig ./TduLookup/form.html.twig;</v>
      </c>
      <c r="D22" t="str">
        <f t="shared" si="2"/>
        <v>cp ./Bill/Fields/_fields.html.twig ./TduLookup/Fields/_fields.html.twig;</v>
      </c>
      <c r="E22" t="str">
        <f t="shared" si="3"/>
        <v>cp Bill.html.twig TduLookup.html.twig;</v>
      </c>
    </row>
    <row r="23" spans="1:5" x14ac:dyDescent="0.25">
      <c r="A23" t="s">
        <v>20</v>
      </c>
      <c r="B23" t="str">
        <f t="shared" si="0"/>
        <v>mkdir app/Resources/views/formlayouts/Unsubscribed;</v>
      </c>
      <c r="C23" t="str">
        <f t="shared" si="1"/>
        <v>cp ./Bill/Bill.html.twig ./Unsubscribed/form.html.twig;</v>
      </c>
      <c r="D23" t="str">
        <f t="shared" si="2"/>
        <v>cp ./Bill/Fields/_fields.html.twig ./Unsubscribed/Fields/_fields.html.twig;</v>
      </c>
      <c r="E23" t="str">
        <f t="shared" si="3"/>
        <v>cp Bill.html.twig Unsubscribed.html.twig;</v>
      </c>
    </row>
    <row r="24" spans="1:5" x14ac:dyDescent="0.25">
      <c r="A24" t="s">
        <v>21</v>
      </c>
      <c r="B24" t="str">
        <f t="shared" si="0"/>
        <v>mkdir app/Resources/views/formlayouts/UsageModel;</v>
      </c>
      <c r="C24" t="str">
        <f t="shared" si="1"/>
        <v>cp ./Bill/Bill.html.twig ./UsageModel/form.html.twig;</v>
      </c>
      <c r="D24" t="str">
        <f t="shared" si="2"/>
        <v>cp ./Bill/Fields/_fields.html.twig ./UsageModel/Fields/_fields.html.twig;</v>
      </c>
      <c r="E24" t="str">
        <f t="shared" si="3"/>
        <v>cp Bill.html.twig UsageModel.html.twig;</v>
      </c>
    </row>
    <row r="25" spans="1:5" x14ac:dyDescent="0.25">
      <c r="A25" t="s">
        <v>23</v>
      </c>
      <c r="B25" t="str">
        <f t="shared" si="0"/>
        <v>mkdir app/Resources/views/formlayouts/UserConsumptionUploadsCsv;</v>
      </c>
      <c r="C25" t="str">
        <f t="shared" si="1"/>
        <v>cp ./Bill/Bill.html.twig ./UserConsumptionUploadsCsv/form.html.twig;</v>
      </c>
      <c r="D25" t="str">
        <f t="shared" si="2"/>
        <v>cp ./Bill/Fields/_fields.html.twig ./UserConsumptionUploadsCsv/Fields/_fields.html.twig;</v>
      </c>
      <c r="E25" t="str">
        <f t="shared" si="3"/>
        <v>cp Bill.html.twig UserConsumptionUploadsCsv.html.twig;</v>
      </c>
    </row>
    <row r="26" spans="1:5" x14ac:dyDescent="0.25">
      <c r="A26" t="s">
        <v>53</v>
      </c>
      <c r="B26" t="str">
        <f t="shared" si="0"/>
        <v>mkdir app/Resources/views/formlayouts/ZipcodeLookup;</v>
      </c>
      <c r="C26" t="str">
        <f t="shared" si="1"/>
        <v>cp ./Bill/Bill.html.twig ./ZipcodeLookup/form.html.twig;</v>
      </c>
      <c r="D26" t="str">
        <f t="shared" si="2"/>
        <v>cp ./Bill/Fields/_fields.html.twig ./ZipcodeLookup/Fields/_fields.html.twig;</v>
      </c>
      <c r="E26" t="str">
        <f t="shared" si="3"/>
        <v>cp Bill.html.twig ZipcodeLookup.html.twig;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450E-22AE-4197-A3BC-CF81912D5614}">
  <dimension ref="A2:F22"/>
  <sheetViews>
    <sheetView workbookViewId="0">
      <selection activeCell="H6" sqref="H6"/>
    </sheetView>
  </sheetViews>
  <sheetFormatPr defaultRowHeight="15" x14ac:dyDescent="0.25"/>
  <cols>
    <col min="1" max="1" width="15.140625" bestFit="1" customWidth="1"/>
    <col min="2" max="2" width="26.140625" bestFit="1" customWidth="1"/>
    <col min="3" max="3" width="15.28515625" bestFit="1" customWidth="1"/>
    <col min="5" max="5" width="27.7109375" bestFit="1" customWidth="1"/>
    <col min="6" max="6" width="41.85546875" bestFit="1" customWidth="1"/>
  </cols>
  <sheetData>
    <row r="2" spans="1:6" x14ac:dyDescent="0.25">
      <c r="A2" s="7" t="s">
        <v>195</v>
      </c>
      <c r="B2" t="s">
        <v>410</v>
      </c>
      <c r="C2" t="str">
        <f>PROPER(A2)</f>
        <v>Association</v>
      </c>
      <c r="E2" t="s">
        <v>329</v>
      </c>
      <c r="F2" t="str">
        <f>_xlfn.CONCAT("php bin/console make:crud ", E2, "; ")</f>
        <v xml:space="preserve">php bin/console make:crud Association; </v>
      </c>
    </row>
    <row r="3" spans="1:6" x14ac:dyDescent="0.25">
      <c r="A3" s="7" t="s">
        <v>325</v>
      </c>
      <c r="C3" t="str">
        <f t="shared" ref="C3:C22" si="0">PROPER(A3)</f>
        <v>Association_Staff</v>
      </c>
      <c r="E3" t="s">
        <v>330</v>
      </c>
      <c r="F3" t="str">
        <f t="shared" ref="F3:F22" si="1">_xlfn.CONCAT("php bin/console make:crud ", E3, "; ")</f>
        <v xml:space="preserve">php bin/console make:crud AssociationStaff; </v>
      </c>
    </row>
    <row r="4" spans="1:6" x14ac:dyDescent="0.25">
      <c r="A4" s="7" t="s">
        <v>912</v>
      </c>
      <c r="C4" t="str">
        <f t="shared" si="0"/>
        <v>Association_Staff_Permission</v>
      </c>
      <c r="E4" t="s">
        <v>924</v>
      </c>
      <c r="F4" t="str">
        <f t="shared" si="1"/>
        <v xml:space="preserve">php bin/console make:crud AssociationStaffPermission; </v>
      </c>
    </row>
    <row r="5" spans="1:6" x14ac:dyDescent="0.25">
      <c r="A5" s="7" t="s">
        <v>210</v>
      </c>
      <c r="C5" t="str">
        <f t="shared" si="0"/>
        <v>Ballot</v>
      </c>
      <c r="E5" t="s">
        <v>331</v>
      </c>
      <c r="F5" t="str">
        <f t="shared" si="1"/>
        <v xml:space="preserve">php bin/console make:crud Ballot; </v>
      </c>
    </row>
    <row r="6" spans="1:6" x14ac:dyDescent="0.25">
      <c r="A6" s="7" t="s">
        <v>913</v>
      </c>
      <c r="C6" t="str">
        <f t="shared" si="0"/>
        <v>Ballot_Status</v>
      </c>
      <c r="E6" t="s">
        <v>925</v>
      </c>
      <c r="F6" t="str">
        <f t="shared" si="1"/>
        <v xml:space="preserve">php bin/console make:crud BallotStatus; </v>
      </c>
    </row>
    <row r="7" spans="1:6" x14ac:dyDescent="0.25">
      <c r="A7" s="7" t="s">
        <v>30</v>
      </c>
      <c r="C7" t="str">
        <f t="shared" si="0"/>
        <v>Company</v>
      </c>
      <c r="E7" t="s">
        <v>2</v>
      </c>
      <c r="F7" t="str">
        <f t="shared" si="1"/>
        <v xml:space="preserve">php bin/console make:crud Company; </v>
      </c>
    </row>
    <row r="8" spans="1:6" x14ac:dyDescent="0.25">
      <c r="A8" s="7" t="s">
        <v>258</v>
      </c>
      <c r="C8" t="str">
        <f t="shared" si="0"/>
        <v>Election</v>
      </c>
      <c r="E8" t="s">
        <v>334</v>
      </c>
      <c r="F8" t="str">
        <f t="shared" si="1"/>
        <v xml:space="preserve">php bin/console make:crud Election; </v>
      </c>
    </row>
    <row r="9" spans="1:6" x14ac:dyDescent="0.25">
      <c r="A9" s="7" t="s">
        <v>274</v>
      </c>
      <c r="C9" t="str">
        <f t="shared" si="0"/>
        <v>Election_Date</v>
      </c>
      <c r="E9" t="s">
        <v>335</v>
      </c>
      <c r="F9" t="str">
        <f t="shared" si="1"/>
        <v xml:space="preserve">php bin/console make:crud ElectionDate; </v>
      </c>
    </row>
    <row r="10" spans="1:6" x14ac:dyDescent="0.25">
      <c r="A10" s="7" t="s">
        <v>291</v>
      </c>
      <c r="C10" t="str">
        <f t="shared" si="0"/>
        <v>Owner</v>
      </c>
      <c r="E10" t="s">
        <v>921</v>
      </c>
      <c r="F10" t="str">
        <f t="shared" si="1"/>
        <v xml:space="preserve">php bin/console make:crud Owner; </v>
      </c>
    </row>
    <row r="11" spans="1:6" x14ac:dyDescent="0.25">
      <c r="A11" s="7" t="s">
        <v>914</v>
      </c>
      <c r="C11" t="str">
        <f t="shared" si="0"/>
        <v>Permission</v>
      </c>
      <c r="E11" t="s">
        <v>922</v>
      </c>
      <c r="F11" t="str">
        <f t="shared" si="1"/>
        <v xml:space="preserve">php bin/console make:crud Permission; </v>
      </c>
    </row>
    <row r="12" spans="1:6" x14ac:dyDescent="0.25">
      <c r="A12" s="7" t="s">
        <v>295</v>
      </c>
      <c r="C12" t="str">
        <f t="shared" si="0"/>
        <v>Person</v>
      </c>
      <c r="E12" t="s">
        <v>411</v>
      </c>
      <c r="F12" t="str">
        <f t="shared" si="1"/>
        <v xml:space="preserve">php bin/console make:crud Person; </v>
      </c>
    </row>
    <row r="13" spans="1:6" x14ac:dyDescent="0.25">
      <c r="A13" s="7" t="s">
        <v>915</v>
      </c>
      <c r="C13" t="str">
        <f t="shared" si="0"/>
        <v>Person_Type</v>
      </c>
      <c r="E13" t="s">
        <v>926</v>
      </c>
      <c r="F13" t="str">
        <f t="shared" si="1"/>
        <v xml:space="preserve">php bin/console make:crud PersonType; </v>
      </c>
    </row>
    <row r="14" spans="1:6" x14ac:dyDescent="0.25">
      <c r="A14" s="7" t="s">
        <v>306</v>
      </c>
      <c r="C14" t="str">
        <f t="shared" si="0"/>
        <v>Property</v>
      </c>
      <c r="E14" t="s">
        <v>337</v>
      </c>
      <c r="F14" t="str">
        <f t="shared" si="1"/>
        <v xml:space="preserve">php bin/console make:crud Property; </v>
      </c>
    </row>
    <row r="15" spans="1:6" x14ac:dyDescent="0.25">
      <c r="A15" s="7" t="s">
        <v>916</v>
      </c>
      <c r="C15" t="str">
        <f t="shared" si="0"/>
        <v>Proxy_Status</v>
      </c>
      <c r="E15" t="s">
        <v>927</v>
      </c>
      <c r="F15" t="str">
        <f t="shared" si="1"/>
        <v xml:space="preserve">php bin/console make:crud ProxyStatus; </v>
      </c>
    </row>
    <row r="16" spans="1:6" x14ac:dyDescent="0.25">
      <c r="A16" s="7" t="s">
        <v>917</v>
      </c>
      <c r="C16" t="str">
        <f t="shared" si="0"/>
        <v>Race</v>
      </c>
      <c r="E16" t="s">
        <v>923</v>
      </c>
      <c r="F16" t="str">
        <f t="shared" si="1"/>
        <v xml:space="preserve">php bin/console make:crud Race; </v>
      </c>
    </row>
    <row r="17" spans="1:6" x14ac:dyDescent="0.25">
      <c r="A17" s="7" t="s">
        <v>918</v>
      </c>
      <c r="C17" t="str">
        <f t="shared" si="0"/>
        <v>Race_Option</v>
      </c>
      <c r="E17" t="s">
        <v>928</v>
      </c>
      <c r="F17" t="str">
        <f t="shared" si="1"/>
        <v xml:space="preserve">php bin/console make:crud RaceOption; </v>
      </c>
    </row>
    <row r="18" spans="1:6" x14ac:dyDescent="0.25">
      <c r="A18" s="7" t="s">
        <v>919</v>
      </c>
      <c r="C18" t="str">
        <f t="shared" si="0"/>
        <v>Race_Type</v>
      </c>
      <c r="E18" t="s">
        <v>929</v>
      </c>
      <c r="F18" t="str">
        <f t="shared" si="1"/>
        <v xml:space="preserve">php bin/console make:crud RaceType; </v>
      </c>
    </row>
    <row r="19" spans="1:6" x14ac:dyDescent="0.25">
      <c r="A19" s="7" t="s">
        <v>44</v>
      </c>
      <c r="C19" t="str">
        <f t="shared" si="0"/>
        <v>Sessions</v>
      </c>
      <c r="E19" t="s">
        <v>16</v>
      </c>
      <c r="F19" t="str">
        <f t="shared" si="1"/>
        <v xml:space="preserve">php bin/console make:crud Sessions; </v>
      </c>
    </row>
    <row r="20" spans="1:6" x14ac:dyDescent="0.25">
      <c r="A20" s="7" t="s">
        <v>326</v>
      </c>
      <c r="C20" t="str">
        <f t="shared" si="0"/>
        <v>Upload</v>
      </c>
      <c r="E20" t="s">
        <v>338</v>
      </c>
      <c r="F20" t="str">
        <f t="shared" si="1"/>
        <v xml:space="preserve">php bin/console make:crud Upload; </v>
      </c>
    </row>
    <row r="21" spans="1:6" x14ac:dyDescent="0.25">
      <c r="A21" s="7" t="s">
        <v>405</v>
      </c>
      <c r="C21" t="str">
        <f t="shared" si="0"/>
        <v>Vote</v>
      </c>
      <c r="E21" t="s">
        <v>412</v>
      </c>
      <c r="F21" t="str">
        <f t="shared" si="1"/>
        <v xml:space="preserve">php bin/console make:crud Vote; </v>
      </c>
    </row>
    <row r="22" spans="1:6" x14ac:dyDescent="0.25">
      <c r="A22" s="7" t="s">
        <v>920</v>
      </c>
      <c r="C22" t="str">
        <f t="shared" si="0"/>
        <v>Voteaudittrail</v>
      </c>
      <c r="E22" t="s">
        <v>920</v>
      </c>
      <c r="F22" t="str">
        <f t="shared" si="1"/>
        <v xml:space="preserve">php bin/console make:crud VoteAuditTrail; 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3F0A-49C0-4A8F-8BC1-9D3BB6EB72A7}">
  <dimension ref="A1:D59"/>
  <sheetViews>
    <sheetView workbookViewId="0">
      <selection activeCell="C27" sqref="C27"/>
    </sheetView>
  </sheetViews>
  <sheetFormatPr defaultRowHeight="15" x14ac:dyDescent="0.25"/>
  <cols>
    <col min="1" max="1" width="19.7109375" bestFit="1" customWidth="1"/>
    <col min="3" max="3" width="81.42578125" customWidth="1"/>
    <col min="4" max="4" width="67.42578125" bestFit="1" customWidth="1"/>
    <col min="5" max="5" width="38.42578125" customWidth="1"/>
  </cols>
  <sheetData>
    <row r="1" spans="1:4" x14ac:dyDescent="0.25">
      <c r="A1" t="s">
        <v>942</v>
      </c>
    </row>
    <row r="3" spans="1:4" x14ac:dyDescent="0.25">
      <c r="A3" t="s">
        <v>930</v>
      </c>
    </row>
    <row r="4" spans="1:4" x14ac:dyDescent="0.25">
      <c r="A4" t="s">
        <v>83</v>
      </c>
      <c r="C4" t="str">
        <f>_xlfn.CONCAT("-&gt;add('Name_", A4, "', ", A4, "::class, [])")</f>
        <v>-&gt;add('Name_TextType', TextType::class, [])</v>
      </c>
      <c r="D4" t="str">
        <f>_xlfn.CONCAT("use Symfony\Component\Form\Extension\Core\Type\", A4, ";")</f>
        <v>use Symfony\Component\Form\Extension\Core\Type\TextType;</v>
      </c>
    </row>
    <row r="5" spans="1:4" x14ac:dyDescent="0.25">
      <c r="A5" t="s">
        <v>84</v>
      </c>
      <c r="C5" t="str">
        <f t="shared" ref="C5:C60" si="0">_xlfn.CONCAT("-&gt;add('Name_", A5, "', ", A5, "::class, [])")</f>
        <v>-&gt;add('Name_TextareaType', TextareaType::class, [])</v>
      </c>
      <c r="D5" t="str">
        <f t="shared" ref="D5:D59" si="1">_xlfn.CONCAT("use Symfony\Component\Form\Extension\Core\Type\", A5, ";")</f>
        <v>use Symfony\Component\Form\Extension\Core\Type\TextareaType;</v>
      </c>
    </row>
    <row r="6" spans="1:4" x14ac:dyDescent="0.25">
      <c r="A6" t="s">
        <v>67</v>
      </c>
      <c r="C6" t="str">
        <f t="shared" si="0"/>
        <v>-&gt;add('Name_EmailType', EmailType::class, [])</v>
      </c>
      <c r="D6" t="str">
        <f t="shared" si="1"/>
        <v>use Symfony\Component\Form\Extension\Core\Type\EmailType;</v>
      </c>
    </row>
    <row r="7" spans="1:4" x14ac:dyDescent="0.25">
      <c r="A7" t="s">
        <v>70</v>
      </c>
      <c r="C7" t="str">
        <f t="shared" si="0"/>
        <v>-&gt;add('Name_IntegerType', IntegerType::class, [])</v>
      </c>
      <c r="D7" t="str">
        <f t="shared" si="1"/>
        <v>use Symfony\Component\Form\Extension\Core\Type\IntegerType;</v>
      </c>
    </row>
    <row r="8" spans="1:4" x14ac:dyDescent="0.25">
      <c r="A8" t="s">
        <v>73</v>
      </c>
      <c r="C8" t="str">
        <f t="shared" si="0"/>
        <v>-&gt;add('Name_MoneyType', MoneyType::class, [])</v>
      </c>
      <c r="D8" t="str">
        <f t="shared" si="1"/>
        <v>use Symfony\Component\Form\Extension\Core\Type\MoneyType;</v>
      </c>
    </row>
    <row r="9" spans="1:4" x14ac:dyDescent="0.25">
      <c r="A9" t="s">
        <v>74</v>
      </c>
      <c r="C9" t="str">
        <f t="shared" si="0"/>
        <v>-&gt;add('Name_NumberType', NumberType::class, [])</v>
      </c>
      <c r="D9" t="str">
        <f t="shared" si="1"/>
        <v>use Symfony\Component\Form\Extension\Core\Type\NumberType;</v>
      </c>
    </row>
    <row r="10" spans="1:4" x14ac:dyDescent="0.25">
      <c r="A10" t="s">
        <v>75</v>
      </c>
      <c r="C10" t="str">
        <f t="shared" si="0"/>
        <v>-&gt;add('Name_PasswordType', PasswordType::class, [])</v>
      </c>
      <c r="D10" t="str">
        <f t="shared" si="1"/>
        <v>use Symfony\Component\Form\Extension\Core\Type\PasswordType;</v>
      </c>
    </row>
    <row r="11" spans="1:4" x14ac:dyDescent="0.25">
      <c r="A11" t="s">
        <v>76</v>
      </c>
      <c r="C11" t="str">
        <f t="shared" si="0"/>
        <v>-&gt;add('Name_PercentType', PercentType::class, [])</v>
      </c>
      <c r="D11" t="str">
        <f t="shared" si="1"/>
        <v>use Symfony\Component\Form\Extension\Core\Type\PercentType;</v>
      </c>
    </row>
    <row r="12" spans="1:4" x14ac:dyDescent="0.25">
      <c r="A12" t="s">
        <v>81</v>
      </c>
      <c r="C12" t="str">
        <f t="shared" si="0"/>
        <v>-&gt;add('Name_SearchType', SearchType::class, [])</v>
      </c>
      <c r="D12" t="str">
        <f t="shared" si="1"/>
        <v>use Symfony\Component\Form\Extension\Core\Type\SearchType;</v>
      </c>
    </row>
    <row r="13" spans="1:4" x14ac:dyDescent="0.25">
      <c r="A13" t="s">
        <v>87</v>
      </c>
      <c r="C13" t="str">
        <f t="shared" si="0"/>
        <v>-&gt;add('Name_UrlType', UrlType::class, [])</v>
      </c>
      <c r="D13" t="str">
        <f t="shared" si="1"/>
        <v>use Symfony\Component\Form\Extension\Core\Type\UrlType;</v>
      </c>
    </row>
    <row r="14" spans="1:4" x14ac:dyDescent="0.25">
      <c r="A14" t="s">
        <v>78</v>
      </c>
      <c r="C14" t="str">
        <f t="shared" si="0"/>
        <v>-&gt;add('Name_RangeType', RangeType::class, [])</v>
      </c>
      <c r="D14" t="str">
        <f t="shared" si="1"/>
        <v>use Symfony\Component\Form\Extension\Core\Type\RangeType;</v>
      </c>
    </row>
    <row r="15" spans="1:4" x14ac:dyDescent="0.25">
      <c r="A15" t="s">
        <v>931</v>
      </c>
      <c r="C15" t="str">
        <f t="shared" si="0"/>
        <v>-&gt;add('Name_TelType', TelType::class, [])</v>
      </c>
      <c r="D15" t="str">
        <f t="shared" si="1"/>
        <v>use Symfony\Component\Form\Extension\Core\Type\TelType;</v>
      </c>
    </row>
    <row r="16" spans="1:4" x14ac:dyDescent="0.25">
      <c r="A16" t="s">
        <v>932</v>
      </c>
      <c r="C16" t="str">
        <f t="shared" si="0"/>
        <v>-&gt;add('Name_ColorType', ColorType::class, [])</v>
      </c>
      <c r="D16" t="str">
        <f t="shared" si="1"/>
        <v>use Symfony\Component\Form\Extension\Core\Type\ColorType;</v>
      </c>
    </row>
    <row r="19" spans="1:4" x14ac:dyDescent="0.25">
      <c r="A19" t="s">
        <v>933</v>
      </c>
    </row>
    <row r="20" spans="1:4" x14ac:dyDescent="0.25">
      <c r="A20" t="s">
        <v>61</v>
      </c>
      <c r="C20" t="str">
        <f t="shared" si="0"/>
        <v>-&gt;add('Name_ChoiceType', ChoiceType::class, [])</v>
      </c>
      <c r="D20" t="str">
        <f t="shared" si="1"/>
        <v>use Symfony\Component\Form\Extension\Core\Type\ChoiceType;</v>
      </c>
    </row>
    <row r="21" spans="1:4" x14ac:dyDescent="0.25">
      <c r="A21" t="s">
        <v>57</v>
      </c>
      <c r="C21" t="str">
        <f t="shared" si="0"/>
        <v>-&gt;add('Name_EntityType', EntityType::class, [])</v>
      </c>
      <c r="D21" t="str">
        <f t="shared" si="1"/>
        <v>use Symfony\Component\Form\Extension\Core\Type\EntityType;</v>
      </c>
    </row>
    <row r="22" spans="1:4" x14ac:dyDescent="0.25">
      <c r="A22" t="s">
        <v>63</v>
      </c>
      <c r="C22" t="str">
        <f t="shared" si="0"/>
        <v>-&gt;add('Name_CountryType', CountryType::class, [])</v>
      </c>
      <c r="D22" t="str">
        <f t="shared" si="1"/>
        <v>use Symfony\Component\Form\Extension\Core\Type\CountryType;</v>
      </c>
    </row>
    <row r="23" spans="1:4" x14ac:dyDescent="0.25">
      <c r="A23" t="s">
        <v>71</v>
      </c>
      <c r="C23" t="str">
        <f t="shared" si="0"/>
        <v>-&gt;add('Name_LanguageType', LanguageType::class, [])</v>
      </c>
      <c r="D23" t="str">
        <f t="shared" si="1"/>
        <v>use Symfony\Component\Form\Extension\Core\Type\LanguageType;</v>
      </c>
    </row>
    <row r="24" spans="1:4" x14ac:dyDescent="0.25">
      <c r="A24" t="s">
        <v>72</v>
      </c>
      <c r="C24" t="str">
        <f t="shared" si="0"/>
        <v>-&gt;add('Name_LocaleType', LocaleType::class, [])</v>
      </c>
      <c r="D24" t="str">
        <f t="shared" si="1"/>
        <v>use Symfony\Component\Form\Extension\Core\Type\LocaleType;</v>
      </c>
    </row>
    <row r="25" spans="1:4" x14ac:dyDescent="0.25">
      <c r="A25" t="s">
        <v>86</v>
      </c>
      <c r="C25" t="str">
        <f t="shared" si="0"/>
        <v>-&gt;add('Name_TimezoneType', TimezoneType::class, [])</v>
      </c>
      <c r="D25" t="str">
        <f t="shared" si="1"/>
        <v>use Symfony\Component\Form\Extension\Core\Type\TimezoneType;</v>
      </c>
    </row>
    <row r="26" spans="1:4" x14ac:dyDescent="0.25">
      <c r="A26" t="s">
        <v>64</v>
      </c>
      <c r="C26" t="str">
        <f t="shared" si="0"/>
        <v>-&gt;add('Name_CurrencyType', CurrencyType::class, [])</v>
      </c>
      <c r="D26" t="str">
        <f t="shared" si="1"/>
        <v>use Symfony\Component\Form\Extension\Core\Type\CurrencyType;</v>
      </c>
    </row>
    <row r="29" spans="1:4" x14ac:dyDescent="0.25">
      <c r="A29" t="s">
        <v>934</v>
      </c>
    </row>
    <row r="30" spans="1:4" x14ac:dyDescent="0.25">
      <c r="A30" t="s">
        <v>65</v>
      </c>
      <c r="C30" t="str">
        <f t="shared" si="0"/>
        <v>-&gt;add('Name_DateType', DateType::class, [])</v>
      </c>
      <c r="D30" t="str">
        <f t="shared" si="1"/>
        <v>use Symfony\Component\Form\Extension\Core\Type\DateType;</v>
      </c>
    </row>
    <row r="31" spans="1:4" x14ac:dyDescent="0.25">
      <c r="A31" t="s">
        <v>935</v>
      </c>
      <c r="C31" t="str">
        <f t="shared" si="0"/>
        <v>-&gt;add('Name_DateIntervalType', DateIntervalType::class, [])</v>
      </c>
      <c r="D31" t="str">
        <f t="shared" si="1"/>
        <v>use Symfony\Component\Form\Extension\Core\Type\DateIntervalType;</v>
      </c>
    </row>
    <row r="32" spans="1:4" x14ac:dyDescent="0.25">
      <c r="A32" t="s">
        <v>66</v>
      </c>
      <c r="C32" t="str">
        <f t="shared" si="0"/>
        <v>-&gt;add('Name_DateTimeType', DateTimeType::class, [])</v>
      </c>
      <c r="D32" t="str">
        <f t="shared" si="1"/>
        <v>use Symfony\Component\Form\Extension\Core\Type\DateTimeType;</v>
      </c>
    </row>
    <row r="33" spans="1:4" x14ac:dyDescent="0.25">
      <c r="A33" t="s">
        <v>85</v>
      </c>
      <c r="C33" t="str">
        <f t="shared" si="0"/>
        <v>-&gt;add('Name_TimeType', TimeType::class, [])</v>
      </c>
      <c r="D33" t="str">
        <f t="shared" si="1"/>
        <v>use Symfony\Component\Form\Extension\Core\Type\TimeType;</v>
      </c>
    </row>
    <row r="34" spans="1:4" x14ac:dyDescent="0.25">
      <c r="A34" t="s">
        <v>58</v>
      </c>
      <c r="C34" t="str">
        <f t="shared" si="0"/>
        <v>-&gt;add('Name_BirthdayType', BirthdayType::class, [])</v>
      </c>
      <c r="D34" t="str">
        <f t="shared" si="1"/>
        <v>use Symfony\Component\Form\Extension\Core\Type\BirthdayType;</v>
      </c>
    </row>
    <row r="37" spans="1:4" x14ac:dyDescent="0.25">
      <c r="A37" t="s">
        <v>936</v>
      </c>
    </row>
    <row r="38" spans="1:4" x14ac:dyDescent="0.25">
      <c r="A38" t="s">
        <v>60</v>
      </c>
      <c r="C38" t="str">
        <f t="shared" si="0"/>
        <v>-&gt;add('Name_CheckboxType', CheckboxType::class, [])</v>
      </c>
      <c r="D38" t="str">
        <f t="shared" si="1"/>
        <v>use Symfony\Component\Form\Extension\Core\Type\CheckboxType;</v>
      </c>
    </row>
    <row r="39" spans="1:4" x14ac:dyDescent="0.25">
      <c r="A39" t="s">
        <v>68</v>
      </c>
      <c r="C39" t="str">
        <f t="shared" si="0"/>
        <v>-&gt;add('Name_FileType', FileType::class, [])</v>
      </c>
      <c r="D39" t="str">
        <f t="shared" si="1"/>
        <v>use Symfony\Component\Form\Extension\Core\Type\FileType;</v>
      </c>
    </row>
    <row r="40" spans="1:4" x14ac:dyDescent="0.25">
      <c r="A40" t="s">
        <v>77</v>
      </c>
      <c r="C40" t="str">
        <f t="shared" si="0"/>
        <v>-&gt;add('Name_RadioType', RadioType::class, [])</v>
      </c>
      <c r="D40" t="str">
        <f t="shared" si="1"/>
        <v>use Symfony\Component\Form\Extension\Core\Type\RadioType;</v>
      </c>
    </row>
    <row r="43" spans="1:4" x14ac:dyDescent="0.25">
      <c r="A43" t="s">
        <v>937</v>
      </c>
    </row>
    <row r="44" spans="1:4" x14ac:dyDescent="0.25">
      <c r="A44" t="s">
        <v>62</v>
      </c>
      <c r="C44" t="str">
        <f t="shared" si="0"/>
        <v>-&gt;add('Name_CollectionType', CollectionType::class, [])</v>
      </c>
      <c r="D44" t="str">
        <f t="shared" si="1"/>
        <v>use Symfony\Component\Form\Extension\Core\Type\CollectionType;</v>
      </c>
    </row>
    <row r="45" spans="1:4" x14ac:dyDescent="0.25">
      <c r="A45" t="s">
        <v>79</v>
      </c>
      <c r="C45" t="str">
        <f t="shared" si="0"/>
        <v>-&gt;add('Name_RepeatedType', RepeatedType::class, [])</v>
      </c>
      <c r="D45" t="str">
        <f t="shared" si="1"/>
        <v>use Symfony\Component\Form\Extension\Core\Type\RepeatedType;</v>
      </c>
    </row>
    <row r="48" spans="1:4" x14ac:dyDescent="0.25">
      <c r="A48" t="s">
        <v>938</v>
      </c>
    </row>
    <row r="49" spans="1:4" x14ac:dyDescent="0.25">
      <c r="A49" t="s">
        <v>69</v>
      </c>
      <c r="C49" t="str">
        <f t="shared" si="0"/>
        <v>-&gt;add('Name_HiddenType', HiddenType::class, [])</v>
      </c>
      <c r="D49" t="str">
        <f t="shared" si="1"/>
        <v>use Symfony\Component\Form\Extension\Core\Type\HiddenType;</v>
      </c>
    </row>
    <row r="52" spans="1:4" x14ac:dyDescent="0.25">
      <c r="A52" t="s">
        <v>939</v>
      </c>
      <c r="D52" t="str">
        <f t="shared" si="1"/>
        <v>use Symfony\Component\Form\Extension\Core\Type\Buttons;</v>
      </c>
    </row>
    <row r="53" spans="1:4" x14ac:dyDescent="0.25">
      <c r="A53" t="s">
        <v>59</v>
      </c>
      <c r="C53" t="str">
        <f t="shared" si="0"/>
        <v>-&gt;add('Name_ButtonType', ButtonType::class, [])</v>
      </c>
      <c r="D53" t="str">
        <f t="shared" si="1"/>
        <v>use Symfony\Component\Form\Extension\Core\Type\ButtonType;</v>
      </c>
    </row>
    <row r="54" spans="1:4" x14ac:dyDescent="0.25">
      <c r="A54" t="s">
        <v>80</v>
      </c>
      <c r="C54" t="str">
        <f t="shared" si="0"/>
        <v>-&gt;add('Name_ResetType', ResetType::class, [])</v>
      </c>
      <c r="D54" t="str">
        <f t="shared" si="1"/>
        <v>use Symfony\Component\Form\Extension\Core\Type\ResetType;</v>
      </c>
    </row>
    <row r="55" spans="1:4" x14ac:dyDescent="0.25">
      <c r="A55" t="s">
        <v>82</v>
      </c>
      <c r="C55" t="str">
        <f t="shared" si="0"/>
        <v>-&gt;add('Name_SubmitType', SubmitType::class, [])</v>
      </c>
      <c r="D55" t="str">
        <f t="shared" si="1"/>
        <v>use Symfony\Component\Form\Extension\Core\Type\SubmitType;</v>
      </c>
    </row>
    <row r="58" spans="1:4" x14ac:dyDescent="0.25">
      <c r="A58" t="s">
        <v>940</v>
      </c>
      <c r="D58" t="str">
        <f t="shared" si="1"/>
        <v>use Symfony\Component\Form\Extension\Core\Type\Base Fields;</v>
      </c>
    </row>
    <row r="59" spans="1:4" x14ac:dyDescent="0.25">
      <c r="A59" t="s">
        <v>941</v>
      </c>
      <c r="C59" t="str">
        <f t="shared" si="0"/>
        <v>-&gt;add('Name_FormType', FormType::class, [])</v>
      </c>
      <c r="D59" t="str">
        <f t="shared" si="1"/>
        <v>use Symfony\Component\Form\Extension\Core\Type\FormType;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1499-7B90-42D4-9E36-271B02F46858}">
  <dimension ref="E1:H32"/>
  <sheetViews>
    <sheetView tabSelected="1" workbookViewId="0">
      <selection activeCell="I15" sqref="I15"/>
    </sheetView>
  </sheetViews>
  <sheetFormatPr defaultRowHeight="15" x14ac:dyDescent="0.25"/>
  <cols>
    <col min="1" max="1" width="3.5703125" bestFit="1" customWidth="1"/>
    <col min="5" max="5" width="3.5703125" bestFit="1" customWidth="1"/>
    <col min="6" max="6" width="26" bestFit="1" customWidth="1"/>
  </cols>
  <sheetData>
    <row r="1" spans="5:8" x14ac:dyDescent="0.25">
      <c r="E1" t="s">
        <v>943</v>
      </c>
      <c r="F1" t="s">
        <v>944</v>
      </c>
      <c r="H1" t="str">
        <f>_xlfn.CONCAT("$params['",F1,"'] = trim($r['",E1,"']);")</f>
        <v>$params['external_account_id'] = trim($r['A']);</v>
      </c>
    </row>
    <row r="2" spans="5:8" x14ac:dyDescent="0.25">
      <c r="E2" t="s">
        <v>945</v>
      </c>
      <c r="F2" t="s">
        <v>946</v>
      </c>
      <c r="H2" t="str">
        <f t="shared" ref="H2:H32" si="0">_xlfn.CONCAT("$params['",F2,"'] = trim($r['",E2,"']);")</f>
        <v>$params['internal_account_id'] = trim($r['B']);</v>
      </c>
    </row>
    <row r="3" spans="5:8" x14ac:dyDescent="0.25">
      <c r="E3" t="s">
        <v>947</v>
      </c>
      <c r="F3" t="s">
        <v>948</v>
      </c>
      <c r="H3" t="str">
        <f t="shared" si="0"/>
        <v>$params['internal_owner_id'] = trim($r['C']);</v>
      </c>
    </row>
    <row r="4" spans="5:8" x14ac:dyDescent="0.25">
      <c r="E4" t="s">
        <v>949</v>
      </c>
      <c r="F4" t="s">
        <v>950</v>
      </c>
      <c r="H4" t="str">
        <f t="shared" si="0"/>
        <v>$params['internal_property_id'] = trim($r['D']);</v>
      </c>
    </row>
    <row r="5" spans="5:8" x14ac:dyDescent="0.25">
      <c r="E5" t="s">
        <v>951</v>
      </c>
      <c r="F5" t="s">
        <v>952</v>
      </c>
      <c r="H5" t="str">
        <f t="shared" si="0"/>
        <v>$params['name_formal'] = trim($r['E']);</v>
      </c>
    </row>
    <row r="6" spans="5:8" x14ac:dyDescent="0.25">
      <c r="E6" t="s">
        <v>953</v>
      </c>
      <c r="F6" t="s">
        <v>230</v>
      </c>
      <c r="H6" t="str">
        <f t="shared" si="0"/>
        <v>$params['name_first'] = trim($r['F']);</v>
      </c>
    </row>
    <row r="7" spans="5:8" x14ac:dyDescent="0.25">
      <c r="E7" t="s">
        <v>954</v>
      </c>
      <c r="F7" t="s">
        <v>231</v>
      </c>
      <c r="H7" t="str">
        <f t="shared" si="0"/>
        <v>$params['name_middle'] = trim($r['G']);</v>
      </c>
    </row>
    <row r="8" spans="5:8" x14ac:dyDescent="0.25">
      <c r="E8" t="s">
        <v>955</v>
      </c>
      <c r="F8" t="s">
        <v>232</v>
      </c>
      <c r="H8" t="str">
        <f t="shared" si="0"/>
        <v>$params['name_last'] = trim($r['H']);</v>
      </c>
    </row>
    <row r="9" spans="5:8" x14ac:dyDescent="0.25">
      <c r="E9" t="s">
        <v>956</v>
      </c>
      <c r="F9" t="s">
        <v>233</v>
      </c>
      <c r="H9" t="str">
        <f t="shared" si="0"/>
        <v>$params['name_suffix'] = trim($r['I']);</v>
      </c>
    </row>
    <row r="10" spans="5:8" x14ac:dyDescent="0.25">
      <c r="E10" t="s">
        <v>957</v>
      </c>
      <c r="F10" t="s">
        <v>176</v>
      </c>
      <c r="H10" t="str">
        <f t="shared" si="0"/>
        <v>$params['email'] = trim($r['J']);</v>
      </c>
    </row>
    <row r="11" spans="5:8" x14ac:dyDescent="0.25">
      <c r="E11" t="s">
        <v>958</v>
      </c>
      <c r="F11" t="s">
        <v>297</v>
      </c>
      <c r="H11" t="str">
        <f t="shared" si="0"/>
        <v>$params['phone_mobile'] = trim($r['K']);</v>
      </c>
    </row>
    <row r="12" spans="5:8" x14ac:dyDescent="0.25">
      <c r="E12" t="s">
        <v>959</v>
      </c>
      <c r="F12" t="s">
        <v>296</v>
      </c>
      <c r="H12" t="str">
        <f t="shared" si="0"/>
        <v>$params['phone_home'] = trim($r['L']);</v>
      </c>
    </row>
    <row r="13" spans="5:8" x14ac:dyDescent="0.25">
      <c r="E13" t="s">
        <v>960</v>
      </c>
      <c r="F13" t="s">
        <v>299</v>
      </c>
      <c r="H13" t="str">
        <f t="shared" si="0"/>
        <v>$params['phone_work'] = trim($r['M']);</v>
      </c>
    </row>
    <row r="14" spans="5:8" x14ac:dyDescent="0.25">
      <c r="E14" t="s">
        <v>961</v>
      </c>
      <c r="F14" t="s">
        <v>298</v>
      </c>
      <c r="H14" t="str">
        <f t="shared" si="0"/>
        <v>$params['phone_fax'] = trim($r['N']);</v>
      </c>
    </row>
    <row r="15" spans="5:8" x14ac:dyDescent="0.25">
      <c r="E15" t="s">
        <v>962</v>
      </c>
      <c r="F15" t="s">
        <v>287</v>
      </c>
      <c r="H15" t="str">
        <f t="shared" si="0"/>
        <v>$params['un'] = trim($r['O']);</v>
      </c>
    </row>
    <row r="16" spans="5:8" x14ac:dyDescent="0.25">
      <c r="E16" t="s">
        <v>963</v>
      </c>
      <c r="F16" t="s">
        <v>288</v>
      </c>
      <c r="H16" t="str">
        <f t="shared" si="0"/>
        <v>$params['pw'] = trim($r['P']);</v>
      </c>
    </row>
    <row r="17" spans="5:8" x14ac:dyDescent="0.25">
      <c r="E17" t="s">
        <v>964</v>
      </c>
      <c r="F17" t="s">
        <v>965</v>
      </c>
      <c r="H17" t="str">
        <f t="shared" si="0"/>
        <v>$params['property_address_line1'] = trim($r['Q']);</v>
      </c>
    </row>
    <row r="18" spans="5:8" x14ac:dyDescent="0.25">
      <c r="E18" t="s">
        <v>966</v>
      </c>
      <c r="F18" t="s">
        <v>967</v>
      </c>
      <c r="H18" t="str">
        <f t="shared" si="0"/>
        <v>$params['property_address_line2'] = trim($r['R']);</v>
      </c>
    </row>
    <row r="19" spans="5:8" x14ac:dyDescent="0.25">
      <c r="E19" t="s">
        <v>968</v>
      </c>
      <c r="F19" t="s">
        <v>969</v>
      </c>
      <c r="H19" t="str">
        <f t="shared" si="0"/>
        <v>$params['property_address_city'] = trim($r['S']);</v>
      </c>
    </row>
    <row r="20" spans="5:8" x14ac:dyDescent="0.25">
      <c r="E20" t="s">
        <v>970</v>
      </c>
      <c r="F20" t="s">
        <v>971</v>
      </c>
      <c r="H20" t="str">
        <f t="shared" si="0"/>
        <v>$params['property_address_state'] = trim($r['T']);</v>
      </c>
    </row>
    <row r="21" spans="5:8" x14ac:dyDescent="0.25">
      <c r="E21" t="s">
        <v>972</v>
      </c>
      <c r="F21" t="s">
        <v>973</v>
      </c>
      <c r="H21" t="str">
        <f t="shared" si="0"/>
        <v>$params['property_address_zip_code'] = trim($r['U']);</v>
      </c>
    </row>
    <row r="22" spans="5:8" x14ac:dyDescent="0.25">
      <c r="E22" t="s">
        <v>974</v>
      </c>
      <c r="F22" t="s">
        <v>247</v>
      </c>
      <c r="H22" t="str">
        <f t="shared" si="0"/>
        <v>$params['mailing_address_line1'] = trim($r['V']);</v>
      </c>
    </row>
    <row r="23" spans="5:8" x14ac:dyDescent="0.25">
      <c r="E23" t="s">
        <v>975</v>
      </c>
      <c r="F23" t="s">
        <v>248</v>
      </c>
      <c r="H23" t="str">
        <f t="shared" si="0"/>
        <v>$params['mailing_address_line2'] = trim($r['W']);</v>
      </c>
    </row>
    <row r="24" spans="5:8" x14ac:dyDescent="0.25">
      <c r="E24" t="s">
        <v>976</v>
      </c>
      <c r="F24" t="s">
        <v>249</v>
      </c>
      <c r="H24" t="str">
        <f t="shared" si="0"/>
        <v>$params['mailing_address_city'] = trim($r['X']);</v>
      </c>
    </row>
    <row r="25" spans="5:8" x14ac:dyDescent="0.25">
      <c r="E25" t="s">
        <v>977</v>
      </c>
      <c r="F25" t="s">
        <v>250</v>
      </c>
      <c r="H25" t="str">
        <f t="shared" si="0"/>
        <v>$params['mailing_address_state'] = trim($r['Y']);</v>
      </c>
    </row>
    <row r="26" spans="5:8" x14ac:dyDescent="0.25">
      <c r="E26" t="s">
        <v>978</v>
      </c>
      <c r="F26" t="s">
        <v>251</v>
      </c>
      <c r="H26" t="str">
        <f t="shared" si="0"/>
        <v>$params['mailing_address_zip_code'] = trim($r['Z']);</v>
      </c>
    </row>
    <row r="27" spans="5:8" x14ac:dyDescent="0.25">
      <c r="E27" t="s">
        <v>979</v>
      </c>
      <c r="F27" t="s">
        <v>980</v>
      </c>
      <c r="H27" t="str">
        <f t="shared" si="0"/>
        <v>$params['county'] = trim($r['AA']);</v>
      </c>
    </row>
    <row r="28" spans="5:8" x14ac:dyDescent="0.25">
      <c r="E28" t="s">
        <v>981</v>
      </c>
      <c r="F28" t="s">
        <v>982</v>
      </c>
      <c r="H28" t="str">
        <f t="shared" si="0"/>
        <v>$params['lot'] = trim($r['AB']);</v>
      </c>
    </row>
    <row r="29" spans="5:8" x14ac:dyDescent="0.25">
      <c r="E29" t="s">
        <v>983</v>
      </c>
      <c r="F29" t="s">
        <v>984</v>
      </c>
      <c r="H29" t="str">
        <f t="shared" si="0"/>
        <v>$params['block'] = trim($r['AC']);</v>
      </c>
    </row>
    <row r="30" spans="5:8" x14ac:dyDescent="0.25">
      <c r="E30" t="s">
        <v>985</v>
      </c>
      <c r="F30" t="s">
        <v>986</v>
      </c>
      <c r="H30" t="str">
        <f t="shared" si="0"/>
        <v>$params['subdivision'] = trim($r['AD']);</v>
      </c>
    </row>
    <row r="31" spans="5:8" x14ac:dyDescent="0.25">
      <c r="E31" t="s">
        <v>987</v>
      </c>
      <c r="F31" t="s">
        <v>312</v>
      </c>
      <c r="H31" t="str">
        <f t="shared" si="0"/>
        <v>$params['legal_description'] = trim($r['AE']);</v>
      </c>
    </row>
    <row r="32" spans="5:8" x14ac:dyDescent="0.25">
      <c r="E32" t="s">
        <v>988</v>
      </c>
      <c r="F32" t="s">
        <v>989</v>
      </c>
      <c r="H32" t="str">
        <f t="shared" si="0"/>
        <v>$params['ownership_start_date'] = trim($r['AF']);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B218-F013-4B6F-8CB5-F97A1F7744BE}">
  <dimension ref="A1:A21"/>
  <sheetViews>
    <sheetView topLeftCell="A16" workbookViewId="0">
      <selection sqref="A1:A21"/>
    </sheetView>
  </sheetViews>
  <sheetFormatPr defaultRowHeight="15" x14ac:dyDescent="0.25"/>
  <sheetData>
    <row r="1" spans="1:1" x14ac:dyDescent="0.25">
      <c r="A1" s="7" t="s">
        <v>195</v>
      </c>
    </row>
    <row r="2" spans="1:1" x14ac:dyDescent="0.25">
      <c r="A2" s="7" t="s">
        <v>325</v>
      </c>
    </row>
    <row r="3" spans="1:1" x14ac:dyDescent="0.25">
      <c r="A3" s="7" t="s">
        <v>912</v>
      </c>
    </row>
    <row r="4" spans="1:1" x14ac:dyDescent="0.25">
      <c r="A4" s="7" t="s">
        <v>210</v>
      </c>
    </row>
    <row r="5" spans="1:1" x14ac:dyDescent="0.25">
      <c r="A5" s="7" t="s">
        <v>913</v>
      </c>
    </row>
    <row r="6" spans="1:1" x14ac:dyDescent="0.25">
      <c r="A6" s="7" t="s">
        <v>30</v>
      </c>
    </row>
    <row r="7" spans="1:1" x14ac:dyDescent="0.25">
      <c r="A7" s="7" t="s">
        <v>258</v>
      </c>
    </row>
    <row r="8" spans="1:1" x14ac:dyDescent="0.25">
      <c r="A8" s="7" t="s">
        <v>274</v>
      </c>
    </row>
    <row r="9" spans="1:1" x14ac:dyDescent="0.25">
      <c r="A9" s="7" t="s">
        <v>291</v>
      </c>
    </row>
    <row r="10" spans="1:1" x14ac:dyDescent="0.25">
      <c r="A10" s="7" t="s">
        <v>914</v>
      </c>
    </row>
    <row r="11" spans="1:1" x14ac:dyDescent="0.25">
      <c r="A11" s="7" t="s">
        <v>295</v>
      </c>
    </row>
    <row r="12" spans="1:1" x14ac:dyDescent="0.25">
      <c r="A12" s="7" t="s">
        <v>915</v>
      </c>
    </row>
    <row r="13" spans="1:1" x14ac:dyDescent="0.25">
      <c r="A13" s="7" t="s">
        <v>306</v>
      </c>
    </row>
    <row r="14" spans="1:1" x14ac:dyDescent="0.25">
      <c r="A14" s="7" t="s">
        <v>916</v>
      </c>
    </row>
    <row r="15" spans="1:1" x14ac:dyDescent="0.25">
      <c r="A15" s="7" t="s">
        <v>917</v>
      </c>
    </row>
    <row r="16" spans="1:1" x14ac:dyDescent="0.25">
      <c r="A16" s="7" t="s">
        <v>918</v>
      </c>
    </row>
    <row r="17" spans="1:1" x14ac:dyDescent="0.25">
      <c r="A17" s="7" t="s">
        <v>919</v>
      </c>
    </row>
    <row r="18" spans="1:1" x14ac:dyDescent="0.25">
      <c r="A18" s="7" t="s">
        <v>44</v>
      </c>
    </row>
    <row r="19" spans="1:1" x14ac:dyDescent="0.25">
      <c r="A19" s="7" t="s">
        <v>326</v>
      </c>
    </row>
    <row r="20" spans="1:1" x14ac:dyDescent="0.25">
      <c r="A20" s="7" t="s">
        <v>405</v>
      </c>
    </row>
    <row r="21" spans="1:1" x14ac:dyDescent="0.25">
      <c r="A21" s="7" t="s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activeCell="F17" sqref="F17"/>
    </sheetView>
  </sheetViews>
  <sheetFormatPr defaultColWidth="13.42578125" defaultRowHeight="15" x14ac:dyDescent="0.25"/>
  <sheetData>
    <row r="1" spans="1:3" x14ac:dyDescent="0.25">
      <c r="A1" s="4" t="s">
        <v>97</v>
      </c>
      <c r="B1" s="5" t="s">
        <v>98</v>
      </c>
      <c r="C1" s="5" t="s">
        <v>98</v>
      </c>
    </row>
    <row r="2" spans="1:3" x14ac:dyDescent="0.25">
      <c r="A2" s="4" t="s">
        <v>99</v>
      </c>
      <c r="B2" s="5" t="s">
        <v>98</v>
      </c>
      <c r="C2" s="5" t="s">
        <v>98</v>
      </c>
    </row>
    <row r="3" spans="1:3" x14ac:dyDescent="0.25">
      <c r="A3" s="4" t="s">
        <v>107</v>
      </c>
      <c r="B3" s="5" t="s">
        <v>98</v>
      </c>
      <c r="C3" s="5" t="s">
        <v>108</v>
      </c>
    </row>
    <row r="4" spans="1:3" x14ac:dyDescent="0.25">
      <c r="A4" s="4" t="s">
        <v>110</v>
      </c>
      <c r="B4" s="5" t="s">
        <v>98</v>
      </c>
      <c r="C4" s="5" t="s">
        <v>108</v>
      </c>
    </row>
    <row r="5" spans="1:3" x14ac:dyDescent="0.25">
      <c r="A5" s="4" t="s">
        <v>111</v>
      </c>
      <c r="B5" s="5" t="s">
        <v>98</v>
      </c>
      <c r="C5" s="5" t="s">
        <v>108</v>
      </c>
    </row>
    <row r="6" spans="1:3" x14ac:dyDescent="0.25">
      <c r="A6" s="4" t="s">
        <v>112</v>
      </c>
      <c r="B6" s="5" t="s">
        <v>98</v>
      </c>
      <c r="C6" s="5" t="s">
        <v>98</v>
      </c>
    </row>
    <row r="7" spans="1:3" x14ac:dyDescent="0.25">
      <c r="A7" s="4" t="s">
        <v>113</v>
      </c>
      <c r="B7" s="5" t="s">
        <v>98</v>
      </c>
      <c r="C7" s="5" t="s">
        <v>98</v>
      </c>
    </row>
    <row r="8" spans="1:3" x14ac:dyDescent="0.25">
      <c r="A8" s="4" t="s">
        <v>115</v>
      </c>
      <c r="B8" s="5" t="s">
        <v>98</v>
      </c>
      <c r="C8" s="5" t="s">
        <v>108</v>
      </c>
    </row>
    <row r="9" spans="1:3" x14ac:dyDescent="0.25">
      <c r="A9" s="4" t="s">
        <v>116</v>
      </c>
      <c r="B9" s="5" t="s">
        <v>98</v>
      </c>
      <c r="C9" s="5" t="s">
        <v>98</v>
      </c>
    </row>
    <row r="10" spans="1:3" x14ac:dyDescent="0.25">
      <c r="A10" s="4" t="s">
        <v>117</v>
      </c>
      <c r="B10" s="5" t="s">
        <v>98</v>
      </c>
      <c r="C10" s="5" t="s">
        <v>98</v>
      </c>
    </row>
    <row r="11" spans="1:3" x14ac:dyDescent="0.25">
      <c r="A11" s="4" t="s">
        <v>118</v>
      </c>
      <c r="B11" s="5" t="s">
        <v>98</v>
      </c>
      <c r="C11" s="5" t="s">
        <v>108</v>
      </c>
    </row>
    <row r="12" spans="1:3" x14ac:dyDescent="0.25">
      <c r="A12" s="4" t="s">
        <v>119</v>
      </c>
      <c r="B12" s="5" t="s">
        <v>98</v>
      </c>
      <c r="C12" s="5" t="s">
        <v>98</v>
      </c>
    </row>
    <row r="13" spans="1:3" x14ac:dyDescent="0.25">
      <c r="A13" s="4" t="s">
        <v>124</v>
      </c>
      <c r="B13" s="5" t="s">
        <v>98</v>
      </c>
      <c r="C13" s="5" t="s">
        <v>98</v>
      </c>
    </row>
    <row r="14" spans="1:3" x14ac:dyDescent="0.25">
      <c r="A14" s="4" t="s">
        <v>125</v>
      </c>
      <c r="B14" s="5" t="s">
        <v>98</v>
      </c>
      <c r="C14" s="5" t="s">
        <v>98</v>
      </c>
    </row>
    <row r="15" spans="1:3" x14ac:dyDescent="0.25">
      <c r="A15" s="4" t="s">
        <v>126</v>
      </c>
      <c r="B15" s="5" t="s">
        <v>98</v>
      </c>
      <c r="C15" s="5" t="s">
        <v>98</v>
      </c>
    </row>
    <row r="16" spans="1:3" x14ac:dyDescent="0.25">
      <c r="A16" s="4" t="s">
        <v>128</v>
      </c>
      <c r="B16" s="5" t="s">
        <v>98</v>
      </c>
      <c r="C16" s="5" t="s">
        <v>108</v>
      </c>
    </row>
    <row r="17" spans="1:3" x14ac:dyDescent="0.25">
      <c r="A17" s="4" t="s">
        <v>134</v>
      </c>
      <c r="B17" s="5" t="s">
        <v>98</v>
      </c>
      <c r="C17" s="5" t="s">
        <v>98</v>
      </c>
    </row>
    <row r="18" spans="1:3" x14ac:dyDescent="0.25">
      <c r="A18" s="4" t="s">
        <v>135</v>
      </c>
      <c r="B18" s="5" t="s">
        <v>98</v>
      </c>
      <c r="C18" s="5" t="s">
        <v>98</v>
      </c>
    </row>
    <row r="19" spans="1:3" x14ac:dyDescent="0.25">
      <c r="A19" s="4" t="s">
        <v>137</v>
      </c>
      <c r="B19" s="5" t="s">
        <v>98</v>
      </c>
      <c r="C19" s="5" t="s">
        <v>98</v>
      </c>
    </row>
    <row r="20" spans="1:3" x14ac:dyDescent="0.25">
      <c r="A20" s="4" t="s">
        <v>141</v>
      </c>
      <c r="B20" s="5" t="s">
        <v>98</v>
      </c>
      <c r="C20" s="5" t="s">
        <v>98</v>
      </c>
    </row>
    <row r="21" spans="1:3" x14ac:dyDescent="0.25">
      <c r="A21" s="4" t="s">
        <v>142</v>
      </c>
      <c r="B21" s="5" t="s">
        <v>98</v>
      </c>
      <c r="C21" s="5" t="s">
        <v>108</v>
      </c>
    </row>
    <row r="22" spans="1:3" x14ac:dyDescent="0.25">
      <c r="A22" s="4" t="s">
        <v>143</v>
      </c>
      <c r="B22" s="5" t="s">
        <v>98</v>
      </c>
      <c r="C22" s="5" t="s">
        <v>98</v>
      </c>
    </row>
    <row r="23" spans="1:3" x14ac:dyDescent="0.25">
      <c r="A23" s="4" t="s">
        <v>145</v>
      </c>
      <c r="B23" s="5" t="s">
        <v>98</v>
      </c>
      <c r="C23" s="5" t="s">
        <v>98</v>
      </c>
    </row>
    <row r="24" spans="1:3" x14ac:dyDescent="0.25">
      <c r="A24" s="4" t="s">
        <v>146</v>
      </c>
      <c r="B24" s="5" t="s">
        <v>98</v>
      </c>
      <c r="C24" s="5" t="s">
        <v>98</v>
      </c>
    </row>
    <row r="25" spans="1:3" x14ac:dyDescent="0.25">
      <c r="A25" s="4" t="s">
        <v>148</v>
      </c>
      <c r="B25" s="5" t="s">
        <v>98</v>
      </c>
      <c r="C25" s="5" t="s">
        <v>149</v>
      </c>
    </row>
    <row r="26" spans="1:3" x14ac:dyDescent="0.25">
      <c r="A26" s="4" t="s">
        <v>151</v>
      </c>
      <c r="B26" s="5" t="s">
        <v>98</v>
      </c>
      <c r="C26" s="5" t="s">
        <v>104</v>
      </c>
    </row>
    <row r="27" spans="1:3" x14ac:dyDescent="0.25">
      <c r="A27" s="4" t="s">
        <v>152</v>
      </c>
      <c r="B27" s="5" t="s">
        <v>98</v>
      </c>
      <c r="C27" s="5" t="s">
        <v>98</v>
      </c>
    </row>
    <row r="28" spans="1:3" x14ac:dyDescent="0.25">
      <c r="A28" s="4" t="s">
        <v>100</v>
      </c>
      <c r="B28" s="5" t="s">
        <v>101</v>
      </c>
      <c r="C28" s="5" t="s">
        <v>98</v>
      </c>
    </row>
    <row r="29" spans="1:3" x14ac:dyDescent="0.25">
      <c r="A29" s="4" t="s">
        <v>102</v>
      </c>
      <c r="B29" s="5" t="s">
        <v>101</v>
      </c>
      <c r="C29" s="5" t="s">
        <v>98</v>
      </c>
    </row>
    <row r="30" spans="1:3" x14ac:dyDescent="0.25">
      <c r="A30" s="4" t="s">
        <v>103</v>
      </c>
      <c r="B30" s="5" t="s">
        <v>101</v>
      </c>
      <c r="C30" s="5" t="s">
        <v>104</v>
      </c>
    </row>
    <row r="31" spans="1:3" x14ac:dyDescent="0.25">
      <c r="A31" s="4" t="s">
        <v>129</v>
      </c>
      <c r="B31" s="5" t="s">
        <v>101</v>
      </c>
      <c r="C31" s="5" t="s">
        <v>98</v>
      </c>
    </row>
    <row r="32" spans="1:3" x14ac:dyDescent="0.25">
      <c r="A32" s="4" t="s">
        <v>132</v>
      </c>
      <c r="B32" s="5" t="s">
        <v>101</v>
      </c>
      <c r="C32" s="5" t="s">
        <v>104</v>
      </c>
    </row>
    <row r="33" spans="1:3" x14ac:dyDescent="0.25">
      <c r="A33" s="4" t="s">
        <v>147</v>
      </c>
      <c r="B33" s="5" t="s">
        <v>101</v>
      </c>
      <c r="C33" s="5" t="s">
        <v>108</v>
      </c>
    </row>
    <row r="34" spans="1:3" x14ac:dyDescent="0.25">
      <c r="A34" s="4" t="s">
        <v>153</v>
      </c>
      <c r="B34" s="5" t="s">
        <v>101</v>
      </c>
      <c r="C34" s="5" t="s">
        <v>108</v>
      </c>
    </row>
    <row r="35" spans="1:3" x14ac:dyDescent="0.25">
      <c r="A35" s="4" t="s">
        <v>105</v>
      </c>
      <c r="B35" s="5" t="s">
        <v>106</v>
      </c>
      <c r="C35" s="5" t="s">
        <v>98</v>
      </c>
    </row>
    <row r="36" spans="1:3" x14ac:dyDescent="0.25">
      <c r="A36" s="4" t="s">
        <v>109</v>
      </c>
      <c r="B36" s="5" t="s">
        <v>106</v>
      </c>
      <c r="C36" s="5" t="s">
        <v>98</v>
      </c>
    </row>
    <row r="37" spans="1:3" x14ac:dyDescent="0.25">
      <c r="A37" s="4" t="s">
        <v>114</v>
      </c>
      <c r="B37" s="5" t="s">
        <v>106</v>
      </c>
      <c r="C37" s="5" t="s">
        <v>108</v>
      </c>
    </row>
    <row r="38" spans="1:3" x14ac:dyDescent="0.25">
      <c r="A38" s="4" t="s">
        <v>120</v>
      </c>
      <c r="B38" s="5" t="s">
        <v>106</v>
      </c>
      <c r="C38" s="5" t="s">
        <v>98</v>
      </c>
    </row>
    <row r="39" spans="1:3" x14ac:dyDescent="0.25">
      <c r="A39" s="4" t="s">
        <v>121</v>
      </c>
      <c r="B39" s="5" t="s">
        <v>106</v>
      </c>
      <c r="C39" s="5" t="s">
        <v>108</v>
      </c>
    </row>
    <row r="40" spans="1:3" x14ac:dyDescent="0.25">
      <c r="A40" s="4" t="s">
        <v>122</v>
      </c>
      <c r="B40" s="5" t="s">
        <v>106</v>
      </c>
      <c r="C40" s="5" t="s">
        <v>98</v>
      </c>
    </row>
    <row r="41" spans="1:3" x14ac:dyDescent="0.25">
      <c r="A41" s="4" t="s">
        <v>123</v>
      </c>
      <c r="B41" s="5" t="s">
        <v>106</v>
      </c>
      <c r="C41" s="5" t="s">
        <v>108</v>
      </c>
    </row>
    <row r="42" spans="1:3" x14ac:dyDescent="0.25">
      <c r="A42" s="4" t="s">
        <v>127</v>
      </c>
      <c r="B42" s="5" t="s">
        <v>106</v>
      </c>
      <c r="C42" s="5" t="s">
        <v>108</v>
      </c>
    </row>
    <row r="43" spans="1:3" x14ac:dyDescent="0.25">
      <c r="A43" s="4" t="s">
        <v>130</v>
      </c>
      <c r="B43" s="5" t="s">
        <v>106</v>
      </c>
      <c r="C43" s="5" t="s">
        <v>98</v>
      </c>
    </row>
    <row r="44" spans="1:3" x14ac:dyDescent="0.25">
      <c r="A44" s="4" t="s">
        <v>131</v>
      </c>
      <c r="B44" s="5" t="s">
        <v>106</v>
      </c>
      <c r="C44" s="5" t="s">
        <v>106</v>
      </c>
    </row>
    <row r="45" spans="1:3" x14ac:dyDescent="0.25">
      <c r="A45" s="4" t="s">
        <v>133</v>
      </c>
      <c r="B45" s="5" t="s">
        <v>106</v>
      </c>
      <c r="C45" s="5" t="s">
        <v>106</v>
      </c>
    </row>
    <row r="46" spans="1:3" x14ac:dyDescent="0.25">
      <c r="A46" s="4" t="s">
        <v>136</v>
      </c>
      <c r="B46" s="5" t="s">
        <v>106</v>
      </c>
      <c r="C46" s="5" t="s">
        <v>108</v>
      </c>
    </row>
    <row r="47" spans="1:3" x14ac:dyDescent="0.25">
      <c r="A47" s="4" t="s">
        <v>138</v>
      </c>
      <c r="B47" s="5" t="s">
        <v>106</v>
      </c>
      <c r="C47" s="5" t="s">
        <v>98</v>
      </c>
    </row>
    <row r="48" spans="1:3" x14ac:dyDescent="0.25">
      <c r="A48" s="4" t="s">
        <v>139</v>
      </c>
      <c r="B48" s="5" t="s">
        <v>106</v>
      </c>
      <c r="C48" s="5" t="s">
        <v>106</v>
      </c>
    </row>
    <row r="49" spans="1:3" x14ac:dyDescent="0.25">
      <c r="A49" s="4" t="s">
        <v>140</v>
      </c>
      <c r="B49" s="5" t="s">
        <v>106</v>
      </c>
      <c r="C49" s="5" t="s">
        <v>98</v>
      </c>
    </row>
    <row r="50" spans="1:3" x14ac:dyDescent="0.25">
      <c r="A50" s="4" t="s">
        <v>144</v>
      </c>
      <c r="B50" s="5" t="s">
        <v>106</v>
      </c>
      <c r="C50" s="5" t="s">
        <v>98</v>
      </c>
    </row>
    <row r="51" spans="1:3" x14ac:dyDescent="0.25">
      <c r="A51" s="4" t="s">
        <v>150</v>
      </c>
      <c r="B51" s="5" t="s">
        <v>106</v>
      </c>
      <c r="C51" s="5" t="s">
        <v>106</v>
      </c>
    </row>
  </sheetData>
  <sortState xmlns:xlrd2="http://schemas.microsoft.com/office/spreadsheetml/2017/richdata2" ref="A1:C51">
    <sortCondition ref="B1"/>
  </sortState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workbookViewId="0">
      <selection activeCell="B1" sqref="B1"/>
    </sheetView>
  </sheetViews>
  <sheetFormatPr defaultRowHeight="15" x14ac:dyDescent="0.25"/>
  <cols>
    <col min="1" max="1" width="49" customWidth="1"/>
    <col min="2" max="2" width="115.140625" customWidth="1"/>
  </cols>
  <sheetData>
    <row r="1" spans="1:2" x14ac:dyDescent="0.25">
      <c r="A1" t="s">
        <v>154</v>
      </c>
      <c r="B1" t="str">
        <f>CONCATENATE("$new-&gt;set",  REPLACE( A1, 1, 1, UPPER(LEFT(A1,1))), "($user-&gt;get", REPLACE( A1, 1, 1, UPPER(LEFT(A1,1))), "());")</f>
        <v>$new-&gt;setNameFirst($user-&gt;getNameFirst());</v>
      </c>
    </row>
    <row r="2" spans="1:2" x14ac:dyDescent="0.25">
      <c r="A2" t="s">
        <v>155</v>
      </c>
      <c r="B2" t="str">
        <f t="shared" ref="B2:B38" si="0">CONCATENATE("$new-&gt;set",  REPLACE( A2, 1, 1, UPPER(LEFT(A2,1))), "($user-&gt;get", REPLACE( A2, 1, 1, UPPER(LEFT(A2,1))), "());")</f>
        <v>$new-&gt;setNameMiddle($user-&gt;getNameMiddle());</v>
      </c>
    </row>
    <row r="3" spans="1:2" x14ac:dyDescent="0.25">
      <c r="A3" t="s">
        <v>156</v>
      </c>
      <c r="B3" t="str">
        <f t="shared" si="0"/>
        <v>$new-&gt;setNameLast($user-&gt;getNameLast());</v>
      </c>
    </row>
    <row r="4" spans="1:2" x14ac:dyDescent="0.25">
      <c r="A4" t="s">
        <v>157</v>
      </c>
      <c r="B4" t="str">
        <f t="shared" si="0"/>
        <v>$new-&gt;setPhoneHome($user-&gt;getPhoneHome());</v>
      </c>
    </row>
    <row r="5" spans="1:2" x14ac:dyDescent="0.25">
      <c r="A5" t="s">
        <v>158</v>
      </c>
      <c r="B5" t="str">
        <f t="shared" si="0"/>
        <v>$new-&gt;setPhoneCell($user-&gt;getPhoneCell());</v>
      </c>
    </row>
    <row r="6" spans="1:2" x14ac:dyDescent="0.25">
      <c r="A6" t="s">
        <v>159</v>
      </c>
      <c r="B6" t="str">
        <f t="shared" si="0"/>
        <v>$new-&gt;setUrlFacebook($user-&gt;getUrlFacebook());</v>
      </c>
    </row>
    <row r="7" spans="1:2" x14ac:dyDescent="0.25">
      <c r="A7" t="s">
        <v>160</v>
      </c>
      <c r="B7" t="str">
        <f t="shared" si="0"/>
        <v>$new-&gt;setUrlTwitter($user-&gt;getUrlTwitter());</v>
      </c>
    </row>
    <row r="8" spans="1:2" x14ac:dyDescent="0.25">
      <c r="A8" t="s">
        <v>161</v>
      </c>
      <c r="B8" t="str">
        <f t="shared" si="0"/>
        <v>$new-&gt;setTosAccepted($user-&gt;getTosAccepted());</v>
      </c>
    </row>
    <row r="9" spans="1:2" x14ac:dyDescent="0.25">
      <c r="A9" t="s">
        <v>162</v>
      </c>
      <c r="B9" t="str">
        <f t="shared" si="0"/>
        <v>$new-&gt;setTosAcceptedVersionDate($user-&gt;getTosAcceptedVersionDate());</v>
      </c>
    </row>
    <row r="10" spans="1:2" x14ac:dyDescent="0.25">
      <c r="A10" t="s">
        <v>163</v>
      </c>
      <c r="B10" t="str">
        <f t="shared" si="0"/>
        <v>$new-&gt;setTosAcceptedDateAndTime($user-&gt;getTosAcceptedDateAndTime());</v>
      </c>
    </row>
    <row r="11" spans="1:2" x14ac:dyDescent="0.25">
      <c r="A11" t="s">
        <v>164</v>
      </c>
      <c r="B11" t="str">
        <f t="shared" si="0"/>
        <v>$new-&gt;setTosAcceptedFromIp($user-&gt;getTosAcceptedFromIp());</v>
      </c>
    </row>
    <row r="12" spans="1:2" x14ac:dyDescent="0.25">
      <c r="A12" t="s">
        <v>165</v>
      </c>
      <c r="B12" t="str">
        <f t="shared" si="0"/>
        <v>$new-&gt;setPrivacyPolicyAccepted($user-&gt;getPrivacyPolicyAccepted());</v>
      </c>
    </row>
    <row r="13" spans="1:2" x14ac:dyDescent="0.25">
      <c r="A13" t="s">
        <v>166</v>
      </c>
      <c r="B13" t="str">
        <f t="shared" si="0"/>
        <v>$new-&gt;setPrivacyPolicyAcceptedVersionDate($user-&gt;getPrivacyPolicyAcceptedVersionDate());</v>
      </c>
    </row>
    <row r="14" spans="1:2" x14ac:dyDescent="0.25">
      <c r="A14" t="s">
        <v>167</v>
      </c>
      <c r="B14" t="str">
        <f t="shared" si="0"/>
        <v>$new-&gt;setPrivacyPolicyAcceptedDateAndTime($user-&gt;getPrivacyPolicyAcceptedDateAndTime());</v>
      </c>
    </row>
    <row r="15" spans="1:2" x14ac:dyDescent="0.25">
      <c r="A15" t="s">
        <v>168</v>
      </c>
      <c r="B15" t="str">
        <f t="shared" si="0"/>
        <v>$new-&gt;setPrivacyPolicyAcceptedFromIp($user-&gt;getPrivacyPolicyAcceptedFromIp());</v>
      </c>
    </row>
    <row r="16" spans="1:2" x14ac:dyDescent="0.25">
      <c r="A16" t="s">
        <v>169</v>
      </c>
      <c r="B16" t="str">
        <f t="shared" si="0"/>
        <v>$new-&gt;setIsIndividual($user-&gt;getIsIndividual());</v>
      </c>
    </row>
    <row r="17" spans="1:2" x14ac:dyDescent="0.25">
      <c r="A17" t="s">
        <v>170</v>
      </c>
      <c r="B17" t="str">
        <f t="shared" si="0"/>
        <v>$new-&gt;setIsRepPoc($user-&gt;getIsRepPoc());</v>
      </c>
    </row>
    <row r="18" spans="1:2" x14ac:dyDescent="0.25">
      <c r="A18" t="s">
        <v>171</v>
      </c>
      <c r="B18" t="str">
        <f t="shared" si="0"/>
        <v>$new-&gt;setIsTransmissionPoc($user-&gt;getIsTransmissionPoc());</v>
      </c>
    </row>
    <row r="19" spans="1:2" x14ac:dyDescent="0.25">
      <c r="A19" t="s">
        <v>172</v>
      </c>
      <c r="B19" t="str">
        <f t="shared" si="0"/>
        <v>$new-&gt;setId($user-&gt;getId());</v>
      </c>
    </row>
    <row r="20" spans="1:2" x14ac:dyDescent="0.25">
      <c r="A20" t="s">
        <v>42</v>
      </c>
      <c r="B20" t="str">
        <f t="shared" si="0"/>
        <v>$new-&gt;setInvitation($user-&gt;getInvitation());</v>
      </c>
    </row>
    <row r="21" spans="1:2" x14ac:dyDescent="0.25">
      <c r="A21" t="s">
        <v>173</v>
      </c>
      <c r="B21" t="str">
        <f t="shared" si="0"/>
        <v>$new-&gt;setGroups($user-&gt;getGroups());</v>
      </c>
    </row>
    <row r="22" spans="1:2" x14ac:dyDescent="0.25">
      <c r="A22" t="s">
        <v>174</v>
      </c>
      <c r="B22" t="str">
        <f t="shared" si="0"/>
        <v>$new-&gt;setUsername($user-&gt;getUsername());</v>
      </c>
    </row>
    <row r="23" spans="1:2" x14ac:dyDescent="0.25">
      <c r="A23" t="s">
        <v>175</v>
      </c>
      <c r="B23" t="str">
        <f t="shared" si="0"/>
        <v>$new-&gt;setUsernameCanonical($user-&gt;getUsernameCanonical());</v>
      </c>
    </row>
    <row r="24" spans="1:2" x14ac:dyDescent="0.25">
      <c r="A24" t="s">
        <v>176</v>
      </c>
      <c r="B24" t="str">
        <f t="shared" si="0"/>
        <v>$new-&gt;setEmail($user-&gt;getEmail());</v>
      </c>
    </row>
    <row r="25" spans="1:2" x14ac:dyDescent="0.25">
      <c r="A25" t="s">
        <v>177</v>
      </c>
      <c r="B25" t="str">
        <f t="shared" si="0"/>
        <v>$new-&gt;setEmailCanonical($user-&gt;getEmailCanonical());</v>
      </c>
    </row>
    <row r="26" spans="1:2" x14ac:dyDescent="0.25">
      <c r="A26" t="s">
        <v>178</v>
      </c>
      <c r="B26" t="str">
        <f t="shared" si="0"/>
        <v>$new-&gt;setEnabled($user-&gt;getEnabled());</v>
      </c>
    </row>
    <row r="27" spans="1:2" x14ac:dyDescent="0.25">
      <c r="A27" t="s">
        <v>179</v>
      </c>
      <c r="B27" t="str">
        <f t="shared" si="0"/>
        <v>$new-&gt;setSalt($user-&gt;getSalt());</v>
      </c>
    </row>
    <row r="28" spans="1:2" x14ac:dyDescent="0.25">
      <c r="A28" t="s">
        <v>180</v>
      </c>
      <c r="B28" t="str">
        <f t="shared" si="0"/>
        <v>$new-&gt;setPassword($user-&gt;getPassword());</v>
      </c>
    </row>
    <row r="29" spans="1:2" x14ac:dyDescent="0.25">
      <c r="A29" t="s">
        <v>181</v>
      </c>
      <c r="B29" t="str">
        <f t="shared" si="0"/>
        <v>$new-&gt;setPlainPassword($user-&gt;getPlainPassword());</v>
      </c>
    </row>
    <row r="30" spans="1:2" x14ac:dyDescent="0.25">
      <c r="A30" t="s">
        <v>182</v>
      </c>
      <c r="B30" t="str">
        <f t="shared" si="0"/>
        <v>$new-&gt;setLastLogin($user-&gt;getLastLogin());</v>
      </c>
    </row>
    <row r="31" spans="1:2" x14ac:dyDescent="0.25">
      <c r="A31" t="s">
        <v>183</v>
      </c>
      <c r="B31" t="str">
        <f t="shared" si="0"/>
        <v>$new-&gt;setConfirmationToken($user-&gt;getConfirmationToken());</v>
      </c>
    </row>
    <row r="32" spans="1:2" x14ac:dyDescent="0.25">
      <c r="A32" t="s">
        <v>184</v>
      </c>
      <c r="B32" t="str">
        <f t="shared" si="0"/>
        <v>$new-&gt;setPasswordRequestedAt($user-&gt;getPasswordRequestedAt());</v>
      </c>
    </row>
    <row r="33" spans="1:2" x14ac:dyDescent="0.25">
      <c r="A33" t="s">
        <v>185</v>
      </c>
      <c r="B33" t="str">
        <f t="shared" si="0"/>
        <v>$new-&gt;setLocked($user-&gt;getLocked());</v>
      </c>
    </row>
    <row r="34" spans="1:2" x14ac:dyDescent="0.25">
      <c r="A34" t="s">
        <v>186</v>
      </c>
      <c r="B34" t="str">
        <f t="shared" si="0"/>
        <v>$new-&gt;setExpired($user-&gt;getExpired());</v>
      </c>
    </row>
    <row r="35" spans="1:2" x14ac:dyDescent="0.25">
      <c r="A35" t="s">
        <v>187</v>
      </c>
      <c r="B35" t="s">
        <v>324</v>
      </c>
    </row>
    <row r="36" spans="1:2" x14ac:dyDescent="0.25">
      <c r="A36" t="s">
        <v>188</v>
      </c>
      <c r="B36" t="str">
        <f t="shared" si="0"/>
        <v>$new-&gt;setRoles($user-&gt;getRoles());</v>
      </c>
    </row>
    <row r="37" spans="1:2" x14ac:dyDescent="0.25">
      <c r="A37" t="s">
        <v>189</v>
      </c>
      <c r="B37" t="str">
        <f>CONCATENATE("$new-&gt;set",  REPLACE( A37, 1, 1, UPPER(LEFT(A37,1))), "($user-&gt;get", REPLACE( A37, 1, 1, UPPER(LEFT(A37,1))), "());")</f>
        <v>$new-&gt;setCredentialsExpired($user-&gt;getCredentialsExpired());</v>
      </c>
    </row>
    <row r="38" spans="1:2" x14ac:dyDescent="0.25">
      <c r="A38" t="s">
        <v>190</v>
      </c>
      <c r="B38" t="str">
        <f t="shared" si="0"/>
        <v>$new-&gt;setCredentialsExpireAt($user-&gt;getCredentialsExpireAt());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B20C-06A4-4AD6-AD6D-4CB18DB7D9DD}">
  <dimension ref="A1:G218"/>
  <sheetViews>
    <sheetView workbookViewId="0">
      <selection sqref="A1:XFD1048576"/>
    </sheetView>
  </sheetViews>
  <sheetFormatPr defaultRowHeight="15" x14ac:dyDescent="0.25"/>
  <cols>
    <col min="2" max="2" width="15" bestFit="1" customWidth="1"/>
    <col min="3" max="3" width="22.7109375" bestFit="1" customWidth="1"/>
    <col min="4" max="4" width="31.7109375" bestFit="1" customWidth="1"/>
    <col min="5" max="5" width="31.7109375" customWidth="1"/>
    <col min="6" max="6" width="28.28515625" bestFit="1" customWidth="1"/>
    <col min="7" max="7" width="47.7109375" bestFit="1" customWidth="1"/>
  </cols>
  <sheetData>
    <row r="1" spans="1:7" x14ac:dyDescent="0.25">
      <c r="A1" s="6" t="s">
        <v>407</v>
      </c>
      <c r="B1" s="6" t="s">
        <v>191</v>
      </c>
      <c r="C1" s="6" t="s">
        <v>192</v>
      </c>
      <c r="D1" s="6" t="s">
        <v>193</v>
      </c>
      <c r="E1" s="6" t="s">
        <v>413</v>
      </c>
    </row>
    <row r="2" spans="1:7" x14ac:dyDescent="0.25">
      <c r="B2" s="7" t="s">
        <v>194</v>
      </c>
      <c r="C2" s="7" t="s">
        <v>195</v>
      </c>
      <c r="D2" s="7" t="s">
        <v>196</v>
      </c>
      <c r="E2" s="7"/>
      <c r="F2" t="str">
        <f>REPLACE( SUBSTITUTE(PROPER(D2), "_", ""), 1, 1, LOWER(LEFT(D2,1)))</f>
        <v>associationId</v>
      </c>
      <c r="G2" t="str">
        <f>_xlfn.CONCAT("{{ form_row(form.", F2, ") }}")</f>
        <v>{{ form_row(form.associationId) }}</v>
      </c>
    </row>
    <row r="3" spans="1:7" x14ac:dyDescent="0.25">
      <c r="B3" s="7" t="s">
        <v>194</v>
      </c>
      <c r="C3" s="7" t="s">
        <v>195</v>
      </c>
      <c r="D3" s="7" t="s">
        <v>197</v>
      </c>
      <c r="E3" s="7"/>
      <c r="F3" t="str">
        <f t="shared" ref="F3:F66" si="0">REPLACE( SUBSTITUTE(PROPER(D3), "_", ""), 1, 1, LOWER(LEFT(D3,1)))</f>
        <v>companyId</v>
      </c>
      <c r="G3" t="str">
        <f t="shared" ref="G3:G66" si="1">_xlfn.CONCAT("{{ form_row(form.", F3, ") }}")</f>
        <v>{{ form_row(form.companyId) }}</v>
      </c>
    </row>
    <row r="4" spans="1:7" x14ac:dyDescent="0.25">
      <c r="B4" s="7" t="s">
        <v>194</v>
      </c>
      <c r="C4" s="7" t="s">
        <v>195</v>
      </c>
      <c r="D4" s="7" t="s">
        <v>198</v>
      </c>
      <c r="E4" s="7"/>
      <c r="F4" t="str">
        <f t="shared" si="0"/>
        <v>numberOfProperties</v>
      </c>
      <c r="G4" t="str">
        <f t="shared" si="1"/>
        <v>{{ form_row(form.numberOfProperties) }}</v>
      </c>
    </row>
    <row r="5" spans="1:7" x14ac:dyDescent="0.25">
      <c r="B5" s="7" t="s">
        <v>194</v>
      </c>
      <c r="C5" s="7" t="s">
        <v>195</v>
      </c>
      <c r="D5" s="7" t="s">
        <v>199</v>
      </c>
      <c r="E5" s="7"/>
      <c r="F5" t="str">
        <f t="shared" si="0"/>
        <v>isActive</v>
      </c>
      <c r="G5" t="str">
        <f t="shared" si="1"/>
        <v>{{ form_row(form.isActive) }}</v>
      </c>
    </row>
    <row r="6" spans="1:7" x14ac:dyDescent="0.25">
      <c r="B6" s="7" t="s">
        <v>194</v>
      </c>
      <c r="C6" s="7" t="s">
        <v>195</v>
      </c>
      <c r="D6" s="7" t="s">
        <v>200</v>
      </c>
      <c r="E6" s="7"/>
      <c r="F6" t="str">
        <f t="shared" si="0"/>
        <v>updatedAt</v>
      </c>
      <c r="G6" t="str">
        <f t="shared" si="1"/>
        <v>{{ form_row(form.updatedAt) }}</v>
      </c>
    </row>
    <row r="7" spans="1:7" x14ac:dyDescent="0.25">
      <c r="B7" s="7" t="s">
        <v>194</v>
      </c>
      <c r="C7" s="7" t="s">
        <v>195</v>
      </c>
      <c r="D7" s="7" t="s">
        <v>201</v>
      </c>
      <c r="E7" s="7"/>
      <c r="F7" t="str">
        <f t="shared" si="0"/>
        <v>createdAt</v>
      </c>
      <c r="G7" t="str">
        <f t="shared" si="1"/>
        <v>{{ form_row(form.createdAt) }}</v>
      </c>
    </row>
    <row r="8" spans="1:7" x14ac:dyDescent="0.25">
      <c r="B8" s="7" t="s">
        <v>194</v>
      </c>
      <c r="C8" s="7" t="s">
        <v>202</v>
      </c>
      <c r="D8" s="7" t="s">
        <v>203</v>
      </c>
      <c r="E8" s="7"/>
      <c r="F8" t="str">
        <f t="shared" si="0"/>
        <v>attorneyId</v>
      </c>
      <c r="G8" t="str">
        <f t="shared" si="1"/>
        <v>{{ form_row(form.attorneyId) }}</v>
      </c>
    </row>
    <row r="9" spans="1:7" x14ac:dyDescent="0.25">
      <c r="B9" s="7" t="s">
        <v>194</v>
      </c>
      <c r="C9" s="7" t="s">
        <v>202</v>
      </c>
      <c r="D9" s="7" t="s">
        <v>204</v>
      </c>
      <c r="E9" s="7"/>
      <c r="F9" t="str">
        <f t="shared" si="0"/>
        <v>personId</v>
      </c>
      <c r="G9" t="str">
        <f t="shared" si="1"/>
        <v>{{ form_row(form.personId) }}</v>
      </c>
    </row>
    <row r="10" spans="1:7" x14ac:dyDescent="0.25">
      <c r="B10" s="7" t="s">
        <v>194</v>
      </c>
      <c r="C10" s="7" t="s">
        <v>202</v>
      </c>
      <c r="D10" s="7" t="s">
        <v>197</v>
      </c>
      <c r="E10" s="7"/>
      <c r="F10" t="str">
        <f t="shared" si="0"/>
        <v>companyId</v>
      </c>
      <c r="G10" t="str">
        <f t="shared" si="1"/>
        <v>{{ form_row(form.companyId) }}</v>
      </c>
    </row>
    <row r="11" spans="1:7" x14ac:dyDescent="0.25">
      <c r="B11" s="7" t="s">
        <v>194</v>
      </c>
      <c r="C11" s="7" t="s">
        <v>202</v>
      </c>
      <c r="D11" s="7" t="s">
        <v>205</v>
      </c>
      <c r="E11" s="7"/>
      <c r="F11" t="str">
        <f t="shared" si="0"/>
        <v>licenseNumber</v>
      </c>
      <c r="G11" t="str">
        <f t="shared" si="1"/>
        <v>{{ form_row(form.licenseNumber) }}</v>
      </c>
    </row>
    <row r="12" spans="1:7" x14ac:dyDescent="0.25">
      <c r="B12" s="7" t="s">
        <v>194</v>
      </c>
      <c r="C12" s="7" t="s">
        <v>202</v>
      </c>
      <c r="D12" s="7" t="s">
        <v>206</v>
      </c>
      <c r="E12" s="7"/>
      <c r="F12" t="str">
        <f t="shared" si="0"/>
        <v>dateLicenseExpires</v>
      </c>
      <c r="G12" t="str">
        <f t="shared" si="1"/>
        <v>{{ form_row(form.dateLicenseExpires) }}</v>
      </c>
    </row>
    <row r="13" spans="1:7" x14ac:dyDescent="0.25">
      <c r="B13" s="7" t="s">
        <v>194</v>
      </c>
      <c r="C13" s="7" t="s">
        <v>202</v>
      </c>
      <c r="D13" s="7" t="s">
        <v>200</v>
      </c>
      <c r="E13" s="7"/>
      <c r="F13" t="str">
        <f t="shared" si="0"/>
        <v>updatedAt</v>
      </c>
      <c r="G13" t="str">
        <f t="shared" si="1"/>
        <v>{{ form_row(form.updatedAt) }}</v>
      </c>
    </row>
    <row r="14" spans="1:7" x14ac:dyDescent="0.25">
      <c r="B14" s="7" t="s">
        <v>194</v>
      </c>
      <c r="C14" s="7" t="s">
        <v>202</v>
      </c>
      <c r="D14" s="7" t="s">
        <v>201</v>
      </c>
      <c r="E14" s="7"/>
      <c r="F14" t="str">
        <f t="shared" si="0"/>
        <v>createdAt</v>
      </c>
      <c r="G14" t="str">
        <f t="shared" si="1"/>
        <v>{{ form_row(form.createdAt) }}</v>
      </c>
    </row>
    <row r="15" spans="1:7" x14ac:dyDescent="0.25">
      <c r="B15" s="7" t="s">
        <v>194</v>
      </c>
      <c r="C15" s="7" t="s">
        <v>202</v>
      </c>
      <c r="D15" s="7" t="s">
        <v>199</v>
      </c>
      <c r="E15" s="7"/>
      <c r="F15" t="str">
        <f t="shared" si="0"/>
        <v>isActive</v>
      </c>
      <c r="G15" t="str">
        <f t="shared" si="1"/>
        <v>{{ form_row(form.isActive) }}</v>
      </c>
    </row>
    <row r="16" spans="1:7" x14ac:dyDescent="0.25">
      <c r="B16" s="7" t="s">
        <v>194</v>
      </c>
      <c r="C16" s="7" t="s">
        <v>202</v>
      </c>
      <c r="D16" s="7" t="s">
        <v>207</v>
      </c>
      <c r="E16" s="7"/>
      <c r="F16" t="str">
        <f t="shared" si="0"/>
        <v>sortOrder</v>
      </c>
      <c r="G16" t="str">
        <f t="shared" si="1"/>
        <v>{{ form_row(form.sortOrder) }}</v>
      </c>
    </row>
    <row r="17" spans="2:7" x14ac:dyDescent="0.25">
      <c r="B17" s="7" t="s">
        <v>194</v>
      </c>
      <c r="C17" s="7" t="s">
        <v>208</v>
      </c>
      <c r="D17" s="7" t="s">
        <v>209</v>
      </c>
      <c r="E17" s="7"/>
      <c r="F17" t="str">
        <f t="shared" si="0"/>
        <v>attorneyToAssociationId</v>
      </c>
      <c r="G17" t="str">
        <f t="shared" si="1"/>
        <v>{{ form_row(form.attorneyToAssociationId) }}</v>
      </c>
    </row>
    <row r="18" spans="2:7" x14ac:dyDescent="0.25">
      <c r="B18" s="7" t="s">
        <v>194</v>
      </c>
      <c r="C18" s="7" t="s">
        <v>208</v>
      </c>
      <c r="D18" s="7" t="s">
        <v>203</v>
      </c>
      <c r="E18" s="7"/>
      <c r="F18" t="str">
        <f t="shared" si="0"/>
        <v>attorneyId</v>
      </c>
      <c r="G18" t="str">
        <f t="shared" si="1"/>
        <v>{{ form_row(form.attorneyId) }}</v>
      </c>
    </row>
    <row r="19" spans="2:7" x14ac:dyDescent="0.25">
      <c r="B19" s="7" t="s">
        <v>194</v>
      </c>
      <c r="C19" s="7" t="s">
        <v>208</v>
      </c>
      <c r="D19" s="7" t="s">
        <v>196</v>
      </c>
      <c r="E19" s="7"/>
      <c r="F19" t="str">
        <f t="shared" si="0"/>
        <v>associationId</v>
      </c>
      <c r="G19" t="str">
        <f t="shared" si="1"/>
        <v>{{ form_row(form.associationId) }}</v>
      </c>
    </row>
    <row r="20" spans="2:7" x14ac:dyDescent="0.25">
      <c r="B20" s="7" t="s">
        <v>194</v>
      </c>
      <c r="C20" s="7" t="s">
        <v>208</v>
      </c>
      <c r="D20" s="7" t="s">
        <v>200</v>
      </c>
      <c r="E20" s="7"/>
      <c r="F20" t="str">
        <f t="shared" si="0"/>
        <v>updatedAt</v>
      </c>
      <c r="G20" t="str">
        <f t="shared" si="1"/>
        <v>{{ form_row(form.updatedAt) }}</v>
      </c>
    </row>
    <row r="21" spans="2:7" x14ac:dyDescent="0.25">
      <c r="B21" s="7" t="s">
        <v>194</v>
      </c>
      <c r="C21" s="7" t="s">
        <v>208</v>
      </c>
      <c r="D21" s="7" t="s">
        <v>201</v>
      </c>
      <c r="E21" s="7"/>
      <c r="F21" t="str">
        <f t="shared" si="0"/>
        <v>createdAt</v>
      </c>
      <c r="G21" t="str">
        <f t="shared" si="1"/>
        <v>{{ form_row(form.createdAt) }}</v>
      </c>
    </row>
    <row r="22" spans="2:7" x14ac:dyDescent="0.25">
      <c r="B22" s="7" t="s">
        <v>194</v>
      </c>
      <c r="C22" s="7" t="s">
        <v>208</v>
      </c>
      <c r="D22" s="7" t="s">
        <v>199</v>
      </c>
      <c r="E22" s="7"/>
      <c r="F22" t="str">
        <f t="shared" si="0"/>
        <v>isActive</v>
      </c>
      <c r="G22" t="str">
        <f t="shared" si="1"/>
        <v>{{ form_row(form.isActive) }}</v>
      </c>
    </row>
    <row r="23" spans="2:7" x14ac:dyDescent="0.25">
      <c r="B23" s="7" t="s">
        <v>194</v>
      </c>
      <c r="C23" s="7" t="s">
        <v>208</v>
      </c>
      <c r="D23" s="7" t="s">
        <v>207</v>
      </c>
      <c r="E23" s="7"/>
      <c r="F23" t="str">
        <f t="shared" si="0"/>
        <v>sortOrder</v>
      </c>
      <c r="G23" t="str">
        <f t="shared" si="1"/>
        <v>{{ form_row(form.sortOrder) }}</v>
      </c>
    </row>
    <row r="24" spans="2:7" x14ac:dyDescent="0.25">
      <c r="B24" s="7" t="s">
        <v>194</v>
      </c>
      <c r="C24" s="7" t="s">
        <v>210</v>
      </c>
      <c r="D24" s="7" t="s">
        <v>211</v>
      </c>
      <c r="E24" s="7"/>
      <c r="F24" t="str">
        <f t="shared" si="0"/>
        <v>ballotId</v>
      </c>
      <c r="G24" t="str">
        <f t="shared" si="1"/>
        <v>{{ form_row(form.ballotId) }}</v>
      </c>
    </row>
    <row r="25" spans="2:7" x14ac:dyDescent="0.25">
      <c r="B25" s="7" t="s">
        <v>194</v>
      </c>
      <c r="C25" s="7" t="s">
        <v>210</v>
      </c>
      <c r="D25" s="7" t="s">
        <v>212</v>
      </c>
      <c r="E25" s="7"/>
      <c r="F25" t="str">
        <f t="shared" si="0"/>
        <v>voterId</v>
      </c>
      <c r="G25" t="str">
        <f t="shared" si="1"/>
        <v>{{ form_row(form.voterId) }}</v>
      </c>
    </row>
    <row r="26" spans="2:7" x14ac:dyDescent="0.25">
      <c r="B26" s="7" t="s">
        <v>194</v>
      </c>
      <c r="C26" s="7" t="s">
        <v>210</v>
      </c>
      <c r="D26" s="7" t="s">
        <v>213</v>
      </c>
      <c r="E26" s="7"/>
      <c r="F26" t="str">
        <f t="shared" si="0"/>
        <v>candidateId</v>
      </c>
      <c r="G26" t="str">
        <f t="shared" si="1"/>
        <v>{{ form_row(form.candidateId) }}</v>
      </c>
    </row>
    <row r="27" spans="2:7" x14ac:dyDescent="0.25">
      <c r="B27" s="7" t="s">
        <v>194</v>
      </c>
      <c r="C27" s="7" t="s">
        <v>210</v>
      </c>
      <c r="D27" s="7" t="s">
        <v>214</v>
      </c>
      <c r="E27" s="7"/>
      <c r="F27" t="str">
        <f t="shared" si="0"/>
        <v>ballotTypeId</v>
      </c>
      <c r="G27" t="str">
        <f t="shared" si="1"/>
        <v>{{ form_row(form.ballotTypeId) }}</v>
      </c>
    </row>
    <row r="28" spans="2:7" x14ac:dyDescent="0.25">
      <c r="B28" s="7" t="s">
        <v>194</v>
      </c>
      <c r="C28" s="7" t="s">
        <v>210</v>
      </c>
      <c r="D28" s="7" t="s">
        <v>215</v>
      </c>
      <c r="E28" s="7"/>
      <c r="F28" t="str">
        <f t="shared" si="0"/>
        <v>urlOnlineBallot</v>
      </c>
      <c r="G28" t="str">
        <f t="shared" si="1"/>
        <v>{{ form_row(form.urlOnlineBallot) }}</v>
      </c>
    </row>
    <row r="29" spans="2:7" x14ac:dyDescent="0.25">
      <c r="B29" s="7" t="s">
        <v>194</v>
      </c>
      <c r="C29" s="7" t="s">
        <v>210</v>
      </c>
      <c r="D29" s="7" t="s">
        <v>216</v>
      </c>
      <c r="E29" s="7"/>
      <c r="F29" t="str">
        <f t="shared" si="0"/>
        <v>urlPaperBallot</v>
      </c>
      <c r="G29" t="str">
        <f t="shared" si="1"/>
        <v>{{ form_row(form.urlPaperBallot) }}</v>
      </c>
    </row>
    <row r="30" spans="2:7" x14ac:dyDescent="0.25">
      <c r="B30" s="7" t="s">
        <v>194</v>
      </c>
      <c r="C30" s="7" t="s">
        <v>210</v>
      </c>
      <c r="D30" s="7" t="s">
        <v>217</v>
      </c>
      <c r="E30" s="7"/>
      <c r="F30" t="str">
        <f t="shared" si="0"/>
        <v>uriPaperTrace</v>
      </c>
      <c r="G30" t="str">
        <f t="shared" si="1"/>
        <v>{{ form_row(form.uriPaperTrace) }}</v>
      </c>
    </row>
    <row r="31" spans="2:7" x14ac:dyDescent="0.25">
      <c r="B31" s="7" t="s">
        <v>194</v>
      </c>
      <c r="C31" s="7" t="s">
        <v>210</v>
      </c>
      <c r="D31" s="7" t="s">
        <v>199</v>
      </c>
      <c r="E31" s="7"/>
      <c r="F31" t="str">
        <f t="shared" si="0"/>
        <v>isActive</v>
      </c>
      <c r="G31" t="str">
        <f t="shared" si="1"/>
        <v>{{ form_row(form.isActive) }}</v>
      </c>
    </row>
    <row r="32" spans="2:7" x14ac:dyDescent="0.25">
      <c r="B32" s="7" t="s">
        <v>194</v>
      </c>
      <c r="C32" s="7" t="s">
        <v>210</v>
      </c>
      <c r="D32" s="7" t="s">
        <v>200</v>
      </c>
      <c r="E32" s="7"/>
      <c r="F32" t="str">
        <f t="shared" si="0"/>
        <v>updatedAt</v>
      </c>
      <c r="G32" t="str">
        <f t="shared" si="1"/>
        <v>{{ form_row(form.updatedAt) }}</v>
      </c>
    </row>
    <row r="33" spans="2:7" x14ac:dyDescent="0.25">
      <c r="B33" s="7" t="s">
        <v>194</v>
      </c>
      <c r="C33" s="7" t="s">
        <v>210</v>
      </c>
      <c r="D33" s="7" t="s">
        <v>201</v>
      </c>
      <c r="E33" s="7"/>
      <c r="F33" t="str">
        <f t="shared" si="0"/>
        <v>createdAt</v>
      </c>
      <c r="G33" t="str">
        <f t="shared" si="1"/>
        <v>{{ form_row(form.createdAt) }}</v>
      </c>
    </row>
    <row r="34" spans="2:7" x14ac:dyDescent="0.25">
      <c r="B34" s="7" t="s">
        <v>194</v>
      </c>
      <c r="C34" s="7" t="s">
        <v>218</v>
      </c>
      <c r="D34" s="7" t="s">
        <v>214</v>
      </c>
      <c r="E34" s="7"/>
      <c r="F34" t="str">
        <f t="shared" si="0"/>
        <v>ballotTypeId</v>
      </c>
      <c r="G34" t="str">
        <f t="shared" si="1"/>
        <v>{{ form_row(form.ballotTypeId) }}</v>
      </c>
    </row>
    <row r="35" spans="2:7" x14ac:dyDescent="0.25">
      <c r="B35" s="7" t="s">
        <v>194</v>
      </c>
      <c r="C35" s="7" t="s">
        <v>218</v>
      </c>
      <c r="D35" s="7" t="s">
        <v>218</v>
      </c>
      <c r="E35" s="7"/>
      <c r="F35" t="str">
        <f t="shared" si="0"/>
        <v>ballotType</v>
      </c>
      <c r="G35" t="str">
        <f t="shared" si="1"/>
        <v>{{ form_row(form.ballotType) }}</v>
      </c>
    </row>
    <row r="36" spans="2:7" x14ac:dyDescent="0.25">
      <c r="B36" s="7" t="s">
        <v>194</v>
      </c>
      <c r="C36" s="7" t="s">
        <v>218</v>
      </c>
      <c r="D36" s="7" t="s">
        <v>219</v>
      </c>
      <c r="E36" s="7"/>
      <c r="F36" t="str">
        <f t="shared" si="0"/>
        <v>urlBallotType</v>
      </c>
      <c r="G36" t="str">
        <f t="shared" si="1"/>
        <v>{{ form_row(form.urlBallotType) }}</v>
      </c>
    </row>
    <row r="37" spans="2:7" x14ac:dyDescent="0.25">
      <c r="B37" s="7" t="s">
        <v>194</v>
      </c>
      <c r="C37" s="7" t="s">
        <v>218</v>
      </c>
      <c r="D37" s="7" t="s">
        <v>220</v>
      </c>
      <c r="E37" s="7"/>
      <c r="F37" t="str">
        <f t="shared" si="0"/>
        <v>htmlBallotType</v>
      </c>
      <c r="G37" t="str">
        <f t="shared" si="1"/>
        <v>{{ form_row(form.htmlBallotType) }}</v>
      </c>
    </row>
    <row r="38" spans="2:7" x14ac:dyDescent="0.25">
      <c r="B38" s="7" t="s">
        <v>194</v>
      </c>
      <c r="C38" s="7" t="s">
        <v>218</v>
      </c>
      <c r="D38" s="7" t="s">
        <v>199</v>
      </c>
      <c r="E38" s="7"/>
      <c r="F38" t="str">
        <f t="shared" si="0"/>
        <v>isActive</v>
      </c>
      <c r="G38" t="str">
        <f t="shared" si="1"/>
        <v>{{ form_row(form.isActive) }}</v>
      </c>
    </row>
    <row r="39" spans="2:7" x14ac:dyDescent="0.25">
      <c r="B39" s="7" t="s">
        <v>194</v>
      </c>
      <c r="C39" s="7" t="s">
        <v>218</v>
      </c>
      <c r="D39" s="7" t="s">
        <v>200</v>
      </c>
      <c r="E39" s="7"/>
      <c r="F39" t="str">
        <f t="shared" si="0"/>
        <v>updatedAt</v>
      </c>
      <c r="G39" t="str">
        <f t="shared" si="1"/>
        <v>{{ form_row(form.updatedAt) }}</v>
      </c>
    </row>
    <row r="40" spans="2:7" x14ac:dyDescent="0.25">
      <c r="B40" s="7" t="s">
        <v>194</v>
      </c>
      <c r="C40" s="7" t="s">
        <v>218</v>
      </c>
      <c r="D40" s="7" t="s">
        <v>201</v>
      </c>
      <c r="E40" s="7"/>
      <c r="F40" t="str">
        <f t="shared" si="0"/>
        <v>createdAt</v>
      </c>
      <c r="G40" t="str">
        <f t="shared" si="1"/>
        <v>{{ form_row(form.createdAt) }}</v>
      </c>
    </row>
    <row r="41" spans="2:7" x14ac:dyDescent="0.25">
      <c r="B41" s="7" t="s">
        <v>194</v>
      </c>
      <c r="C41" s="7" t="s">
        <v>221</v>
      </c>
      <c r="D41" s="7" t="s">
        <v>222</v>
      </c>
      <c r="E41" s="7"/>
      <c r="F41" t="str">
        <f t="shared" si="0"/>
        <v>boardMemberId</v>
      </c>
      <c r="G41" t="str">
        <f t="shared" si="1"/>
        <v>{{ form_row(form.boardMemberId) }}</v>
      </c>
    </row>
    <row r="42" spans="2:7" x14ac:dyDescent="0.25">
      <c r="B42" s="7" t="s">
        <v>194</v>
      </c>
      <c r="C42" s="7" t="s">
        <v>221</v>
      </c>
      <c r="D42" s="7" t="s">
        <v>196</v>
      </c>
      <c r="E42" s="7"/>
      <c r="F42" t="str">
        <f t="shared" si="0"/>
        <v>associationId</v>
      </c>
      <c r="G42" t="str">
        <f t="shared" si="1"/>
        <v>{{ form_row(form.associationId) }}</v>
      </c>
    </row>
    <row r="43" spans="2:7" x14ac:dyDescent="0.25">
      <c r="B43" s="7" t="s">
        <v>194</v>
      </c>
      <c r="C43" s="7" t="s">
        <v>221</v>
      </c>
      <c r="D43" s="7" t="s">
        <v>204</v>
      </c>
      <c r="E43" s="7"/>
      <c r="F43" t="str">
        <f t="shared" si="0"/>
        <v>personId</v>
      </c>
      <c r="G43" t="str">
        <f t="shared" si="1"/>
        <v>{{ form_row(form.personId) }}</v>
      </c>
    </row>
    <row r="44" spans="2:7" x14ac:dyDescent="0.25">
      <c r="B44" s="7" t="s">
        <v>194</v>
      </c>
      <c r="C44" s="7" t="s">
        <v>221</v>
      </c>
      <c r="D44" s="7" t="s">
        <v>223</v>
      </c>
      <c r="E44" s="7"/>
      <c r="F44" t="str">
        <f t="shared" si="0"/>
        <v>dateStart</v>
      </c>
      <c r="G44" t="str">
        <f t="shared" si="1"/>
        <v>{{ form_row(form.dateStart) }}</v>
      </c>
    </row>
    <row r="45" spans="2:7" x14ac:dyDescent="0.25">
      <c r="B45" s="7" t="s">
        <v>194</v>
      </c>
      <c r="C45" s="7" t="s">
        <v>221</v>
      </c>
      <c r="D45" s="7" t="s">
        <v>224</v>
      </c>
      <c r="E45" s="7"/>
      <c r="F45" t="str">
        <f t="shared" si="0"/>
        <v>dateEnd</v>
      </c>
      <c r="G45" t="str">
        <f t="shared" si="1"/>
        <v>{{ form_row(form.dateEnd) }}</v>
      </c>
    </row>
    <row r="46" spans="2:7" x14ac:dyDescent="0.25">
      <c r="B46" s="7" t="s">
        <v>194</v>
      </c>
      <c r="C46" s="7" t="s">
        <v>221</v>
      </c>
      <c r="D46" s="7" t="s">
        <v>199</v>
      </c>
      <c r="E46" s="7"/>
      <c r="F46" t="str">
        <f t="shared" si="0"/>
        <v>isActive</v>
      </c>
      <c r="G46" t="str">
        <f t="shared" si="1"/>
        <v>{{ form_row(form.isActive) }}</v>
      </c>
    </row>
    <row r="47" spans="2:7" x14ac:dyDescent="0.25">
      <c r="B47" s="7" t="s">
        <v>194</v>
      </c>
      <c r="C47" s="7" t="s">
        <v>221</v>
      </c>
      <c r="D47" s="7" t="s">
        <v>200</v>
      </c>
      <c r="E47" s="7"/>
      <c r="F47" t="str">
        <f t="shared" si="0"/>
        <v>updatedAt</v>
      </c>
      <c r="G47" t="str">
        <f t="shared" si="1"/>
        <v>{{ form_row(form.updatedAt) }}</v>
      </c>
    </row>
    <row r="48" spans="2:7" x14ac:dyDescent="0.25">
      <c r="B48" s="7" t="s">
        <v>194</v>
      </c>
      <c r="C48" s="7" t="s">
        <v>221</v>
      </c>
      <c r="D48" s="7" t="s">
        <v>201</v>
      </c>
      <c r="E48" s="7"/>
      <c r="F48" t="str">
        <f t="shared" si="0"/>
        <v>createdAt</v>
      </c>
      <c r="G48" t="str">
        <f t="shared" si="1"/>
        <v>{{ form_row(form.createdAt) }}</v>
      </c>
    </row>
    <row r="49" spans="2:7" x14ac:dyDescent="0.25">
      <c r="B49" s="7" t="s">
        <v>194</v>
      </c>
      <c r="C49" s="7" t="s">
        <v>225</v>
      </c>
      <c r="D49" s="7" t="s">
        <v>213</v>
      </c>
      <c r="E49" s="7"/>
      <c r="F49" t="str">
        <f t="shared" si="0"/>
        <v>candidateId</v>
      </c>
      <c r="G49" t="str">
        <f t="shared" si="1"/>
        <v>{{ form_row(form.candidateId) }}</v>
      </c>
    </row>
    <row r="50" spans="2:7" x14ac:dyDescent="0.25">
      <c r="B50" s="7" t="s">
        <v>194</v>
      </c>
      <c r="C50" s="7" t="s">
        <v>225</v>
      </c>
      <c r="D50" s="7" t="s">
        <v>226</v>
      </c>
      <c r="E50" s="7"/>
      <c r="F50" t="str">
        <f t="shared" si="0"/>
        <v>electionId</v>
      </c>
      <c r="G50" t="str">
        <f t="shared" si="1"/>
        <v>{{ form_row(form.electionId) }}</v>
      </c>
    </row>
    <row r="51" spans="2:7" x14ac:dyDescent="0.25">
      <c r="B51" s="7" t="s">
        <v>194</v>
      </c>
      <c r="C51" s="7" t="s">
        <v>225</v>
      </c>
      <c r="D51" s="7" t="s">
        <v>227</v>
      </c>
      <c r="E51" s="7"/>
      <c r="F51" t="str">
        <f t="shared" si="0"/>
        <v>isWriteIn</v>
      </c>
      <c r="G51" t="str">
        <f t="shared" si="1"/>
        <v>{{ form_row(form.isWriteIn) }}</v>
      </c>
    </row>
    <row r="52" spans="2:7" x14ac:dyDescent="0.25">
      <c r="B52" s="7" t="s">
        <v>194</v>
      </c>
      <c r="C52" s="7" t="s">
        <v>225</v>
      </c>
      <c r="D52" s="7" t="s">
        <v>228</v>
      </c>
      <c r="E52" s="7"/>
      <c r="F52" t="str">
        <f t="shared" si="0"/>
        <v>writeInByVoterId</v>
      </c>
      <c r="G52" t="str">
        <f t="shared" si="1"/>
        <v>{{ form_row(form.writeInByVoterId) }}</v>
      </c>
    </row>
    <row r="53" spans="2:7" x14ac:dyDescent="0.25">
      <c r="B53" s="7" t="s">
        <v>194</v>
      </c>
      <c r="C53" s="7" t="s">
        <v>225</v>
      </c>
      <c r="D53" s="7" t="s">
        <v>229</v>
      </c>
      <c r="E53" s="7"/>
      <c r="F53" t="str">
        <f t="shared" si="0"/>
        <v>nameDisplay</v>
      </c>
      <c r="G53" t="str">
        <f t="shared" si="1"/>
        <v>{{ form_row(form.nameDisplay) }}</v>
      </c>
    </row>
    <row r="54" spans="2:7" x14ac:dyDescent="0.25">
      <c r="B54" s="7" t="s">
        <v>194</v>
      </c>
      <c r="C54" s="7" t="s">
        <v>225</v>
      </c>
      <c r="D54" s="7" t="s">
        <v>230</v>
      </c>
      <c r="E54" s="7"/>
      <c r="F54" t="str">
        <f t="shared" si="0"/>
        <v>nameFirst</v>
      </c>
      <c r="G54" t="str">
        <f t="shared" si="1"/>
        <v>{{ form_row(form.nameFirst) }}</v>
      </c>
    </row>
    <row r="55" spans="2:7" x14ac:dyDescent="0.25">
      <c r="B55" s="7" t="s">
        <v>194</v>
      </c>
      <c r="C55" s="7" t="s">
        <v>225</v>
      </c>
      <c r="D55" s="7" t="s">
        <v>231</v>
      </c>
      <c r="E55" s="7"/>
      <c r="F55" t="str">
        <f t="shared" si="0"/>
        <v>nameMiddle</v>
      </c>
      <c r="G55" t="str">
        <f t="shared" si="1"/>
        <v>{{ form_row(form.nameMiddle) }}</v>
      </c>
    </row>
    <row r="56" spans="2:7" x14ac:dyDescent="0.25">
      <c r="B56" s="7" t="s">
        <v>194</v>
      </c>
      <c r="C56" s="7" t="s">
        <v>225</v>
      </c>
      <c r="D56" s="7" t="s">
        <v>232</v>
      </c>
      <c r="E56" s="7"/>
      <c r="F56" t="str">
        <f t="shared" si="0"/>
        <v>nameLast</v>
      </c>
      <c r="G56" t="str">
        <f t="shared" si="1"/>
        <v>{{ form_row(form.nameLast) }}</v>
      </c>
    </row>
    <row r="57" spans="2:7" x14ac:dyDescent="0.25">
      <c r="B57" s="7" t="s">
        <v>194</v>
      </c>
      <c r="C57" s="7" t="s">
        <v>225</v>
      </c>
      <c r="D57" s="7" t="s">
        <v>233</v>
      </c>
      <c r="E57" s="7"/>
      <c r="F57" t="str">
        <f t="shared" si="0"/>
        <v>nameSuffix</v>
      </c>
      <c r="G57" t="str">
        <f t="shared" si="1"/>
        <v>{{ form_row(form.nameSuffix) }}</v>
      </c>
    </row>
    <row r="58" spans="2:7" x14ac:dyDescent="0.25">
      <c r="B58" s="7" t="s">
        <v>194</v>
      </c>
      <c r="C58" s="7" t="s">
        <v>225</v>
      </c>
      <c r="D58" s="7" t="s">
        <v>234</v>
      </c>
      <c r="E58" s="7"/>
      <c r="F58" t="str">
        <f t="shared" si="0"/>
        <v>displayAddressLine1</v>
      </c>
      <c r="G58" t="str">
        <f t="shared" si="1"/>
        <v>{{ form_row(form.displayAddressLine1) }}</v>
      </c>
    </row>
    <row r="59" spans="2:7" x14ac:dyDescent="0.25">
      <c r="B59" s="7" t="s">
        <v>194</v>
      </c>
      <c r="C59" s="7" t="s">
        <v>225</v>
      </c>
      <c r="D59" s="7" t="s">
        <v>235</v>
      </c>
      <c r="E59" s="7"/>
      <c r="F59" t="str">
        <f t="shared" si="0"/>
        <v>displayAddressLine2</v>
      </c>
      <c r="G59" t="str">
        <f t="shared" si="1"/>
        <v>{{ form_row(form.displayAddressLine2) }}</v>
      </c>
    </row>
    <row r="60" spans="2:7" x14ac:dyDescent="0.25">
      <c r="B60" s="7" t="s">
        <v>194</v>
      </c>
      <c r="C60" s="7" t="s">
        <v>225</v>
      </c>
      <c r="D60" s="7" t="s">
        <v>236</v>
      </c>
      <c r="E60" s="7"/>
      <c r="F60" t="str">
        <f t="shared" si="0"/>
        <v>displayAddressCity</v>
      </c>
      <c r="G60" t="str">
        <f t="shared" si="1"/>
        <v>{{ form_row(form.displayAddressCity) }}</v>
      </c>
    </row>
    <row r="61" spans="2:7" x14ac:dyDescent="0.25">
      <c r="B61" s="7" t="s">
        <v>194</v>
      </c>
      <c r="C61" s="7" t="s">
        <v>225</v>
      </c>
      <c r="D61" s="7" t="s">
        <v>237</v>
      </c>
      <c r="E61" s="7"/>
      <c r="F61" t="str">
        <f t="shared" si="0"/>
        <v>displayAddressState</v>
      </c>
      <c r="G61" t="str">
        <f t="shared" si="1"/>
        <v>{{ form_row(form.displayAddressState) }}</v>
      </c>
    </row>
    <row r="62" spans="2:7" x14ac:dyDescent="0.25">
      <c r="B62" s="7" t="s">
        <v>194</v>
      </c>
      <c r="C62" s="7" t="s">
        <v>225</v>
      </c>
      <c r="D62" s="7" t="s">
        <v>238</v>
      </c>
      <c r="E62" s="7"/>
      <c r="F62" t="str">
        <f t="shared" si="0"/>
        <v>displayAddressZipCode</v>
      </c>
      <c r="G62" t="str">
        <f t="shared" si="1"/>
        <v>{{ form_row(form.displayAddressZipCode) }}</v>
      </c>
    </row>
    <row r="63" spans="2:7" x14ac:dyDescent="0.25">
      <c r="B63" s="7" t="s">
        <v>194</v>
      </c>
      <c r="C63" s="7" t="s">
        <v>225</v>
      </c>
      <c r="D63" s="7" t="s">
        <v>239</v>
      </c>
      <c r="E63" s="7"/>
      <c r="F63" t="str">
        <f t="shared" si="0"/>
        <v>showAddress</v>
      </c>
      <c r="G63" t="str">
        <f t="shared" si="1"/>
        <v>{{ form_row(form.showAddress) }}</v>
      </c>
    </row>
    <row r="64" spans="2:7" x14ac:dyDescent="0.25">
      <c r="B64" s="7" t="s">
        <v>194</v>
      </c>
      <c r="C64" s="7" t="s">
        <v>225</v>
      </c>
      <c r="D64" s="7" t="s">
        <v>240</v>
      </c>
      <c r="E64" s="7"/>
      <c r="F64" t="str">
        <f t="shared" si="0"/>
        <v>shareWriteInName</v>
      </c>
      <c r="G64" t="str">
        <f t="shared" si="1"/>
        <v>{{ form_row(form.shareWriteInName) }}</v>
      </c>
    </row>
    <row r="65" spans="2:7" x14ac:dyDescent="0.25">
      <c r="B65" s="7" t="s">
        <v>194</v>
      </c>
      <c r="C65" s="7" t="s">
        <v>225</v>
      </c>
      <c r="D65" s="7" t="s">
        <v>200</v>
      </c>
      <c r="E65" s="7"/>
      <c r="F65" t="str">
        <f t="shared" si="0"/>
        <v>updatedAt</v>
      </c>
      <c r="G65" t="str">
        <f t="shared" si="1"/>
        <v>{{ form_row(form.updatedAt) }}</v>
      </c>
    </row>
    <row r="66" spans="2:7" x14ac:dyDescent="0.25">
      <c r="B66" s="7" t="s">
        <v>194</v>
      </c>
      <c r="C66" s="7" t="s">
        <v>225</v>
      </c>
      <c r="D66" s="7" t="s">
        <v>201</v>
      </c>
      <c r="E66" s="7"/>
      <c r="F66" t="str">
        <f t="shared" si="0"/>
        <v>createdAt</v>
      </c>
      <c r="G66" t="str">
        <f t="shared" si="1"/>
        <v>{{ form_row(form.createdAt) }}</v>
      </c>
    </row>
    <row r="67" spans="2:7" x14ac:dyDescent="0.25">
      <c r="B67" s="7" t="s">
        <v>194</v>
      </c>
      <c r="C67" s="7" t="s">
        <v>225</v>
      </c>
      <c r="D67" s="7" t="s">
        <v>199</v>
      </c>
      <c r="E67" s="7"/>
      <c r="F67" t="str">
        <f t="shared" ref="F67:F130" si="2">REPLACE( SUBSTITUTE(PROPER(D67), "_", ""), 1, 1, LOWER(LEFT(D67,1)))</f>
        <v>isActive</v>
      </c>
      <c r="G67" t="str">
        <f t="shared" ref="G67:G130" si="3">_xlfn.CONCAT("{{ form_row(form.", F67, ") }}")</f>
        <v>{{ form_row(form.isActive) }}</v>
      </c>
    </row>
    <row r="68" spans="2:7" x14ac:dyDescent="0.25">
      <c r="B68" s="7" t="s">
        <v>194</v>
      </c>
      <c r="C68" s="7" t="s">
        <v>30</v>
      </c>
      <c r="D68" s="7" t="s">
        <v>197</v>
      </c>
      <c r="E68" s="7"/>
      <c r="F68" t="str">
        <f t="shared" si="2"/>
        <v>companyId</v>
      </c>
      <c r="G68" t="str">
        <f t="shared" si="3"/>
        <v>{{ form_row(form.companyId) }}</v>
      </c>
    </row>
    <row r="69" spans="2:7" x14ac:dyDescent="0.25">
      <c r="B69" s="7" t="s">
        <v>194</v>
      </c>
      <c r="C69" s="7" t="s">
        <v>30</v>
      </c>
      <c r="D69" s="7" t="s">
        <v>241</v>
      </c>
      <c r="E69" s="7"/>
      <c r="F69" t="str">
        <f t="shared" si="2"/>
        <v>companyName</v>
      </c>
      <c r="G69" t="str">
        <f t="shared" si="3"/>
        <v>{{ form_row(form.companyName) }}</v>
      </c>
    </row>
    <row r="70" spans="2:7" x14ac:dyDescent="0.25">
      <c r="B70" s="7" t="s">
        <v>194</v>
      </c>
      <c r="C70" s="7" t="s">
        <v>30</v>
      </c>
      <c r="D70" s="7" t="s">
        <v>242</v>
      </c>
      <c r="E70" s="7"/>
      <c r="F70" t="str">
        <f t="shared" si="2"/>
        <v>physicalAddressLine1</v>
      </c>
      <c r="G70" t="str">
        <f t="shared" si="3"/>
        <v>{{ form_row(form.physicalAddressLine1) }}</v>
      </c>
    </row>
    <row r="71" spans="2:7" x14ac:dyDescent="0.25">
      <c r="B71" s="7" t="s">
        <v>194</v>
      </c>
      <c r="C71" s="7" t="s">
        <v>30</v>
      </c>
      <c r="D71" s="7" t="s">
        <v>243</v>
      </c>
      <c r="E71" s="7"/>
      <c r="F71" t="str">
        <f t="shared" si="2"/>
        <v>physicalAddressLine2</v>
      </c>
      <c r="G71" t="str">
        <f t="shared" si="3"/>
        <v>{{ form_row(form.physicalAddressLine2) }}</v>
      </c>
    </row>
    <row r="72" spans="2:7" x14ac:dyDescent="0.25">
      <c r="B72" s="7" t="s">
        <v>194</v>
      </c>
      <c r="C72" s="7" t="s">
        <v>30</v>
      </c>
      <c r="D72" s="7" t="s">
        <v>244</v>
      </c>
      <c r="E72" s="7"/>
      <c r="F72" t="str">
        <f t="shared" si="2"/>
        <v>physicalAddressCity</v>
      </c>
      <c r="G72" t="str">
        <f t="shared" si="3"/>
        <v>{{ form_row(form.physicalAddressCity) }}</v>
      </c>
    </row>
    <row r="73" spans="2:7" x14ac:dyDescent="0.25">
      <c r="B73" s="7" t="s">
        <v>194</v>
      </c>
      <c r="C73" s="7" t="s">
        <v>30</v>
      </c>
      <c r="D73" s="7" t="s">
        <v>245</v>
      </c>
      <c r="E73" s="7"/>
      <c r="F73" t="str">
        <f t="shared" si="2"/>
        <v>physicalAddressState</v>
      </c>
      <c r="G73" t="str">
        <f t="shared" si="3"/>
        <v>{{ form_row(form.physicalAddressState) }}</v>
      </c>
    </row>
    <row r="74" spans="2:7" x14ac:dyDescent="0.25">
      <c r="B74" s="7" t="s">
        <v>194</v>
      </c>
      <c r="C74" s="7" t="s">
        <v>30</v>
      </c>
      <c r="D74" s="7" t="s">
        <v>246</v>
      </c>
      <c r="E74" s="7"/>
      <c r="F74" t="str">
        <f t="shared" si="2"/>
        <v>physicalAddressZipCode</v>
      </c>
      <c r="G74" t="str">
        <f t="shared" si="3"/>
        <v>{{ form_row(form.physicalAddressZipCode) }}</v>
      </c>
    </row>
    <row r="75" spans="2:7" x14ac:dyDescent="0.25">
      <c r="B75" s="7" t="s">
        <v>194</v>
      </c>
      <c r="C75" s="7" t="s">
        <v>30</v>
      </c>
      <c r="D75" s="7" t="s">
        <v>247</v>
      </c>
      <c r="E75" s="7"/>
      <c r="F75" t="str">
        <f t="shared" si="2"/>
        <v>mailingAddressLine1</v>
      </c>
      <c r="G75" t="str">
        <f t="shared" si="3"/>
        <v>{{ form_row(form.mailingAddressLine1) }}</v>
      </c>
    </row>
    <row r="76" spans="2:7" x14ac:dyDescent="0.25">
      <c r="B76" s="7" t="s">
        <v>194</v>
      </c>
      <c r="C76" s="7" t="s">
        <v>30</v>
      </c>
      <c r="D76" s="7" t="s">
        <v>248</v>
      </c>
      <c r="E76" s="7"/>
      <c r="F76" t="str">
        <f t="shared" si="2"/>
        <v>mailingAddressLine2</v>
      </c>
      <c r="G76" t="str">
        <f t="shared" si="3"/>
        <v>{{ form_row(form.mailingAddressLine2) }}</v>
      </c>
    </row>
    <row r="77" spans="2:7" x14ac:dyDescent="0.25">
      <c r="B77" s="7" t="s">
        <v>194</v>
      </c>
      <c r="C77" s="7" t="s">
        <v>30</v>
      </c>
      <c r="D77" s="7" t="s">
        <v>249</v>
      </c>
      <c r="E77" s="7"/>
      <c r="F77" t="str">
        <f t="shared" si="2"/>
        <v>mailingAddressCity</v>
      </c>
      <c r="G77" t="str">
        <f t="shared" si="3"/>
        <v>{{ form_row(form.mailingAddressCity) }}</v>
      </c>
    </row>
    <row r="78" spans="2:7" x14ac:dyDescent="0.25">
      <c r="B78" s="7" t="s">
        <v>194</v>
      </c>
      <c r="C78" s="7" t="s">
        <v>30</v>
      </c>
      <c r="D78" s="7" t="s">
        <v>250</v>
      </c>
      <c r="E78" s="7"/>
      <c r="F78" t="str">
        <f t="shared" si="2"/>
        <v>mailingAddressState</v>
      </c>
      <c r="G78" t="str">
        <f t="shared" si="3"/>
        <v>{{ form_row(form.mailingAddressState) }}</v>
      </c>
    </row>
    <row r="79" spans="2:7" x14ac:dyDescent="0.25">
      <c r="B79" s="7" t="s">
        <v>194</v>
      </c>
      <c r="C79" s="7" t="s">
        <v>30</v>
      </c>
      <c r="D79" s="7" t="s">
        <v>251</v>
      </c>
      <c r="E79" s="7"/>
      <c r="F79" t="str">
        <f t="shared" si="2"/>
        <v>mailingAddressZipCode</v>
      </c>
      <c r="G79" t="str">
        <f t="shared" si="3"/>
        <v>{{ form_row(form.mailingAddressZipCode) }}</v>
      </c>
    </row>
    <row r="80" spans="2:7" x14ac:dyDescent="0.25">
      <c r="B80" s="7" t="s">
        <v>194</v>
      </c>
      <c r="C80" s="7" t="s">
        <v>30</v>
      </c>
      <c r="D80" s="7" t="s">
        <v>252</v>
      </c>
      <c r="E80" s="7"/>
      <c r="F80" t="str">
        <f t="shared" si="2"/>
        <v>billingAddressLine1</v>
      </c>
      <c r="G80" t="str">
        <f t="shared" si="3"/>
        <v>{{ form_row(form.billingAddressLine1) }}</v>
      </c>
    </row>
    <row r="81" spans="2:7" x14ac:dyDescent="0.25">
      <c r="B81" s="7" t="s">
        <v>194</v>
      </c>
      <c r="C81" s="7" t="s">
        <v>30</v>
      </c>
      <c r="D81" s="7" t="s">
        <v>253</v>
      </c>
      <c r="E81" s="7"/>
      <c r="F81" t="str">
        <f t="shared" si="2"/>
        <v>billingAddressLine2</v>
      </c>
      <c r="G81" t="str">
        <f t="shared" si="3"/>
        <v>{{ form_row(form.billingAddressLine2) }}</v>
      </c>
    </row>
    <row r="82" spans="2:7" x14ac:dyDescent="0.25">
      <c r="B82" s="7" t="s">
        <v>194</v>
      </c>
      <c r="C82" s="7" t="s">
        <v>30</v>
      </c>
      <c r="D82" s="7" t="s">
        <v>254</v>
      </c>
      <c r="E82" s="7"/>
      <c r="F82" t="str">
        <f t="shared" si="2"/>
        <v>billingAddressCity</v>
      </c>
      <c r="G82" t="str">
        <f t="shared" si="3"/>
        <v>{{ form_row(form.billingAddressCity) }}</v>
      </c>
    </row>
    <row r="83" spans="2:7" x14ac:dyDescent="0.25">
      <c r="B83" s="7" t="s">
        <v>194</v>
      </c>
      <c r="C83" s="7" t="s">
        <v>30</v>
      </c>
      <c r="D83" s="7" t="s">
        <v>255</v>
      </c>
      <c r="E83" s="7"/>
      <c r="F83" t="str">
        <f t="shared" si="2"/>
        <v>billingAddressState</v>
      </c>
      <c r="G83" t="str">
        <f t="shared" si="3"/>
        <v>{{ form_row(form.billingAddressState) }}</v>
      </c>
    </row>
    <row r="84" spans="2:7" x14ac:dyDescent="0.25">
      <c r="B84" s="7" t="s">
        <v>194</v>
      </c>
      <c r="C84" s="7" t="s">
        <v>30</v>
      </c>
      <c r="D84" s="7" t="s">
        <v>256</v>
      </c>
      <c r="E84" s="7"/>
      <c r="F84" t="str">
        <f t="shared" si="2"/>
        <v>billingAddressZipCode</v>
      </c>
      <c r="G84" t="str">
        <f t="shared" si="3"/>
        <v>{{ form_row(form.billingAddressZipCode) }}</v>
      </c>
    </row>
    <row r="85" spans="2:7" x14ac:dyDescent="0.25">
      <c r="B85" s="7" t="s">
        <v>194</v>
      </c>
      <c r="C85" s="7" t="s">
        <v>30</v>
      </c>
      <c r="D85" s="7" t="s">
        <v>199</v>
      </c>
      <c r="E85" s="7"/>
      <c r="F85" t="str">
        <f t="shared" si="2"/>
        <v>isActive</v>
      </c>
      <c r="G85" t="str">
        <f t="shared" si="3"/>
        <v>{{ form_row(form.isActive) }}</v>
      </c>
    </row>
    <row r="86" spans="2:7" x14ac:dyDescent="0.25">
      <c r="B86" s="7" t="s">
        <v>194</v>
      </c>
      <c r="C86" s="7" t="s">
        <v>30</v>
      </c>
      <c r="D86" s="7" t="s">
        <v>200</v>
      </c>
      <c r="E86" s="7"/>
      <c r="F86" t="str">
        <f t="shared" si="2"/>
        <v>updatedAt</v>
      </c>
      <c r="G86" t="str">
        <f t="shared" si="3"/>
        <v>{{ form_row(form.updatedAt) }}</v>
      </c>
    </row>
    <row r="87" spans="2:7" x14ac:dyDescent="0.25">
      <c r="B87" s="7" t="s">
        <v>194</v>
      </c>
      <c r="C87" s="7" t="s">
        <v>30</v>
      </c>
      <c r="D87" s="7" t="s">
        <v>201</v>
      </c>
      <c r="E87" s="7"/>
      <c r="F87" t="str">
        <f t="shared" si="2"/>
        <v>createdAt</v>
      </c>
      <c r="G87" t="str">
        <f t="shared" si="3"/>
        <v>{{ form_row(form.createdAt) }}</v>
      </c>
    </row>
    <row r="88" spans="2:7" x14ac:dyDescent="0.25">
      <c r="B88" s="7" t="s">
        <v>194</v>
      </c>
      <c r="C88" s="7" t="s">
        <v>30</v>
      </c>
      <c r="D88" s="7" t="s">
        <v>257</v>
      </c>
      <c r="E88" s="7"/>
      <c r="F88" t="str">
        <f t="shared" si="2"/>
        <v>createdByPersonId</v>
      </c>
      <c r="G88" t="str">
        <f t="shared" si="3"/>
        <v>{{ form_row(form.createdByPersonId) }}</v>
      </c>
    </row>
    <row r="89" spans="2:7" x14ac:dyDescent="0.25">
      <c r="B89" s="7" t="s">
        <v>194</v>
      </c>
      <c r="C89" s="7" t="s">
        <v>258</v>
      </c>
      <c r="D89" s="7" t="s">
        <v>226</v>
      </c>
      <c r="E89" s="7"/>
      <c r="F89" t="str">
        <f t="shared" si="2"/>
        <v>electionId</v>
      </c>
      <c r="G89" t="str">
        <f t="shared" si="3"/>
        <v>{{ form_row(form.electionId) }}</v>
      </c>
    </row>
    <row r="90" spans="2:7" x14ac:dyDescent="0.25">
      <c r="B90" s="7" t="s">
        <v>194</v>
      </c>
      <c r="C90" s="7" t="s">
        <v>258</v>
      </c>
      <c r="D90" s="7" t="s">
        <v>196</v>
      </c>
      <c r="E90" s="7"/>
      <c r="F90" t="str">
        <f t="shared" si="2"/>
        <v>associationId</v>
      </c>
      <c r="G90" t="str">
        <f t="shared" si="3"/>
        <v>{{ form_row(form.associationId) }}</v>
      </c>
    </row>
    <row r="91" spans="2:7" x14ac:dyDescent="0.25">
      <c r="B91" s="7" t="s">
        <v>194</v>
      </c>
      <c r="C91" s="7" t="s">
        <v>258</v>
      </c>
      <c r="D91" s="7" t="s">
        <v>259</v>
      </c>
      <c r="E91" s="7"/>
      <c r="F91" t="str">
        <f t="shared" si="2"/>
        <v>electionTypeId</v>
      </c>
      <c r="G91" t="str">
        <f t="shared" si="3"/>
        <v>{{ form_row(form.electionTypeId) }}</v>
      </c>
    </row>
    <row r="92" spans="2:7" x14ac:dyDescent="0.25">
      <c r="B92" s="7" t="s">
        <v>194</v>
      </c>
      <c r="C92" s="7" t="s">
        <v>258</v>
      </c>
      <c r="D92" s="7" t="s">
        <v>214</v>
      </c>
      <c r="E92" s="7"/>
      <c r="F92" t="str">
        <f t="shared" si="2"/>
        <v>ballotTypeId</v>
      </c>
      <c r="G92" t="str">
        <f t="shared" si="3"/>
        <v>{{ form_row(form.ballotTypeId) }}</v>
      </c>
    </row>
    <row r="93" spans="2:7" x14ac:dyDescent="0.25">
      <c r="B93" s="7" t="s">
        <v>194</v>
      </c>
      <c r="C93" s="7" t="s">
        <v>258</v>
      </c>
      <c r="D93" s="7" t="s">
        <v>260</v>
      </c>
      <c r="E93" s="7"/>
      <c r="F93" t="str">
        <f t="shared" si="2"/>
        <v>electionNameHeading</v>
      </c>
      <c r="G93" t="str">
        <f t="shared" si="3"/>
        <v>{{ form_row(form.electionNameHeading) }}</v>
      </c>
    </row>
    <row r="94" spans="2:7" x14ac:dyDescent="0.25">
      <c r="B94" s="7" t="s">
        <v>194</v>
      </c>
      <c r="C94" s="7" t="s">
        <v>258</v>
      </c>
      <c r="D94" s="7" t="s">
        <v>261</v>
      </c>
      <c r="E94" s="7"/>
      <c r="F94" t="str">
        <f t="shared" si="2"/>
        <v>electionNameSubheading</v>
      </c>
      <c r="G94" t="str">
        <f t="shared" si="3"/>
        <v>{{ form_row(form.electionNameSubheading) }}</v>
      </c>
    </row>
    <row r="95" spans="2:7" x14ac:dyDescent="0.25">
      <c r="B95" s="7" t="s">
        <v>194</v>
      </c>
      <c r="C95" s="7" t="s">
        <v>258</v>
      </c>
      <c r="D95" s="7" t="s">
        <v>262</v>
      </c>
      <c r="E95" s="7"/>
      <c r="F95" t="str">
        <f t="shared" si="2"/>
        <v>urlElection</v>
      </c>
      <c r="G95" t="str">
        <f t="shared" si="3"/>
        <v>{{ form_row(form.urlElection) }}</v>
      </c>
    </row>
    <row r="96" spans="2:7" x14ac:dyDescent="0.25">
      <c r="B96" s="7" t="s">
        <v>194</v>
      </c>
      <c r="C96" s="7" t="s">
        <v>258</v>
      </c>
      <c r="D96" s="7" t="s">
        <v>263</v>
      </c>
      <c r="E96" s="7"/>
      <c r="F96" t="str">
        <f t="shared" si="2"/>
        <v>htmlElectionInformation</v>
      </c>
      <c r="G96" t="str">
        <f t="shared" si="3"/>
        <v>{{ form_row(form.htmlElectionInformation) }}</v>
      </c>
    </row>
    <row r="97" spans="2:7" x14ac:dyDescent="0.25">
      <c r="B97" s="7" t="s">
        <v>194</v>
      </c>
      <c r="C97" s="7" t="s">
        <v>258</v>
      </c>
      <c r="D97" s="7" t="s">
        <v>264</v>
      </c>
      <c r="E97" s="7"/>
      <c r="F97" t="str">
        <f t="shared" si="2"/>
        <v>ballotPhysicalAddressLine1</v>
      </c>
      <c r="G97" t="str">
        <f t="shared" si="3"/>
        <v>{{ form_row(form.ballotPhysicalAddressLine1) }}</v>
      </c>
    </row>
    <row r="98" spans="2:7" x14ac:dyDescent="0.25">
      <c r="B98" s="7" t="s">
        <v>194</v>
      </c>
      <c r="C98" s="7" t="s">
        <v>258</v>
      </c>
      <c r="D98" s="7" t="s">
        <v>265</v>
      </c>
      <c r="E98" s="7"/>
      <c r="F98" t="str">
        <f t="shared" si="2"/>
        <v>ballotPhysicalAddressLine2</v>
      </c>
      <c r="G98" t="str">
        <f t="shared" si="3"/>
        <v>{{ form_row(form.ballotPhysicalAddressLine2) }}</v>
      </c>
    </row>
    <row r="99" spans="2:7" x14ac:dyDescent="0.25">
      <c r="B99" s="7" t="s">
        <v>194</v>
      </c>
      <c r="C99" s="7" t="s">
        <v>258</v>
      </c>
      <c r="D99" s="7" t="s">
        <v>266</v>
      </c>
      <c r="E99" s="7"/>
      <c r="F99" t="str">
        <f t="shared" si="2"/>
        <v>ballotPhysicalAddressCity</v>
      </c>
      <c r="G99" t="str">
        <f t="shared" si="3"/>
        <v>{{ form_row(form.ballotPhysicalAddressCity) }}</v>
      </c>
    </row>
    <row r="100" spans="2:7" x14ac:dyDescent="0.25">
      <c r="B100" s="7" t="s">
        <v>194</v>
      </c>
      <c r="C100" s="7" t="s">
        <v>258</v>
      </c>
      <c r="D100" s="7" t="s">
        <v>267</v>
      </c>
      <c r="E100" s="7"/>
      <c r="F100" t="str">
        <f t="shared" si="2"/>
        <v>ballotPhysicalAddressState</v>
      </c>
      <c r="G100" t="str">
        <f t="shared" si="3"/>
        <v>{{ form_row(form.ballotPhysicalAddressState) }}</v>
      </c>
    </row>
    <row r="101" spans="2:7" x14ac:dyDescent="0.25">
      <c r="B101" s="7" t="s">
        <v>194</v>
      </c>
      <c r="C101" s="7" t="s">
        <v>258</v>
      </c>
      <c r="D101" s="7" t="s">
        <v>268</v>
      </c>
      <c r="E101" s="7"/>
      <c r="F101" t="str">
        <f t="shared" si="2"/>
        <v>ballotPhysicalAddressZipCode</v>
      </c>
      <c r="G101" t="str">
        <f t="shared" si="3"/>
        <v>{{ form_row(form.ballotPhysicalAddressZipCode) }}</v>
      </c>
    </row>
    <row r="102" spans="2:7" x14ac:dyDescent="0.25">
      <c r="B102" s="7" t="s">
        <v>194</v>
      </c>
      <c r="C102" s="7" t="s">
        <v>258</v>
      </c>
      <c r="D102" s="7" t="s">
        <v>269</v>
      </c>
      <c r="E102" s="7"/>
      <c r="F102" t="str">
        <f t="shared" si="2"/>
        <v>ballotMailingAddressLine1</v>
      </c>
      <c r="G102" t="str">
        <f t="shared" si="3"/>
        <v>{{ form_row(form.ballotMailingAddressLine1) }}</v>
      </c>
    </row>
    <row r="103" spans="2:7" x14ac:dyDescent="0.25">
      <c r="B103" s="7" t="s">
        <v>194</v>
      </c>
      <c r="C103" s="7" t="s">
        <v>258</v>
      </c>
      <c r="D103" s="7" t="s">
        <v>270</v>
      </c>
      <c r="E103" s="7"/>
      <c r="F103" t="str">
        <f t="shared" si="2"/>
        <v>ballotMailingAddressLine2</v>
      </c>
      <c r="G103" t="str">
        <f t="shared" si="3"/>
        <v>{{ form_row(form.ballotMailingAddressLine2) }}</v>
      </c>
    </row>
    <row r="104" spans="2:7" x14ac:dyDescent="0.25">
      <c r="B104" s="7" t="s">
        <v>194</v>
      </c>
      <c r="C104" s="7" t="s">
        <v>258</v>
      </c>
      <c r="D104" s="7" t="s">
        <v>271</v>
      </c>
      <c r="E104" s="7"/>
      <c r="F104" t="str">
        <f t="shared" si="2"/>
        <v>ballotMailingAddressCity</v>
      </c>
      <c r="G104" t="str">
        <f t="shared" si="3"/>
        <v>{{ form_row(form.ballotMailingAddressCity) }}</v>
      </c>
    </row>
    <row r="105" spans="2:7" x14ac:dyDescent="0.25">
      <c r="B105" s="7" t="s">
        <v>194</v>
      </c>
      <c r="C105" s="7" t="s">
        <v>258</v>
      </c>
      <c r="D105" s="7" t="s">
        <v>272</v>
      </c>
      <c r="E105" s="7"/>
      <c r="F105" t="str">
        <f t="shared" si="2"/>
        <v>ballotMailingAddressState</v>
      </c>
      <c r="G105" t="str">
        <f t="shared" si="3"/>
        <v>{{ form_row(form.ballotMailingAddressState) }}</v>
      </c>
    </row>
    <row r="106" spans="2:7" x14ac:dyDescent="0.25">
      <c r="B106" s="7" t="s">
        <v>194</v>
      </c>
      <c r="C106" s="7" t="s">
        <v>258</v>
      </c>
      <c r="D106" s="7" t="s">
        <v>273</v>
      </c>
      <c r="E106" s="7"/>
      <c r="F106" t="str">
        <f t="shared" si="2"/>
        <v>ballotMailingAddressZipCode</v>
      </c>
      <c r="G106" t="str">
        <f t="shared" si="3"/>
        <v>{{ form_row(form.ballotMailingAddressZipCode) }}</v>
      </c>
    </row>
    <row r="107" spans="2:7" x14ac:dyDescent="0.25">
      <c r="B107" s="7" t="s">
        <v>194</v>
      </c>
      <c r="C107" s="7" t="s">
        <v>258</v>
      </c>
      <c r="D107" s="7" t="s">
        <v>223</v>
      </c>
      <c r="E107" s="7"/>
      <c r="F107" t="str">
        <f t="shared" si="2"/>
        <v>dateStart</v>
      </c>
      <c r="G107" t="str">
        <f t="shared" si="3"/>
        <v>{{ form_row(form.dateStart) }}</v>
      </c>
    </row>
    <row r="108" spans="2:7" x14ac:dyDescent="0.25">
      <c r="B108" s="7" t="s">
        <v>194</v>
      </c>
      <c r="C108" s="7" t="s">
        <v>258</v>
      </c>
      <c r="D108" s="7" t="s">
        <v>224</v>
      </c>
      <c r="E108" s="7"/>
      <c r="F108" t="str">
        <f t="shared" si="2"/>
        <v>dateEnd</v>
      </c>
      <c r="G108" t="str">
        <f t="shared" si="3"/>
        <v>{{ form_row(form.dateEnd) }}</v>
      </c>
    </row>
    <row r="109" spans="2:7" x14ac:dyDescent="0.25">
      <c r="B109" s="7" t="s">
        <v>194</v>
      </c>
      <c r="C109" s="7" t="s">
        <v>258</v>
      </c>
      <c r="D109" s="7" t="s">
        <v>200</v>
      </c>
      <c r="E109" s="7"/>
      <c r="F109" t="str">
        <f t="shared" si="2"/>
        <v>updatedAt</v>
      </c>
      <c r="G109" t="str">
        <f t="shared" si="3"/>
        <v>{{ form_row(form.updatedAt) }}</v>
      </c>
    </row>
    <row r="110" spans="2:7" x14ac:dyDescent="0.25">
      <c r="B110" s="7" t="s">
        <v>194</v>
      </c>
      <c r="C110" s="7" t="s">
        <v>258</v>
      </c>
      <c r="D110" s="7" t="s">
        <v>201</v>
      </c>
      <c r="E110" s="7"/>
      <c r="F110" t="str">
        <f t="shared" si="2"/>
        <v>createdAt</v>
      </c>
      <c r="G110" t="str">
        <f t="shared" si="3"/>
        <v>{{ form_row(form.createdAt) }}</v>
      </c>
    </row>
    <row r="111" spans="2:7" x14ac:dyDescent="0.25">
      <c r="B111" s="7" t="s">
        <v>194</v>
      </c>
      <c r="C111" s="7" t="s">
        <v>258</v>
      </c>
      <c r="D111" s="7" t="s">
        <v>199</v>
      </c>
      <c r="E111" s="7"/>
      <c r="F111" t="str">
        <f t="shared" si="2"/>
        <v>isActive</v>
      </c>
      <c r="G111" t="str">
        <f t="shared" si="3"/>
        <v>{{ form_row(form.isActive) }}</v>
      </c>
    </row>
    <row r="112" spans="2:7" x14ac:dyDescent="0.25">
      <c r="B112" s="7" t="s">
        <v>194</v>
      </c>
      <c r="C112" s="7" t="s">
        <v>274</v>
      </c>
      <c r="D112" s="7" t="s">
        <v>275</v>
      </c>
      <c r="E112" s="7"/>
      <c r="F112" t="str">
        <f t="shared" si="2"/>
        <v>electionDateId</v>
      </c>
      <c r="G112" t="str">
        <f t="shared" si="3"/>
        <v>{{ form_row(form.electionDateId) }}</v>
      </c>
    </row>
    <row r="113" spans="2:7" x14ac:dyDescent="0.25">
      <c r="B113" s="7" t="s">
        <v>194</v>
      </c>
      <c r="C113" s="7" t="s">
        <v>274</v>
      </c>
      <c r="D113" s="7" t="s">
        <v>226</v>
      </c>
      <c r="E113" s="7"/>
      <c r="F113" t="str">
        <f t="shared" si="2"/>
        <v>electionId</v>
      </c>
      <c r="G113" t="str">
        <f t="shared" si="3"/>
        <v>{{ form_row(form.electionId) }}</v>
      </c>
    </row>
    <row r="114" spans="2:7" x14ac:dyDescent="0.25">
      <c r="B114" s="7" t="s">
        <v>194</v>
      </c>
      <c r="C114" s="7" t="s">
        <v>274</v>
      </c>
      <c r="D114" s="7" t="s">
        <v>276</v>
      </c>
      <c r="E114" s="7"/>
      <c r="F114" t="str">
        <f t="shared" si="2"/>
        <v>dateValue</v>
      </c>
      <c r="G114" t="str">
        <f t="shared" si="3"/>
        <v>{{ form_row(form.dateValue) }}</v>
      </c>
    </row>
    <row r="115" spans="2:7" x14ac:dyDescent="0.25">
      <c r="B115" s="7" t="s">
        <v>194</v>
      </c>
      <c r="C115" s="7" t="s">
        <v>274</v>
      </c>
      <c r="D115" s="7" t="s">
        <v>277</v>
      </c>
      <c r="E115" s="7"/>
      <c r="F115" t="str">
        <f t="shared" si="2"/>
        <v>dateLabel</v>
      </c>
      <c r="G115" t="str">
        <f t="shared" si="3"/>
        <v>{{ form_row(form.dateLabel) }}</v>
      </c>
    </row>
    <row r="116" spans="2:7" x14ac:dyDescent="0.25">
      <c r="B116" s="7" t="s">
        <v>194</v>
      </c>
      <c r="C116" s="7" t="s">
        <v>274</v>
      </c>
      <c r="D116" s="7" t="s">
        <v>278</v>
      </c>
      <c r="E116" s="7"/>
      <c r="F116" t="str">
        <f t="shared" si="2"/>
        <v>isTemplate</v>
      </c>
      <c r="G116" t="str">
        <f t="shared" si="3"/>
        <v>{{ form_row(form.isTemplate) }}</v>
      </c>
    </row>
    <row r="117" spans="2:7" x14ac:dyDescent="0.25">
      <c r="B117" s="7" t="s">
        <v>194</v>
      </c>
      <c r="C117" s="7" t="s">
        <v>274</v>
      </c>
      <c r="D117" s="7" t="s">
        <v>200</v>
      </c>
      <c r="E117" s="7"/>
      <c r="F117" t="str">
        <f t="shared" si="2"/>
        <v>updatedAt</v>
      </c>
      <c r="G117" t="str">
        <f t="shared" si="3"/>
        <v>{{ form_row(form.updatedAt) }}</v>
      </c>
    </row>
    <row r="118" spans="2:7" x14ac:dyDescent="0.25">
      <c r="B118" s="7" t="s">
        <v>194</v>
      </c>
      <c r="C118" s="7" t="s">
        <v>274</v>
      </c>
      <c r="D118" s="7" t="s">
        <v>201</v>
      </c>
      <c r="E118" s="7"/>
      <c r="F118" t="str">
        <f t="shared" si="2"/>
        <v>createdAt</v>
      </c>
      <c r="G118" t="str">
        <f t="shared" si="3"/>
        <v>{{ form_row(form.createdAt) }}</v>
      </c>
    </row>
    <row r="119" spans="2:7" x14ac:dyDescent="0.25">
      <c r="B119" s="7" t="s">
        <v>194</v>
      </c>
      <c r="C119" s="7" t="s">
        <v>274</v>
      </c>
      <c r="D119" s="7" t="s">
        <v>199</v>
      </c>
      <c r="E119" s="7"/>
      <c r="F119" t="str">
        <f t="shared" si="2"/>
        <v>isActive</v>
      </c>
      <c r="G119" t="str">
        <f t="shared" si="3"/>
        <v>{{ form_row(form.isActive) }}</v>
      </c>
    </row>
    <row r="120" spans="2:7" x14ac:dyDescent="0.25">
      <c r="B120" s="7" t="s">
        <v>194</v>
      </c>
      <c r="C120" s="7" t="s">
        <v>279</v>
      </c>
      <c r="D120" s="7" t="s">
        <v>259</v>
      </c>
      <c r="E120" s="7"/>
      <c r="F120" t="str">
        <f t="shared" si="2"/>
        <v>electionTypeId</v>
      </c>
      <c r="G120" t="str">
        <f t="shared" si="3"/>
        <v>{{ form_row(form.electionTypeId) }}</v>
      </c>
    </row>
    <row r="121" spans="2:7" x14ac:dyDescent="0.25">
      <c r="B121" s="7" t="s">
        <v>194</v>
      </c>
      <c r="C121" s="7" t="s">
        <v>279</v>
      </c>
      <c r="D121" s="7" t="s">
        <v>279</v>
      </c>
      <c r="E121" s="7"/>
      <c r="F121" t="str">
        <f t="shared" si="2"/>
        <v>electionType</v>
      </c>
      <c r="G121" t="str">
        <f t="shared" si="3"/>
        <v>{{ form_row(form.electionType) }}</v>
      </c>
    </row>
    <row r="122" spans="2:7" x14ac:dyDescent="0.25">
      <c r="B122" s="7" t="s">
        <v>194</v>
      </c>
      <c r="C122" s="7" t="s">
        <v>279</v>
      </c>
      <c r="D122" s="7" t="s">
        <v>280</v>
      </c>
      <c r="E122" s="7"/>
      <c r="F122" t="str">
        <f t="shared" si="2"/>
        <v>urlElectionType</v>
      </c>
      <c r="G122" t="str">
        <f t="shared" si="3"/>
        <v>{{ form_row(form.urlElectionType) }}</v>
      </c>
    </row>
    <row r="123" spans="2:7" x14ac:dyDescent="0.25">
      <c r="B123" s="7" t="s">
        <v>194</v>
      </c>
      <c r="C123" s="7" t="s">
        <v>279</v>
      </c>
      <c r="D123" s="7" t="s">
        <v>281</v>
      </c>
      <c r="E123" s="7"/>
      <c r="F123" t="str">
        <f t="shared" si="2"/>
        <v>htmlElectionType</v>
      </c>
      <c r="G123" t="str">
        <f t="shared" si="3"/>
        <v>{{ form_row(form.htmlElectionType) }}</v>
      </c>
    </row>
    <row r="124" spans="2:7" x14ac:dyDescent="0.25">
      <c r="B124" s="7" t="s">
        <v>194</v>
      </c>
      <c r="C124" s="7" t="s">
        <v>279</v>
      </c>
      <c r="D124" s="7" t="s">
        <v>199</v>
      </c>
      <c r="E124" s="7"/>
      <c r="F124" t="str">
        <f t="shared" si="2"/>
        <v>isActive</v>
      </c>
      <c r="G124" t="str">
        <f t="shared" si="3"/>
        <v>{{ form_row(form.isActive) }}</v>
      </c>
    </row>
    <row r="125" spans="2:7" x14ac:dyDescent="0.25">
      <c r="B125" s="7" t="s">
        <v>194</v>
      </c>
      <c r="C125" s="7" t="s">
        <v>279</v>
      </c>
      <c r="D125" s="7" t="s">
        <v>200</v>
      </c>
      <c r="E125" s="7"/>
      <c r="F125" t="str">
        <f t="shared" si="2"/>
        <v>updatedAt</v>
      </c>
      <c r="G125" t="str">
        <f t="shared" si="3"/>
        <v>{{ form_row(form.updatedAt) }}</v>
      </c>
    </row>
    <row r="126" spans="2:7" x14ac:dyDescent="0.25">
      <c r="B126" s="7" t="s">
        <v>194</v>
      </c>
      <c r="C126" s="7" t="s">
        <v>279</v>
      </c>
      <c r="D126" s="7" t="s">
        <v>201</v>
      </c>
      <c r="E126" s="7"/>
      <c r="F126" t="str">
        <f t="shared" si="2"/>
        <v>createdAt</v>
      </c>
      <c r="G126" t="str">
        <f t="shared" si="3"/>
        <v>{{ form_row(form.createdAt) }}</v>
      </c>
    </row>
    <row r="127" spans="2:7" x14ac:dyDescent="0.25">
      <c r="B127" s="7" t="s">
        <v>194</v>
      </c>
      <c r="C127" s="7" t="s">
        <v>282</v>
      </c>
      <c r="D127" s="7" t="s">
        <v>283</v>
      </c>
      <c r="E127" s="7"/>
      <c r="F127" t="str">
        <f t="shared" si="2"/>
        <v>hoaStaffMemberId</v>
      </c>
      <c r="G127" t="str">
        <f t="shared" si="3"/>
        <v>{{ form_row(form.hoaStaffMemberId) }}</v>
      </c>
    </row>
    <row r="128" spans="2:7" x14ac:dyDescent="0.25">
      <c r="B128" s="7" t="s">
        <v>194</v>
      </c>
      <c r="C128" s="7" t="s">
        <v>282</v>
      </c>
      <c r="D128" s="7" t="s">
        <v>196</v>
      </c>
      <c r="E128" s="7"/>
      <c r="F128" t="str">
        <f t="shared" si="2"/>
        <v>associationId</v>
      </c>
      <c r="G128" t="str">
        <f t="shared" si="3"/>
        <v>{{ form_row(form.associationId) }}</v>
      </c>
    </row>
    <row r="129" spans="2:7" x14ac:dyDescent="0.25">
      <c r="B129" s="7" t="s">
        <v>194</v>
      </c>
      <c r="C129" s="7" t="s">
        <v>282</v>
      </c>
      <c r="D129" s="7" t="s">
        <v>204</v>
      </c>
      <c r="E129" s="7"/>
      <c r="F129" t="str">
        <f t="shared" si="2"/>
        <v>personId</v>
      </c>
      <c r="G129" t="str">
        <f t="shared" si="3"/>
        <v>{{ form_row(form.personId) }}</v>
      </c>
    </row>
    <row r="130" spans="2:7" x14ac:dyDescent="0.25">
      <c r="B130" s="7" t="s">
        <v>194</v>
      </c>
      <c r="C130" s="7" t="s">
        <v>282</v>
      </c>
      <c r="D130" s="7" t="s">
        <v>284</v>
      </c>
      <c r="E130" s="7"/>
      <c r="F130" t="str">
        <f t="shared" si="2"/>
        <v>jobTitle</v>
      </c>
      <c r="G130" t="str">
        <f t="shared" si="3"/>
        <v>{{ form_row(form.jobTitle) }}</v>
      </c>
    </row>
    <row r="131" spans="2:7" x14ac:dyDescent="0.25">
      <c r="B131" s="7" t="s">
        <v>194</v>
      </c>
      <c r="C131" s="7" t="s">
        <v>282</v>
      </c>
      <c r="D131" s="7" t="s">
        <v>199</v>
      </c>
      <c r="E131" s="7"/>
      <c r="F131" t="str">
        <f t="shared" ref="F131:F194" si="4">REPLACE( SUBSTITUTE(PROPER(D131), "_", ""), 1, 1, LOWER(LEFT(D131,1)))</f>
        <v>isActive</v>
      </c>
      <c r="G131" t="str">
        <f t="shared" ref="G131:G194" si="5">_xlfn.CONCAT("{{ form_row(form.", F131, ") }}")</f>
        <v>{{ form_row(form.isActive) }}</v>
      </c>
    </row>
    <row r="132" spans="2:7" x14ac:dyDescent="0.25">
      <c r="B132" s="7" t="s">
        <v>194</v>
      </c>
      <c r="C132" s="7" t="s">
        <v>282</v>
      </c>
      <c r="D132" s="7" t="s">
        <v>200</v>
      </c>
      <c r="E132" s="7"/>
      <c r="F132" t="str">
        <f t="shared" si="4"/>
        <v>updatedAt</v>
      </c>
      <c r="G132" t="str">
        <f t="shared" si="5"/>
        <v>{{ form_row(form.updatedAt) }}</v>
      </c>
    </row>
    <row r="133" spans="2:7" x14ac:dyDescent="0.25">
      <c r="B133" s="7" t="s">
        <v>194</v>
      </c>
      <c r="C133" s="7" t="s">
        <v>282</v>
      </c>
      <c r="D133" s="7" t="s">
        <v>201</v>
      </c>
      <c r="E133" s="7"/>
      <c r="F133" t="str">
        <f t="shared" si="4"/>
        <v>createdAt</v>
      </c>
      <c r="G133" t="str">
        <f t="shared" si="5"/>
        <v>{{ form_row(form.createdAt) }}</v>
      </c>
    </row>
    <row r="134" spans="2:7" x14ac:dyDescent="0.25">
      <c r="B134" s="7" t="s">
        <v>194</v>
      </c>
      <c r="C134" s="7" t="s">
        <v>285</v>
      </c>
      <c r="D134" s="7" t="s">
        <v>286</v>
      </c>
      <c r="E134" s="7"/>
      <c r="F134" t="str">
        <f t="shared" si="4"/>
        <v>loginId</v>
      </c>
      <c r="G134" t="str">
        <f t="shared" si="5"/>
        <v>{{ form_row(form.loginId) }}</v>
      </c>
    </row>
    <row r="135" spans="2:7" x14ac:dyDescent="0.25">
      <c r="B135" s="7" t="s">
        <v>194</v>
      </c>
      <c r="C135" s="7" t="s">
        <v>285</v>
      </c>
      <c r="D135" s="7" t="s">
        <v>204</v>
      </c>
      <c r="E135" s="7"/>
      <c r="F135" t="str">
        <f t="shared" si="4"/>
        <v>personId</v>
      </c>
      <c r="G135" t="str">
        <f t="shared" si="5"/>
        <v>{{ form_row(form.personId) }}</v>
      </c>
    </row>
    <row r="136" spans="2:7" x14ac:dyDescent="0.25">
      <c r="B136" s="7" t="s">
        <v>194</v>
      </c>
      <c r="C136" s="7" t="s">
        <v>285</v>
      </c>
      <c r="D136" s="7" t="s">
        <v>287</v>
      </c>
      <c r="E136" s="7"/>
      <c r="F136" t="str">
        <f t="shared" si="4"/>
        <v>un</v>
      </c>
      <c r="G136" t="str">
        <f t="shared" si="5"/>
        <v>{{ form_row(form.un) }}</v>
      </c>
    </row>
    <row r="137" spans="2:7" x14ac:dyDescent="0.25">
      <c r="B137" s="7" t="s">
        <v>194</v>
      </c>
      <c r="C137" s="7" t="s">
        <v>285</v>
      </c>
      <c r="D137" s="7" t="s">
        <v>288</v>
      </c>
      <c r="E137" s="7"/>
      <c r="F137" t="str">
        <f t="shared" si="4"/>
        <v>pw</v>
      </c>
      <c r="G137" t="str">
        <f t="shared" si="5"/>
        <v>{{ form_row(form.pw) }}</v>
      </c>
    </row>
    <row r="138" spans="2:7" x14ac:dyDescent="0.25">
      <c r="B138" s="7" t="s">
        <v>194</v>
      </c>
      <c r="C138" s="7" t="s">
        <v>285</v>
      </c>
      <c r="D138" s="7" t="s">
        <v>289</v>
      </c>
      <c r="E138" s="7"/>
      <c r="F138" t="str">
        <f t="shared" si="4"/>
        <v>datePwStarts</v>
      </c>
      <c r="G138" t="str">
        <f t="shared" si="5"/>
        <v>{{ form_row(form.datePwStarts) }}</v>
      </c>
    </row>
    <row r="139" spans="2:7" x14ac:dyDescent="0.25">
      <c r="B139" s="7" t="s">
        <v>194</v>
      </c>
      <c r="C139" s="7" t="s">
        <v>285</v>
      </c>
      <c r="D139" s="7" t="s">
        <v>290</v>
      </c>
      <c r="E139" s="7"/>
      <c r="F139" t="str">
        <f t="shared" si="4"/>
        <v>datePwEnds</v>
      </c>
      <c r="G139" t="str">
        <f t="shared" si="5"/>
        <v>{{ form_row(form.datePwEnds) }}</v>
      </c>
    </row>
    <row r="140" spans="2:7" x14ac:dyDescent="0.25">
      <c r="B140" s="7" t="s">
        <v>194</v>
      </c>
      <c r="C140" s="7" t="s">
        <v>285</v>
      </c>
      <c r="D140" s="7" t="s">
        <v>200</v>
      </c>
      <c r="E140" s="7"/>
      <c r="F140" t="str">
        <f t="shared" si="4"/>
        <v>updatedAt</v>
      </c>
      <c r="G140" t="str">
        <f t="shared" si="5"/>
        <v>{{ form_row(form.updatedAt) }}</v>
      </c>
    </row>
    <row r="141" spans="2:7" x14ac:dyDescent="0.25">
      <c r="B141" s="7" t="s">
        <v>194</v>
      </c>
      <c r="C141" s="7" t="s">
        <v>285</v>
      </c>
      <c r="D141" s="7" t="s">
        <v>201</v>
      </c>
      <c r="E141" s="7"/>
      <c r="F141" t="str">
        <f t="shared" si="4"/>
        <v>createdAt</v>
      </c>
      <c r="G141" t="str">
        <f t="shared" si="5"/>
        <v>{{ form_row(form.createdAt) }}</v>
      </c>
    </row>
    <row r="142" spans="2:7" x14ac:dyDescent="0.25">
      <c r="B142" s="7" t="s">
        <v>194</v>
      </c>
      <c r="C142" s="7" t="s">
        <v>285</v>
      </c>
      <c r="D142" s="7" t="s">
        <v>199</v>
      </c>
      <c r="E142" s="7"/>
      <c r="F142" t="str">
        <f t="shared" si="4"/>
        <v>isActive</v>
      </c>
      <c r="G142" t="str">
        <f t="shared" si="5"/>
        <v>{{ form_row(form.isActive) }}</v>
      </c>
    </row>
    <row r="143" spans="2:7" x14ac:dyDescent="0.25">
      <c r="B143" s="7" t="s">
        <v>194</v>
      </c>
      <c r="C143" s="7" t="s">
        <v>291</v>
      </c>
      <c r="D143" s="7" t="s">
        <v>292</v>
      </c>
      <c r="E143" s="7"/>
      <c r="F143" t="str">
        <f t="shared" si="4"/>
        <v>ownerId</v>
      </c>
      <c r="G143" t="str">
        <f t="shared" si="5"/>
        <v>{{ form_row(form.ownerId) }}</v>
      </c>
    </row>
    <row r="144" spans="2:7" x14ac:dyDescent="0.25">
      <c r="B144" s="7" t="s">
        <v>194</v>
      </c>
      <c r="C144" s="7" t="s">
        <v>291</v>
      </c>
      <c r="D144" s="7" t="s">
        <v>204</v>
      </c>
      <c r="E144" s="7"/>
      <c r="F144" t="str">
        <f t="shared" si="4"/>
        <v>personId</v>
      </c>
      <c r="G144" t="str">
        <f t="shared" si="5"/>
        <v>{{ form_row(form.personId) }}</v>
      </c>
    </row>
    <row r="145" spans="2:7" x14ac:dyDescent="0.25">
      <c r="B145" s="7" t="s">
        <v>194</v>
      </c>
      <c r="C145" s="7" t="s">
        <v>291</v>
      </c>
      <c r="D145" s="7" t="s">
        <v>293</v>
      </c>
      <c r="E145" s="7"/>
      <c r="F145" t="str">
        <f t="shared" si="4"/>
        <v>propertyId</v>
      </c>
      <c r="G145" t="str">
        <f t="shared" si="5"/>
        <v>{{ form_row(form.propertyId) }}</v>
      </c>
    </row>
    <row r="146" spans="2:7" x14ac:dyDescent="0.25">
      <c r="B146" s="7" t="s">
        <v>194</v>
      </c>
      <c r="C146" s="7" t="s">
        <v>291</v>
      </c>
      <c r="D146" s="7" t="s">
        <v>294</v>
      </c>
      <c r="E146" s="7"/>
      <c r="F146" t="str">
        <f t="shared" si="4"/>
        <v>updatedByPersonId</v>
      </c>
      <c r="G146" t="str">
        <f t="shared" si="5"/>
        <v>{{ form_row(form.updatedByPersonId) }}</v>
      </c>
    </row>
    <row r="147" spans="2:7" x14ac:dyDescent="0.25">
      <c r="B147" s="7" t="s">
        <v>194</v>
      </c>
      <c r="C147" s="7" t="s">
        <v>291</v>
      </c>
      <c r="D147" s="7" t="s">
        <v>257</v>
      </c>
      <c r="E147" s="7"/>
      <c r="F147" t="str">
        <f t="shared" si="4"/>
        <v>createdByPersonId</v>
      </c>
      <c r="G147" t="str">
        <f t="shared" si="5"/>
        <v>{{ form_row(form.createdByPersonId) }}</v>
      </c>
    </row>
    <row r="148" spans="2:7" x14ac:dyDescent="0.25">
      <c r="B148" s="7" t="s">
        <v>194</v>
      </c>
      <c r="C148" s="7" t="s">
        <v>291</v>
      </c>
      <c r="D148" s="7" t="s">
        <v>200</v>
      </c>
      <c r="E148" s="7"/>
      <c r="F148" t="str">
        <f t="shared" si="4"/>
        <v>updatedAt</v>
      </c>
      <c r="G148" t="str">
        <f t="shared" si="5"/>
        <v>{{ form_row(form.updatedAt) }}</v>
      </c>
    </row>
    <row r="149" spans="2:7" x14ac:dyDescent="0.25">
      <c r="B149" s="7" t="s">
        <v>194</v>
      </c>
      <c r="C149" s="7" t="s">
        <v>291</v>
      </c>
      <c r="D149" s="7" t="s">
        <v>201</v>
      </c>
      <c r="E149" s="7"/>
      <c r="F149" t="str">
        <f t="shared" si="4"/>
        <v>createdAt</v>
      </c>
      <c r="G149" t="str">
        <f t="shared" si="5"/>
        <v>{{ form_row(form.createdAt) }}</v>
      </c>
    </row>
    <row r="150" spans="2:7" x14ac:dyDescent="0.25">
      <c r="B150" s="7" t="s">
        <v>194</v>
      </c>
      <c r="C150" s="7" t="s">
        <v>291</v>
      </c>
      <c r="D150" s="7" t="s">
        <v>199</v>
      </c>
      <c r="E150" s="7"/>
      <c r="F150" t="str">
        <f t="shared" si="4"/>
        <v>isActive</v>
      </c>
      <c r="G150" t="str">
        <f t="shared" si="5"/>
        <v>{{ form_row(form.isActive) }}</v>
      </c>
    </row>
    <row r="151" spans="2:7" x14ac:dyDescent="0.25">
      <c r="B151" s="7" t="s">
        <v>194</v>
      </c>
      <c r="C151" s="7" t="s">
        <v>295</v>
      </c>
      <c r="D151" s="7" t="s">
        <v>204</v>
      </c>
      <c r="E151" s="7"/>
      <c r="F151" t="str">
        <f t="shared" si="4"/>
        <v>personId</v>
      </c>
      <c r="G151" t="str">
        <f t="shared" si="5"/>
        <v>{{ form_row(form.personId) }}</v>
      </c>
    </row>
    <row r="152" spans="2:7" x14ac:dyDescent="0.25">
      <c r="B152" s="7" t="s">
        <v>194</v>
      </c>
      <c r="C152" s="7" t="s">
        <v>295</v>
      </c>
      <c r="D152" s="7" t="s">
        <v>229</v>
      </c>
      <c r="E152" s="7"/>
      <c r="F152" t="str">
        <f t="shared" si="4"/>
        <v>nameDisplay</v>
      </c>
      <c r="G152" t="str">
        <f t="shared" si="5"/>
        <v>{{ form_row(form.nameDisplay) }}</v>
      </c>
    </row>
    <row r="153" spans="2:7" x14ac:dyDescent="0.25">
      <c r="B153" s="7" t="s">
        <v>194</v>
      </c>
      <c r="C153" s="7" t="s">
        <v>295</v>
      </c>
      <c r="D153" s="7" t="s">
        <v>230</v>
      </c>
      <c r="E153" s="7"/>
      <c r="F153" t="str">
        <f t="shared" si="4"/>
        <v>nameFirst</v>
      </c>
      <c r="G153" t="str">
        <f t="shared" si="5"/>
        <v>{{ form_row(form.nameFirst) }}</v>
      </c>
    </row>
    <row r="154" spans="2:7" x14ac:dyDescent="0.25">
      <c r="B154" s="7" t="s">
        <v>194</v>
      </c>
      <c r="C154" s="7" t="s">
        <v>295</v>
      </c>
      <c r="D154" s="7" t="s">
        <v>231</v>
      </c>
      <c r="E154" s="7"/>
      <c r="F154" t="str">
        <f t="shared" si="4"/>
        <v>nameMiddle</v>
      </c>
      <c r="G154" t="str">
        <f t="shared" si="5"/>
        <v>{{ form_row(form.nameMiddle) }}</v>
      </c>
    </row>
    <row r="155" spans="2:7" x14ac:dyDescent="0.25">
      <c r="B155" s="7" t="s">
        <v>194</v>
      </c>
      <c r="C155" s="7" t="s">
        <v>295</v>
      </c>
      <c r="D155" s="7" t="s">
        <v>232</v>
      </c>
      <c r="E155" s="7"/>
      <c r="F155" t="str">
        <f t="shared" si="4"/>
        <v>nameLast</v>
      </c>
      <c r="G155" t="str">
        <f t="shared" si="5"/>
        <v>{{ form_row(form.nameLast) }}</v>
      </c>
    </row>
    <row r="156" spans="2:7" x14ac:dyDescent="0.25">
      <c r="B156" s="7" t="s">
        <v>194</v>
      </c>
      <c r="C156" s="7" t="s">
        <v>295</v>
      </c>
      <c r="D156" s="7" t="s">
        <v>233</v>
      </c>
      <c r="E156" s="7"/>
      <c r="F156" t="str">
        <f t="shared" si="4"/>
        <v>nameSuffix</v>
      </c>
      <c r="G156" t="str">
        <f t="shared" si="5"/>
        <v>{{ form_row(form.nameSuffix) }}</v>
      </c>
    </row>
    <row r="157" spans="2:7" x14ac:dyDescent="0.25">
      <c r="B157" s="7" t="s">
        <v>194</v>
      </c>
      <c r="C157" s="7" t="s">
        <v>295</v>
      </c>
      <c r="D157" s="7" t="s">
        <v>296</v>
      </c>
      <c r="E157" s="7"/>
      <c r="F157" t="str">
        <f t="shared" si="4"/>
        <v>phoneHome</v>
      </c>
      <c r="G157" t="str">
        <f t="shared" si="5"/>
        <v>{{ form_row(form.phoneHome) }}</v>
      </c>
    </row>
    <row r="158" spans="2:7" x14ac:dyDescent="0.25">
      <c r="B158" s="7" t="s">
        <v>194</v>
      </c>
      <c r="C158" s="7" t="s">
        <v>295</v>
      </c>
      <c r="D158" s="7" t="s">
        <v>297</v>
      </c>
      <c r="E158" s="7"/>
      <c r="F158" t="str">
        <f t="shared" si="4"/>
        <v>phoneMobile</v>
      </c>
      <c r="G158" t="str">
        <f t="shared" si="5"/>
        <v>{{ form_row(form.phoneMobile) }}</v>
      </c>
    </row>
    <row r="159" spans="2:7" x14ac:dyDescent="0.25">
      <c r="B159" s="7" t="s">
        <v>194</v>
      </c>
      <c r="C159" s="7" t="s">
        <v>295</v>
      </c>
      <c r="D159" s="7" t="s">
        <v>298</v>
      </c>
      <c r="E159" s="7"/>
      <c r="F159" t="str">
        <f t="shared" si="4"/>
        <v>phoneFax</v>
      </c>
      <c r="G159" t="str">
        <f t="shared" si="5"/>
        <v>{{ form_row(form.phoneFax) }}</v>
      </c>
    </row>
    <row r="160" spans="2:7" x14ac:dyDescent="0.25">
      <c r="B160" s="7" t="s">
        <v>194</v>
      </c>
      <c r="C160" s="7" t="s">
        <v>295</v>
      </c>
      <c r="D160" s="7" t="s">
        <v>299</v>
      </c>
      <c r="E160" s="7"/>
      <c r="F160" t="str">
        <f t="shared" si="4"/>
        <v>phoneWork</v>
      </c>
      <c r="G160" t="str">
        <f t="shared" si="5"/>
        <v>{{ form_row(form.phoneWork) }}</v>
      </c>
    </row>
    <row r="161" spans="2:7" x14ac:dyDescent="0.25">
      <c r="B161" s="7" t="s">
        <v>194</v>
      </c>
      <c r="C161" s="7" t="s">
        <v>295</v>
      </c>
      <c r="D161" s="7" t="s">
        <v>300</v>
      </c>
      <c r="E161" s="7"/>
      <c r="F161" t="str">
        <f t="shared" si="4"/>
        <v>phoneWorkExtension</v>
      </c>
      <c r="G161" t="str">
        <f t="shared" si="5"/>
        <v>{{ form_row(form.phoneWorkExtension) }}</v>
      </c>
    </row>
    <row r="162" spans="2:7" x14ac:dyDescent="0.25">
      <c r="B162" s="7" t="s">
        <v>194</v>
      </c>
      <c r="C162" s="7" t="s">
        <v>295</v>
      </c>
      <c r="D162" s="7" t="s">
        <v>301</v>
      </c>
      <c r="E162" s="7"/>
      <c r="F162" t="str">
        <f t="shared" si="4"/>
        <v>emailAddress</v>
      </c>
      <c r="G162" t="str">
        <f t="shared" si="5"/>
        <v>{{ form_row(form.emailAddress) }}</v>
      </c>
    </row>
    <row r="163" spans="2:7" x14ac:dyDescent="0.25">
      <c r="B163" s="7" t="s">
        <v>194</v>
      </c>
      <c r="C163" s="7" t="s">
        <v>295</v>
      </c>
      <c r="D163" s="7" t="s">
        <v>247</v>
      </c>
      <c r="E163" s="7"/>
      <c r="F163" t="str">
        <f t="shared" si="4"/>
        <v>mailingAddressLine1</v>
      </c>
      <c r="G163" t="str">
        <f t="shared" si="5"/>
        <v>{{ form_row(form.mailingAddressLine1) }}</v>
      </c>
    </row>
    <row r="164" spans="2:7" x14ac:dyDescent="0.25">
      <c r="B164" s="7" t="s">
        <v>194</v>
      </c>
      <c r="C164" s="7" t="s">
        <v>295</v>
      </c>
      <c r="D164" s="7" t="s">
        <v>248</v>
      </c>
      <c r="E164" s="7"/>
      <c r="F164" t="str">
        <f t="shared" si="4"/>
        <v>mailingAddressLine2</v>
      </c>
      <c r="G164" t="str">
        <f t="shared" si="5"/>
        <v>{{ form_row(form.mailingAddressLine2) }}</v>
      </c>
    </row>
    <row r="165" spans="2:7" x14ac:dyDescent="0.25">
      <c r="B165" s="7" t="s">
        <v>194</v>
      </c>
      <c r="C165" s="7" t="s">
        <v>295</v>
      </c>
      <c r="D165" s="7" t="s">
        <v>249</v>
      </c>
      <c r="E165" s="7"/>
      <c r="F165" t="str">
        <f t="shared" si="4"/>
        <v>mailingAddressCity</v>
      </c>
      <c r="G165" t="str">
        <f t="shared" si="5"/>
        <v>{{ form_row(form.mailingAddressCity) }}</v>
      </c>
    </row>
    <row r="166" spans="2:7" x14ac:dyDescent="0.25">
      <c r="B166" s="7" t="s">
        <v>194</v>
      </c>
      <c r="C166" s="7" t="s">
        <v>295</v>
      </c>
      <c r="D166" s="7" t="s">
        <v>250</v>
      </c>
      <c r="E166" s="7"/>
      <c r="F166" t="str">
        <f t="shared" si="4"/>
        <v>mailingAddressState</v>
      </c>
      <c r="G166" t="str">
        <f t="shared" si="5"/>
        <v>{{ form_row(form.mailingAddressState) }}</v>
      </c>
    </row>
    <row r="167" spans="2:7" x14ac:dyDescent="0.25">
      <c r="B167" s="7" t="s">
        <v>194</v>
      </c>
      <c r="C167" s="7" t="s">
        <v>295</v>
      </c>
      <c r="D167" s="7" t="s">
        <v>251</v>
      </c>
      <c r="E167" s="7"/>
      <c r="F167" t="str">
        <f t="shared" si="4"/>
        <v>mailingAddressZipCode</v>
      </c>
      <c r="G167" t="str">
        <f t="shared" si="5"/>
        <v>{{ form_row(form.mailingAddressZipCode) }}</v>
      </c>
    </row>
    <row r="168" spans="2:7" x14ac:dyDescent="0.25">
      <c r="B168" s="7" t="s">
        <v>194</v>
      </c>
      <c r="C168" s="7" t="s">
        <v>295</v>
      </c>
      <c r="D168" s="7" t="s">
        <v>302</v>
      </c>
      <c r="E168" s="7"/>
      <c r="F168" t="str">
        <f t="shared" si="4"/>
        <v>mailingAddressCountry</v>
      </c>
      <c r="G168" t="str">
        <f t="shared" si="5"/>
        <v>{{ form_row(form.mailingAddressCountry) }}</v>
      </c>
    </row>
    <row r="169" spans="2:7" x14ac:dyDescent="0.25">
      <c r="B169" s="7" t="s">
        <v>194</v>
      </c>
      <c r="C169" s="7" t="s">
        <v>295</v>
      </c>
      <c r="D169" s="7" t="s">
        <v>242</v>
      </c>
      <c r="E169" s="7"/>
      <c r="F169" t="str">
        <f t="shared" si="4"/>
        <v>physicalAddressLine1</v>
      </c>
      <c r="G169" t="str">
        <f t="shared" si="5"/>
        <v>{{ form_row(form.physicalAddressLine1) }}</v>
      </c>
    </row>
    <row r="170" spans="2:7" x14ac:dyDescent="0.25">
      <c r="B170" s="7" t="s">
        <v>194</v>
      </c>
      <c r="C170" s="7" t="s">
        <v>295</v>
      </c>
      <c r="D170" s="7" t="s">
        <v>243</v>
      </c>
      <c r="E170" s="7"/>
      <c r="F170" t="str">
        <f t="shared" si="4"/>
        <v>physicalAddressLine2</v>
      </c>
      <c r="G170" t="str">
        <f t="shared" si="5"/>
        <v>{{ form_row(form.physicalAddressLine2) }}</v>
      </c>
    </row>
    <row r="171" spans="2:7" x14ac:dyDescent="0.25">
      <c r="B171" s="7" t="s">
        <v>194</v>
      </c>
      <c r="C171" s="7" t="s">
        <v>295</v>
      </c>
      <c r="D171" s="7" t="s">
        <v>244</v>
      </c>
      <c r="E171" s="7"/>
      <c r="F171" t="str">
        <f t="shared" si="4"/>
        <v>physicalAddressCity</v>
      </c>
      <c r="G171" t="str">
        <f t="shared" si="5"/>
        <v>{{ form_row(form.physicalAddressCity) }}</v>
      </c>
    </row>
    <row r="172" spans="2:7" x14ac:dyDescent="0.25">
      <c r="B172" s="7" t="s">
        <v>194</v>
      </c>
      <c r="C172" s="7" t="s">
        <v>295</v>
      </c>
      <c r="D172" s="7" t="s">
        <v>245</v>
      </c>
      <c r="E172" s="7"/>
      <c r="F172" t="str">
        <f t="shared" si="4"/>
        <v>physicalAddressState</v>
      </c>
      <c r="G172" t="str">
        <f t="shared" si="5"/>
        <v>{{ form_row(form.physicalAddressState) }}</v>
      </c>
    </row>
    <row r="173" spans="2:7" x14ac:dyDescent="0.25">
      <c r="B173" s="7" t="s">
        <v>194</v>
      </c>
      <c r="C173" s="7" t="s">
        <v>295</v>
      </c>
      <c r="D173" s="7" t="s">
        <v>246</v>
      </c>
      <c r="E173" s="7"/>
      <c r="F173" t="str">
        <f t="shared" si="4"/>
        <v>physicalAddressZipCode</v>
      </c>
      <c r="G173" t="str">
        <f t="shared" si="5"/>
        <v>{{ form_row(form.physicalAddressZipCode) }}</v>
      </c>
    </row>
    <row r="174" spans="2:7" x14ac:dyDescent="0.25">
      <c r="B174" s="7" t="s">
        <v>194</v>
      </c>
      <c r="C174" s="7" t="s">
        <v>295</v>
      </c>
      <c r="D174" s="7" t="s">
        <v>200</v>
      </c>
      <c r="E174" s="7"/>
      <c r="F174" t="str">
        <f t="shared" si="4"/>
        <v>updatedAt</v>
      </c>
      <c r="G174" t="str">
        <f t="shared" si="5"/>
        <v>{{ form_row(form.updatedAt) }}</v>
      </c>
    </row>
    <row r="175" spans="2:7" x14ac:dyDescent="0.25">
      <c r="B175" s="7" t="s">
        <v>194</v>
      </c>
      <c r="C175" s="7" t="s">
        <v>295</v>
      </c>
      <c r="D175" s="7" t="s">
        <v>201</v>
      </c>
      <c r="E175" s="7"/>
      <c r="F175" t="str">
        <f t="shared" si="4"/>
        <v>createdAt</v>
      </c>
      <c r="G175" t="str">
        <f t="shared" si="5"/>
        <v>{{ form_row(form.createdAt) }}</v>
      </c>
    </row>
    <row r="176" spans="2:7" x14ac:dyDescent="0.25">
      <c r="B176" s="7" t="s">
        <v>194</v>
      </c>
      <c r="C176" s="7" t="s">
        <v>295</v>
      </c>
      <c r="D176" s="7" t="s">
        <v>199</v>
      </c>
      <c r="E176" s="7"/>
      <c r="F176" t="str">
        <f t="shared" si="4"/>
        <v>isActive</v>
      </c>
      <c r="G176" t="str">
        <f t="shared" si="5"/>
        <v>{{ form_row(form.isActive) }}</v>
      </c>
    </row>
    <row r="177" spans="2:7" x14ac:dyDescent="0.25">
      <c r="B177" s="7" t="s">
        <v>194</v>
      </c>
      <c r="C177" s="7" t="s">
        <v>303</v>
      </c>
      <c r="D177" s="7" t="s">
        <v>304</v>
      </c>
      <c r="E177" s="7"/>
      <c r="F177" t="str">
        <f t="shared" si="4"/>
        <v>personToAssociationId</v>
      </c>
      <c r="G177" t="str">
        <f t="shared" si="5"/>
        <v>{{ form_row(form.personToAssociationId) }}</v>
      </c>
    </row>
    <row r="178" spans="2:7" x14ac:dyDescent="0.25">
      <c r="B178" s="7" t="s">
        <v>194</v>
      </c>
      <c r="C178" s="7" t="s">
        <v>303</v>
      </c>
      <c r="D178" s="7" t="s">
        <v>204</v>
      </c>
      <c r="E178" s="7"/>
      <c r="F178" t="str">
        <f t="shared" si="4"/>
        <v>personId</v>
      </c>
      <c r="G178" t="str">
        <f t="shared" si="5"/>
        <v>{{ form_row(form.personId) }}</v>
      </c>
    </row>
    <row r="179" spans="2:7" x14ac:dyDescent="0.25">
      <c r="B179" s="7" t="s">
        <v>194</v>
      </c>
      <c r="C179" s="7" t="s">
        <v>303</v>
      </c>
      <c r="D179" s="7" t="s">
        <v>196</v>
      </c>
      <c r="E179" s="7"/>
      <c r="F179" t="str">
        <f t="shared" si="4"/>
        <v>associationId</v>
      </c>
      <c r="G179" t="str">
        <f t="shared" si="5"/>
        <v>{{ form_row(form.associationId) }}</v>
      </c>
    </row>
    <row r="180" spans="2:7" x14ac:dyDescent="0.25">
      <c r="B180" s="7" t="s">
        <v>194</v>
      </c>
      <c r="C180" s="7" t="s">
        <v>303</v>
      </c>
      <c r="D180" s="7" t="s">
        <v>305</v>
      </c>
      <c r="E180" s="7"/>
      <c r="F180" t="str">
        <f t="shared" si="4"/>
        <v>extHoaPersonId</v>
      </c>
      <c r="G180" t="str">
        <f t="shared" si="5"/>
        <v>{{ form_row(form.extHoaPersonId) }}</v>
      </c>
    </row>
    <row r="181" spans="2:7" x14ac:dyDescent="0.25">
      <c r="B181" s="7" t="s">
        <v>194</v>
      </c>
      <c r="C181" s="7" t="s">
        <v>303</v>
      </c>
      <c r="D181" s="7" t="s">
        <v>200</v>
      </c>
      <c r="E181" s="7"/>
      <c r="F181" t="str">
        <f t="shared" si="4"/>
        <v>updatedAt</v>
      </c>
      <c r="G181" t="str">
        <f t="shared" si="5"/>
        <v>{{ form_row(form.updatedAt) }}</v>
      </c>
    </row>
    <row r="182" spans="2:7" x14ac:dyDescent="0.25">
      <c r="B182" s="7" t="s">
        <v>194</v>
      </c>
      <c r="C182" s="7" t="s">
        <v>303</v>
      </c>
      <c r="D182" s="7" t="s">
        <v>201</v>
      </c>
      <c r="E182" s="7"/>
      <c r="F182" t="str">
        <f t="shared" si="4"/>
        <v>createdAt</v>
      </c>
      <c r="G182" t="str">
        <f t="shared" si="5"/>
        <v>{{ form_row(form.createdAt) }}</v>
      </c>
    </row>
    <row r="183" spans="2:7" x14ac:dyDescent="0.25">
      <c r="B183" s="7" t="s">
        <v>194</v>
      </c>
      <c r="C183" s="7" t="s">
        <v>303</v>
      </c>
      <c r="D183" s="7" t="s">
        <v>199</v>
      </c>
      <c r="E183" s="7"/>
      <c r="F183" t="str">
        <f t="shared" si="4"/>
        <v>isActive</v>
      </c>
      <c r="G183" t="str">
        <f t="shared" si="5"/>
        <v>{{ form_row(form.isActive) }}</v>
      </c>
    </row>
    <row r="184" spans="2:7" x14ac:dyDescent="0.25">
      <c r="B184" s="7" t="s">
        <v>194</v>
      </c>
      <c r="C184" s="7" t="s">
        <v>306</v>
      </c>
      <c r="D184" s="7" t="s">
        <v>293</v>
      </c>
      <c r="E184" s="7"/>
      <c r="F184" t="str">
        <f t="shared" si="4"/>
        <v>propertyId</v>
      </c>
      <c r="G184" t="str">
        <f t="shared" si="5"/>
        <v>{{ form_row(form.propertyId) }}</v>
      </c>
    </row>
    <row r="185" spans="2:7" x14ac:dyDescent="0.25">
      <c r="B185" s="7" t="s">
        <v>194</v>
      </c>
      <c r="C185" s="7" t="s">
        <v>306</v>
      </c>
      <c r="D185" s="7" t="s">
        <v>196</v>
      </c>
      <c r="E185" s="7"/>
      <c r="F185" t="str">
        <f t="shared" si="4"/>
        <v>associationId</v>
      </c>
      <c r="G185" t="str">
        <f t="shared" si="5"/>
        <v>{{ form_row(form.associationId) }}</v>
      </c>
    </row>
    <row r="186" spans="2:7" x14ac:dyDescent="0.25">
      <c r="B186" s="7" t="s">
        <v>194</v>
      </c>
      <c r="C186" s="7" t="s">
        <v>306</v>
      </c>
      <c r="D186" s="7" t="s">
        <v>307</v>
      </c>
      <c r="E186" s="7"/>
      <c r="F186" t="str">
        <f t="shared" si="4"/>
        <v>extHoaPropertyId</v>
      </c>
      <c r="G186" t="str">
        <f t="shared" si="5"/>
        <v>{{ form_row(form.extHoaPropertyId) }}</v>
      </c>
    </row>
    <row r="187" spans="2:7" x14ac:dyDescent="0.25">
      <c r="B187" s="7" t="s">
        <v>194</v>
      </c>
      <c r="C187" s="7" t="s">
        <v>306</v>
      </c>
      <c r="D187" s="7" t="s">
        <v>308</v>
      </c>
      <c r="E187" s="7"/>
      <c r="F187" t="str">
        <f t="shared" si="4"/>
        <v>extCadPropertyId</v>
      </c>
      <c r="G187" t="str">
        <f t="shared" si="5"/>
        <v>{{ form_row(form.extCadPropertyId) }}</v>
      </c>
    </row>
    <row r="188" spans="2:7" x14ac:dyDescent="0.25">
      <c r="B188" s="7" t="s">
        <v>194</v>
      </c>
      <c r="C188" s="7" t="s">
        <v>306</v>
      </c>
      <c r="D188" s="7" t="s">
        <v>242</v>
      </c>
      <c r="E188" s="7"/>
      <c r="F188" t="str">
        <f t="shared" si="4"/>
        <v>physicalAddressLine1</v>
      </c>
      <c r="G188" t="str">
        <f t="shared" si="5"/>
        <v>{{ form_row(form.physicalAddressLine1) }}</v>
      </c>
    </row>
    <row r="189" spans="2:7" x14ac:dyDescent="0.25">
      <c r="B189" s="7" t="s">
        <v>194</v>
      </c>
      <c r="C189" s="7" t="s">
        <v>306</v>
      </c>
      <c r="D189" s="7" t="s">
        <v>243</v>
      </c>
      <c r="E189" s="7"/>
      <c r="F189" t="str">
        <f t="shared" si="4"/>
        <v>physicalAddressLine2</v>
      </c>
      <c r="G189" t="str">
        <f t="shared" si="5"/>
        <v>{{ form_row(form.physicalAddressLine2) }}</v>
      </c>
    </row>
    <row r="190" spans="2:7" x14ac:dyDescent="0.25">
      <c r="B190" s="7" t="s">
        <v>194</v>
      </c>
      <c r="C190" s="7" t="s">
        <v>306</v>
      </c>
      <c r="D190" s="7" t="s">
        <v>244</v>
      </c>
      <c r="E190" s="7"/>
      <c r="F190" t="str">
        <f t="shared" si="4"/>
        <v>physicalAddressCity</v>
      </c>
      <c r="G190" t="str">
        <f t="shared" si="5"/>
        <v>{{ form_row(form.physicalAddressCity) }}</v>
      </c>
    </row>
    <row r="191" spans="2:7" x14ac:dyDescent="0.25">
      <c r="B191" s="7" t="s">
        <v>194</v>
      </c>
      <c r="C191" s="7" t="s">
        <v>306</v>
      </c>
      <c r="D191" s="7" t="s">
        <v>245</v>
      </c>
      <c r="E191" s="7"/>
      <c r="F191" t="str">
        <f t="shared" si="4"/>
        <v>physicalAddressState</v>
      </c>
      <c r="G191" t="str">
        <f t="shared" si="5"/>
        <v>{{ form_row(form.physicalAddressState) }}</v>
      </c>
    </row>
    <row r="192" spans="2:7" x14ac:dyDescent="0.25">
      <c r="B192" s="7" t="s">
        <v>194</v>
      </c>
      <c r="C192" s="7" t="s">
        <v>306</v>
      </c>
      <c r="D192" s="7" t="s">
        <v>246</v>
      </c>
      <c r="E192" s="7"/>
      <c r="F192" t="str">
        <f t="shared" si="4"/>
        <v>physicalAddressZipCode</v>
      </c>
      <c r="G192" t="str">
        <f t="shared" si="5"/>
        <v>{{ form_row(form.physicalAddressZipCode) }}</v>
      </c>
    </row>
    <row r="193" spans="2:7" x14ac:dyDescent="0.25">
      <c r="B193" s="7" t="s">
        <v>194</v>
      </c>
      <c r="C193" s="7" t="s">
        <v>306</v>
      </c>
      <c r="D193" s="7" t="s">
        <v>309</v>
      </c>
      <c r="E193" s="7"/>
      <c r="F193" t="str">
        <f t="shared" si="4"/>
        <v>legalLot</v>
      </c>
      <c r="G193" t="str">
        <f t="shared" si="5"/>
        <v>{{ form_row(form.legalLot) }}</v>
      </c>
    </row>
    <row r="194" spans="2:7" x14ac:dyDescent="0.25">
      <c r="B194" s="7" t="s">
        <v>194</v>
      </c>
      <c r="C194" s="7" t="s">
        <v>306</v>
      </c>
      <c r="D194" s="7" t="s">
        <v>310</v>
      </c>
      <c r="E194" s="7"/>
      <c r="F194" t="str">
        <f t="shared" si="4"/>
        <v>legalSection</v>
      </c>
      <c r="G194" t="str">
        <f t="shared" si="5"/>
        <v>{{ form_row(form.legalSection) }}</v>
      </c>
    </row>
    <row r="195" spans="2:7" x14ac:dyDescent="0.25">
      <c r="B195" s="7" t="s">
        <v>194</v>
      </c>
      <c r="C195" s="7" t="s">
        <v>306</v>
      </c>
      <c r="D195" s="7" t="s">
        <v>311</v>
      </c>
      <c r="E195" s="7"/>
      <c r="F195" t="str">
        <f t="shared" ref="F195:F218" si="6">REPLACE( SUBSTITUTE(PROPER(D195), "_", ""), 1, 1, LOWER(LEFT(D195,1)))</f>
        <v>legalBlock</v>
      </c>
      <c r="G195" t="str">
        <f t="shared" ref="G195:G218" si="7">_xlfn.CONCAT("{{ form_row(form.", F195, ") }}")</f>
        <v>{{ form_row(form.legalBlock) }}</v>
      </c>
    </row>
    <row r="196" spans="2:7" x14ac:dyDescent="0.25">
      <c r="B196" s="7" t="s">
        <v>194</v>
      </c>
      <c r="C196" s="7" t="s">
        <v>306</v>
      </c>
      <c r="D196" s="7" t="s">
        <v>312</v>
      </c>
      <c r="E196" s="7"/>
      <c r="F196" t="str">
        <f t="shared" si="6"/>
        <v>legalDescription</v>
      </c>
      <c r="G196" t="str">
        <f t="shared" si="7"/>
        <v>{{ form_row(form.legalDescription) }}</v>
      </c>
    </row>
    <row r="197" spans="2:7" x14ac:dyDescent="0.25">
      <c r="B197" s="7" t="s">
        <v>194</v>
      </c>
      <c r="C197" s="7" t="s">
        <v>306</v>
      </c>
      <c r="D197" s="7" t="s">
        <v>200</v>
      </c>
      <c r="E197" s="7"/>
      <c r="F197" t="str">
        <f t="shared" si="6"/>
        <v>updatedAt</v>
      </c>
      <c r="G197" t="str">
        <f t="shared" si="7"/>
        <v>{{ form_row(form.updatedAt) }}</v>
      </c>
    </row>
    <row r="198" spans="2:7" x14ac:dyDescent="0.25">
      <c r="B198" s="7" t="s">
        <v>194</v>
      </c>
      <c r="C198" s="7" t="s">
        <v>306</v>
      </c>
      <c r="D198" s="7" t="s">
        <v>201</v>
      </c>
      <c r="E198" s="7"/>
      <c r="F198" t="str">
        <f t="shared" si="6"/>
        <v>createdAt</v>
      </c>
      <c r="G198" t="str">
        <f t="shared" si="7"/>
        <v>{{ form_row(form.createdAt) }}</v>
      </c>
    </row>
    <row r="199" spans="2:7" x14ac:dyDescent="0.25">
      <c r="B199" s="7" t="s">
        <v>194</v>
      </c>
      <c r="C199" s="7" t="s">
        <v>306</v>
      </c>
      <c r="D199" s="7" t="s">
        <v>199</v>
      </c>
      <c r="E199" s="7"/>
      <c r="F199" t="str">
        <f t="shared" si="6"/>
        <v>isActive</v>
      </c>
      <c r="G199" t="str">
        <f t="shared" si="7"/>
        <v>{{ form_row(form.isActive) }}</v>
      </c>
    </row>
    <row r="200" spans="2:7" x14ac:dyDescent="0.25">
      <c r="B200" s="7" t="s">
        <v>194</v>
      </c>
      <c r="C200" s="7" t="s">
        <v>44</v>
      </c>
      <c r="D200" s="7" t="s">
        <v>313</v>
      </c>
      <c r="E200" s="7"/>
      <c r="F200" t="str">
        <f t="shared" si="6"/>
        <v>sessId</v>
      </c>
      <c r="G200" t="str">
        <f t="shared" si="7"/>
        <v>{{ form_row(form.sessId) }}</v>
      </c>
    </row>
    <row r="201" spans="2:7" x14ac:dyDescent="0.25">
      <c r="B201" s="7" t="s">
        <v>194</v>
      </c>
      <c r="C201" s="7" t="s">
        <v>44</v>
      </c>
      <c r="D201" s="7" t="s">
        <v>314</v>
      </c>
      <c r="E201" s="7"/>
      <c r="F201" t="str">
        <f t="shared" si="6"/>
        <v>sessData</v>
      </c>
      <c r="G201" t="str">
        <f t="shared" si="7"/>
        <v>{{ form_row(form.sessData) }}</v>
      </c>
    </row>
    <row r="202" spans="2:7" x14ac:dyDescent="0.25">
      <c r="B202" s="7" t="s">
        <v>194</v>
      </c>
      <c r="C202" s="7" t="s">
        <v>44</v>
      </c>
      <c r="D202" s="7" t="s">
        <v>315</v>
      </c>
      <c r="E202" s="7"/>
      <c r="F202" t="str">
        <f t="shared" si="6"/>
        <v>sessTime</v>
      </c>
      <c r="G202" t="str">
        <f t="shared" si="7"/>
        <v>{{ form_row(form.sessTime) }}</v>
      </c>
    </row>
    <row r="203" spans="2:7" x14ac:dyDescent="0.25">
      <c r="B203" s="7" t="s">
        <v>194</v>
      </c>
      <c r="C203" s="7" t="s">
        <v>44</v>
      </c>
      <c r="D203" s="7" t="s">
        <v>316</v>
      </c>
      <c r="E203" s="7"/>
      <c r="F203" t="str">
        <f t="shared" si="6"/>
        <v>sessLifetime</v>
      </c>
      <c r="G203" t="str">
        <f t="shared" si="7"/>
        <v>{{ form_row(form.sessLifetime) }}</v>
      </c>
    </row>
    <row r="204" spans="2:7" x14ac:dyDescent="0.25">
      <c r="B204" s="7" t="s">
        <v>194</v>
      </c>
      <c r="C204" s="7" t="s">
        <v>317</v>
      </c>
      <c r="D204" s="7" t="s">
        <v>318</v>
      </c>
      <c r="E204" s="7"/>
      <c r="F204" t="str">
        <f t="shared" si="6"/>
        <v>you</v>
      </c>
      <c r="G204" t="str">
        <f t="shared" si="7"/>
        <v>{{ form_row(form.you) }}</v>
      </c>
    </row>
    <row r="205" spans="2:7" x14ac:dyDescent="0.25">
      <c r="B205" s="7" t="s">
        <v>194</v>
      </c>
      <c r="C205" s="7" t="s">
        <v>317</v>
      </c>
      <c r="D205" s="7" t="s">
        <v>319</v>
      </c>
      <c r="E205" s="7"/>
      <c r="F205" t="str">
        <f t="shared" si="6"/>
        <v>onUpdate</v>
      </c>
      <c r="G205" t="str">
        <f t="shared" si="7"/>
        <v>{{ form_row(form.onUpdate) }}</v>
      </c>
    </row>
    <row r="206" spans="2:7" x14ac:dyDescent="0.25">
      <c r="B206" s="7" t="s">
        <v>194</v>
      </c>
      <c r="C206" s="7" t="s">
        <v>317</v>
      </c>
      <c r="D206" s="7" t="s">
        <v>320</v>
      </c>
      <c r="E206" s="7"/>
      <c r="F206" t="str">
        <f t="shared" si="6"/>
        <v>onInsert</v>
      </c>
      <c r="G206" t="str">
        <f t="shared" si="7"/>
        <v>{{ form_row(form.onInsert) }}</v>
      </c>
    </row>
    <row r="207" spans="2:7" x14ac:dyDescent="0.25">
      <c r="B207" s="7" t="s">
        <v>194</v>
      </c>
      <c r="C207" s="7" t="s">
        <v>321</v>
      </c>
      <c r="D207" s="7" t="s">
        <v>212</v>
      </c>
      <c r="E207" s="7"/>
      <c r="F207" t="str">
        <f t="shared" si="6"/>
        <v>voterId</v>
      </c>
      <c r="G207" t="str">
        <f t="shared" si="7"/>
        <v>{{ form_row(form.voterId) }}</v>
      </c>
    </row>
    <row r="208" spans="2:7" x14ac:dyDescent="0.25">
      <c r="B208" s="7" t="s">
        <v>194</v>
      </c>
      <c r="C208" s="7" t="s">
        <v>321</v>
      </c>
      <c r="D208" s="7" t="s">
        <v>292</v>
      </c>
      <c r="E208" s="7"/>
      <c r="F208" t="str">
        <f t="shared" si="6"/>
        <v>ownerId</v>
      </c>
      <c r="G208" t="str">
        <f t="shared" si="7"/>
        <v>{{ form_row(form.ownerId) }}</v>
      </c>
    </row>
    <row r="209" spans="2:7" x14ac:dyDescent="0.25">
      <c r="B209" s="7" t="s">
        <v>194</v>
      </c>
      <c r="C209" s="7" t="s">
        <v>321</v>
      </c>
      <c r="D209" s="7" t="s">
        <v>293</v>
      </c>
      <c r="E209" s="7"/>
      <c r="F209" t="str">
        <f t="shared" si="6"/>
        <v>propertyId</v>
      </c>
      <c r="G209" t="str">
        <f t="shared" si="7"/>
        <v>{{ form_row(form.propertyId) }}</v>
      </c>
    </row>
    <row r="210" spans="2:7" x14ac:dyDescent="0.25">
      <c r="B210" s="7" t="s">
        <v>194</v>
      </c>
      <c r="C210" s="7" t="s">
        <v>321</v>
      </c>
      <c r="D210" s="7" t="s">
        <v>226</v>
      </c>
      <c r="E210" s="7"/>
      <c r="F210" t="str">
        <f t="shared" si="6"/>
        <v>electionId</v>
      </c>
      <c r="G210" t="str">
        <f t="shared" si="7"/>
        <v>{{ form_row(form.electionId) }}</v>
      </c>
    </row>
    <row r="211" spans="2:7" x14ac:dyDescent="0.25">
      <c r="B211" s="7" t="s">
        <v>194</v>
      </c>
      <c r="C211" s="7" t="s">
        <v>321</v>
      </c>
      <c r="D211" s="7" t="s">
        <v>196</v>
      </c>
      <c r="E211" s="7"/>
      <c r="F211" t="str">
        <f t="shared" si="6"/>
        <v>associationId</v>
      </c>
      <c r="G211" t="str">
        <f t="shared" si="7"/>
        <v>{{ form_row(form.associationId) }}</v>
      </c>
    </row>
    <row r="212" spans="2:7" x14ac:dyDescent="0.25">
      <c r="B212" s="7" t="s">
        <v>194</v>
      </c>
      <c r="C212" s="7" t="s">
        <v>321</v>
      </c>
      <c r="D212" s="7" t="s">
        <v>322</v>
      </c>
      <c r="E212" s="7"/>
      <c r="F212" t="str">
        <f t="shared" si="6"/>
        <v>isProxy</v>
      </c>
      <c r="G212" t="str">
        <f t="shared" si="7"/>
        <v>{{ form_row(form.isProxy) }}</v>
      </c>
    </row>
    <row r="213" spans="2:7" x14ac:dyDescent="0.25">
      <c r="B213" s="7" t="s">
        <v>194</v>
      </c>
      <c r="C213" s="7" t="s">
        <v>321</v>
      </c>
      <c r="D213" s="7" t="s">
        <v>323</v>
      </c>
      <c r="E213" s="7"/>
      <c r="F213" t="str">
        <f t="shared" si="6"/>
        <v>proxyPersonId</v>
      </c>
      <c r="G213" t="str">
        <f t="shared" si="7"/>
        <v>{{ form_row(form.proxyPersonId) }}</v>
      </c>
    </row>
    <row r="214" spans="2:7" x14ac:dyDescent="0.25">
      <c r="B214" s="7" t="s">
        <v>194</v>
      </c>
      <c r="C214" s="7" t="s">
        <v>321</v>
      </c>
      <c r="D214" s="7" t="s">
        <v>294</v>
      </c>
      <c r="E214" s="7"/>
      <c r="F214" t="str">
        <f t="shared" si="6"/>
        <v>updatedByPersonId</v>
      </c>
      <c r="G214" t="str">
        <f t="shared" si="7"/>
        <v>{{ form_row(form.updatedByPersonId) }}</v>
      </c>
    </row>
    <row r="215" spans="2:7" x14ac:dyDescent="0.25">
      <c r="B215" s="7" t="s">
        <v>194</v>
      </c>
      <c r="C215" s="7" t="s">
        <v>321</v>
      </c>
      <c r="D215" s="7" t="s">
        <v>257</v>
      </c>
      <c r="E215" s="7"/>
      <c r="F215" t="str">
        <f t="shared" si="6"/>
        <v>createdByPersonId</v>
      </c>
      <c r="G215" t="str">
        <f t="shared" si="7"/>
        <v>{{ form_row(form.createdByPersonId) }}</v>
      </c>
    </row>
    <row r="216" spans="2:7" x14ac:dyDescent="0.25">
      <c r="B216" s="7" t="s">
        <v>194</v>
      </c>
      <c r="C216" s="7" t="s">
        <v>321</v>
      </c>
      <c r="D216" s="7" t="s">
        <v>200</v>
      </c>
      <c r="E216" s="7"/>
      <c r="F216" t="str">
        <f t="shared" si="6"/>
        <v>updatedAt</v>
      </c>
      <c r="G216" t="str">
        <f t="shared" si="7"/>
        <v>{{ form_row(form.updatedAt) }}</v>
      </c>
    </row>
    <row r="217" spans="2:7" x14ac:dyDescent="0.25">
      <c r="B217" s="7" t="s">
        <v>194</v>
      </c>
      <c r="C217" s="7" t="s">
        <v>321</v>
      </c>
      <c r="D217" s="7" t="s">
        <v>201</v>
      </c>
      <c r="E217" s="7"/>
      <c r="F217" t="str">
        <f t="shared" si="6"/>
        <v>createdAt</v>
      </c>
      <c r="G217" t="str">
        <f t="shared" si="7"/>
        <v>{{ form_row(form.createdAt) }}</v>
      </c>
    </row>
    <row r="218" spans="2:7" x14ac:dyDescent="0.25">
      <c r="B218" s="7" t="s">
        <v>194</v>
      </c>
      <c r="C218" s="7" t="s">
        <v>321</v>
      </c>
      <c r="D218" s="7" t="s">
        <v>199</v>
      </c>
      <c r="E218" s="7"/>
      <c r="F218" t="str">
        <f t="shared" si="6"/>
        <v>isActive</v>
      </c>
      <c r="G218" t="str">
        <f t="shared" si="7"/>
        <v>{{ form_row(form.isActive) }}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FD1-0435-4DF0-ACA2-C4F5A2A82FD6}">
  <dimension ref="A1:AU338"/>
  <sheetViews>
    <sheetView zoomScaleNormal="100" workbookViewId="0">
      <pane ySplit="1" topLeftCell="A41" activePane="bottomLeft" state="frozen"/>
      <selection activeCell="B1" sqref="B1"/>
      <selection pane="bottomLeft" activeCell="N159" sqref="N159:N168"/>
    </sheetView>
  </sheetViews>
  <sheetFormatPr defaultRowHeight="19.5" customHeight="1" x14ac:dyDescent="0.25"/>
  <cols>
    <col min="1" max="1" width="4" style="10" bestFit="1" customWidth="1"/>
    <col min="2" max="2" width="16" style="10" bestFit="1" customWidth="1"/>
    <col min="3" max="3" width="3.7109375" style="10" bestFit="1" customWidth="1"/>
    <col min="4" max="4" width="31.7109375" style="10" hidden="1" customWidth="1"/>
    <col min="5" max="5" width="9.140625" style="10" hidden="1" customWidth="1"/>
    <col min="6" max="6" width="5.42578125" style="10" hidden="1" customWidth="1"/>
    <col min="7" max="7" width="4" style="10" hidden="1" customWidth="1"/>
    <col min="8" max="8" width="11" style="10" hidden="1" customWidth="1"/>
    <col min="9" max="9" width="19.42578125" style="10" hidden="1" customWidth="1"/>
    <col min="10" max="10" width="4.85546875" style="10" hidden="1" customWidth="1"/>
    <col min="11" max="11" width="69.42578125" style="19" hidden="1" customWidth="1"/>
    <col min="12" max="12" width="21.140625" style="10" hidden="1" customWidth="1"/>
    <col min="13" max="13" width="28.28515625" hidden="1" customWidth="1"/>
    <col min="14" max="14" width="47.7109375" customWidth="1"/>
    <col min="15" max="15" width="10.7109375" style="10" hidden="1" customWidth="1"/>
    <col min="16" max="16" width="54.140625" style="10" hidden="1" customWidth="1"/>
    <col min="17" max="17" width="55.42578125" hidden="1" customWidth="1"/>
    <col min="18" max="26" width="10.7109375" style="10" hidden="1" customWidth="1"/>
    <col min="27" max="28" width="10.7109375" hidden="1" customWidth="1"/>
    <col min="29" max="29" width="21.7109375" hidden="1" customWidth="1"/>
    <col min="30" max="30" width="22.7109375" hidden="1" customWidth="1"/>
    <col min="31" max="31" width="26.7109375" hidden="1" customWidth="1"/>
    <col min="32" max="37" width="10.7109375" hidden="1" customWidth="1"/>
    <col min="38" max="38" width="255.7109375" style="1" hidden="1" customWidth="1"/>
    <col min="39" max="39" width="0" hidden="1" customWidth="1"/>
  </cols>
  <sheetData>
    <row r="1" spans="1:47" s="9" customFormat="1" ht="80.25" x14ac:dyDescent="0.25">
      <c r="A1" s="15" t="s">
        <v>407</v>
      </c>
      <c r="B1" s="17" t="s">
        <v>541</v>
      </c>
      <c r="C1" s="17" t="s">
        <v>542</v>
      </c>
      <c r="D1" s="17" t="s">
        <v>543</v>
      </c>
      <c r="E1" s="17" t="s">
        <v>544</v>
      </c>
      <c r="F1" s="17" t="s">
        <v>545</v>
      </c>
      <c r="G1" s="17" t="s">
        <v>540</v>
      </c>
      <c r="H1" s="17" t="s">
        <v>546</v>
      </c>
      <c r="I1" s="17" t="s">
        <v>547</v>
      </c>
      <c r="J1" s="17" t="s">
        <v>548</v>
      </c>
      <c r="K1" s="18" t="s">
        <v>413</v>
      </c>
      <c r="L1" s="15" t="s">
        <v>838</v>
      </c>
      <c r="M1" s="13" t="s">
        <v>549</v>
      </c>
      <c r="N1" s="13" t="s">
        <v>550</v>
      </c>
      <c r="O1" s="25" t="s">
        <v>883</v>
      </c>
      <c r="P1" s="25" t="s">
        <v>892</v>
      </c>
      <c r="Q1" s="26" t="s">
        <v>884</v>
      </c>
      <c r="R1" s="25" t="s">
        <v>891</v>
      </c>
      <c r="S1" s="25" t="s">
        <v>890</v>
      </c>
      <c r="T1" s="25" t="s">
        <v>889</v>
      </c>
      <c r="U1" s="27" t="s">
        <v>888</v>
      </c>
      <c r="V1" s="25" t="s">
        <v>885</v>
      </c>
      <c r="W1" s="25" t="s">
        <v>886</v>
      </c>
      <c r="X1" s="25" t="s">
        <v>887</v>
      </c>
      <c r="Y1" s="25" t="s">
        <v>893</v>
      </c>
      <c r="Z1" s="25" t="s">
        <v>894</v>
      </c>
      <c r="AA1" s="26" t="s">
        <v>895</v>
      </c>
      <c r="AB1" s="26" t="s">
        <v>896</v>
      </c>
      <c r="AC1" s="26" t="s">
        <v>897</v>
      </c>
      <c r="AD1" s="26" t="s">
        <v>898</v>
      </c>
      <c r="AE1" s="26" t="s">
        <v>899</v>
      </c>
      <c r="AF1" s="26" t="s">
        <v>900</v>
      </c>
      <c r="AG1" s="26" t="s">
        <v>901</v>
      </c>
      <c r="AH1" s="26" t="s">
        <v>902</v>
      </c>
      <c r="AI1" s="26" t="s">
        <v>903</v>
      </c>
      <c r="AJ1" s="26" t="s">
        <v>904</v>
      </c>
      <c r="AK1" s="17" t="s">
        <v>904</v>
      </c>
      <c r="AL1" s="9" t="s">
        <v>905</v>
      </c>
      <c r="AM1" s="15"/>
      <c r="AN1" s="15"/>
      <c r="AO1" s="15"/>
      <c r="AP1" s="15"/>
      <c r="AQ1" s="15"/>
      <c r="AR1" s="15"/>
      <c r="AS1" s="15"/>
      <c r="AT1" s="15"/>
      <c r="AU1" s="15"/>
    </row>
    <row r="2" spans="1:47" ht="19.5" customHeight="1" x14ac:dyDescent="0.25">
      <c r="A2" s="10">
        <v>1</v>
      </c>
      <c r="B2" s="7" t="s">
        <v>195</v>
      </c>
      <c r="C2">
        <v>1</v>
      </c>
      <c r="D2" s="7" t="s">
        <v>196</v>
      </c>
      <c r="E2" s="7" t="s">
        <v>342</v>
      </c>
      <c r="F2" s="7" t="s">
        <v>415</v>
      </c>
      <c r="G2" s="7" t="s">
        <v>416</v>
      </c>
      <c r="H2"/>
      <c r="I2" s="7" t="s">
        <v>417</v>
      </c>
      <c r="J2" s="7" t="s">
        <v>418</v>
      </c>
      <c r="K2" s="23" t="s">
        <v>555</v>
      </c>
      <c r="M2" s="14" t="str">
        <f t="shared" ref="M2:M33" si="0">REPLACE( SUBSTITUTE(PROPER(D2), "_", ""), 1, 1, LOWER(LEFT(D2,1)))</f>
        <v>associationId</v>
      </c>
      <c r="N2" s="14" t="str">
        <f t="shared" ref="N2:N33" si="1">_xlfn.CONCAT("{{ form_row(form.", M2, ") }}")</f>
        <v>{{ form_row(form.associationId) }}</v>
      </c>
      <c r="O2" s="10" t="str">
        <f t="shared" ref="O2:O33" si="2">CONCATENATE("-&gt;add('", M2, "', ")</f>
        <v xml:space="preserve">-&gt;add('associationId', </v>
      </c>
      <c r="P2" s="10" t="s">
        <v>835</v>
      </c>
      <c r="Q2" s="16" t="s">
        <v>906</v>
      </c>
      <c r="R2" s="10" t="str">
        <f t="shared" ref="R2:R33" si="3">CONCATENATE("'label'          =&gt; '",K2, "',")</f>
        <v>'label'          =&gt; 'Primary Key to Association',</v>
      </c>
      <c r="S2" s="10" t="s">
        <v>843</v>
      </c>
      <c r="T2" s="10" t="s">
        <v>844</v>
      </c>
      <c r="V2" s="10" t="s">
        <v>845</v>
      </c>
      <c r="W2" s="10" t="s">
        <v>846</v>
      </c>
      <c r="X2" s="10" t="s">
        <v>847</v>
      </c>
      <c r="Y2" s="10" t="s">
        <v>848</v>
      </c>
      <c r="Z2" s="10" t="s">
        <v>832</v>
      </c>
      <c r="AA2" t="s">
        <v>841</v>
      </c>
      <c r="AB2" t="s">
        <v>911</v>
      </c>
      <c r="AC2" s="1" t="s">
        <v>909</v>
      </c>
      <c r="AD2" s="1" t="s">
        <v>910</v>
      </c>
      <c r="AE2" s="1" t="s">
        <v>849</v>
      </c>
      <c r="AF2" t="s">
        <v>850</v>
      </c>
      <c r="AG2" s="16" t="s">
        <v>881</v>
      </c>
      <c r="AJ2" t="s">
        <v>882</v>
      </c>
      <c r="AK2" t="s">
        <v>908</v>
      </c>
      <c r="AL2" s="1" t="str">
        <f>O2 &amp; P2 &amp;CHAR(10)&amp;
Q2 &amp;CHAR(10)&amp;
R2 &amp;CHAR(10)&amp;
S2 &amp;CHAR(10)&amp;
T2 &amp;CHAR(10)&amp;
U2 &amp;CHAR(10)&amp;
V2 &amp;CHAR(10)&amp;
W2 &amp;CHAR(10)&amp;
X2 &amp;CHAR(10)&amp;
Y2 &amp;CHAR(10)&amp;
Z2 &amp;CHAR(10)&amp;
AA2 &amp;CHAR(10)&amp;
AB2 &amp;CHAR(10)&amp;
AC2 &amp;CHAR(10)&amp;
AD2 &amp;CHAR(10)&amp;
AE2 &amp;CHAR(10)&amp;
AF2 &amp;CHAR(10)&amp;
AG2 &amp;CHAR(10)&amp;
AH2 &amp;CHAR(10)&amp;
AI2 &amp;CHAR(10)&amp;
AJ2 &amp;CHAR(10)&amp;
AK2</f>
        <v>-&gt;add('associationId', IntegerType::class, [
  'disabled' =&gt; TRUE, 
'label'          =&gt; 'Primary Key to Association',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3" spans="1:47" ht="19.5" customHeight="1" x14ac:dyDescent="0.25">
      <c r="A3" s="10">
        <v>2</v>
      </c>
      <c r="B3" s="7" t="s">
        <v>195</v>
      </c>
      <c r="C3">
        <v>2</v>
      </c>
      <c r="D3" s="7" t="s">
        <v>197</v>
      </c>
      <c r="E3" s="7" t="s">
        <v>342</v>
      </c>
      <c r="F3" s="7" t="s">
        <v>420</v>
      </c>
      <c r="G3" s="7" t="s">
        <v>421</v>
      </c>
      <c r="H3"/>
      <c r="I3" s="7" t="s">
        <v>417</v>
      </c>
      <c r="J3" s="7" t="s">
        <v>422</v>
      </c>
      <c r="K3" s="23" t="s">
        <v>563</v>
      </c>
      <c r="L3" s="10" t="s">
        <v>30</v>
      </c>
      <c r="M3" s="14" t="str">
        <f t="shared" si="0"/>
        <v>companyId</v>
      </c>
      <c r="N3" s="14" t="str">
        <f t="shared" si="1"/>
        <v>{{ form_row(form.companyId) }}</v>
      </c>
      <c r="O3" s="10" t="str">
        <f t="shared" si="2"/>
        <v xml:space="preserve">-&gt;add('companyId', </v>
      </c>
      <c r="P3" s="10" t="s">
        <v>833</v>
      </c>
      <c r="Q3" s="16" t="s">
        <v>906</v>
      </c>
      <c r="R3" s="10" t="str">
        <f t="shared" si="3"/>
        <v>'label'          =&gt; 'Foreign Key to Company',</v>
      </c>
      <c r="S3" s="10" t="s">
        <v>843</v>
      </c>
      <c r="T3" s="10" t="s">
        <v>844</v>
      </c>
      <c r="V3" s="10" t="s">
        <v>845</v>
      </c>
      <c r="W3" s="10" t="s">
        <v>846</v>
      </c>
      <c r="X3" s="10" t="s">
        <v>847</v>
      </c>
      <c r="Y3" s="10" t="s">
        <v>848</v>
      </c>
      <c r="Z3" s="10" t="s">
        <v>832</v>
      </c>
      <c r="AA3" t="s">
        <v>842</v>
      </c>
      <c r="AB3" t="s">
        <v>911</v>
      </c>
      <c r="AC3" s="1" t="s">
        <v>909</v>
      </c>
      <c r="AD3" s="1" t="s">
        <v>910</v>
      </c>
      <c r="AE3" s="1" t="s">
        <v>849</v>
      </c>
      <c r="AF3" t="s">
        <v>850</v>
      </c>
      <c r="AG3" s="16" t="s">
        <v>881</v>
      </c>
      <c r="AJ3" t="s">
        <v>882</v>
      </c>
      <c r="AK3" t="s">
        <v>908</v>
      </c>
      <c r="AL3" s="1" t="str">
        <f t="shared" ref="AL3:AL66" si="4">O3 &amp; P3 &amp;CHAR(10)&amp;
Q3 &amp;CHAR(10)&amp;
R3 &amp;CHAR(10)&amp;
S3 &amp;CHAR(10)&amp;
T3 &amp;CHAR(10)&amp;
U3 &amp;CHAR(10)&amp;
V3 &amp;CHAR(10)&amp;
W3 &amp;CHAR(10)&amp;
X3 &amp;CHAR(10)&amp;
Y3 &amp;CHAR(10)&amp;
Z3 &amp;CHAR(10)&amp;
AA3 &amp;CHAR(10)&amp;
AB3 &amp;CHAR(10)&amp;
AC3 &amp;CHAR(10)&amp;
AD3 &amp;CHAR(10)&amp;
AE3 &amp;CHAR(10)&amp;
AF3 &amp;CHAR(10)&amp;
AG3 &amp;CHAR(10)&amp;
AH3 &amp;CHAR(10)&amp;
AI3 &amp;CHAR(10)&amp;
AJ3 &amp;CHAR(10)&amp;
AK3</f>
        <v>-&gt;add('companyId', TextType::class, [
  'disabled' =&gt; TRUE, 
'label'          =&gt; 'Foreign Key to Company',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4" spans="1:47" ht="19.5" customHeight="1" x14ac:dyDescent="0.25">
      <c r="A4" s="10">
        <v>3</v>
      </c>
      <c r="B4" s="7" t="s">
        <v>195</v>
      </c>
      <c r="C4">
        <v>3</v>
      </c>
      <c r="D4" s="7" t="s">
        <v>343</v>
      </c>
      <c r="E4" s="7" t="s">
        <v>342</v>
      </c>
      <c r="F4" s="7" t="s">
        <v>420</v>
      </c>
      <c r="G4" s="7" t="s">
        <v>421</v>
      </c>
      <c r="H4"/>
      <c r="I4" s="7" t="s">
        <v>417</v>
      </c>
      <c r="J4" s="7" t="s">
        <v>422</v>
      </c>
      <c r="K4" s="23" t="s">
        <v>563</v>
      </c>
      <c r="L4" s="10" t="s">
        <v>30</v>
      </c>
      <c r="M4" s="14" t="str">
        <f t="shared" si="0"/>
        <v>managementCompanyId</v>
      </c>
      <c r="N4" s="14" t="str">
        <f t="shared" si="1"/>
        <v>{{ form_row(form.managementCompanyId) }}</v>
      </c>
      <c r="O4" s="10" t="str">
        <f t="shared" si="2"/>
        <v xml:space="preserve">-&gt;add('managementCompanyId', </v>
      </c>
      <c r="P4" s="10" t="s">
        <v>833</v>
      </c>
      <c r="Q4" s="16" t="s">
        <v>906</v>
      </c>
      <c r="R4" s="10" t="str">
        <f t="shared" si="3"/>
        <v>'label'          =&gt; 'Foreign Key to Company',</v>
      </c>
      <c r="S4" s="10" t="s">
        <v>843</v>
      </c>
      <c r="T4" s="10" t="s">
        <v>844</v>
      </c>
      <c r="V4" s="10" t="s">
        <v>845</v>
      </c>
      <c r="W4" s="10" t="s">
        <v>846</v>
      </c>
      <c r="X4" s="10" t="s">
        <v>847</v>
      </c>
      <c r="Y4" s="10" t="s">
        <v>848</v>
      </c>
      <c r="Z4" s="10" t="s">
        <v>832</v>
      </c>
      <c r="AA4" t="s">
        <v>842</v>
      </c>
      <c r="AB4" t="s">
        <v>911</v>
      </c>
      <c r="AC4" s="1" t="s">
        <v>909</v>
      </c>
      <c r="AD4" s="1" t="s">
        <v>910</v>
      </c>
      <c r="AE4" s="1" t="s">
        <v>849</v>
      </c>
      <c r="AF4" t="s">
        <v>850</v>
      </c>
      <c r="AG4" s="16" t="s">
        <v>881</v>
      </c>
      <c r="AJ4" t="s">
        <v>882</v>
      </c>
      <c r="AK4" t="s">
        <v>908</v>
      </c>
      <c r="AL4" s="1" t="str">
        <f t="shared" si="4"/>
        <v>-&gt;add('managementCompanyId', TextType::class, [
  'disabled' =&gt; TRUE, 
'label'          =&gt; 'Foreign Key to Company',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5" spans="1:47" ht="19.5" customHeight="1" x14ac:dyDescent="0.25">
      <c r="A5" s="10">
        <v>4</v>
      </c>
      <c r="B5" s="7" t="s">
        <v>195</v>
      </c>
      <c r="C5">
        <v>4</v>
      </c>
      <c r="D5" s="7" t="s">
        <v>198</v>
      </c>
      <c r="E5" s="7" t="s">
        <v>342</v>
      </c>
      <c r="F5" s="7" t="s">
        <v>414</v>
      </c>
      <c r="G5" s="7" t="s">
        <v>416</v>
      </c>
      <c r="H5"/>
      <c r="I5" s="7" t="s">
        <v>417</v>
      </c>
      <c r="J5" s="7" t="s">
        <v>415</v>
      </c>
      <c r="K5" s="23" t="s">
        <v>570</v>
      </c>
      <c r="M5" s="14" t="str">
        <f t="shared" si="0"/>
        <v>numberOfProperties</v>
      </c>
      <c r="N5" s="14" t="str">
        <f t="shared" si="1"/>
        <v>{{ form_row(form.numberOfProperties) }}</v>
      </c>
      <c r="O5" s="10" t="str">
        <f t="shared" si="2"/>
        <v xml:space="preserve">-&gt;add('numberOfProperties', </v>
      </c>
      <c r="P5" s="10" t="s">
        <v>835</v>
      </c>
      <c r="Q5" s="16" t="s">
        <v>907</v>
      </c>
      <c r="R5" s="10" t="str">
        <f t="shared" si="3"/>
        <v>'label'          =&gt; 'Number of Properties in Association',</v>
      </c>
      <c r="S5" s="10" t="s">
        <v>843</v>
      </c>
      <c r="T5" s="10" t="s">
        <v>844</v>
      </c>
      <c r="U5" s="10" t="s">
        <v>869</v>
      </c>
      <c r="V5" s="10" t="s">
        <v>845</v>
      </c>
      <c r="W5" s="10" t="s">
        <v>846</v>
      </c>
      <c r="X5" s="10" t="s">
        <v>847</v>
      </c>
      <c r="Y5" s="10" t="s">
        <v>848</v>
      </c>
      <c r="Z5" s="10" t="s">
        <v>832</v>
      </c>
      <c r="AA5" t="s">
        <v>841</v>
      </c>
      <c r="AB5" t="s">
        <v>911</v>
      </c>
      <c r="AC5" s="1" t="s">
        <v>909</v>
      </c>
      <c r="AD5" s="1" t="s">
        <v>910</v>
      </c>
      <c r="AE5" s="1" t="s">
        <v>849</v>
      </c>
      <c r="AF5" t="s">
        <v>850</v>
      </c>
      <c r="AG5" s="16" t="s">
        <v>881</v>
      </c>
      <c r="AH5" t="str">
        <f>CONCATENATE("new NotBlank([ 'message' =&gt; 'Please enter a ",K5," ',]),")</f>
        <v>new NotBlank([ 'message' =&gt; 'Please enter a Number of Properties in Association ',]),</v>
      </c>
      <c r="AJ5" t="s">
        <v>882</v>
      </c>
      <c r="AK5" t="s">
        <v>908</v>
      </c>
      <c r="AL5" s="1" t="str">
        <f t="shared" si="4"/>
        <v>-&gt;add('numberOfProperties', IntegerType::class, [
  'disabled' =&gt; FALSE, 
'label'          =&gt; 'Number of Properties in Association',
  'label_attr' =&gt; [], 
  'label_format' =&gt; NULL,
  'placeholder' =&gt; '##',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Number of Properties in Association ',]),
],
])</v>
      </c>
    </row>
    <row r="6" spans="1:47" ht="19.5" customHeight="1" x14ac:dyDescent="0.25">
      <c r="A6" s="10">
        <v>5</v>
      </c>
      <c r="B6" s="7" t="s">
        <v>195</v>
      </c>
      <c r="C6">
        <v>5</v>
      </c>
      <c r="D6" s="7" t="s">
        <v>344</v>
      </c>
      <c r="E6" s="7" t="s">
        <v>342</v>
      </c>
      <c r="F6" s="7" t="s">
        <v>414</v>
      </c>
      <c r="G6" s="7" t="s">
        <v>416</v>
      </c>
      <c r="H6"/>
      <c r="I6" s="7" t="s">
        <v>417</v>
      </c>
      <c r="J6" s="7" t="s">
        <v>415</v>
      </c>
      <c r="K6" s="23" t="s">
        <v>571</v>
      </c>
      <c r="M6" s="14" t="str">
        <f t="shared" si="0"/>
        <v>numberOfSections</v>
      </c>
      <c r="N6" s="14" t="str">
        <f t="shared" si="1"/>
        <v>{{ form_row(form.numberOfSections) }}</v>
      </c>
      <c r="O6" s="10" t="str">
        <f t="shared" si="2"/>
        <v xml:space="preserve">-&gt;add('numberOfSections', </v>
      </c>
      <c r="P6" s="10" t="s">
        <v>835</v>
      </c>
      <c r="Q6" s="16" t="s">
        <v>907</v>
      </c>
      <c r="R6" s="10" t="str">
        <f t="shared" si="3"/>
        <v>'label'          =&gt; 'Number of Neighborhood Sections',</v>
      </c>
      <c r="S6" s="10" t="s">
        <v>843</v>
      </c>
      <c r="T6" s="10" t="s">
        <v>844</v>
      </c>
      <c r="U6" s="10" t="s">
        <v>869</v>
      </c>
      <c r="V6" s="10" t="s">
        <v>845</v>
      </c>
      <c r="W6" s="10" t="s">
        <v>846</v>
      </c>
      <c r="X6" s="10" t="s">
        <v>847</v>
      </c>
      <c r="Y6" s="10" t="s">
        <v>848</v>
      </c>
      <c r="Z6" s="10" t="s">
        <v>832</v>
      </c>
      <c r="AA6" t="s">
        <v>841</v>
      </c>
      <c r="AB6" t="s">
        <v>911</v>
      </c>
      <c r="AC6" s="1" t="s">
        <v>909</v>
      </c>
      <c r="AD6" s="1" t="s">
        <v>910</v>
      </c>
      <c r="AE6" s="1" t="s">
        <v>849</v>
      </c>
      <c r="AF6" t="s">
        <v>850</v>
      </c>
      <c r="AG6" s="16" t="s">
        <v>881</v>
      </c>
      <c r="AH6" t="str">
        <f>CONCATENATE("new NotBlank([ 'message' =&gt; 'Please enter a ",K6," ',]),")</f>
        <v>new NotBlank([ 'message' =&gt; 'Please enter a Number of Neighborhood Sections ',]),</v>
      </c>
      <c r="AJ6" t="s">
        <v>882</v>
      </c>
      <c r="AK6" t="s">
        <v>908</v>
      </c>
      <c r="AL6" s="1" t="str">
        <f t="shared" si="4"/>
        <v>-&gt;add('numberOfSections', IntegerType::class, [
  'disabled' =&gt; FALSE, 
'label'          =&gt; 'Number of Neighborhood Sections',
  'label_attr' =&gt; [], 
  'label_format' =&gt; NULL,
  'placeholder' =&gt; '##',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Number of Neighborhood Sections ',]),
],
])</v>
      </c>
    </row>
    <row r="7" spans="1:47" ht="19.5" customHeight="1" x14ac:dyDescent="0.25">
      <c r="A7" s="10">
        <v>6</v>
      </c>
      <c r="B7" s="7" t="s">
        <v>325</v>
      </c>
      <c r="C7">
        <v>1</v>
      </c>
      <c r="D7" s="7" t="s">
        <v>347</v>
      </c>
      <c r="E7" s="7" t="s">
        <v>342</v>
      </c>
      <c r="F7" s="7" t="s">
        <v>415</v>
      </c>
      <c r="G7" s="7" t="s">
        <v>416</v>
      </c>
      <c r="H7"/>
      <c r="I7" s="7" t="s">
        <v>417</v>
      </c>
      <c r="J7" s="7" t="s">
        <v>418</v>
      </c>
      <c r="K7" s="23" t="s">
        <v>793</v>
      </c>
      <c r="M7" s="14" t="str">
        <f t="shared" si="0"/>
        <v>associationStaffId</v>
      </c>
      <c r="N7" s="14" t="str">
        <f t="shared" si="1"/>
        <v>{{ form_row(form.associationStaffId) }}</v>
      </c>
      <c r="O7" s="10" t="str">
        <f t="shared" si="2"/>
        <v xml:space="preserve">-&gt;add('associationStaffId', </v>
      </c>
      <c r="P7" s="10" t="s">
        <v>835</v>
      </c>
      <c r="Q7" s="16" t="s">
        <v>906</v>
      </c>
      <c r="R7" s="10" t="str">
        <f t="shared" si="3"/>
        <v>'label'          =&gt; 'Primary Key to Association_Staff',</v>
      </c>
      <c r="S7" s="10" t="s">
        <v>843</v>
      </c>
      <c r="T7" s="10" t="s">
        <v>844</v>
      </c>
      <c r="V7" s="10" t="s">
        <v>845</v>
      </c>
      <c r="W7" s="10" t="s">
        <v>846</v>
      </c>
      <c r="X7" s="10" t="s">
        <v>847</v>
      </c>
      <c r="Y7" s="10" t="s">
        <v>848</v>
      </c>
      <c r="Z7" s="10" t="s">
        <v>832</v>
      </c>
      <c r="AA7" t="s">
        <v>841</v>
      </c>
      <c r="AB7" t="s">
        <v>911</v>
      </c>
      <c r="AC7" s="1" t="s">
        <v>909</v>
      </c>
      <c r="AD7" s="1" t="s">
        <v>910</v>
      </c>
      <c r="AE7" s="1" t="s">
        <v>849</v>
      </c>
      <c r="AF7" t="s">
        <v>850</v>
      </c>
      <c r="AG7" s="16" t="s">
        <v>881</v>
      </c>
      <c r="AJ7" t="s">
        <v>882</v>
      </c>
      <c r="AK7" t="s">
        <v>908</v>
      </c>
      <c r="AL7" s="1" t="str">
        <f t="shared" si="4"/>
        <v>-&gt;add('associationStaffId', IntegerType::class, [
  'disabled' =&gt; TRUE, 
'label'          =&gt; 'Primary Key to Association_Staff',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8" spans="1:47" ht="19.5" customHeight="1" x14ac:dyDescent="0.25">
      <c r="A8" s="10">
        <v>7</v>
      </c>
      <c r="B8" s="7" t="s">
        <v>325</v>
      </c>
      <c r="C8">
        <v>2</v>
      </c>
      <c r="D8" s="7" t="s">
        <v>196</v>
      </c>
      <c r="E8" s="7" t="s">
        <v>342</v>
      </c>
      <c r="F8" s="7" t="s">
        <v>420</v>
      </c>
      <c r="G8" s="7" t="s">
        <v>421</v>
      </c>
      <c r="H8"/>
      <c r="I8" s="7" t="s">
        <v>417</v>
      </c>
      <c r="J8" s="7" t="s">
        <v>422</v>
      </c>
      <c r="K8" s="23" t="s">
        <v>556</v>
      </c>
      <c r="L8" s="10" t="s">
        <v>195</v>
      </c>
      <c r="M8" s="14" t="str">
        <f t="shared" si="0"/>
        <v>associationId</v>
      </c>
      <c r="N8" s="14" t="str">
        <f t="shared" si="1"/>
        <v>{{ form_row(form.associationId) }}</v>
      </c>
      <c r="O8" s="10" t="str">
        <f t="shared" si="2"/>
        <v xml:space="preserve">-&gt;add('associationId', </v>
      </c>
      <c r="P8" s="10" t="s">
        <v>833</v>
      </c>
      <c r="Q8" s="16" t="s">
        <v>906</v>
      </c>
      <c r="R8" s="10" t="str">
        <f t="shared" si="3"/>
        <v>'label'          =&gt; 'Foreign Key to Association',</v>
      </c>
      <c r="S8" s="10" t="s">
        <v>843</v>
      </c>
      <c r="T8" s="10" t="s">
        <v>844</v>
      </c>
      <c r="V8" s="10" t="s">
        <v>845</v>
      </c>
      <c r="W8" s="10" t="s">
        <v>846</v>
      </c>
      <c r="X8" s="10" t="s">
        <v>847</v>
      </c>
      <c r="Y8" s="10" t="s">
        <v>848</v>
      </c>
      <c r="Z8" s="10" t="s">
        <v>832</v>
      </c>
      <c r="AA8" t="s">
        <v>842</v>
      </c>
      <c r="AB8" t="s">
        <v>911</v>
      </c>
      <c r="AC8" s="1" t="s">
        <v>909</v>
      </c>
      <c r="AD8" s="1" t="s">
        <v>910</v>
      </c>
      <c r="AE8" s="1" t="s">
        <v>849</v>
      </c>
      <c r="AF8" t="s">
        <v>850</v>
      </c>
      <c r="AG8" s="16" t="s">
        <v>881</v>
      </c>
      <c r="AJ8" t="s">
        <v>882</v>
      </c>
      <c r="AK8" t="s">
        <v>908</v>
      </c>
      <c r="AL8" s="1" t="str">
        <f t="shared" si="4"/>
        <v>-&gt;add('associationId', TextType::class, [
  'disabled' =&gt; TRUE, 
'label'          =&gt; 'Foreign Key to Association',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9" spans="1:47" ht="19.5" customHeight="1" x14ac:dyDescent="0.25">
      <c r="A9" s="10">
        <v>8</v>
      </c>
      <c r="B9" s="7" t="s">
        <v>325</v>
      </c>
      <c r="C9">
        <v>3</v>
      </c>
      <c r="D9" s="7" t="s">
        <v>204</v>
      </c>
      <c r="E9" s="7" t="s">
        <v>342</v>
      </c>
      <c r="F9" s="7" t="s">
        <v>420</v>
      </c>
      <c r="G9" s="7" t="s">
        <v>421</v>
      </c>
      <c r="H9"/>
      <c r="I9" s="7" t="s">
        <v>417</v>
      </c>
      <c r="J9" s="7" t="s">
        <v>422</v>
      </c>
      <c r="K9" s="23" t="s">
        <v>586</v>
      </c>
      <c r="L9" s="10" t="s">
        <v>295</v>
      </c>
      <c r="M9" s="14" t="str">
        <f t="shared" si="0"/>
        <v>personId</v>
      </c>
      <c r="N9" s="14" t="str">
        <f t="shared" si="1"/>
        <v>{{ form_row(form.personId) }}</v>
      </c>
      <c r="O9" s="10" t="str">
        <f t="shared" si="2"/>
        <v xml:space="preserve">-&gt;add('personId', </v>
      </c>
      <c r="P9" s="10" t="s">
        <v>833</v>
      </c>
      <c r="Q9" s="16" t="s">
        <v>906</v>
      </c>
      <c r="R9" s="10" t="str">
        <f t="shared" si="3"/>
        <v>'label'          =&gt; 'Foreign Key to Person',</v>
      </c>
      <c r="S9" s="10" t="s">
        <v>843</v>
      </c>
      <c r="T9" s="10" t="s">
        <v>844</v>
      </c>
      <c r="V9" s="10" t="s">
        <v>845</v>
      </c>
      <c r="W9" s="10" t="s">
        <v>846</v>
      </c>
      <c r="X9" s="10" t="s">
        <v>847</v>
      </c>
      <c r="Y9" s="10" t="s">
        <v>848</v>
      </c>
      <c r="Z9" s="10" t="s">
        <v>832</v>
      </c>
      <c r="AA9" t="s">
        <v>842</v>
      </c>
      <c r="AB9" t="s">
        <v>911</v>
      </c>
      <c r="AC9" s="1" t="s">
        <v>909</v>
      </c>
      <c r="AD9" s="1" t="s">
        <v>910</v>
      </c>
      <c r="AE9" s="1" t="s">
        <v>849</v>
      </c>
      <c r="AF9" t="s">
        <v>850</v>
      </c>
      <c r="AG9" s="16" t="s">
        <v>881</v>
      </c>
      <c r="AJ9" t="s">
        <v>882</v>
      </c>
      <c r="AK9" t="s">
        <v>908</v>
      </c>
      <c r="AL9" s="1" t="str">
        <f t="shared" si="4"/>
        <v>-&gt;add('personId', TextType::class, [
  'disabled' =&gt; TRUE, 
'label'          =&gt; 'Foreign Key to Person',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0" spans="1:47" ht="19.5" customHeight="1" x14ac:dyDescent="0.25">
      <c r="A10" s="10">
        <v>9</v>
      </c>
      <c r="B10" s="7" t="s">
        <v>325</v>
      </c>
      <c r="C10">
        <v>4</v>
      </c>
      <c r="D10" s="7" t="s">
        <v>284</v>
      </c>
      <c r="E10" s="7" t="s">
        <v>349</v>
      </c>
      <c r="F10" s="7" t="s">
        <v>420</v>
      </c>
      <c r="G10" s="7" t="s">
        <v>421</v>
      </c>
      <c r="H10">
        <v>128</v>
      </c>
      <c r="I10" s="7" t="s">
        <v>431</v>
      </c>
      <c r="J10" s="7" t="s">
        <v>415</v>
      </c>
      <c r="K10" s="23" t="s">
        <v>592</v>
      </c>
      <c r="M10" s="14" t="str">
        <f t="shared" si="0"/>
        <v>jobTitle</v>
      </c>
      <c r="N10" s="14" t="str">
        <f t="shared" si="1"/>
        <v>{{ form_row(form.jobTitle) }}</v>
      </c>
      <c r="O10" s="10" t="str">
        <f t="shared" si="2"/>
        <v xml:space="preserve">-&gt;add('jobTitle', </v>
      </c>
      <c r="P10" s="10" t="s">
        <v>833</v>
      </c>
      <c r="Q10" s="16" t="s">
        <v>907</v>
      </c>
      <c r="R10" s="10" t="str">
        <f t="shared" si="3"/>
        <v>'label'          =&gt; 'Job Title or Description',</v>
      </c>
      <c r="S10" s="10" t="s">
        <v>843</v>
      </c>
      <c r="T10" s="10" t="s">
        <v>844</v>
      </c>
      <c r="U10" s="10" t="s">
        <v>861</v>
      </c>
      <c r="V10" s="10" t="s">
        <v>845</v>
      </c>
      <c r="W10" s="10" t="s">
        <v>846</v>
      </c>
      <c r="X10" s="10" t="s">
        <v>847</v>
      </c>
      <c r="Y10" s="10" t="s">
        <v>848</v>
      </c>
      <c r="Z10" s="10" t="s">
        <v>832</v>
      </c>
      <c r="AA10" t="s">
        <v>842</v>
      </c>
      <c r="AB10" t="s">
        <v>911</v>
      </c>
      <c r="AC10" s="1" t="s">
        <v>909</v>
      </c>
      <c r="AD10" s="1" t="s">
        <v>910</v>
      </c>
      <c r="AE10" s="1" t="s">
        <v>849</v>
      </c>
      <c r="AF10" t="s">
        <v>850</v>
      </c>
      <c r="AG10" s="16" t="s">
        <v>881</v>
      </c>
      <c r="AI10" t="str">
        <f>CONCATENATE("new Length(['max'=&gt; ",H10,",'maxMessage' =&gt; '",K10," cannot exceeed {{ limit }} characters.',]),")</f>
        <v>new Length(['max'=&gt; 128,'maxMessage' =&gt; 'Job Title or Description cannot exceeed {{ limit }} characters.',]),</v>
      </c>
      <c r="AJ10" t="s">
        <v>882</v>
      </c>
      <c r="AK10" t="s">
        <v>908</v>
      </c>
      <c r="AL10" s="1" t="str">
        <f t="shared" si="4"/>
        <v>-&gt;add('jobTitle', TextType::class, [
  'disabled' =&gt; FALSE, 
'label'          =&gt; 'Job Title or Description',
  'label_attr' =&gt; [], 
  'label_format' =&gt; NULL,
  'placeholder' =&gt; 'i.e. Manager, Clerical, Attorney',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'Job Title or Description cannot exceeed {{ limit }} characters.',]),
],
])</v>
      </c>
    </row>
    <row r="11" spans="1:47" ht="19.5" customHeight="1" x14ac:dyDescent="0.25">
      <c r="A11" s="10">
        <v>10</v>
      </c>
      <c r="B11" s="7" t="s">
        <v>325</v>
      </c>
      <c r="C11">
        <v>5</v>
      </c>
      <c r="D11" s="7" t="s">
        <v>348</v>
      </c>
      <c r="E11" s="7" t="s">
        <v>346</v>
      </c>
      <c r="F11" s="7" t="s">
        <v>428</v>
      </c>
      <c r="G11" s="7" t="s">
        <v>416</v>
      </c>
      <c r="H11"/>
      <c r="I11" s="7" t="s">
        <v>794</v>
      </c>
      <c r="J11" s="7" t="s">
        <v>415</v>
      </c>
      <c r="K11" s="23" t="s">
        <v>795</v>
      </c>
      <c r="M11" s="14" t="str">
        <f t="shared" si="0"/>
        <v>isAttorney</v>
      </c>
      <c r="N11" s="14" t="str">
        <f t="shared" si="1"/>
        <v>{{ form_row(form.isAttorney) }}</v>
      </c>
      <c r="O11" s="10" t="str">
        <f t="shared" si="2"/>
        <v xml:space="preserve">-&gt;add('isAttorney', </v>
      </c>
      <c r="P11" s="10" t="s">
        <v>837</v>
      </c>
      <c r="Q11" s="16" t="s">
        <v>907</v>
      </c>
      <c r="R11" s="10" t="str">
        <f t="shared" si="3"/>
        <v>'label'          =&gt; 'Is Staff Member Association Counsel',</v>
      </c>
      <c r="S11" s="10" t="s">
        <v>843</v>
      </c>
      <c r="T11" s="10" t="s">
        <v>844</v>
      </c>
      <c r="V11" s="10" t="s">
        <v>845</v>
      </c>
      <c r="W11" s="10" t="s">
        <v>846</v>
      </c>
      <c r="X11" s="10" t="s">
        <v>847</v>
      </c>
      <c r="Y11" s="10" t="s">
        <v>848</v>
      </c>
      <c r="Z11" s="10" t="s">
        <v>832</v>
      </c>
      <c r="AA11" t="s">
        <v>841</v>
      </c>
      <c r="AB11" t="s">
        <v>911</v>
      </c>
      <c r="AC11" s="1" t="s">
        <v>909</v>
      </c>
      <c r="AD11" s="1" t="s">
        <v>910</v>
      </c>
      <c r="AE11" s="1" t="s">
        <v>849</v>
      </c>
      <c r="AF11" t="s">
        <v>850</v>
      </c>
      <c r="AG11" s="16" t="s">
        <v>881</v>
      </c>
      <c r="AH11" t="str">
        <f>CONCATENATE("new NotBlank([ 'message' =&gt; 'Please enter a ",K11," ',]),")</f>
        <v>new NotBlank([ 'message' =&gt; 'Please enter a Is Staff Member Association Counsel ',]),</v>
      </c>
      <c r="AJ11" t="s">
        <v>882</v>
      </c>
      <c r="AK11" t="s">
        <v>908</v>
      </c>
      <c r="AL11" s="1" t="str">
        <f t="shared" si="4"/>
        <v>-&gt;add('isAttorney', ChoiceType::class, [
  'disabled' =&gt; FALSE, 
'label'          =&gt; 'Is Staff Member Association Counsel',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Staff Member Association Counsel ',]),
],
])</v>
      </c>
    </row>
    <row r="12" spans="1:47" ht="19.5" customHeight="1" x14ac:dyDescent="0.25">
      <c r="A12" s="10">
        <v>11</v>
      </c>
      <c r="B12" s="7" t="s">
        <v>325</v>
      </c>
      <c r="C12">
        <v>6</v>
      </c>
      <c r="D12" s="7" t="s">
        <v>350</v>
      </c>
      <c r="E12" s="7" t="s">
        <v>346</v>
      </c>
      <c r="F12" s="7" t="s">
        <v>428</v>
      </c>
      <c r="G12" s="7" t="s">
        <v>416</v>
      </c>
      <c r="H12"/>
      <c r="I12" s="7" t="s">
        <v>794</v>
      </c>
      <c r="J12" s="7" t="s">
        <v>415</v>
      </c>
      <c r="K12" s="23" t="s">
        <v>796</v>
      </c>
      <c r="M12" s="14" t="str">
        <f t="shared" si="0"/>
        <v>isBoardMember</v>
      </c>
      <c r="N12" s="14" t="str">
        <f t="shared" si="1"/>
        <v>{{ form_row(form.isBoardMember) }}</v>
      </c>
      <c r="O12" s="10" t="str">
        <f t="shared" si="2"/>
        <v xml:space="preserve">-&gt;add('isBoardMember', </v>
      </c>
      <c r="P12" s="10" t="s">
        <v>837</v>
      </c>
      <c r="Q12" s="16" t="s">
        <v>907</v>
      </c>
      <c r="R12" s="10" t="str">
        <f t="shared" si="3"/>
        <v>'label'          =&gt; 'Is This Staff Member Also a Board Member?',</v>
      </c>
      <c r="S12" s="10" t="s">
        <v>843</v>
      </c>
      <c r="T12" s="10" t="s">
        <v>844</v>
      </c>
      <c r="V12" s="10" t="s">
        <v>845</v>
      </c>
      <c r="W12" s="10" t="s">
        <v>846</v>
      </c>
      <c r="X12" s="10" t="s">
        <v>847</v>
      </c>
      <c r="Y12" s="10" t="s">
        <v>848</v>
      </c>
      <c r="Z12" s="10" t="s">
        <v>832</v>
      </c>
      <c r="AA12" t="s">
        <v>841</v>
      </c>
      <c r="AB12" t="s">
        <v>911</v>
      </c>
      <c r="AC12" s="1" t="s">
        <v>909</v>
      </c>
      <c r="AD12" s="1" t="s">
        <v>910</v>
      </c>
      <c r="AE12" s="1" t="s">
        <v>849</v>
      </c>
      <c r="AF12" t="s">
        <v>850</v>
      </c>
      <c r="AG12" s="16" t="s">
        <v>881</v>
      </c>
      <c r="AH12" t="str">
        <f>CONCATENATE("new NotBlank([ 'message' =&gt; 'Please enter a ",K12," ',]),")</f>
        <v>new NotBlank([ 'message' =&gt; 'Please enter a Is This Staff Member Also a Board Member? ',]),</v>
      </c>
      <c r="AJ12" t="s">
        <v>882</v>
      </c>
      <c r="AK12" t="s">
        <v>908</v>
      </c>
      <c r="AL12" s="1" t="str">
        <f t="shared" si="4"/>
        <v>-&gt;add('isBoardMember', ChoiceType::class, [
  'disabled' =&gt; FALSE, 
'label'          =&gt; 'Is This Staff Member Also a Board Member?',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This Staff Member Also a Board Member? ',]),
],
])</v>
      </c>
    </row>
    <row r="13" spans="1:47" ht="19.5" customHeight="1" x14ac:dyDescent="0.25">
      <c r="A13" s="10">
        <v>12</v>
      </c>
      <c r="B13" s="7" t="s">
        <v>325</v>
      </c>
      <c r="C13">
        <v>7</v>
      </c>
      <c r="D13" s="7" t="s">
        <v>223</v>
      </c>
      <c r="E13" s="7" t="s">
        <v>345</v>
      </c>
      <c r="F13" s="7" t="s">
        <v>420</v>
      </c>
      <c r="G13" s="7" t="s">
        <v>421</v>
      </c>
      <c r="H13"/>
      <c r="I13" s="7" t="s">
        <v>345</v>
      </c>
      <c r="J13" s="7" t="s">
        <v>415</v>
      </c>
      <c r="K13" s="23" t="s">
        <v>597</v>
      </c>
      <c r="M13" s="14" t="str">
        <f t="shared" si="0"/>
        <v>dateStart</v>
      </c>
      <c r="N13" s="14" t="str">
        <f t="shared" si="1"/>
        <v>{{ form_row(form.dateStart) }}</v>
      </c>
      <c r="O13" s="10" t="str">
        <f t="shared" si="2"/>
        <v xml:space="preserve">-&gt;add('dateStart', </v>
      </c>
      <c r="P13" s="10" t="s">
        <v>834</v>
      </c>
      <c r="Q13" s="16" t="s">
        <v>907</v>
      </c>
      <c r="R13" s="10" t="str">
        <f t="shared" si="3"/>
        <v>'label'          =&gt; 'Date Start',</v>
      </c>
      <c r="S13" s="10" t="s">
        <v>843</v>
      </c>
      <c r="T13" s="10" t="s">
        <v>844</v>
      </c>
      <c r="V13" s="10" t="s">
        <v>845</v>
      </c>
      <c r="W13" s="10" t="s">
        <v>846</v>
      </c>
      <c r="X13" s="10" t="s">
        <v>847</v>
      </c>
      <c r="Y13" s="10" t="s">
        <v>848</v>
      </c>
      <c r="Z13" s="10" t="s">
        <v>832</v>
      </c>
      <c r="AA13" t="s">
        <v>842</v>
      </c>
      <c r="AB13" t="s">
        <v>911</v>
      </c>
      <c r="AC13" s="1" t="s">
        <v>909</v>
      </c>
      <c r="AD13" s="1" t="s">
        <v>910</v>
      </c>
      <c r="AE13" s="1" t="s">
        <v>849</v>
      </c>
      <c r="AF13" t="s">
        <v>850</v>
      </c>
      <c r="AG13" s="16" t="s">
        <v>881</v>
      </c>
      <c r="AJ13" t="s">
        <v>882</v>
      </c>
      <c r="AK13" t="s">
        <v>908</v>
      </c>
      <c r="AL13" s="1" t="str">
        <f t="shared" si="4"/>
        <v>-&gt;add('dateStart', DateTimeType::class, [
  'disabled' =&gt; FALSE, 
'label'          =&gt; 'Date Start',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4" spans="1:47" ht="19.5" customHeight="1" x14ac:dyDescent="0.25">
      <c r="A14" s="10">
        <v>13</v>
      </c>
      <c r="B14" s="7" t="s">
        <v>325</v>
      </c>
      <c r="C14">
        <v>8</v>
      </c>
      <c r="D14" s="7" t="s">
        <v>224</v>
      </c>
      <c r="E14" s="7" t="s">
        <v>345</v>
      </c>
      <c r="F14" s="7" t="s">
        <v>420</v>
      </c>
      <c r="G14" s="7" t="s">
        <v>421</v>
      </c>
      <c r="H14"/>
      <c r="I14" s="7" t="s">
        <v>345</v>
      </c>
      <c r="J14" s="7" t="s">
        <v>415</v>
      </c>
      <c r="K14" s="23" t="s">
        <v>598</v>
      </c>
      <c r="M14" s="14" t="str">
        <f t="shared" si="0"/>
        <v>dateEnd</v>
      </c>
      <c r="N14" s="14" t="str">
        <f t="shared" si="1"/>
        <v>{{ form_row(form.dateEnd) }}</v>
      </c>
      <c r="O14" s="10" t="str">
        <f t="shared" si="2"/>
        <v xml:space="preserve">-&gt;add('dateEnd', </v>
      </c>
      <c r="P14" s="10" t="s">
        <v>834</v>
      </c>
      <c r="Q14" s="16" t="s">
        <v>907</v>
      </c>
      <c r="R14" s="10" t="str">
        <f t="shared" si="3"/>
        <v>'label'          =&gt; 'Date End',</v>
      </c>
      <c r="S14" s="10" t="s">
        <v>843</v>
      </c>
      <c r="T14" s="10" t="s">
        <v>844</v>
      </c>
      <c r="V14" s="10" t="s">
        <v>845</v>
      </c>
      <c r="W14" s="10" t="s">
        <v>846</v>
      </c>
      <c r="X14" s="10" t="s">
        <v>847</v>
      </c>
      <c r="Y14" s="10" t="s">
        <v>848</v>
      </c>
      <c r="Z14" s="10" t="s">
        <v>832</v>
      </c>
      <c r="AA14" t="s">
        <v>842</v>
      </c>
      <c r="AB14" t="s">
        <v>911</v>
      </c>
      <c r="AC14" s="1" t="s">
        <v>909</v>
      </c>
      <c r="AD14" s="1" t="s">
        <v>910</v>
      </c>
      <c r="AE14" s="1" t="s">
        <v>849</v>
      </c>
      <c r="AF14" t="s">
        <v>850</v>
      </c>
      <c r="AG14" s="16" t="s">
        <v>881</v>
      </c>
      <c r="AJ14" t="s">
        <v>882</v>
      </c>
      <c r="AK14" t="s">
        <v>908</v>
      </c>
      <c r="AL14" s="1" t="str">
        <f t="shared" si="4"/>
        <v>-&gt;add('dateEnd', DateTimeType::class, [
  'disabled' =&gt; FALSE, 
'label'          =&gt; 'Date End',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5" spans="1:47" ht="19.5" customHeight="1" x14ac:dyDescent="0.25">
      <c r="A15" s="10">
        <v>14</v>
      </c>
      <c r="B15" s="7" t="s">
        <v>210</v>
      </c>
      <c r="C15">
        <v>1</v>
      </c>
      <c r="D15" s="7" t="s">
        <v>211</v>
      </c>
      <c r="E15" s="7" t="s">
        <v>342</v>
      </c>
      <c r="F15" s="7" t="s">
        <v>415</v>
      </c>
      <c r="G15" s="7" t="s">
        <v>416</v>
      </c>
      <c r="H15"/>
      <c r="I15" s="7" t="s">
        <v>417</v>
      </c>
      <c r="J15" s="7" t="s">
        <v>418</v>
      </c>
      <c r="K15" s="23" t="s">
        <v>797</v>
      </c>
      <c r="M15" s="14" t="str">
        <f t="shared" si="0"/>
        <v>ballotId</v>
      </c>
      <c r="N15" s="14" t="str">
        <f t="shared" si="1"/>
        <v>{{ form_row(form.ballotId) }}</v>
      </c>
      <c r="O15" s="10" t="str">
        <f t="shared" si="2"/>
        <v xml:space="preserve">-&gt;add('ballotId', </v>
      </c>
      <c r="P15" s="10" t="s">
        <v>835</v>
      </c>
      <c r="Q15" s="16" t="s">
        <v>906</v>
      </c>
      <c r="R15" s="10" t="str">
        <f t="shared" si="3"/>
        <v>'label'          =&gt; 'Primary Key to Ballot',</v>
      </c>
      <c r="S15" s="10" t="s">
        <v>843</v>
      </c>
      <c r="T15" s="10" t="s">
        <v>844</v>
      </c>
      <c r="V15" s="10" t="s">
        <v>845</v>
      </c>
      <c r="W15" s="10" t="s">
        <v>846</v>
      </c>
      <c r="X15" s="10" t="s">
        <v>847</v>
      </c>
      <c r="Y15" s="10" t="s">
        <v>848</v>
      </c>
      <c r="Z15" s="10" t="s">
        <v>832</v>
      </c>
      <c r="AA15" t="s">
        <v>841</v>
      </c>
      <c r="AB15" t="s">
        <v>911</v>
      </c>
      <c r="AC15" s="1" t="s">
        <v>909</v>
      </c>
      <c r="AD15" s="1" t="s">
        <v>910</v>
      </c>
      <c r="AE15" s="1" t="s">
        <v>849</v>
      </c>
      <c r="AF15" t="s">
        <v>850</v>
      </c>
      <c r="AG15" s="16" t="s">
        <v>881</v>
      </c>
      <c r="AJ15" t="s">
        <v>882</v>
      </c>
      <c r="AK15" t="s">
        <v>908</v>
      </c>
      <c r="AL15" s="1" t="str">
        <f t="shared" si="4"/>
        <v>-&gt;add('ballotId', IntegerType::class, [
  'disabled' =&gt; TRUE, 
'label'          =&gt; 'Primary Key to Ballot',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6" spans="1:47" ht="19.5" customHeight="1" x14ac:dyDescent="0.25">
      <c r="A16" s="10">
        <v>15</v>
      </c>
      <c r="B16" s="7" t="s">
        <v>210</v>
      </c>
      <c r="C16">
        <v>2</v>
      </c>
      <c r="D16" s="7" t="s">
        <v>212</v>
      </c>
      <c r="E16" s="7" t="s">
        <v>342</v>
      </c>
      <c r="F16" s="7" t="s">
        <v>420</v>
      </c>
      <c r="G16" s="7" t="s">
        <v>421</v>
      </c>
      <c r="H16"/>
      <c r="I16" s="7" t="s">
        <v>417</v>
      </c>
      <c r="J16" s="7" t="s">
        <v>435</v>
      </c>
      <c r="K16" s="23" t="s">
        <v>798</v>
      </c>
      <c r="L16" s="10" t="s">
        <v>321</v>
      </c>
      <c r="M16" s="14" t="str">
        <f t="shared" si="0"/>
        <v>voterId</v>
      </c>
      <c r="N16" s="14" t="str">
        <f t="shared" si="1"/>
        <v>{{ form_row(form.voterId) }}</v>
      </c>
      <c r="O16" s="10" t="str">
        <f t="shared" si="2"/>
        <v xml:space="preserve">-&gt;add('voterId', </v>
      </c>
      <c r="P16" s="10" t="s">
        <v>833</v>
      </c>
      <c r="Q16" s="16" t="s">
        <v>906</v>
      </c>
      <c r="R16" s="10" t="str">
        <f t="shared" si="3"/>
        <v>'label'          =&gt; 'Foreign Key to Voter',</v>
      </c>
      <c r="S16" s="10" t="s">
        <v>843</v>
      </c>
      <c r="T16" s="10" t="s">
        <v>844</v>
      </c>
      <c r="V16" s="10" t="s">
        <v>845</v>
      </c>
      <c r="W16" s="10" t="s">
        <v>846</v>
      </c>
      <c r="X16" s="10" t="s">
        <v>847</v>
      </c>
      <c r="Y16" s="10" t="s">
        <v>848</v>
      </c>
      <c r="Z16" s="10" t="s">
        <v>832</v>
      </c>
      <c r="AA16" t="s">
        <v>842</v>
      </c>
      <c r="AB16" t="s">
        <v>911</v>
      </c>
      <c r="AC16" s="1" t="s">
        <v>909</v>
      </c>
      <c r="AD16" s="1" t="s">
        <v>910</v>
      </c>
      <c r="AE16" s="1" t="s">
        <v>849</v>
      </c>
      <c r="AF16" t="s">
        <v>850</v>
      </c>
      <c r="AG16" s="16" t="s">
        <v>881</v>
      </c>
      <c r="AJ16" t="s">
        <v>882</v>
      </c>
      <c r="AK16" t="s">
        <v>908</v>
      </c>
      <c r="AL16" s="1" t="str">
        <f t="shared" si="4"/>
        <v>-&gt;add('voterId', TextType::class, [
  'disabled' =&gt; TRUE, 
'label'          =&gt; 'Foreign Key to Voter',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7" spans="1:38" ht="19.5" customHeight="1" x14ac:dyDescent="0.25">
      <c r="A17" s="10">
        <v>16</v>
      </c>
      <c r="B17" s="7" t="s">
        <v>210</v>
      </c>
      <c r="C17">
        <v>3</v>
      </c>
      <c r="D17" s="7" t="s">
        <v>214</v>
      </c>
      <c r="E17" s="7" t="s">
        <v>342</v>
      </c>
      <c r="F17" s="7" t="s">
        <v>420</v>
      </c>
      <c r="G17" s="7" t="s">
        <v>421</v>
      </c>
      <c r="H17"/>
      <c r="I17" s="7" t="s">
        <v>417</v>
      </c>
      <c r="J17" s="7" t="s">
        <v>422</v>
      </c>
      <c r="K17" s="23" t="s">
        <v>799</v>
      </c>
      <c r="L17" s="10" t="s">
        <v>327</v>
      </c>
      <c r="M17" s="14" t="str">
        <f t="shared" si="0"/>
        <v>ballotTypeId</v>
      </c>
      <c r="N17" s="14" t="str">
        <f t="shared" si="1"/>
        <v>{{ form_row(form.ballotTypeId) }}</v>
      </c>
      <c r="O17" s="10" t="str">
        <f t="shared" si="2"/>
        <v xml:space="preserve">-&gt;add('ballotTypeId', </v>
      </c>
      <c r="P17" s="10" t="s">
        <v>833</v>
      </c>
      <c r="Q17" s="16" t="s">
        <v>906</v>
      </c>
      <c r="R17" s="10" t="str">
        <f t="shared" si="3"/>
        <v>'label'          =&gt; 'Foreign Key to Ballot_Type',</v>
      </c>
      <c r="S17" s="10" t="s">
        <v>843</v>
      </c>
      <c r="T17" s="10" t="s">
        <v>844</v>
      </c>
      <c r="V17" s="10" t="s">
        <v>845</v>
      </c>
      <c r="W17" s="10" t="s">
        <v>846</v>
      </c>
      <c r="X17" s="10" t="s">
        <v>847</v>
      </c>
      <c r="Y17" s="10" t="s">
        <v>848</v>
      </c>
      <c r="Z17" s="10" t="s">
        <v>832</v>
      </c>
      <c r="AA17" t="s">
        <v>842</v>
      </c>
      <c r="AB17" t="s">
        <v>911</v>
      </c>
      <c r="AC17" s="1" t="s">
        <v>909</v>
      </c>
      <c r="AD17" s="1" t="s">
        <v>910</v>
      </c>
      <c r="AE17" s="1" t="s">
        <v>849</v>
      </c>
      <c r="AF17" t="s">
        <v>850</v>
      </c>
      <c r="AG17" s="16" t="s">
        <v>881</v>
      </c>
      <c r="AJ17" t="s">
        <v>882</v>
      </c>
      <c r="AK17" t="s">
        <v>908</v>
      </c>
      <c r="AL17" s="1" t="str">
        <f t="shared" si="4"/>
        <v>-&gt;add('ballotTypeId', TextType::class, [
  'disabled' =&gt; TRUE, 
'label'          =&gt; 'Foreign Key to Ballot_Type',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8" spans="1:38" ht="19.5" customHeight="1" x14ac:dyDescent="0.25">
      <c r="A18" s="10">
        <v>17</v>
      </c>
      <c r="B18" s="7" t="s">
        <v>210</v>
      </c>
      <c r="C18">
        <v>4</v>
      </c>
      <c r="D18" s="7" t="s">
        <v>351</v>
      </c>
      <c r="E18" s="7" t="s">
        <v>349</v>
      </c>
      <c r="F18" s="7" t="s">
        <v>420</v>
      </c>
      <c r="G18" s="7" t="s">
        <v>421</v>
      </c>
      <c r="H18">
        <v>64</v>
      </c>
      <c r="I18" s="7" t="s">
        <v>438</v>
      </c>
      <c r="J18" s="7" t="s">
        <v>415</v>
      </c>
      <c r="K18" s="23" t="s">
        <v>594</v>
      </c>
      <c r="M18" s="14" t="str">
        <f t="shared" si="0"/>
        <v>ballotKey</v>
      </c>
      <c r="N18" s="14" t="str">
        <f t="shared" si="1"/>
        <v>{{ form_row(form.ballotKey) }}</v>
      </c>
      <c r="O18" s="10" t="str">
        <f t="shared" si="2"/>
        <v xml:space="preserve">-&gt;add('ballotKey', </v>
      </c>
      <c r="P18" s="10" t="s">
        <v>833</v>
      </c>
      <c r="Q18" s="16" t="s">
        <v>907</v>
      </c>
      <c r="R18" s="10" t="str">
        <f t="shared" si="3"/>
        <v>'label'          =&gt; 'Key to Transfer a Ballot to a Proxy',</v>
      </c>
      <c r="S18" s="10" t="s">
        <v>843</v>
      </c>
      <c r="T18" s="10" t="s">
        <v>844</v>
      </c>
      <c r="V18" s="10" t="s">
        <v>845</v>
      </c>
      <c r="W18" s="10" t="s">
        <v>846</v>
      </c>
      <c r="X18" s="10" t="s">
        <v>847</v>
      </c>
      <c r="Y18" s="10" t="s">
        <v>848</v>
      </c>
      <c r="Z18" s="10" t="s">
        <v>832</v>
      </c>
      <c r="AA18" t="s">
        <v>842</v>
      </c>
      <c r="AB18" t="s">
        <v>911</v>
      </c>
      <c r="AC18" s="1" t="s">
        <v>909</v>
      </c>
      <c r="AD18" s="1" t="s">
        <v>910</v>
      </c>
      <c r="AE18" s="1" t="s">
        <v>849</v>
      </c>
      <c r="AF18" t="s">
        <v>850</v>
      </c>
      <c r="AG18" s="16" t="s">
        <v>881</v>
      </c>
      <c r="AI18" t="str">
        <f>CONCATENATE("new Length(['max'=&gt; ",H18,",'maxMessage' =&gt; '",K18," cannot exceeed {{ limit }} characters.',]),")</f>
        <v>new Length(['max'=&gt; 64,'maxMessage' =&gt; 'Key to Transfer a Ballot to a Proxy cannot exceeed {{ limit }} characters.',]),</v>
      </c>
      <c r="AJ18" t="s">
        <v>882</v>
      </c>
      <c r="AK18" t="s">
        <v>908</v>
      </c>
      <c r="AL18" s="1" t="str">
        <f t="shared" si="4"/>
        <v>-&gt;add('ballotKey', TextType::class, [
  'disabled' =&gt; FALSE, 
'label'          =&gt; 'Key to Transfer a Ballot to a Proxy',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64,'maxMessage' =&gt; 'Key to Transfer a Ballot to a Proxy cannot exceeed {{ limit }} characters.',]),
],
])</v>
      </c>
    </row>
    <row r="19" spans="1:38" ht="19.5" customHeight="1" x14ac:dyDescent="0.25">
      <c r="A19" s="10">
        <v>18</v>
      </c>
      <c r="B19" s="7" t="s">
        <v>210</v>
      </c>
      <c r="C19">
        <v>6</v>
      </c>
      <c r="D19" s="7" t="s">
        <v>215</v>
      </c>
      <c r="E19" s="7" t="s">
        <v>349</v>
      </c>
      <c r="F19" s="7" t="s">
        <v>420</v>
      </c>
      <c r="G19" s="7" t="s">
        <v>421</v>
      </c>
      <c r="H19">
        <v>255</v>
      </c>
      <c r="I19" s="7" t="s">
        <v>878</v>
      </c>
      <c r="J19" s="7" t="s">
        <v>415</v>
      </c>
      <c r="K19" s="23" t="s">
        <v>800</v>
      </c>
      <c r="M19" s="14" t="str">
        <f t="shared" si="0"/>
        <v>urlOnlineBallot</v>
      </c>
      <c r="N19" s="14" t="str">
        <f t="shared" si="1"/>
        <v>{{ form_row(form.urlOnlineBallot) }}</v>
      </c>
      <c r="O19" s="10" t="str">
        <f t="shared" si="2"/>
        <v xml:space="preserve">-&gt;add('urlOnlineBallot', </v>
      </c>
      <c r="P19" s="10" t="s">
        <v>840</v>
      </c>
      <c r="Q19" s="16" t="s">
        <v>907</v>
      </c>
      <c r="R19" s="10" t="str">
        <f t="shared" si="3"/>
        <v>'label'          =&gt; 'URL Link to get Online Ballot',</v>
      </c>
      <c r="S19" s="10" t="s">
        <v>843</v>
      </c>
      <c r="T19" s="10" t="s">
        <v>844</v>
      </c>
      <c r="U19" s="10" t="s">
        <v>866</v>
      </c>
      <c r="V19" s="10" t="s">
        <v>845</v>
      </c>
      <c r="W19" s="10" t="s">
        <v>846</v>
      </c>
      <c r="X19" s="10" t="s">
        <v>847</v>
      </c>
      <c r="Y19" s="10" t="s">
        <v>848</v>
      </c>
      <c r="Z19" s="10" t="s">
        <v>832</v>
      </c>
      <c r="AA19" t="s">
        <v>842</v>
      </c>
      <c r="AB19" t="s">
        <v>911</v>
      </c>
      <c r="AC19" s="1" t="s">
        <v>909</v>
      </c>
      <c r="AD19" s="1" t="s">
        <v>910</v>
      </c>
      <c r="AE19" s="1" t="s">
        <v>849</v>
      </c>
      <c r="AF19" t="s">
        <v>850</v>
      </c>
      <c r="AG19" s="16" t="s">
        <v>881</v>
      </c>
      <c r="AI19" t="str">
        <f>CONCATENATE("new Length(['max'=&gt; ",H19,",'maxMessage' =&gt; '",K19," cannot exceeed {{ limit }} characters.',]),")</f>
        <v>new Length(['max'=&gt; 255,'maxMessage' =&gt; 'URL Link to get Online Ballot cannot exceeed {{ limit }} characters.',]),</v>
      </c>
      <c r="AJ19" t="s">
        <v>882</v>
      </c>
      <c r="AK19" t="s">
        <v>908</v>
      </c>
      <c r="AL19" s="1" t="str">
        <f t="shared" si="4"/>
        <v>-&gt;add('urlOnlineBallot', UrlType::class, [
  'disabled' =&gt; FALSE, 
'label'          =&gt; 'URL Link to get Online Ballot',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Online Ballot cannot exceeed {{ limit }} characters.',]),
],
])</v>
      </c>
    </row>
    <row r="20" spans="1:38" ht="19.5" customHeight="1" x14ac:dyDescent="0.25">
      <c r="A20" s="10">
        <v>19</v>
      </c>
      <c r="B20" s="7" t="s">
        <v>210</v>
      </c>
      <c r="C20">
        <v>7</v>
      </c>
      <c r="D20" s="7" t="s">
        <v>216</v>
      </c>
      <c r="E20" s="7" t="s">
        <v>349</v>
      </c>
      <c r="F20" s="7" t="s">
        <v>420</v>
      </c>
      <c r="G20" s="7" t="s">
        <v>421</v>
      </c>
      <c r="H20">
        <v>255</v>
      </c>
      <c r="I20" s="7" t="s">
        <v>878</v>
      </c>
      <c r="J20" s="7" t="s">
        <v>415</v>
      </c>
      <c r="K20" s="23" t="s">
        <v>801</v>
      </c>
      <c r="M20" s="14" t="str">
        <f t="shared" si="0"/>
        <v>urlPaperBallot</v>
      </c>
      <c r="N20" s="14" t="str">
        <f t="shared" si="1"/>
        <v>{{ form_row(form.urlPaperBallot) }}</v>
      </c>
      <c r="O20" s="10" t="str">
        <f t="shared" si="2"/>
        <v xml:space="preserve">-&gt;add('urlPaperBallot', </v>
      </c>
      <c r="P20" s="10" t="s">
        <v>840</v>
      </c>
      <c r="Q20" s="16" t="s">
        <v>907</v>
      </c>
      <c r="R20" s="10" t="str">
        <f t="shared" si="3"/>
        <v>'label'          =&gt; 'URL Link to get Pdf Ballot ',</v>
      </c>
      <c r="S20" s="10" t="s">
        <v>843</v>
      </c>
      <c r="T20" s="10" t="s">
        <v>844</v>
      </c>
      <c r="U20" s="10" t="s">
        <v>866</v>
      </c>
      <c r="V20" s="10" t="s">
        <v>845</v>
      </c>
      <c r="W20" s="10" t="s">
        <v>846</v>
      </c>
      <c r="X20" s="10" t="s">
        <v>847</v>
      </c>
      <c r="Y20" s="10" t="s">
        <v>848</v>
      </c>
      <c r="Z20" s="10" t="s">
        <v>832</v>
      </c>
      <c r="AA20" t="s">
        <v>842</v>
      </c>
      <c r="AB20" t="s">
        <v>911</v>
      </c>
      <c r="AC20" s="1" t="s">
        <v>909</v>
      </c>
      <c r="AD20" s="1" t="s">
        <v>910</v>
      </c>
      <c r="AE20" s="1" t="s">
        <v>849</v>
      </c>
      <c r="AF20" t="s">
        <v>850</v>
      </c>
      <c r="AG20" s="16" t="s">
        <v>881</v>
      </c>
      <c r="AI20" t="str">
        <f>CONCATENATE("new Length(['max'=&gt; ",H20,",'maxMessage' =&gt; '",K20," cannot exceeed {{ limit }} characters.',]),")</f>
        <v>new Length(['max'=&gt; 255,'maxMessage' =&gt; 'URL Link to get Pdf Ballot  cannot exceeed {{ limit }} characters.',]),</v>
      </c>
      <c r="AJ20" t="s">
        <v>882</v>
      </c>
      <c r="AK20" t="s">
        <v>908</v>
      </c>
      <c r="AL20" s="1" t="str">
        <f t="shared" si="4"/>
        <v>-&gt;add('urlPaperBallot', UrlType::class, [
  'disabled' =&gt; FALSE, 
'label'          =&gt; 'URL Link to get Pdf Ballot 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Pdf Ballot  cannot exceeed {{ limit }} characters.',]),
],
])</v>
      </c>
    </row>
    <row r="21" spans="1:38" ht="19.5" customHeight="1" x14ac:dyDescent="0.25">
      <c r="A21" s="10">
        <v>20</v>
      </c>
      <c r="B21" s="7" t="s">
        <v>210</v>
      </c>
      <c r="C21">
        <v>8</v>
      </c>
      <c r="D21" s="7" t="s">
        <v>871</v>
      </c>
      <c r="E21" s="7" t="s">
        <v>349</v>
      </c>
      <c r="F21" s="7" t="s">
        <v>420</v>
      </c>
      <c r="G21" s="7" t="s">
        <v>421</v>
      </c>
      <c r="H21">
        <v>255</v>
      </c>
      <c r="I21" s="7" t="s">
        <v>878</v>
      </c>
      <c r="J21" s="7" t="s">
        <v>415</v>
      </c>
      <c r="K21" s="23" t="s">
        <v>802</v>
      </c>
      <c r="M21" s="14" t="str">
        <f t="shared" si="0"/>
        <v>urlPaperTrace</v>
      </c>
      <c r="N21" s="14" t="str">
        <f t="shared" si="1"/>
        <v>{{ form_row(form.urlPaperTrace) }}</v>
      </c>
      <c r="O21" s="10" t="str">
        <f t="shared" si="2"/>
        <v xml:space="preserve">-&gt;add('urlPaperTrace', </v>
      </c>
      <c r="P21" s="10" t="s">
        <v>840</v>
      </c>
      <c r="Q21" s="16" t="s">
        <v>907</v>
      </c>
      <c r="R21" s="10" t="str">
        <f t="shared" si="3"/>
        <v>'label'          =&gt; 'URL Link to get The Hard Copy of The Ballot',</v>
      </c>
      <c r="S21" s="10" t="s">
        <v>843</v>
      </c>
      <c r="T21" s="10" t="s">
        <v>844</v>
      </c>
      <c r="U21" s="10" t="s">
        <v>866</v>
      </c>
      <c r="V21" s="10" t="s">
        <v>845</v>
      </c>
      <c r="W21" s="10" t="s">
        <v>846</v>
      </c>
      <c r="X21" s="10" t="s">
        <v>847</v>
      </c>
      <c r="Y21" s="10" t="s">
        <v>848</v>
      </c>
      <c r="Z21" s="10" t="s">
        <v>832</v>
      </c>
      <c r="AA21" t="s">
        <v>842</v>
      </c>
      <c r="AB21" t="s">
        <v>911</v>
      </c>
      <c r="AC21" s="1" t="s">
        <v>909</v>
      </c>
      <c r="AD21" s="1" t="s">
        <v>910</v>
      </c>
      <c r="AE21" s="1" t="s">
        <v>849</v>
      </c>
      <c r="AF21" t="s">
        <v>850</v>
      </c>
      <c r="AG21" s="16" t="s">
        <v>881</v>
      </c>
      <c r="AI21" t="str">
        <f>CONCATENATE("new Length(['max'=&gt; ",H21,",'maxMessage' =&gt; '",K21," cannot exceeed {{ limit }} characters.',]),")</f>
        <v>new Length(['max'=&gt; 255,'maxMessage' =&gt; 'URL Link to get The Hard Copy of The Ballot cannot exceeed {{ limit }} characters.',]),</v>
      </c>
      <c r="AJ21" t="s">
        <v>882</v>
      </c>
      <c r="AK21" t="s">
        <v>908</v>
      </c>
      <c r="AL21" s="1" t="str">
        <f t="shared" si="4"/>
        <v>-&gt;add('urlPaperTrace', UrlType::class, [
  'disabled' =&gt; FALSE, 
'label'          =&gt; 'URL Link to get The Hard Copy of The Ballot',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The Hard Copy of The Ballot cannot exceeed {{ limit }} characters.',]),
],
])</v>
      </c>
    </row>
    <row r="22" spans="1:38" ht="19.5" customHeight="1" x14ac:dyDescent="0.25">
      <c r="A22" s="10">
        <v>21</v>
      </c>
      <c r="B22" s="7" t="s">
        <v>210</v>
      </c>
      <c r="C22">
        <v>9</v>
      </c>
      <c r="D22" s="7" t="s">
        <v>353</v>
      </c>
      <c r="E22" s="7" t="s">
        <v>345</v>
      </c>
      <c r="F22" s="7" t="s">
        <v>420</v>
      </c>
      <c r="G22" s="7" t="s">
        <v>421</v>
      </c>
      <c r="H22"/>
      <c r="I22" s="7" t="s">
        <v>345</v>
      </c>
      <c r="J22" s="7" t="s">
        <v>415</v>
      </c>
      <c r="K22" s="23" t="s">
        <v>615</v>
      </c>
      <c r="M22" s="14" t="str">
        <f t="shared" si="0"/>
        <v>dateCast</v>
      </c>
      <c r="N22" s="14" t="str">
        <f t="shared" si="1"/>
        <v>{{ form_row(form.dateCast) }}</v>
      </c>
      <c r="O22" s="10" t="str">
        <f t="shared" si="2"/>
        <v xml:space="preserve">-&gt;add('dateCast', </v>
      </c>
      <c r="P22" s="10" t="s">
        <v>834</v>
      </c>
      <c r="Q22" s="16" t="s">
        <v>907</v>
      </c>
      <c r="R22" s="10" t="str">
        <f t="shared" si="3"/>
        <v>'label'          =&gt; 'Date and Time Ballot was Cast',</v>
      </c>
      <c r="S22" s="10" t="s">
        <v>843</v>
      </c>
      <c r="T22" s="10" t="s">
        <v>844</v>
      </c>
      <c r="V22" s="10" t="s">
        <v>845</v>
      </c>
      <c r="W22" s="10" t="s">
        <v>846</v>
      </c>
      <c r="X22" s="10" t="s">
        <v>847</v>
      </c>
      <c r="Y22" s="10" t="s">
        <v>848</v>
      </c>
      <c r="Z22" s="10" t="s">
        <v>832</v>
      </c>
      <c r="AA22" t="s">
        <v>842</v>
      </c>
      <c r="AB22" t="s">
        <v>911</v>
      </c>
      <c r="AC22" s="1" t="s">
        <v>909</v>
      </c>
      <c r="AD22" s="1" t="s">
        <v>910</v>
      </c>
      <c r="AE22" s="1" t="s">
        <v>849</v>
      </c>
      <c r="AF22" t="s">
        <v>850</v>
      </c>
      <c r="AG22" s="16" t="s">
        <v>881</v>
      </c>
      <c r="AJ22" t="s">
        <v>882</v>
      </c>
      <c r="AK22" t="s">
        <v>908</v>
      </c>
      <c r="AL22" s="1" t="str">
        <f t="shared" si="4"/>
        <v>-&gt;add('dateCast', DateTimeType::class, [
  'disabled' =&gt; FALSE, 
'label'          =&gt; 'Date and Time Ballot was Cast',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23" spans="1:38" ht="19.5" customHeight="1" x14ac:dyDescent="0.25">
      <c r="A23" s="10">
        <v>22</v>
      </c>
      <c r="B23" s="7" t="s">
        <v>210</v>
      </c>
      <c r="C23">
        <v>10</v>
      </c>
      <c r="D23" s="7" t="s">
        <v>354</v>
      </c>
      <c r="E23" s="7" t="s">
        <v>342</v>
      </c>
      <c r="F23" s="7" t="s">
        <v>420</v>
      </c>
      <c r="G23" s="7" t="s">
        <v>421</v>
      </c>
      <c r="H23"/>
      <c r="I23" s="7" t="s">
        <v>417</v>
      </c>
      <c r="J23" s="7" t="s">
        <v>415</v>
      </c>
      <c r="K23" s="23" t="s">
        <v>602</v>
      </c>
      <c r="M23" s="14" t="str">
        <f t="shared" si="0"/>
        <v>priorBallotId</v>
      </c>
      <c r="N23" s="14" t="str">
        <f t="shared" si="1"/>
        <v>{{ form_row(form.priorBallotId) }}</v>
      </c>
      <c r="O23" s="10" t="str">
        <f t="shared" si="2"/>
        <v xml:space="preserve">-&gt;add('priorBallotId', </v>
      </c>
      <c r="P23" s="10" t="s">
        <v>835</v>
      </c>
      <c r="Q23" s="16" t="s">
        <v>907</v>
      </c>
      <c r="R23" s="10" t="str">
        <f t="shared" si="3"/>
        <v>'label'          =&gt; 'Prior Ballot ID (Self Referencing)',</v>
      </c>
      <c r="S23" s="10" t="s">
        <v>843</v>
      </c>
      <c r="T23" s="10" t="s">
        <v>844</v>
      </c>
      <c r="V23" s="10" t="s">
        <v>845</v>
      </c>
      <c r="W23" s="10" t="s">
        <v>846</v>
      </c>
      <c r="X23" s="10" t="s">
        <v>847</v>
      </c>
      <c r="Y23" s="10" t="s">
        <v>848</v>
      </c>
      <c r="Z23" s="10" t="s">
        <v>832</v>
      </c>
      <c r="AA23" t="s">
        <v>842</v>
      </c>
      <c r="AB23" t="s">
        <v>911</v>
      </c>
      <c r="AC23" s="1" t="s">
        <v>909</v>
      </c>
      <c r="AD23" s="1" t="s">
        <v>910</v>
      </c>
      <c r="AE23" s="1" t="s">
        <v>849</v>
      </c>
      <c r="AF23" t="s">
        <v>850</v>
      </c>
      <c r="AG23" s="16" t="s">
        <v>881</v>
      </c>
      <c r="AJ23" t="s">
        <v>882</v>
      </c>
      <c r="AK23" t="s">
        <v>908</v>
      </c>
      <c r="AL23" s="1" t="str">
        <f t="shared" si="4"/>
        <v>-&gt;add('priorBallotId', IntegerType::class, [
  'disabled' =&gt; FALSE, 
'label'          =&gt; 'Prior Ballot ID (Self Referencing)',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24" spans="1:38" ht="19.5" customHeight="1" x14ac:dyDescent="0.25">
      <c r="A24" s="10">
        <v>23</v>
      </c>
      <c r="B24" s="7" t="s">
        <v>218</v>
      </c>
      <c r="C24">
        <v>1</v>
      </c>
      <c r="D24" s="7" t="s">
        <v>214</v>
      </c>
      <c r="E24" s="7" t="s">
        <v>342</v>
      </c>
      <c r="F24" s="7" t="s">
        <v>415</v>
      </c>
      <c r="G24" s="7" t="s">
        <v>416</v>
      </c>
      <c r="H24"/>
      <c r="I24" s="7" t="s">
        <v>417</v>
      </c>
      <c r="J24" s="7" t="s">
        <v>418</v>
      </c>
      <c r="K24" s="23" t="s">
        <v>803</v>
      </c>
      <c r="M24" s="14" t="str">
        <f t="shared" si="0"/>
        <v>ballotTypeId</v>
      </c>
      <c r="N24" s="14" t="str">
        <f t="shared" si="1"/>
        <v>{{ form_row(form.ballotTypeId) }}</v>
      </c>
      <c r="O24" s="10" t="str">
        <f t="shared" si="2"/>
        <v xml:space="preserve">-&gt;add('ballotTypeId', </v>
      </c>
      <c r="P24" s="10" t="s">
        <v>835</v>
      </c>
      <c r="Q24" s="16" t="s">
        <v>906</v>
      </c>
      <c r="R24" s="10" t="str">
        <f t="shared" si="3"/>
        <v>'label'          =&gt; 'Primary Key to Ballot_Type',</v>
      </c>
      <c r="S24" s="10" t="s">
        <v>843</v>
      </c>
      <c r="T24" s="10" t="s">
        <v>844</v>
      </c>
      <c r="V24" s="10" t="s">
        <v>845</v>
      </c>
      <c r="W24" s="10" t="s">
        <v>846</v>
      </c>
      <c r="X24" s="10" t="s">
        <v>847</v>
      </c>
      <c r="Y24" s="10" t="s">
        <v>848</v>
      </c>
      <c r="Z24" s="10" t="s">
        <v>832</v>
      </c>
      <c r="AA24" t="s">
        <v>841</v>
      </c>
      <c r="AB24" t="s">
        <v>911</v>
      </c>
      <c r="AC24" s="1" t="s">
        <v>909</v>
      </c>
      <c r="AD24" s="1" t="s">
        <v>910</v>
      </c>
      <c r="AE24" s="1" t="s">
        <v>849</v>
      </c>
      <c r="AF24" t="s">
        <v>850</v>
      </c>
      <c r="AG24" s="16" t="s">
        <v>881</v>
      </c>
      <c r="AJ24" t="s">
        <v>882</v>
      </c>
      <c r="AK24" t="s">
        <v>908</v>
      </c>
      <c r="AL24" s="1" t="str">
        <f t="shared" si="4"/>
        <v>-&gt;add('ballotTypeId', IntegerType::class, [
  'disabled' =&gt; TRUE, 
'label'          =&gt; 'Primary Key to Ballot_Type',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25" spans="1:38" ht="19.5" customHeight="1" x14ac:dyDescent="0.25">
      <c r="A25" s="10">
        <v>24</v>
      </c>
      <c r="B25" s="7" t="s">
        <v>218</v>
      </c>
      <c r="C25">
        <v>2</v>
      </c>
      <c r="D25" s="7" t="s">
        <v>218</v>
      </c>
      <c r="E25" s="7" t="s">
        <v>349</v>
      </c>
      <c r="F25" s="7" t="s">
        <v>415</v>
      </c>
      <c r="G25" s="7" t="s">
        <v>416</v>
      </c>
      <c r="H25">
        <v>128</v>
      </c>
      <c r="I25" s="7" t="s">
        <v>431</v>
      </c>
      <c r="J25" s="7" t="s">
        <v>415</v>
      </c>
      <c r="K25" s="23" t="s">
        <v>804</v>
      </c>
      <c r="M25" s="14" t="str">
        <f t="shared" si="0"/>
        <v>ballotType</v>
      </c>
      <c r="N25" s="14" t="str">
        <f t="shared" si="1"/>
        <v>{{ form_row(form.ballotType) }}</v>
      </c>
      <c r="O25" s="10" t="str">
        <f t="shared" si="2"/>
        <v xml:space="preserve">-&gt;add('ballotType', </v>
      </c>
      <c r="P25" s="10" t="s">
        <v>833</v>
      </c>
      <c r="Q25" s="16" t="s">
        <v>907</v>
      </c>
      <c r="R25" s="10" t="str">
        <f t="shared" si="3"/>
        <v>'label'          =&gt; 'Description of a Ballot Type.  (Ie, Electronic, Proxy, etc.)',</v>
      </c>
      <c r="S25" s="10" t="s">
        <v>843</v>
      </c>
      <c r="T25" s="10" t="s">
        <v>844</v>
      </c>
      <c r="U25" s="10" t="s">
        <v>853</v>
      </c>
      <c r="V25" s="10" t="s">
        <v>845</v>
      </c>
      <c r="W25" s="10" t="s">
        <v>846</v>
      </c>
      <c r="X25" s="10" t="s">
        <v>847</v>
      </c>
      <c r="Y25" s="10" t="s">
        <v>848</v>
      </c>
      <c r="Z25" s="10" t="s">
        <v>832</v>
      </c>
      <c r="AA25" t="s">
        <v>841</v>
      </c>
      <c r="AB25" t="s">
        <v>911</v>
      </c>
      <c r="AC25" s="1" t="s">
        <v>909</v>
      </c>
      <c r="AD25" s="1" t="s">
        <v>910</v>
      </c>
      <c r="AE25" s="1" t="s">
        <v>849</v>
      </c>
      <c r="AF25" t="s">
        <v>850</v>
      </c>
      <c r="AG25" s="16" t="s">
        <v>881</v>
      </c>
      <c r="AH25" t="str">
        <f>CONCATENATE("new NotBlank([ 'message' =&gt; 'Please enter a ",K25," ',]),")</f>
        <v>new NotBlank([ 'message' =&gt; 'Please enter a Description of a Ballot Type.  (Ie, Electronic, Proxy, etc.) ',]),</v>
      </c>
      <c r="AI25" t="str">
        <f>CONCATENATE("new Length(['min'=&gt; 1,'minMessage' =&gt; '",K25," must be at least {{ limit }} characters in length.','max'=&gt; ",H25,",'maxMessage' =&gt; '",K25," cannot exceeed {{ limit }} characters.',]),")</f>
        <v>new Length(['min'=&gt; 1,'minMessage' =&gt; 'Description of a Ballot Type.  (Ie, Electronic, Proxy, etc.) must be at least {{ limit }} characters in length.','max'=&gt; 128,'maxMessage' =&gt; 'Description of a Ballot Type.  (Ie, Electronic, Proxy, etc.) cannot exceeed {{ limit }} characters.',]),</v>
      </c>
      <c r="AJ25" t="s">
        <v>882</v>
      </c>
      <c r="AK25" t="s">
        <v>908</v>
      </c>
      <c r="AL25" s="1" t="str">
        <f t="shared" si="4"/>
        <v>-&gt;add('ballotType', TextType::class, [
  'disabled' =&gt; FALSE, 
'label'          =&gt; 'Description of a Ballot Type.  (Ie, Electronic, Proxy, etc.)',
  'label_attr' =&gt; [], 
  'label_format' =&gt; NULL,
  'placeholder' =&gt; '', 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Description of a Ballot Type.  (Ie, Electronic, Proxy, etc.) ',]),
new Length(['min'=&gt; 1,'minMessage' =&gt; 'Description of a Ballot Type.  (Ie, Electronic, Proxy, etc.) must be at least {{ limit }} characters in length.','max'=&gt; 128,'maxMessage' =&gt; 'Description of a Ballot Type.  (Ie, Electronic, Proxy, etc.) cannot exceeed {{ limit }} characters.',]),
],
])</v>
      </c>
    </row>
    <row r="26" spans="1:38" ht="19.5" customHeight="1" x14ac:dyDescent="0.25">
      <c r="A26" s="10">
        <v>25</v>
      </c>
      <c r="B26" s="7" t="s">
        <v>218</v>
      </c>
      <c r="C26">
        <v>3</v>
      </c>
      <c r="D26" s="7" t="s">
        <v>219</v>
      </c>
      <c r="E26" s="7" t="s">
        <v>349</v>
      </c>
      <c r="F26" s="7" t="s">
        <v>420</v>
      </c>
      <c r="G26" s="7" t="s">
        <v>421</v>
      </c>
      <c r="H26">
        <v>255</v>
      </c>
      <c r="I26" s="7" t="s">
        <v>878</v>
      </c>
      <c r="J26" s="7" t="s">
        <v>415</v>
      </c>
      <c r="K26" s="23" t="s">
        <v>805</v>
      </c>
      <c r="M26" s="14" t="str">
        <f t="shared" si="0"/>
        <v>urlBallotType</v>
      </c>
      <c r="N26" s="14" t="str">
        <f t="shared" si="1"/>
        <v>{{ form_row(form.urlBallotType) }}</v>
      </c>
      <c r="O26" s="10" t="str">
        <f t="shared" si="2"/>
        <v xml:space="preserve">-&gt;add('urlBallotType', </v>
      </c>
      <c r="P26" s="10" t="s">
        <v>840</v>
      </c>
      <c r="Q26" s="16" t="s">
        <v>907</v>
      </c>
      <c r="R26" s="10" t="str">
        <f t="shared" si="3"/>
        <v>'label'          =&gt; 'URL Link to get to Page Describing The Ballot Type',</v>
      </c>
      <c r="S26" s="10" t="s">
        <v>843</v>
      </c>
      <c r="T26" s="10" t="s">
        <v>844</v>
      </c>
      <c r="U26" s="10" t="s">
        <v>866</v>
      </c>
      <c r="V26" s="10" t="s">
        <v>845</v>
      </c>
      <c r="W26" s="10" t="s">
        <v>846</v>
      </c>
      <c r="X26" s="10" t="s">
        <v>847</v>
      </c>
      <c r="Y26" s="10" t="s">
        <v>848</v>
      </c>
      <c r="Z26" s="10" t="s">
        <v>832</v>
      </c>
      <c r="AA26" t="s">
        <v>842</v>
      </c>
      <c r="AB26" t="s">
        <v>911</v>
      </c>
      <c r="AC26" s="1" t="s">
        <v>909</v>
      </c>
      <c r="AD26" s="1" t="s">
        <v>910</v>
      </c>
      <c r="AE26" s="1" t="s">
        <v>849</v>
      </c>
      <c r="AF26" t="s">
        <v>850</v>
      </c>
      <c r="AG26" s="16" t="s">
        <v>881</v>
      </c>
      <c r="AI26" t="str">
        <f>CONCATENATE("new Length(['max'=&gt; ",H26,",'maxMessage' =&gt; '",K26," cannot exceeed {{ limit }} characters.',]),")</f>
        <v>new Length(['max'=&gt; 255,'maxMessage' =&gt; 'URL Link to get to Page Describing The Ballot Type cannot exceeed {{ limit }} characters.',]),</v>
      </c>
      <c r="AJ26" t="s">
        <v>882</v>
      </c>
      <c r="AK26" t="s">
        <v>908</v>
      </c>
      <c r="AL26" s="1" t="str">
        <f t="shared" si="4"/>
        <v>-&gt;add('urlBallotType', UrlType::class, [
  'disabled' =&gt; FALSE, 
'label'          =&gt; 'URL Link to get to Page Describing The Ballot Type',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to Page Describing The Ballot Type cannot exceeed {{ limit }} characters.',]),
],
])</v>
      </c>
    </row>
    <row r="27" spans="1:38" ht="19.5" customHeight="1" x14ac:dyDescent="0.25">
      <c r="A27" s="10">
        <v>26</v>
      </c>
      <c r="B27" s="7" t="s">
        <v>218</v>
      </c>
      <c r="C27">
        <v>4</v>
      </c>
      <c r="D27" s="7" t="s">
        <v>220</v>
      </c>
      <c r="E27" s="7" t="s">
        <v>355</v>
      </c>
      <c r="F27" s="7" t="s">
        <v>420</v>
      </c>
      <c r="G27" s="7" t="s">
        <v>421</v>
      </c>
      <c r="H27">
        <v>65535</v>
      </c>
      <c r="I27" s="7" t="s">
        <v>355</v>
      </c>
      <c r="J27" s="7" t="s">
        <v>415</v>
      </c>
      <c r="K27" s="23" t="s">
        <v>573</v>
      </c>
      <c r="M27" s="14" t="str">
        <f t="shared" si="0"/>
        <v>htmlBallotType</v>
      </c>
      <c r="N27" s="14" t="str">
        <f t="shared" si="1"/>
        <v>{{ form_row(form.htmlBallotType) }}</v>
      </c>
      <c r="O27" s="10" t="str">
        <f t="shared" si="2"/>
        <v xml:space="preserve">-&gt;add('htmlBallotType', </v>
      </c>
      <c r="P27" s="10" t="s">
        <v>836</v>
      </c>
      <c r="Q27" s="16" t="s">
        <v>907</v>
      </c>
      <c r="R27" s="10" t="str">
        <f t="shared" si="3"/>
        <v>'label'          =&gt; 'Html Describing The Ballot Type',</v>
      </c>
      <c r="S27" s="10" t="s">
        <v>843</v>
      </c>
      <c r="T27" s="10" t="s">
        <v>844</v>
      </c>
      <c r="V27" s="10" t="s">
        <v>845</v>
      </c>
      <c r="W27" s="10" t="s">
        <v>846</v>
      </c>
      <c r="X27" s="10" t="s">
        <v>847</v>
      </c>
      <c r="Y27" s="10" t="s">
        <v>848</v>
      </c>
      <c r="Z27" s="10" t="s">
        <v>832</v>
      </c>
      <c r="AA27" t="s">
        <v>842</v>
      </c>
      <c r="AB27" t="s">
        <v>911</v>
      </c>
      <c r="AC27" s="1" t="s">
        <v>909</v>
      </c>
      <c r="AD27" s="1" t="s">
        <v>910</v>
      </c>
      <c r="AE27" s="1" t="s">
        <v>849</v>
      </c>
      <c r="AF27" t="s">
        <v>850</v>
      </c>
      <c r="AG27" s="16" t="s">
        <v>881</v>
      </c>
      <c r="AI27" t="str">
        <f>CONCATENATE("new Length(['max'=&gt; ",H27,",'maxMessage' =&gt; '",K27," cannot exceeed {{ limit }} characters.',]),")</f>
        <v>new Length(['max'=&gt; 65535,'maxMessage' =&gt; 'Html Describing The Ballot Type cannot exceeed {{ limit }} characters.',]),</v>
      </c>
      <c r="AJ27" t="s">
        <v>882</v>
      </c>
      <c r="AK27" t="s">
        <v>908</v>
      </c>
      <c r="AL27" s="1" t="str">
        <f t="shared" si="4"/>
        <v>-&gt;add('htmlBallotType', TextAreaType::class, [
  'disabled' =&gt; FALSE, 
'label'          =&gt; 'Html Describing The Ballot Type',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65535,'maxMessage' =&gt; 'Html Describing The Ballot Type cannot exceeed {{ limit }} characters.',]),
],
])</v>
      </c>
    </row>
    <row r="28" spans="1:38" ht="19.5" customHeight="1" x14ac:dyDescent="0.25">
      <c r="A28" s="10">
        <v>27</v>
      </c>
      <c r="B28" s="7" t="s">
        <v>225</v>
      </c>
      <c r="C28">
        <v>1</v>
      </c>
      <c r="D28" s="7" t="s">
        <v>213</v>
      </c>
      <c r="E28" s="7" t="s">
        <v>342</v>
      </c>
      <c r="F28" s="7" t="s">
        <v>415</v>
      </c>
      <c r="G28" s="7" t="s">
        <v>416</v>
      </c>
      <c r="H28"/>
      <c r="I28" s="7" t="s">
        <v>417</v>
      </c>
      <c r="J28" s="7" t="s">
        <v>418</v>
      </c>
      <c r="K28" s="23" t="s">
        <v>806</v>
      </c>
      <c r="M28" s="14" t="str">
        <f t="shared" si="0"/>
        <v>candidateId</v>
      </c>
      <c r="N28" s="14" t="str">
        <f t="shared" si="1"/>
        <v>{{ form_row(form.candidateId) }}</v>
      </c>
      <c r="O28" s="10" t="str">
        <f t="shared" si="2"/>
        <v xml:space="preserve">-&gt;add('candidateId', </v>
      </c>
      <c r="P28" s="10" t="s">
        <v>835</v>
      </c>
      <c r="Q28" s="16" t="s">
        <v>906</v>
      </c>
      <c r="R28" s="10" t="str">
        <f t="shared" si="3"/>
        <v>'label'          =&gt; 'Primary Key to Candidate',</v>
      </c>
      <c r="S28" s="10" t="s">
        <v>843</v>
      </c>
      <c r="T28" s="10" t="s">
        <v>844</v>
      </c>
      <c r="V28" s="10" t="s">
        <v>845</v>
      </c>
      <c r="W28" s="10" t="s">
        <v>846</v>
      </c>
      <c r="X28" s="10" t="s">
        <v>847</v>
      </c>
      <c r="Y28" s="10" t="s">
        <v>848</v>
      </c>
      <c r="Z28" s="10" t="s">
        <v>832</v>
      </c>
      <c r="AA28" t="s">
        <v>841</v>
      </c>
      <c r="AB28" t="s">
        <v>911</v>
      </c>
      <c r="AC28" s="1" t="s">
        <v>909</v>
      </c>
      <c r="AD28" s="1" t="s">
        <v>910</v>
      </c>
      <c r="AE28" s="1" t="s">
        <v>849</v>
      </c>
      <c r="AF28" t="s">
        <v>850</v>
      </c>
      <c r="AG28" s="16" t="s">
        <v>881</v>
      </c>
      <c r="AJ28" t="s">
        <v>882</v>
      </c>
      <c r="AK28" t="s">
        <v>908</v>
      </c>
      <c r="AL28" s="1" t="str">
        <f t="shared" si="4"/>
        <v>-&gt;add('candidateId', IntegerType::class, [
  'disabled' =&gt; TRUE, 
'label'          =&gt; 'Primary Key to Candidate',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29" spans="1:38" ht="19.5" customHeight="1" x14ac:dyDescent="0.25">
      <c r="A29" s="10">
        <v>28</v>
      </c>
      <c r="B29" s="7" t="s">
        <v>225</v>
      </c>
      <c r="C29">
        <v>2</v>
      </c>
      <c r="D29" s="7" t="s">
        <v>226</v>
      </c>
      <c r="E29" s="7" t="s">
        <v>342</v>
      </c>
      <c r="F29" s="7" t="s">
        <v>420</v>
      </c>
      <c r="G29" s="7" t="s">
        <v>421</v>
      </c>
      <c r="H29"/>
      <c r="I29" s="7" t="s">
        <v>417</v>
      </c>
      <c r="J29" s="7" t="s">
        <v>422</v>
      </c>
      <c r="K29" s="23" t="s">
        <v>584</v>
      </c>
      <c r="L29" s="10" t="s">
        <v>334</v>
      </c>
      <c r="M29" s="14" t="str">
        <f t="shared" si="0"/>
        <v>electionId</v>
      </c>
      <c r="N29" s="14" t="str">
        <f t="shared" si="1"/>
        <v>{{ form_row(form.electionId) }}</v>
      </c>
      <c r="O29" s="10" t="str">
        <f t="shared" si="2"/>
        <v xml:space="preserve">-&gt;add('electionId', </v>
      </c>
      <c r="P29" s="10" t="s">
        <v>833</v>
      </c>
      <c r="Q29" s="16" t="s">
        <v>906</v>
      </c>
      <c r="R29" s="10" t="str">
        <f t="shared" si="3"/>
        <v>'label'          =&gt; 'Foreign Key to Election',</v>
      </c>
      <c r="S29" s="10" t="s">
        <v>843</v>
      </c>
      <c r="T29" s="10" t="s">
        <v>844</v>
      </c>
      <c r="V29" s="10" t="s">
        <v>845</v>
      </c>
      <c r="W29" s="10" t="s">
        <v>846</v>
      </c>
      <c r="X29" s="10" t="s">
        <v>847</v>
      </c>
      <c r="Y29" s="10" t="s">
        <v>848</v>
      </c>
      <c r="Z29" s="10" t="s">
        <v>832</v>
      </c>
      <c r="AA29" t="s">
        <v>842</v>
      </c>
      <c r="AB29" t="s">
        <v>911</v>
      </c>
      <c r="AC29" s="1" t="s">
        <v>909</v>
      </c>
      <c r="AD29" s="1" t="s">
        <v>910</v>
      </c>
      <c r="AE29" s="1" t="s">
        <v>849</v>
      </c>
      <c r="AF29" t="s">
        <v>850</v>
      </c>
      <c r="AG29" s="16" t="s">
        <v>881</v>
      </c>
      <c r="AJ29" t="s">
        <v>882</v>
      </c>
      <c r="AK29" t="s">
        <v>908</v>
      </c>
      <c r="AL29" s="1" t="str">
        <f t="shared" si="4"/>
        <v>-&gt;add('electionId', TextType::class, [
  'disabled' =&gt; TRUE, 
'label'          =&gt; 'Foreign Key to Election',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30" spans="1:38" ht="19.5" customHeight="1" x14ac:dyDescent="0.25">
      <c r="A30" s="10">
        <v>29</v>
      </c>
      <c r="B30" s="7" t="s">
        <v>225</v>
      </c>
      <c r="C30">
        <v>3</v>
      </c>
      <c r="D30" s="7" t="s">
        <v>227</v>
      </c>
      <c r="E30" s="7" t="s">
        <v>346</v>
      </c>
      <c r="F30" s="7" t="s">
        <v>428</v>
      </c>
      <c r="G30" s="7" t="s">
        <v>416</v>
      </c>
      <c r="H30"/>
      <c r="I30" s="7" t="s">
        <v>794</v>
      </c>
      <c r="J30" s="7" t="s">
        <v>415</v>
      </c>
      <c r="K30" s="23" t="s">
        <v>807</v>
      </c>
      <c r="M30" s="14" t="str">
        <f t="shared" si="0"/>
        <v>isWriteIn</v>
      </c>
      <c r="N30" s="14" t="str">
        <f t="shared" si="1"/>
        <v>{{ form_row(form.isWriteIn) }}</v>
      </c>
      <c r="O30" s="10" t="str">
        <f t="shared" si="2"/>
        <v xml:space="preserve">-&gt;add('isWriteIn', </v>
      </c>
      <c r="P30" s="10" t="s">
        <v>837</v>
      </c>
      <c r="Q30" s="16" t="s">
        <v>907</v>
      </c>
      <c r="R30" s="10" t="str">
        <f t="shared" si="3"/>
        <v>'label'          =&gt; 'Is a Write in Vote',</v>
      </c>
      <c r="S30" s="10" t="s">
        <v>843</v>
      </c>
      <c r="T30" s="10" t="s">
        <v>844</v>
      </c>
      <c r="V30" s="10" t="s">
        <v>845</v>
      </c>
      <c r="W30" s="10" t="s">
        <v>846</v>
      </c>
      <c r="X30" s="10" t="s">
        <v>847</v>
      </c>
      <c r="Y30" s="10" t="s">
        <v>848</v>
      </c>
      <c r="Z30" s="10" t="s">
        <v>832</v>
      </c>
      <c r="AA30" t="s">
        <v>841</v>
      </c>
      <c r="AB30" t="s">
        <v>911</v>
      </c>
      <c r="AC30" s="1" t="s">
        <v>909</v>
      </c>
      <c r="AD30" s="1" t="s">
        <v>910</v>
      </c>
      <c r="AE30" s="1" t="s">
        <v>849</v>
      </c>
      <c r="AF30" t="s">
        <v>850</v>
      </c>
      <c r="AG30" s="16" t="s">
        <v>881</v>
      </c>
      <c r="AH30" t="str">
        <f>CONCATENATE("new NotBlank([ 'message' =&gt; 'Please enter a ",K30," ',]),")</f>
        <v>new NotBlank([ 'message' =&gt; 'Please enter a Is a Write in Vote ',]),</v>
      </c>
      <c r="AJ30" t="s">
        <v>882</v>
      </c>
      <c r="AK30" t="s">
        <v>908</v>
      </c>
      <c r="AL30" s="1" t="str">
        <f t="shared" si="4"/>
        <v>-&gt;add('isWriteIn', ChoiceType::class, [
  'disabled' =&gt; FALSE, 
'label'          =&gt; 'Is a Write in Vote',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a Write in Vote ',]),
],
])</v>
      </c>
    </row>
    <row r="31" spans="1:38" ht="19.5" customHeight="1" x14ac:dyDescent="0.25">
      <c r="A31" s="10">
        <v>30</v>
      </c>
      <c r="B31" s="7" t="s">
        <v>225</v>
      </c>
      <c r="C31">
        <v>4</v>
      </c>
      <c r="D31" s="7" t="s">
        <v>228</v>
      </c>
      <c r="E31" s="7" t="s">
        <v>342</v>
      </c>
      <c r="F31" s="7" t="s">
        <v>420</v>
      </c>
      <c r="G31" s="7" t="s">
        <v>421</v>
      </c>
      <c r="H31"/>
      <c r="I31" s="7" t="s">
        <v>417</v>
      </c>
      <c r="J31" s="7" t="s">
        <v>415</v>
      </c>
      <c r="K31" s="23" t="s">
        <v>798</v>
      </c>
      <c r="L31" s="10" t="s">
        <v>321</v>
      </c>
      <c r="M31" s="14" t="str">
        <f t="shared" si="0"/>
        <v>writeInByVoterId</v>
      </c>
      <c r="N31" s="14" t="str">
        <f t="shared" si="1"/>
        <v>{{ form_row(form.writeInByVoterId) }}</v>
      </c>
      <c r="O31" s="10" t="str">
        <f t="shared" si="2"/>
        <v xml:space="preserve">-&gt;add('writeInByVoterId', </v>
      </c>
      <c r="P31" s="10" t="s">
        <v>833</v>
      </c>
      <c r="Q31" s="16" t="s">
        <v>906</v>
      </c>
      <c r="R31" s="10" t="str">
        <f t="shared" si="3"/>
        <v>'label'          =&gt; 'Foreign Key to Voter',</v>
      </c>
      <c r="S31" s="10" t="s">
        <v>843</v>
      </c>
      <c r="T31" s="10" t="s">
        <v>844</v>
      </c>
      <c r="V31" s="10" t="s">
        <v>845</v>
      </c>
      <c r="W31" s="10" t="s">
        <v>846</v>
      </c>
      <c r="X31" s="10" t="s">
        <v>847</v>
      </c>
      <c r="Y31" s="10" t="s">
        <v>848</v>
      </c>
      <c r="Z31" s="10" t="s">
        <v>832</v>
      </c>
      <c r="AA31" t="s">
        <v>842</v>
      </c>
      <c r="AB31" t="s">
        <v>911</v>
      </c>
      <c r="AC31" s="1" t="s">
        <v>909</v>
      </c>
      <c r="AD31" s="1" t="s">
        <v>910</v>
      </c>
      <c r="AE31" s="1" t="s">
        <v>849</v>
      </c>
      <c r="AF31" t="s">
        <v>850</v>
      </c>
      <c r="AG31" s="16" t="s">
        <v>881</v>
      </c>
      <c r="AJ31" t="s">
        <v>882</v>
      </c>
      <c r="AK31" t="s">
        <v>908</v>
      </c>
      <c r="AL31" s="1" t="str">
        <f t="shared" si="4"/>
        <v>-&gt;add('writeInByVoterId', TextType::class, [
  'disabled' =&gt; TRUE, 
'label'          =&gt; 'Foreign Key to Voter',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32" spans="1:38" ht="19.5" customHeight="1" x14ac:dyDescent="0.25">
      <c r="A32" s="10">
        <v>31</v>
      </c>
      <c r="B32" s="7" t="s">
        <v>225</v>
      </c>
      <c r="C32">
        <v>5</v>
      </c>
      <c r="D32" s="7" t="s">
        <v>229</v>
      </c>
      <c r="E32" s="7" t="s">
        <v>349</v>
      </c>
      <c r="F32" s="7" t="s">
        <v>415</v>
      </c>
      <c r="G32" s="7" t="s">
        <v>416</v>
      </c>
      <c r="H32">
        <v>108</v>
      </c>
      <c r="I32" s="7" t="s">
        <v>879</v>
      </c>
      <c r="J32" s="7" t="s">
        <v>422</v>
      </c>
      <c r="K32" s="23" t="s">
        <v>565</v>
      </c>
      <c r="M32" s="14" t="str">
        <f t="shared" si="0"/>
        <v>nameDisplay</v>
      </c>
      <c r="N32" s="14" t="str">
        <f t="shared" si="1"/>
        <v>{{ form_row(form.nameDisplay) }}</v>
      </c>
      <c r="O32" s="10" t="str">
        <f t="shared" si="2"/>
        <v xml:space="preserve">-&gt;add('nameDisplay', </v>
      </c>
      <c r="P32" s="10" t="s">
        <v>833</v>
      </c>
      <c r="Q32" s="16" t="s">
        <v>907</v>
      </c>
      <c r="R32" s="10" t="str">
        <f t="shared" si="3"/>
        <v>'label'          =&gt; 'Display Name',</v>
      </c>
      <c r="S32" s="10" t="s">
        <v>843</v>
      </c>
      <c r="T32" s="10" t="s">
        <v>844</v>
      </c>
      <c r="U32" s="10" t="s">
        <v>872</v>
      </c>
      <c r="V32" s="10" t="s">
        <v>845</v>
      </c>
      <c r="W32" s="10" t="s">
        <v>846</v>
      </c>
      <c r="X32" s="10" t="s">
        <v>847</v>
      </c>
      <c r="Y32" s="10" t="s">
        <v>848</v>
      </c>
      <c r="Z32" s="10" t="s">
        <v>832</v>
      </c>
      <c r="AA32" t="s">
        <v>841</v>
      </c>
      <c r="AB32" t="s">
        <v>911</v>
      </c>
      <c r="AC32" s="1" t="s">
        <v>909</v>
      </c>
      <c r="AD32" s="1" t="s">
        <v>910</v>
      </c>
      <c r="AE32" s="1" t="s">
        <v>849</v>
      </c>
      <c r="AF32" t="s">
        <v>850</v>
      </c>
      <c r="AG32" s="16" t="s">
        <v>881</v>
      </c>
      <c r="AH32" t="str">
        <f>CONCATENATE("new NotBlank([ 'message' =&gt; 'Please enter a ",K32," ',]),")</f>
        <v>new NotBlank([ 'message' =&gt; 'Please enter a Display Name ',]),</v>
      </c>
      <c r="AI32" t="str">
        <f>CONCATENATE("new Length(['min'=&gt; 1,'minMessage' =&gt; '",K32," must be at least {{ limit }} characters in length.','max'=&gt; ",H32,",'maxMessage' =&gt; '",K32," cannot exceeed {{ limit }} characters.',]),")</f>
        <v>new Length(['min'=&gt; 1,'minMessage' =&gt; 'Display Name must be at least {{ limit }} characters in length.','max'=&gt; 108,'maxMessage' =&gt; 'Display Name cannot exceeed {{ limit }} characters.',]),</v>
      </c>
      <c r="AJ32" t="s">
        <v>882</v>
      </c>
      <c r="AK32" t="s">
        <v>908</v>
      </c>
      <c r="AL32" s="1" t="str">
        <f t="shared" si="4"/>
        <v>-&gt;add('nameDisplay', TextType::class, [
  'disabled' =&gt; FALSE, 
'label'          =&gt; 'Display Name',
  'label_attr' =&gt; [], 
  'label_format' =&gt; NULL,
  'placeholder' =&gt; 'John Doe',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Display Name ',]),
new Length(['min'=&gt; 1,'minMessage' =&gt; 'Display Name must be at least {{ limit }} characters in length.','max'=&gt; 108,'maxMessage' =&gt; 'Display Name cannot exceeed {{ limit }} characters.',]),
],
])</v>
      </c>
    </row>
    <row r="33" spans="1:38" ht="19.5" customHeight="1" x14ac:dyDescent="0.25">
      <c r="A33" s="10">
        <v>32</v>
      </c>
      <c r="B33" s="7" t="s">
        <v>225</v>
      </c>
      <c r="C33">
        <v>6</v>
      </c>
      <c r="D33" s="7" t="s">
        <v>230</v>
      </c>
      <c r="E33" s="7" t="s">
        <v>349</v>
      </c>
      <c r="F33" s="7" t="s">
        <v>415</v>
      </c>
      <c r="G33" s="7" t="s">
        <v>416</v>
      </c>
      <c r="H33">
        <v>32</v>
      </c>
      <c r="I33" s="7" t="s">
        <v>522</v>
      </c>
      <c r="J33" s="7" t="s">
        <v>415</v>
      </c>
      <c r="K33" s="23" t="s">
        <v>566</v>
      </c>
      <c r="M33" s="14" t="str">
        <f t="shared" si="0"/>
        <v>nameFirst</v>
      </c>
      <c r="N33" s="14" t="str">
        <f t="shared" si="1"/>
        <v>{{ form_row(form.nameFirst) }}</v>
      </c>
      <c r="O33" s="10" t="str">
        <f t="shared" si="2"/>
        <v xml:space="preserve">-&gt;add('nameFirst', </v>
      </c>
      <c r="P33" s="10" t="s">
        <v>833</v>
      </c>
      <c r="Q33" s="16" t="s">
        <v>907</v>
      </c>
      <c r="R33" s="10" t="str">
        <f t="shared" si="3"/>
        <v>'label'          =&gt; 'First Name',</v>
      </c>
      <c r="S33" s="10" t="s">
        <v>843</v>
      </c>
      <c r="T33" s="10" t="s">
        <v>844</v>
      </c>
      <c r="U33" s="10" t="s">
        <v>876</v>
      </c>
      <c r="V33" s="10" t="s">
        <v>845</v>
      </c>
      <c r="W33" s="10" t="s">
        <v>846</v>
      </c>
      <c r="X33" s="10" t="s">
        <v>847</v>
      </c>
      <c r="Y33" s="10" t="s">
        <v>848</v>
      </c>
      <c r="Z33" s="10" t="s">
        <v>832</v>
      </c>
      <c r="AA33" t="s">
        <v>841</v>
      </c>
      <c r="AB33" t="s">
        <v>911</v>
      </c>
      <c r="AC33" s="1" t="s">
        <v>909</v>
      </c>
      <c r="AD33" s="1" t="s">
        <v>910</v>
      </c>
      <c r="AE33" s="1" t="s">
        <v>849</v>
      </c>
      <c r="AF33" t="s">
        <v>850</v>
      </c>
      <c r="AG33" s="16" t="s">
        <v>881</v>
      </c>
      <c r="AH33" t="str">
        <f>CONCATENATE("new NotBlank([ 'message' =&gt; 'Please enter a ",K33," ',]),")</f>
        <v>new NotBlank([ 'message' =&gt; 'Please enter a First Name ',]),</v>
      </c>
      <c r="AI33" t="str">
        <f>CONCATENATE("new Length(['min'=&gt; 1,'minMessage' =&gt; '",K33," must be at least {{ limit }} characters in length.','max'=&gt; ",H33,",'maxMessage' =&gt; '",K33," cannot exceeed {{ limit }} characters.',]),")</f>
        <v>new Length(['min'=&gt; 1,'minMessage' =&gt; 'First Name must be at least {{ limit }} characters in length.','max'=&gt; 32,'maxMessage' =&gt; 'First Name cannot exceeed {{ limit }} characters.',]),</v>
      </c>
      <c r="AJ33" t="s">
        <v>882</v>
      </c>
      <c r="AK33" t="s">
        <v>908</v>
      </c>
      <c r="AL33" s="1" t="str">
        <f t="shared" si="4"/>
        <v>-&gt;add('nameFirst', TextType::class, [
  'disabled' =&gt; FALSE, 
'label'          =&gt; 'First Name',
  'label_attr' =&gt; [], 
  'label_format' =&gt; NULL,
  'placeholder' =&gt; 'i.e. John or Jane',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First Name ',]),
new Length(['min'=&gt; 1,'minMessage' =&gt; 'First Name must be at least {{ limit }} characters in length.','max'=&gt; 32,'maxMessage' =&gt; 'First Name cannot exceeed {{ limit }} characters.',]),
],
])</v>
      </c>
    </row>
    <row r="34" spans="1:38" ht="19.5" customHeight="1" x14ac:dyDescent="0.25">
      <c r="A34" s="10">
        <v>33</v>
      </c>
      <c r="B34" s="7" t="s">
        <v>225</v>
      </c>
      <c r="C34">
        <v>7</v>
      </c>
      <c r="D34" s="7" t="s">
        <v>231</v>
      </c>
      <c r="E34" s="7" t="s">
        <v>349</v>
      </c>
      <c r="F34" s="7" t="s">
        <v>420</v>
      </c>
      <c r="G34" s="7" t="s">
        <v>421</v>
      </c>
      <c r="H34">
        <v>32</v>
      </c>
      <c r="I34" s="7" t="s">
        <v>522</v>
      </c>
      <c r="J34" s="7" t="s">
        <v>415</v>
      </c>
      <c r="K34" s="23" t="s">
        <v>568</v>
      </c>
      <c r="M34" s="14" t="str">
        <f t="shared" ref="M34:M65" si="5">REPLACE( SUBSTITUTE(PROPER(D34), "_", ""), 1, 1, LOWER(LEFT(D34,1)))</f>
        <v>nameMiddle</v>
      </c>
      <c r="N34" s="14" t="str">
        <f t="shared" ref="N34:N65" si="6">_xlfn.CONCAT("{{ form_row(form.", M34, ") }}")</f>
        <v>{{ form_row(form.nameMiddle) }}</v>
      </c>
      <c r="O34" s="10" t="str">
        <f t="shared" ref="O34:O65" si="7">CONCATENATE("-&gt;add('", M34, "', ")</f>
        <v xml:space="preserve">-&gt;add('nameMiddle', </v>
      </c>
      <c r="P34" s="10" t="s">
        <v>833</v>
      </c>
      <c r="Q34" s="16" t="s">
        <v>907</v>
      </c>
      <c r="R34" s="10" t="str">
        <f t="shared" ref="R34:R65" si="8">CONCATENATE("'label'          =&gt; '",K34, "',")</f>
        <v>'label'          =&gt; 'Middle Name',</v>
      </c>
      <c r="S34" s="10" t="s">
        <v>843</v>
      </c>
      <c r="T34" s="10" t="s">
        <v>844</v>
      </c>
      <c r="V34" s="10" t="s">
        <v>845</v>
      </c>
      <c r="W34" s="10" t="s">
        <v>846</v>
      </c>
      <c r="X34" s="10" t="s">
        <v>847</v>
      </c>
      <c r="Y34" s="10" t="s">
        <v>848</v>
      </c>
      <c r="Z34" s="10" t="s">
        <v>832</v>
      </c>
      <c r="AA34" t="s">
        <v>842</v>
      </c>
      <c r="AB34" t="s">
        <v>911</v>
      </c>
      <c r="AC34" s="1" t="s">
        <v>909</v>
      </c>
      <c r="AD34" s="1" t="s">
        <v>910</v>
      </c>
      <c r="AE34" s="1" t="s">
        <v>849</v>
      </c>
      <c r="AF34" t="s">
        <v>850</v>
      </c>
      <c r="AG34" s="16" t="s">
        <v>881</v>
      </c>
      <c r="AI34" t="str">
        <f>CONCATENATE("new Length(['max'=&gt; ",H34,",'maxMessage' =&gt; '",K34," cannot exceeed {{ limit }} characters.',]),")</f>
        <v>new Length(['max'=&gt; 32,'maxMessage' =&gt; 'Middle Name cannot exceeed {{ limit }} characters.',]),</v>
      </c>
      <c r="AJ34" t="s">
        <v>882</v>
      </c>
      <c r="AK34" t="s">
        <v>908</v>
      </c>
      <c r="AL34" s="1" t="str">
        <f t="shared" si="4"/>
        <v>-&gt;add('nameMiddle', TextType::class, [
  'disabled' =&gt; FALSE, 
'label'          =&gt; 'Middle Name',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32,'maxMessage' =&gt; 'Middle Name cannot exceeed {{ limit }} characters.',]),
],
])</v>
      </c>
    </row>
    <row r="35" spans="1:38" ht="19.5" customHeight="1" x14ac:dyDescent="0.25">
      <c r="A35" s="10">
        <v>34</v>
      </c>
      <c r="B35" s="7" t="s">
        <v>225</v>
      </c>
      <c r="C35">
        <v>8</v>
      </c>
      <c r="D35" s="7" t="s">
        <v>232</v>
      </c>
      <c r="E35" s="7" t="s">
        <v>349</v>
      </c>
      <c r="F35" s="7" t="s">
        <v>415</v>
      </c>
      <c r="G35" s="7" t="s">
        <v>416</v>
      </c>
      <c r="H35">
        <v>32</v>
      </c>
      <c r="I35" s="7" t="s">
        <v>522</v>
      </c>
      <c r="J35" s="7" t="s">
        <v>422</v>
      </c>
      <c r="K35" s="23" t="s">
        <v>567</v>
      </c>
      <c r="M35" s="14" t="str">
        <f t="shared" si="5"/>
        <v>nameLast</v>
      </c>
      <c r="N35" s="14" t="str">
        <f t="shared" si="6"/>
        <v>{{ form_row(form.nameLast) }}</v>
      </c>
      <c r="O35" s="10" t="str">
        <f t="shared" si="7"/>
        <v xml:space="preserve">-&gt;add('nameLast', </v>
      </c>
      <c r="P35" s="10" t="s">
        <v>833</v>
      </c>
      <c r="Q35" s="16" t="s">
        <v>907</v>
      </c>
      <c r="R35" s="10" t="str">
        <f t="shared" si="8"/>
        <v>'label'          =&gt; 'Last Name',</v>
      </c>
      <c r="S35" s="10" t="s">
        <v>843</v>
      </c>
      <c r="T35" s="10" t="s">
        <v>844</v>
      </c>
      <c r="U35" s="10" t="s">
        <v>877</v>
      </c>
      <c r="V35" s="10" t="s">
        <v>845</v>
      </c>
      <c r="W35" s="10" t="s">
        <v>846</v>
      </c>
      <c r="X35" s="10" t="s">
        <v>847</v>
      </c>
      <c r="Y35" s="10" t="s">
        <v>848</v>
      </c>
      <c r="Z35" s="10" t="s">
        <v>832</v>
      </c>
      <c r="AA35" t="s">
        <v>841</v>
      </c>
      <c r="AB35" t="s">
        <v>911</v>
      </c>
      <c r="AC35" s="1" t="s">
        <v>909</v>
      </c>
      <c r="AD35" s="1" t="s">
        <v>910</v>
      </c>
      <c r="AE35" s="1" t="s">
        <v>849</v>
      </c>
      <c r="AF35" t="s">
        <v>850</v>
      </c>
      <c r="AG35" s="16" t="s">
        <v>881</v>
      </c>
      <c r="AH35" t="str">
        <f>CONCATENATE("new NotBlank([ 'message' =&gt; 'Please enter a ",K35," ',]),")</f>
        <v>new NotBlank([ 'message' =&gt; 'Please enter a Last Name ',]),</v>
      </c>
      <c r="AI35" t="str">
        <f>CONCATENATE("new Length(['min'=&gt; 1,'minMessage' =&gt; '",K35," must be at least {{ limit }} characters in length.','max'=&gt; ",H35,",'maxMessage' =&gt; '",K35," cannot exceeed {{ limit }} characters.',]),")</f>
        <v>new Length(['min'=&gt; 1,'minMessage' =&gt; 'Last Name must be at least {{ limit }} characters in length.','max'=&gt; 32,'maxMessage' =&gt; 'Last Name cannot exceeed {{ limit }} characters.',]),</v>
      </c>
      <c r="AJ35" t="s">
        <v>882</v>
      </c>
      <c r="AK35" t="s">
        <v>908</v>
      </c>
      <c r="AL35" s="1" t="str">
        <f t="shared" si="4"/>
        <v>-&gt;add('nameLast', TextType::class, [
  'disabled' =&gt; FALSE, 
'label'          =&gt; 'Last Name',
  'label_attr' =&gt; [], 
  'label_format' =&gt; NULL,
  'placeholder' =&gt; 'i.e. Doe',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Last Name ',]),
new Length(['min'=&gt; 1,'minMessage' =&gt; 'Last Name must be at least {{ limit }} characters in length.','max'=&gt; 32,'maxMessage' =&gt; 'Last Name cannot exceeed {{ limit }} characters.',]),
],
])</v>
      </c>
    </row>
    <row r="36" spans="1:38" ht="19.5" customHeight="1" x14ac:dyDescent="0.25">
      <c r="A36" s="10">
        <v>35</v>
      </c>
      <c r="B36" s="7" t="s">
        <v>225</v>
      </c>
      <c r="C36">
        <v>9</v>
      </c>
      <c r="D36" s="7" t="s">
        <v>233</v>
      </c>
      <c r="E36" s="7" t="s">
        <v>349</v>
      </c>
      <c r="F36" s="7" t="s">
        <v>420</v>
      </c>
      <c r="G36" s="7" t="s">
        <v>421</v>
      </c>
      <c r="H36">
        <v>12</v>
      </c>
      <c r="I36" s="7" t="s">
        <v>467</v>
      </c>
      <c r="J36" s="7" t="s">
        <v>415</v>
      </c>
      <c r="K36" s="23" t="s">
        <v>569</v>
      </c>
      <c r="M36" s="14" t="str">
        <f t="shared" si="5"/>
        <v>nameSuffix</v>
      </c>
      <c r="N36" s="14" t="str">
        <f t="shared" si="6"/>
        <v>{{ form_row(form.nameSuffix) }}</v>
      </c>
      <c r="O36" s="10" t="str">
        <f t="shared" si="7"/>
        <v xml:space="preserve">-&gt;add('nameSuffix', </v>
      </c>
      <c r="P36" s="10" t="s">
        <v>833</v>
      </c>
      <c r="Q36" s="16" t="s">
        <v>907</v>
      </c>
      <c r="R36" s="10" t="str">
        <f t="shared" si="8"/>
        <v>'label'          =&gt; 'Suffix',</v>
      </c>
      <c r="S36" s="10" t="s">
        <v>843</v>
      </c>
      <c r="T36" s="10" t="s">
        <v>844</v>
      </c>
      <c r="U36" s="10" t="s">
        <v>873</v>
      </c>
      <c r="V36" s="10" t="s">
        <v>845</v>
      </c>
      <c r="W36" s="10" t="s">
        <v>846</v>
      </c>
      <c r="X36" s="10" t="s">
        <v>847</v>
      </c>
      <c r="Y36" s="10" t="s">
        <v>848</v>
      </c>
      <c r="Z36" s="10" t="s">
        <v>832</v>
      </c>
      <c r="AA36" t="s">
        <v>842</v>
      </c>
      <c r="AB36" t="s">
        <v>911</v>
      </c>
      <c r="AC36" s="1" t="s">
        <v>909</v>
      </c>
      <c r="AD36" s="1" t="s">
        <v>910</v>
      </c>
      <c r="AE36" s="1" t="s">
        <v>849</v>
      </c>
      <c r="AF36" t="s">
        <v>850</v>
      </c>
      <c r="AG36" s="16" t="s">
        <v>881</v>
      </c>
      <c r="AI36" t="str">
        <f t="shared" ref="AI36:AI42" si="9">CONCATENATE("new Length(['max'=&gt; ",H36,",'maxMessage' =&gt; '",K36," cannot exceeed {{ limit }} characters.',]),")</f>
        <v>new Length(['max'=&gt; 12,'maxMessage' =&gt; 'Suffix cannot exceeed {{ limit }} characters.',]),</v>
      </c>
      <c r="AJ36" t="s">
        <v>882</v>
      </c>
      <c r="AK36" t="s">
        <v>908</v>
      </c>
      <c r="AL36" s="1" t="str">
        <f t="shared" si="4"/>
        <v>-&gt;add('nameSuffix', TextType::class, [
  'disabled' =&gt; FALSE, 
'label'          =&gt; 'Suffix',
  'label_attr' =&gt; [], 
  'label_format' =&gt; NULL,
  'placeholder' =&gt; 'Sr.',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'Suffix cannot exceeed {{ limit }} characters.',]),
],
])</v>
      </c>
    </row>
    <row r="37" spans="1:38" ht="19.5" customHeight="1" x14ac:dyDescent="0.25">
      <c r="A37" s="10">
        <v>36</v>
      </c>
      <c r="B37" s="7" t="s">
        <v>225</v>
      </c>
      <c r="C37">
        <v>10</v>
      </c>
      <c r="D37" s="7" t="s">
        <v>357</v>
      </c>
      <c r="E37" s="7" t="s">
        <v>349</v>
      </c>
      <c r="F37" s="7" t="s">
        <v>420</v>
      </c>
      <c r="G37" s="7" t="s">
        <v>421</v>
      </c>
      <c r="H37">
        <v>128</v>
      </c>
      <c r="I37" s="7" t="s">
        <v>431</v>
      </c>
      <c r="J37" s="7" t="s">
        <v>415</v>
      </c>
      <c r="K37" s="23" t="s">
        <v>558</v>
      </c>
      <c r="M37" s="14" t="str">
        <f t="shared" si="5"/>
        <v>candidateAddressLine1</v>
      </c>
      <c r="N37" s="14" t="str">
        <f t="shared" si="6"/>
        <v>{{ form_row(form.candidateAddressLine1) }}</v>
      </c>
      <c r="O37" s="10" t="str">
        <f t="shared" si="7"/>
        <v xml:space="preserve">-&gt;add('candidateAddressLine1', </v>
      </c>
      <c r="P37" s="10" t="s">
        <v>833</v>
      </c>
      <c r="Q37" s="16" t="s">
        <v>907</v>
      </c>
      <c r="R37" s="10" t="str">
        <f t="shared" si="8"/>
        <v>'label'          =&gt; 'Address Line 1',</v>
      </c>
      <c r="S37" s="10" t="s">
        <v>843</v>
      </c>
      <c r="T37" s="10" t="s">
        <v>844</v>
      </c>
      <c r="U37" s="10" t="str">
        <f>CONCATENATE("'placeholder'=&gt;'", K37, "',")</f>
        <v>'placeholder'=&gt;'Address Line 1',</v>
      </c>
      <c r="V37" s="10" t="s">
        <v>845</v>
      </c>
      <c r="W37" s="10" t="s">
        <v>846</v>
      </c>
      <c r="X37" s="10" t="s">
        <v>847</v>
      </c>
      <c r="Y37" s="10" t="s">
        <v>848</v>
      </c>
      <c r="Z37" s="10" t="s">
        <v>832</v>
      </c>
      <c r="AA37" t="s">
        <v>842</v>
      </c>
      <c r="AB37" t="s">
        <v>911</v>
      </c>
      <c r="AC37" s="1" t="s">
        <v>909</v>
      </c>
      <c r="AD37" s="1" t="s">
        <v>910</v>
      </c>
      <c r="AE37" s="1" t="s">
        <v>849</v>
      </c>
      <c r="AF37" t="s">
        <v>850</v>
      </c>
      <c r="AG37" s="16" t="s">
        <v>881</v>
      </c>
      <c r="AI37" t="str">
        <f t="shared" si="9"/>
        <v>new Length(['max'=&gt; 128,'maxMessage' =&gt; 'Address Line 1 cannot exceeed {{ limit }} characters.',]),</v>
      </c>
      <c r="AJ37" t="s">
        <v>882</v>
      </c>
      <c r="AK37" t="s">
        <v>908</v>
      </c>
      <c r="AL37" s="1" t="str">
        <f t="shared" si="4"/>
        <v>-&gt;add('candidateAddressLine1',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1 cannot exceeed {{ limit }} characters.',]),
],
])</v>
      </c>
    </row>
    <row r="38" spans="1:38" ht="19.5" customHeight="1" x14ac:dyDescent="0.25">
      <c r="A38" s="10">
        <v>37</v>
      </c>
      <c r="B38" s="7" t="s">
        <v>225</v>
      </c>
      <c r="C38">
        <v>11</v>
      </c>
      <c r="D38" s="7" t="s">
        <v>358</v>
      </c>
      <c r="E38" s="7" t="s">
        <v>349</v>
      </c>
      <c r="F38" s="7" t="s">
        <v>420</v>
      </c>
      <c r="G38" s="7" t="s">
        <v>421</v>
      </c>
      <c r="H38">
        <v>128</v>
      </c>
      <c r="I38" s="7" t="s">
        <v>431</v>
      </c>
      <c r="J38" s="7" t="s">
        <v>415</v>
      </c>
      <c r="K38" s="23" t="s">
        <v>559</v>
      </c>
      <c r="M38" s="14" t="str">
        <f t="shared" si="5"/>
        <v>candidateAddressLine2</v>
      </c>
      <c r="N38" s="14" t="str">
        <f t="shared" si="6"/>
        <v>{{ form_row(form.candidateAddressLine2) }}</v>
      </c>
      <c r="O38" s="10" t="str">
        <f t="shared" si="7"/>
        <v xml:space="preserve">-&gt;add('candidateAddressLine2', </v>
      </c>
      <c r="P38" s="10" t="s">
        <v>833</v>
      </c>
      <c r="Q38" s="16" t="s">
        <v>907</v>
      </c>
      <c r="R38" s="10" t="str">
        <f t="shared" si="8"/>
        <v>'label'          =&gt; 'Address Line 2',</v>
      </c>
      <c r="S38" s="10" t="s">
        <v>843</v>
      </c>
      <c r="T38" s="10" t="s">
        <v>844</v>
      </c>
      <c r="U38" s="10" t="str">
        <f>CONCATENATE("'placeholder'=&gt;'", K38, "',")</f>
        <v>'placeholder'=&gt;'Address Line 2',</v>
      </c>
      <c r="V38" s="10" t="s">
        <v>845</v>
      </c>
      <c r="W38" s="10" t="s">
        <v>846</v>
      </c>
      <c r="X38" s="10" t="s">
        <v>847</v>
      </c>
      <c r="Y38" s="10" t="s">
        <v>848</v>
      </c>
      <c r="Z38" s="10" t="s">
        <v>832</v>
      </c>
      <c r="AA38" t="s">
        <v>842</v>
      </c>
      <c r="AB38" t="s">
        <v>911</v>
      </c>
      <c r="AC38" s="1" t="s">
        <v>909</v>
      </c>
      <c r="AD38" s="1" t="s">
        <v>910</v>
      </c>
      <c r="AE38" s="1" t="s">
        <v>849</v>
      </c>
      <c r="AF38" t="s">
        <v>850</v>
      </c>
      <c r="AG38" s="16" t="s">
        <v>881</v>
      </c>
      <c r="AI38" t="str">
        <f t="shared" si="9"/>
        <v>new Length(['max'=&gt; 128,'maxMessage' =&gt; 'Address Line 2 cannot exceeed {{ limit }} characters.',]),</v>
      </c>
      <c r="AJ38" t="s">
        <v>882</v>
      </c>
      <c r="AK38" t="s">
        <v>908</v>
      </c>
      <c r="AL38" s="1" t="str">
        <f t="shared" si="4"/>
        <v>-&gt;add('candidateAddressLine2',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39" spans="1:38" ht="19.5" customHeight="1" x14ac:dyDescent="0.25">
      <c r="A39" s="10">
        <v>38</v>
      </c>
      <c r="B39" s="7" t="s">
        <v>225</v>
      </c>
      <c r="C39">
        <v>12</v>
      </c>
      <c r="D39" s="7" t="s">
        <v>359</v>
      </c>
      <c r="E39" s="7" t="s">
        <v>349</v>
      </c>
      <c r="F39" s="7" t="s">
        <v>420</v>
      </c>
      <c r="G39" s="7" t="s">
        <v>421</v>
      </c>
      <c r="H39">
        <v>128</v>
      </c>
      <c r="I39" s="7" t="s">
        <v>431</v>
      </c>
      <c r="J39" s="7" t="s">
        <v>415</v>
      </c>
      <c r="K39" s="23" t="s">
        <v>557</v>
      </c>
      <c r="M39" s="14" t="str">
        <f t="shared" si="5"/>
        <v>candidateAddressCity</v>
      </c>
      <c r="N39" s="14" t="str">
        <f t="shared" si="6"/>
        <v>{{ form_row(form.candidateAddressCity) }}</v>
      </c>
      <c r="O39" s="10" t="str">
        <f t="shared" si="7"/>
        <v xml:space="preserve">-&gt;add('candidateAddressCity', </v>
      </c>
      <c r="P39" s="10" t="s">
        <v>833</v>
      </c>
      <c r="Q39" s="16" t="s">
        <v>907</v>
      </c>
      <c r="R39" s="10" t="str">
        <f t="shared" si="8"/>
        <v>'label'          =&gt; 'City',</v>
      </c>
      <c r="S39" s="10" t="s">
        <v>843</v>
      </c>
      <c r="T39" s="10" t="s">
        <v>844</v>
      </c>
      <c r="U39" s="10" t="str">
        <f>CONCATENATE("'placeholder'=&gt;'", K39, "',")</f>
        <v>'placeholder'=&gt;'City',</v>
      </c>
      <c r="V39" s="10" t="s">
        <v>845</v>
      </c>
      <c r="W39" s="10" t="s">
        <v>846</v>
      </c>
      <c r="X39" s="10" t="s">
        <v>847</v>
      </c>
      <c r="Y39" s="10" t="s">
        <v>848</v>
      </c>
      <c r="Z39" s="10" t="s">
        <v>832</v>
      </c>
      <c r="AA39" t="s">
        <v>842</v>
      </c>
      <c r="AB39" t="s">
        <v>911</v>
      </c>
      <c r="AC39" s="1" t="s">
        <v>909</v>
      </c>
      <c r="AD39" s="1" t="s">
        <v>910</v>
      </c>
      <c r="AE39" s="1" t="s">
        <v>849</v>
      </c>
      <c r="AF39" t="s">
        <v>850</v>
      </c>
      <c r="AG39" s="16" t="s">
        <v>881</v>
      </c>
      <c r="AI39" t="str">
        <f t="shared" si="9"/>
        <v>new Length(['max'=&gt; 128,'maxMessage' =&gt; 'City cannot exceeed {{ limit }} characters.',]),</v>
      </c>
      <c r="AJ39" t="s">
        <v>882</v>
      </c>
      <c r="AK39" t="s">
        <v>908</v>
      </c>
      <c r="AL39" s="1" t="str">
        <f t="shared" si="4"/>
        <v>-&gt;add('candidateAddressCity',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'City cannot exceeed {{ limit }} characters.',]),
],
])</v>
      </c>
    </row>
    <row r="40" spans="1:38" ht="19.5" customHeight="1" x14ac:dyDescent="0.25">
      <c r="A40" s="10">
        <v>39</v>
      </c>
      <c r="B40" s="7" t="s">
        <v>225</v>
      </c>
      <c r="C40">
        <v>13</v>
      </c>
      <c r="D40" s="7" t="s">
        <v>360</v>
      </c>
      <c r="E40" s="7" t="s">
        <v>349</v>
      </c>
      <c r="F40" s="8" t="s">
        <v>496</v>
      </c>
      <c r="G40" s="7" t="s">
        <v>421</v>
      </c>
      <c r="H40">
        <v>2</v>
      </c>
      <c r="I40" s="7" t="s">
        <v>463</v>
      </c>
      <c r="J40" s="7" t="s">
        <v>415</v>
      </c>
      <c r="K40" s="23" t="s">
        <v>560</v>
      </c>
      <c r="M40" s="14" t="str">
        <f t="shared" si="5"/>
        <v>candidateAddressState</v>
      </c>
      <c r="N40" s="14" t="str">
        <f t="shared" si="6"/>
        <v>{{ form_row(form.candidateAddressState) }}</v>
      </c>
      <c r="O40" s="10" t="str">
        <f t="shared" si="7"/>
        <v xml:space="preserve">-&gt;add('candidateAddressState', </v>
      </c>
      <c r="P40" s="10" t="s">
        <v>833</v>
      </c>
      <c r="Q40" s="16" t="s">
        <v>907</v>
      </c>
      <c r="R40" s="10" t="str">
        <f t="shared" si="8"/>
        <v>'label'          =&gt; 'State',</v>
      </c>
      <c r="S40" s="10" t="s">
        <v>843</v>
      </c>
      <c r="T40" s="10" t="s">
        <v>844</v>
      </c>
      <c r="U40" s="10" t="s">
        <v>865</v>
      </c>
      <c r="V40" s="10" t="s">
        <v>845</v>
      </c>
      <c r="W40" s="10" t="s">
        <v>846</v>
      </c>
      <c r="X40" s="10" t="s">
        <v>847</v>
      </c>
      <c r="Y40" s="10" t="s">
        <v>848</v>
      </c>
      <c r="Z40" s="10" t="s">
        <v>832</v>
      </c>
      <c r="AA40" t="s">
        <v>842</v>
      </c>
      <c r="AB40" t="s">
        <v>911</v>
      </c>
      <c r="AC40" s="1" t="s">
        <v>909</v>
      </c>
      <c r="AD40" s="1" t="s">
        <v>910</v>
      </c>
      <c r="AE40" s="1" t="s">
        <v>849</v>
      </c>
      <c r="AF40" t="s">
        <v>850</v>
      </c>
      <c r="AG40" s="16" t="s">
        <v>881</v>
      </c>
      <c r="AI40" t="str">
        <f t="shared" si="9"/>
        <v>new Length(['max'=&gt; 2,'maxMessage' =&gt; 'State cannot exceeed {{ limit }} characters.',]),</v>
      </c>
      <c r="AJ40" t="s">
        <v>882</v>
      </c>
      <c r="AK40" t="s">
        <v>908</v>
      </c>
      <c r="AL40" s="1" t="str">
        <f t="shared" si="4"/>
        <v>-&gt;add('candidateAddressState',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2,'maxMessage' =&gt; 'State cannot exceeed {{ limit }} characters.',]),
],
])</v>
      </c>
    </row>
    <row r="41" spans="1:38" ht="19.5" customHeight="1" x14ac:dyDescent="0.25">
      <c r="A41" s="10">
        <v>40</v>
      </c>
      <c r="B41" s="7" t="s">
        <v>225</v>
      </c>
      <c r="C41">
        <v>14</v>
      </c>
      <c r="D41" s="7" t="s">
        <v>361</v>
      </c>
      <c r="E41" s="7" t="s">
        <v>349</v>
      </c>
      <c r="F41" s="7" t="s">
        <v>420</v>
      </c>
      <c r="G41" s="7" t="s">
        <v>421</v>
      </c>
      <c r="H41">
        <v>16</v>
      </c>
      <c r="I41" s="7" t="s">
        <v>465</v>
      </c>
      <c r="J41" s="7" t="s">
        <v>415</v>
      </c>
      <c r="K41" s="23" t="s">
        <v>561</v>
      </c>
      <c r="M41" s="14" t="str">
        <f t="shared" si="5"/>
        <v>candidateAddressZipCode</v>
      </c>
      <c r="N41" s="14" t="str">
        <f t="shared" si="6"/>
        <v>{{ form_row(form.candidateAddressZipCode) }}</v>
      </c>
      <c r="O41" s="10" t="str">
        <f t="shared" si="7"/>
        <v xml:space="preserve">-&gt;add('candidateAddressZipCode', </v>
      </c>
      <c r="P41" s="10" t="s">
        <v>833</v>
      </c>
      <c r="Q41" s="16" t="s">
        <v>907</v>
      </c>
      <c r="R41" s="10" t="str">
        <f t="shared" si="8"/>
        <v>'label'          =&gt; 'Zip Code',</v>
      </c>
      <c r="S41" s="10" t="s">
        <v>843</v>
      </c>
      <c r="T41" s="10" t="s">
        <v>844</v>
      </c>
      <c r="U41" s="10" t="s">
        <v>867</v>
      </c>
      <c r="V41" s="10" t="s">
        <v>845</v>
      </c>
      <c r="W41" s="10" t="s">
        <v>846</v>
      </c>
      <c r="X41" s="10" t="s">
        <v>847</v>
      </c>
      <c r="Y41" s="10" t="s">
        <v>848</v>
      </c>
      <c r="Z41" s="10" t="s">
        <v>832</v>
      </c>
      <c r="AA41" t="s">
        <v>842</v>
      </c>
      <c r="AB41" t="s">
        <v>911</v>
      </c>
      <c r="AC41" s="1" t="s">
        <v>909</v>
      </c>
      <c r="AD41" s="1" t="s">
        <v>910</v>
      </c>
      <c r="AE41" s="1" t="s">
        <v>849</v>
      </c>
      <c r="AF41" t="s">
        <v>850</v>
      </c>
      <c r="AG41" s="16" t="s">
        <v>881</v>
      </c>
      <c r="AI41" t="str">
        <f t="shared" si="9"/>
        <v>new Length(['max'=&gt; 16,'maxMessage' =&gt; 'Zip Code cannot exceeed {{ limit }} characters.',]),</v>
      </c>
      <c r="AJ41" t="s">
        <v>882</v>
      </c>
      <c r="AK41" t="s">
        <v>908</v>
      </c>
      <c r="AL41" s="1" t="str">
        <f t="shared" si="4"/>
        <v>-&gt;add('candidateAddressZipCode',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16,'maxMessage' =&gt; 'Zip Code cannot exceeed {{ limit }} characters.',]),
],
])</v>
      </c>
    </row>
    <row r="42" spans="1:38" ht="19.5" customHeight="1" x14ac:dyDescent="0.25">
      <c r="A42" s="10">
        <v>41</v>
      </c>
      <c r="B42" s="7" t="s">
        <v>225</v>
      </c>
      <c r="C42">
        <v>15</v>
      </c>
      <c r="D42" s="7" t="s">
        <v>297</v>
      </c>
      <c r="E42" s="7" t="s">
        <v>349</v>
      </c>
      <c r="F42" s="7" t="s">
        <v>420</v>
      </c>
      <c r="G42" s="7" t="s">
        <v>421</v>
      </c>
      <c r="H42">
        <v>12</v>
      </c>
      <c r="I42" s="7" t="s">
        <v>467</v>
      </c>
      <c r="J42" s="7" t="s">
        <v>415</v>
      </c>
      <c r="K42" s="23" t="s">
        <v>552</v>
      </c>
      <c r="M42" s="14" t="str">
        <f t="shared" si="5"/>
        <v>phoneMobile</v>
      </c>
      <c r="N42" s="14" t="str">
        <f t="shared" si="6"/>
        <v>{{ form_row(form.phoneMobile) }}</v>
      </c>
      <c r="O42" s="10" t="str">
        <f t="shared" si="7"/>
        <v xml:space="preserve">-&gt;add('phoneMobile', </v>
      </c>
      <c r="P42" s="10" t="s">
        <v>839</v>
      </c>
      <c r="Q42" s="16" t="s">
        <v>907</v>
      </c>
      <c r="R42" s="10" t="str">
        <f t="shared" si="8"/>
        <v>'label'          =&gt; 'Mobile Phone',</v>
      </c>
      <c r="S42" s="10" t="s">
        <v>843</v>
      </c>
      <c r="T42" s="10" t="s">
        <v>844</v>
      </c>
      <c r="U42" s="10" t="s">
        <v>851</v>
      </c>
      <c r="V42" s="10" t="s">
        <v>845</v>
      </c>
      <c r="W42" s="10" t="s">
        <v>846</v>
      </c>
      <c r="X42" s="10" t="s">
        <v>847</v>
      </c>
      <c r="Y42" s="10" t="s">
        <v>848</v>
      </c>
      <c r="Z42" s="10" t="s">
        <v>832</v>
      </c>
      <c r="AA42" t="s">
        <v>842</v>
      </c>
      <c r="AB42" t="s">
        <v>911</v>
      </c>
      <c r="AC42" s="1" t="s">
        <v>909</v>
      </c>
      <c r="AD42" s="1" t="s">
        <v>910</v>
      </c>
      <c r="AE42" s="1" t="s">
        <v>849</v>
      </c>
      <c r="AF42" t="s">
        <v>850</v>
      </c>
      <c r="AG42" s="16" t="s">
        <v>881</v>
      </c>
      <c r="AI42" t="str">
        <f t="shared" si="9"/>
        <v>new Length(['max'=&gt; 12,'maxMessage' =&gt; 'Mobile Phone cannot exceeed {{ limit }} characters.',]),</v>
      </c>
      <c r="AJ42" t="s">
        <v>882</v>
      </c>
      <c r="AK42" t="s">
        <v>908</v>
      </c>
      <c r="AL42" s="1" t="str">
        <f t="shared" si="4"/>
        <v>-&gt;add('phoneMobile', TelType::class, [
  'disabled' =&gt; FALSE, 
'label'          =&gt; 'Mobile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'Mobile Phone cannot exceeed {{ limit }} characters.',]),
],
])</v>
      </c>
    </row>
    <row r="43" spans="1:38" ht="19.5" customHeight="1" x14ac:dyDescent="0.25">
      <c r="A43" s="10">
        <v>42</v>
      </c>
      <c r="B43" s="7" t="s">
        <v>225</v>
      </c>
      <c r="C43">
        <v>16</v>
      </c>
      <c r="D43" s="7" t="s">
        <v>301</v>
      </c>
      <c r="E43" s="7" t="s">
        <v>349</v>
      </c>
      <c r="F43" s="7" t="s">
        <v>415</v>
      </c>
      <c r="G43" s="7" t="s">
        <v>416</v>
      </c>
      <c r="H43">
        <v>128</v>
      </c>
      <c r="I43" s="7" t="s">
        <v>431</v>
      </c>
      <c r="J43" s="7" t="s">
        <v>415</v>
      </c>
      <c r="K43" s="23" t="s">
        <v>554</v>
      </c>
      <c r="M43" s="14" t="str">
        <f t="shared" si="5"/>
        <v>emailAddress</v>
      </c>
      <c r="N43" s="14" t="str">
        <f t="shared" si="6"/>
        <v>{{ form_row(form.emailAddress) }}</v>
      </c>
      <c r="O43" s="10" t="str">
        <f t="shared" si="7"/>
        <v xml:space="preserve">-&gt;add('emailAddress', </v>
      </c>
      <c r="P43" s="10" t="s">
        <v>833</v>
      </c>
      <c r="Q43" s="16" t="s">
        <v>907</v>
      </c>
      <c r="R43" s="10" t="str">
        <f t="shared" si="8"/>
        <v>'label'          =&gt; 'Email Address',</v>
      </c>
      <c r="S43" s="10" t="s">
        <v>843</v>
      </c>
      <c r="T43" s="10" t="s">
        <v>844</v>
      </c>
      <c r="U43" s="10" t="s">
        <v>874</v>
      </c>
      <c r="V43" s="10" t="s">
        <v>845</v>
      </c>
      <c r="W43" s="10" t="s">
        <v>846</v>
      </c>
      <c r="X43" s="10" t="s">
        <v>847</v>
      </c>
      <c r="Y43" s="10" t="s">
        <v>848</v>
      </c>
      <c r="Z43" s="10" t="s">
        <v>832</v>
      </c>
      <c r="AA43" t="s">
        <v>841</v>
      </c>
      <c r="AB43" t="s">
        <v>911</v>
      </c>
      <c r="AC43" s="1" t="s">
        <v>909</v>
      </c>
      <c r="AD43" s="1" t="s">
        <v>910</v>
      </c>
      <c r="AE43" s="1" t="s">
        <v>849</v>
      </c>
      <c r="AF43" t="s">
        <v>850</v>
      </c>
      <c r="AG43" s="16" t="s">
        <v>881</v>
      </c>
      <c r="AH43" t="str">
        <f>CONCATENATE("new NotBlank([ 'message' =&gt; 'Please enter a ",K43," ',]),")</f>
        <v>new NotBlank([ 'message' =&gt; 'Please enter a Email Address ',]),</v>
      </c>
      <c r="AI43" t="str">
        <f>CONCATENATE("new Length(['min'=&gt; 1,'minMessage' =&gt; '",K43," must be at least {{ limit }} characters in length.','max'=&gt; ",H43,",'maxMessage' =&gt; '",K43," cannot exceeed {{ limit }} characters.',]),")</f>
        <v>new Length(['min'=&gt; 1,'minMessage' =&gt; 'Email Address must be at least {{ limit }} characters in length.','max'=&gt; 128,'maxMessage' =&gt; 'Email Address cannot exceeed {{ limit }} characters.',]),</v>
      </c>
      <c r="AJ43" t="s">
        <v>882</v>
      </c>
      <c r="AK43" t="s">
        <v>908</v>
      </c>
      <c r="AL43" s="1" t="str">
        <f t="shared" si="4"/>
        <v>-&gt;add('emailAddress', TextType::class, [
  'disabled' =&gt; FALSE, 
'label'          =&gt; 'Email Address',
  'label_attr' =&gt; [], 
  'label_format' =&gt; NULL,
  'placeholder' =&gt; 'user@ACMEHomeOwnersAssociation.com',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Email Address ',]),
new Length(['min'=&gt; 1,'minMessage' =&gt; 'Email Address must be at least {{ limit }} characters in length.','max'=&gt; 128,'maxMessage' =&gt; 'Email Address cannot exceeed {{ limit }} characters.',]),
],
])</v>
      </c>
    </row>
    <row r="44" spans="1:38" ht="19.5" customHeight="1" x14ac:dyDescent="0.25">
      <c r="A44" s="10">
        <v>43</v>
      </c>
      <c r="B44" s="7" t="s">
        <v>225</v>
      </c>
      <c r="C44">
        <v>17</v>
      </c>
      <c r="D44" s="7" t="s">
        <v>362</v>
      </c>
      <c r="E44" s="7" t="s">
        <v>346</v>
      </c>
      <c r="F44" s="7" t="s">
        <v>428</v>
      </c>
      <c r="G44" s="7" t="s">
        <v>416</v>
      </c>
      <c r="H44"/>
      <c r="I44" s="7" t="s">
        <v>794</v>
      </c>
      <c r="J44" s="7" t="s">
        <v>415</v>
      </c>
      <c r="K44" s="23" t="s">
        <v>617</v>
      </c>
      <c r="M44" s="14" t="str">
        <f t="shared" si="5"/>
        <v>displayCandidateAddress</v>
      </c>
      <c r="N44" s="14" t="str">
        <f t="shared" si="6"/>
        <v>{{ form_row(form.displayCandidateAddress) }}</v>
      </c>
      <c r="O44" s="10" t="str">
        <f t="shared" si="7"/>
        <v xml:space="preserve">-&gt;add('displayCandidateAddress', </v>
      </c>
      <c r="P44" s="10" t="s">
        <v>837</v>
      </c>
      <c r="Q44" s="16" t="s">
        <v>907</v>
      </c>
      <c r="R44" s="10" t="str">
        <f t="shared" si="8"/>
        <v>'label'          =&gt; 'Display The Candidates Address',</v>
      </c>
      <c r="S44" s="10" t="s">
        <v>843</v>
      </c>
      <c r="T44" s="10" t="s">
        <v>844</v>
      </c>
      <c r="V44" s="10" t="s">
        <v>845</v>
      </c>
      <c r="W44" s="10" t="s">
        <v>846</v>
      </c>
      <c r="X44" s="10" t="s">
        <v>847</v>
      </c>
      <c r="Y44" s="10" t="s">
        <v>848</v>
      </c>
      <c r="Z44" s="10" t="s">
        <v>832</v>
      </c>
      <c r="AA44" t="s">
        <v>841</v>
      </c>
      <c r="AB44" t="s">
        <v>911</v>
      </c>
      <c r="AC44" s="1" t="s">
        <v>909</v>
      </c>
      <c r="AD44" s="1" t="s">
        <v>910</v>
      </c>
      <c r="AE44" s="1" t="s">
        <v>849</v>
      </c>
      <c r="AF44" t="s">
        <v>850</v>
      </c>
      <c r="AG44" s="16" t="s">
        <v>881</v>
      </c>
      <c r="AH44" t="str">
        <f>CONCATENATE("new NotBlank([ 'message' =&gt; 'Please enter a ",K44," ',]),")</f>
        <v>new NotBlank([ 'message' =&gt; 'Please enter a Display The Candidates Address ',]),</v>
      </c>
      <c r="AJ44" t="s">
        <v>882</v>
      </c>
      <c r="AK44" t="s">
        <v>908</v>
      </c>
      <c r="AL44" s="1" t="str">
        <f t="shared" si="4"/>
        <v>-&gt;add('displayCandidateAddress', ChoiceType::class, [
  'disabled' =&gt; FALSE, 
'label'          =&gt; 'Display The Candidates Address',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Display The Candidates Address ',]),
],
])</v>
      </c>
    </row>
    <row r="45" spans="1:38" ht="19.5" customHeight="1" x14ac:dyDescent="0.25">
      <c r="A45" s="10">
        <v>44</v>
      </c>
      <c r="B45" s="7" t="s">
        <v>225</v>
      </c>
      <c r="C45">
        <v>18</v>
      </c>
      <c r="D45" s="7" t="s">
        <v>240</v>
      </c>
      <c r="E45" s="7" t="s">
        <v>346</v>
      </c>
      <c r="F45" s="7" t="s">
        <v>428</v>
      </c>
      <c r="G45" s="7" t="s">
        <v>416</v>
      </c>
      <c r="H45"/>
      <c r="I45" s="7" t="s">
        <v>794</v>
      </c>
      <c r="J45" s="7" t="s">
        <v>415</v>
      </c>
      <c r="K45" s="23" t="s">
        <v>808</v>
      </c>
      <c r="M45" s="14" t="str">
        <f t="shared" si="5"/>
        <v>shareWriteInName</v>
      </c>
      <c r="N45" s="14" t="str">
        <f t="shared" si="6"/>
        <v>{{ form_row(form.shareWriteInName) }}</v>
      </c>
      <c r="O45" s="10" t="str">
        <f t="shared" si="7"/>
        <v xml:space="preserve">-&gt;add('shareWriteInName', </v>
      </c>
      <c r="P45" s="10" t="s">
        <v>837</v>
      </c>
      <c r="Q45" s="16" t="s">
        <v>907</v>
      </c>
      <c r="R45" s="10" t="str">
        <f t="shared" si="8"/>
        <v>'label'          =&gt; 'Does The Voter Want to Share The Name of The Write in They Have Entered',</v>
      </c>
      <c r="S45" s="10" t="s">
        <v>843</v>
      </c>
      <c r="T45" s="10" t="s">
        <v>844</v>
      </c>
      <c r="V45" s="10" t="s">
        <v>845</v>
      </c>
      <c r="W45" s="10" t="s">
        <v>846</v>
      </c>
      <c r="X45" s="10" t="s">
        <v>847</v>
      </c>
      <c r="Y45" s="10" t="s">
        <v>848</v>
      </c>
      <c r="Z45" s="10" t="s">
        <v>832</v>
      </c>
      <c r="AA45" t="s">
        <v>841</v>
      </c>
      <c r="AB45" t="s">
        <v>911</v>
      </c>
      <c r="AC45" s="1" t="s">
        <v>909</v>
      </c>
      <c r="AD45" s="1" t="s">
        <v>910</v>
      </c>
      <c r="AE45" s="1" t="s">
        <v>849</v>
      </c>
      <c r="AF45" t="s">
        <v>850</v>
      </c>
      <c r="AG45" s="16" t="s">
        <v>881</v>
      </c>
      <c r="AH45" t="str">
        <f>CONCATENATE("new NotBlank([ 'message' =&gt; 'Please enter a ",K45," ',]),")</f>
        <v>new NotBlank([ 'message' =&gt; 'Please enter a Does The Voter Want to Share The Name of The Write in They Have Entered ',]),</v>
      </c>
      <c r="AJ45" t="s">
        <v>882</v>
      </c>
      <c r="AK45" t="s">
        <v>908</v>
      </c>
      <c r="AL45" s="1" t="str">
        <f t="shared" si="4"/>
        <v>-&gt;add('shareWriteInName', ChoiceType::class, [
  'disabled' =&gt; FALSE, 
'label'          =&gt; 'Does The Voter Want to Share The Name of The Write in They Have Entered',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Does The Voter Want to Share The Name of The Write in They Have Entered ',]),
],
])</v>
      </c>
    </row>
    <row r="46" spans="1:38" ht="19.5" customHeight="1" x14ac:dyDescent="0.25">
      <c r="A46" s="10">
        <v>45</v>
      </c>
      <c r="B46" s="7" t="s">
        <v>30</v>
      </c>
      <c r="C46">
        <v>1</v>
      </c>
      <c r="D46" s="7" t="s">
        <v>197</v>
      </c>
      <c r="E46" s="7" t="s">
        <v>342</v>
      </c>
      <c r="F46" s="7" t="s">
        <v>415</v>
      </c>
      <c r="G46" s="7" t="s">
        <v>416</v>
      </c>
      <c r="H46"/>
      <c r="I46" s="7" t="s">
        <v>417</v>
      </c>
      <c r="J46" s="7" t="s">
        <v>418</v>
      </c>
      <c r="K46" s="23" t="s">
        <v>809</v>
      </c>
      <c r="M46" s="14" t="str">
        <f t="shared" si="5"/>
        <v>companyId</v>
      </c>
      <c r="N46" s="14" t="str">
        <f t="shared" si="6"/>
        <v>{{ form_row(form.companyId) }}</v>
      </c>
      <c r="O46" s="10" t="str">
        <f t="shared" si="7"/>
        <v xml:space="preserve">-&gt;add('companyId', </v>
      </c>
      <c r="P46" s="10" t="s">
        <v>835</v>
      </c>
      <c r="Q46" s="16" t="s">
        <v>906</v>
      </c>
      <c r="R46" s="10" t="str">
        <f t="shared" si="8"/>
        <v>'label'          =&gt; 'Primary Key to Company',</v>
      </c>
      <c r="S46" s="10" t="s">
        <v>843</v>
      </c>
      <c r="T46" s="10" t="s">
        <v>844</v>
      </c>
      <c r="V46" s="10" t="s">
        <v>845</v>
      </c>
      <c r="W46" s="10" t="s">
        <v>846</v>
      </c>
      <c r="X46" s="10" t="s">
        <v>847</v>
      </c>
      <c r="Y46" s="10" t="s">
        <v>848</v>
      </c>
      <c r="Z46" s="10" t="s">
        <v>832</v>
      </c>
      <c r="AA46" t="s">
        <v>841</v>
      </c>
      <c r="AB46" t="s">
        <v>911</v>
      </c>
      <c r="AC46" s="1" t="s">
        <v>909</v>
      </c>
      <c r="AD46" s="1" t="s">
        <v>910</v>
      </c>
      <c r="AE46" s="1" t="s">
        <v>849</v>
      </c>
      <c r="AF46" t="s">
        <v>850</v>
      </c>
      <c r="AG46" s="16" t="s">
        <v>881</v>
      </c>
      <c r="AJ46" t="s">
        <v>882</v>
      </c>
      <c r="AK46" t="s">
        <v>908</v>
      </c>
      <c r="AL46" s="1" t="str">
        <f t="shared" si="4"/>
        <v>-&gt;add('companyId', IntegerType::class, [
  'disabled' =&gt; TRUE, 
'label'          =&gt; 'Primary Key to Company',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47" spans="1:38" ht="19.5" customHeight="1" x14ac:dyDescent="0.25">
      <c r="A47" s="10">
        <v>46</v>
      </c>
      <c r="B47" s="7" t="s">
        <v>30</v>
      </c>
      <c r="C47">
        <v>2</v>
      </c>
      <c r="D47" s="7" t="s">
        <v>241</v>
      </c>
      <c r="E47" s="7" t="s">
        <v>349</v>
      </c>
      <c r="F47" s="7" t="s">
        <v>415</v>
      </c>
      <c r="G47" s="7" t="s">
        <v>416</v>
      </c>
      <c r="H47">
        <v>128</v>
      </c>
      <c r="I47" s="7" t="s">
        <v>431</v>
      </c>
      <c r="J47" s="7" t="s">
        <v>422</v>
      </c>
      <c r="K47" s="23" t="s">
        <v>613</v>
      </c>
      <c r="M47" s="14" t="str">
        <f t="shared" si="5"/>
        <v>companyName</v>
      </c>
      <c r="N47" s="14" t="str">
        <f t="shared" si="6"/>
        <v>{{ form_row(form.companyName) }}</v>
      </c>
      <c r="O47" s="10" t="str">
        <f t="shared" si="7"/>
        <v xml:space="preserve">-&gt;add('companyName', </v>
      </c>
      <c r="P47" s="10" t="s">
        <v>833</v>
      </c>
      <c r="Q47" s="16" t="s">
        <v>907</v>
      </c>
      <c r="R47" s="10" t="str">
        <f t="shared" si="8"/>
        <v>'label'          =&gt; 'Company Name',</v>
      </c>
      <c r="S47" s="10" t="s">
        <v>843</v>
      </c>
      <c r="T47" s="10" t="s">
        <v>844</v>
      </c>
      <c r="U47" s="10" t="s">
        <v>855</v>
      </c>
      <c r="V47" s="10" t="s">
        <v>845</v>
      </c>
      <c r="W47" s="10" t="s">
        <v>846</v>
      </c>
      <c r="X47" s="10" t="s">
        <v>847</v>
      </c>
      <c r="Y47" s="10" t="s">
        <v>848</v>
      </c>
      <c r="Z47" s="10" t="s">
        <v>832</v>
      </c>
      <c r="AA47" t="s">
        <v>841</v>
      </c>
      <c r="AB47" t="s">
        <v>911</v>
      </c>
      <c r="AC47" s="1" t="s">
        <v>909</v>
      </c>
      <c r="AD47" s="1" t="s">
        <v>910</v>
      </c>
      <c r="AE47" s="1" t="s">
        <v>849</v>
      </c>
      <c r="AF47" t="s">
        <v>850</v>
      </c>
      <c r="AG47" s="16" t="s">
        <v>881</v>
      </c>
      <c r="AH47" t="str">
        <f>CONCATENATE("new NotBlank([ 'message' =&gt; 'Please enter a ",K47," ',]),")</f>
        <v>new NotBlank([ 'message' =&gt; 'Please enter a Company Name ',]),</v>
      </c>
      <c r="AI47" t="str">
        <f>CONCATENATE("new Length(['min'=&gt; 1,'minMessage' =&gt; '",K47," must be at least {{ limit }} characters in length.','max'=&gt; ",H47,",'maxMessage' =&gt; '",K47," cannot exceeed {{ limit }} characters.',]),")</f>
        <v>new Length(['min'=&gt; 1,'minMessage' =&gt; 'Company Name must be at least {{ limit }} characters in length.','max'=&gt; 128,'maxMessage' =&gt; 'Company Name cannot exceeed {{ limit }} characters.',]),</v>
      </c>
      <c r="AJ47" t="s">
        <v>882</v>
      </c>
      <c r="AK47" t="s">
        <v>908</v>
      </c>
      <c r="AL47" s="1" t="str">
        <f t="shared" si="4"/>
        <v>-&gt;add('companyName', TextType::class, [
  'disabled' =&gt; FALSE, 
'label'          =&gt; 'Company Name',
  'label_attr' =&gt; [], 
  'label_format' =&gt; NULL,
  'placeholder' =&gt; 'ACME Homeowners Association', 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Company Name ',]),
new Length(['min'=&gt; 1,'minMessage' =&gt; 'Company Name must be at least {{ limit }} characters in length.','max'=&gt; 128,'maxMessage' =&gt; 'Company Name cannot exceeed {{ limit }} characters.',]),
],
])</v>
      </c>
    </row>
    <row r="48" spans="1:38" ht="19.5" customHeight="1" x14ac:dyDescent="0.25">
      <c r="A48" s="10">
        <v>47</v>
      </c>
      <c r="B48" s="7" t="s">
        <v>30</v>
      </c>
      <c r="C48">
        <v>3</v>
      </c>
      <c r="D48" s="7" t="s">
        <v>242</v>
      </c>
      <c r="E48" s="7" t="s">
        <v>349</v>
      </c>
      <c r="F48" s="7" t="s">
        <v>415</v>
      </c>
      <c r="G48" s="7" t="s">
        <v>416</v>
      </c>
      <c r="H48">
        <v>128</v>
      </c>
      <c r="I48" s="7" t="s">
        <v>431</v>
      </c>
      <c r="J48" s="7" t="s">
        <v>415</v>
      </c>
      <c r="K48" s="23" t="s">
        <v>558</v>
      </c>
      <c r="M48" s="14" t="str">
        <f t="shared" si="5"/>
        <v>physicalAddressLine1</v>
      </c>
      <c r="N48" s="14" t="str">
        <f t="shared" si="6"/>
        <v>{{ form_row(form.physicalAddressLine1) }}</v>
      </c>
      <c r="O48" s="10" t="str">
        <f t="shared" si="7"/>
        <v xml:space="preserve">-&gt;add('physicalAddressLine1', </v>
      </c>
      <c r="P48" s="10" t="s">
        <v>833</v>
      </c>
      <c r="Q48" s="16" t="s">
        <v>907</v>
      </c>
      <c r="R48" s="10" t="str">
        <f t="shared" si="8"/>
        <v>'label'          =&gt; 'Address Line 1',</v>
      </c>
      <c r="S48" s="10" t="s">
        <v>843</v>
      </c>
      <c r="T48" s="10" t="s">
        <v>844</v>
      </c>
      <c r="U48" s="10" t="str">
        <f>CONCATENATE("'placeholder'=&gt;'", K48, "',")</f>
        <v>'placeholder'=&gt;'Address Line 1',</v>
      </c>
      <c r="V48" s="10" t="s">
        <v>845</v>
      </c>
      <c r="W48" s="10" t="s">
        <v>846</v>
      </c>
      <c r="X48" s="10" t="s">
        <v>847</v>
      </c>
      <c r="Y48" s="10" t="s">
        <v>848</v>
      </c>
      <c r="Z48" s="10" t="s">
        <v>832</v>
      </c>
      <c r="AA48" t="s">
        <v>841</v>
      </c>
      <c r="AB48" t="s">
        <v>911</v>
      </c>
      <c r="AC48" s="1" t="s">
        <v>909</v>
      </c>
      <c r="AD48" s="1" t="s">
        <v>910</v>
      </c>
      <c r="AE48" s="1" t="s">
        <v>849</v>
      </c>
      <c r="AF48" t="s">
        <v>850</v>
      </c>
      <c r="AG48" s="16" t="s">
        <v>881</v>
      </c>
      <c r="AH48" t="str">
        <f>CONCATENATE("new NotBlank([ 'message' =&gt; 'Please enter a ",K48," ',]),")</f>
        <v>new NotBlank([ 'message' =&gt; 'Please enter a Address Line 1 ',]),</v>
      </c>
      <c r="AI48" t="str">
        <f>CONCATENATE("new Length(['min'=&gt; 1,'minMessage' =&gt; '",K48," must be at least {{ limit }} characters in length.','max'=&gt; ",H48,",'maxMessage' =&gt; '",K48,"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48" t="s">
        <v>882</v>
      </c>
      <c r="AK48" t="s">
        <v>908</v>
      </c>
      <c r="AL48" s="1" t="str">
        <f t="shared" si="4"/>
        <v>-&gt;add('physicalAddressLine1',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49" spans="1:38" ht="19.5" customHeight="1" x14ac:dyDescent="0.25">
      <c r="A49" s="10">
        <v>48</v>
      </c>
      <c r="B49" s="7" t="s">
        <v>30</v>
      </c>
      <c r="C49">
        <v>4</v>
      </c>
      <c r="D49" s="7" t="s">
        <v>243</v>
      </c>
      <c r="E49" s="7" t="s">
        <v>349</v>
      </c>
      <c r="F49" s="7" t="s">
        <v>420</v>
      </c>
      <c r="G49" s="7" t="s">
        <v>421</v>
      </c>
      <c r="H49">
        <v>128</v>
      </c>
      <c r="I49" s="7" t="s">
        <v>431</v>
      </c>
      <c r="J49" s="7" t="s">
        <v>415</v>
      </c>
      <c r="K49" s="23" t="s">
        <v>559</v>
      </c>
      <c r="M49" s="14" t="str">
        <f t="shared" si="5"/>
        <v>physicalAddressLine2</v>
      </c>
      <c r="N49" s="14" t="str">
        <f t="shared" si="6"/>
        <v>{{ form_row(form.physicalAddressLine2) }}</v>
      </c>
      <c r="O49" s="10" t="str">
        <f t="shared" si="7"/>
        <v xml:space="preserve">-&gt;add('physicalAddressLine2', </v>
      </c>
      <c r="P49" s="10" t="s">
        <v>833</v>
      </c>
      <c r="Q49" s="16" t="s">
        <v>907</v>
      </c>
      <c r="R49" s="10" t="str">
        <f t="shared" si="8"/>
        <v>'label'          =&gt; 'Address Line 2',</v>
      </c>
      <c r="S49" s="10" t="s">
        <v>843</v>
      </c>
      <c r="T49" s="10" t="s">
        <v>844</v>
      </c>
      <c r="U49" s="10" t="str">
        <f>CONCATENATE("'placeholder'=&gt;'", K49, "',")</f>
        <v>'placeholder'=&gt;'Address Line 2',</v>
      </c>
      <c r="V49" s="10" t="s">
        <v>845</v>
      </c>
      <c r="W49" s="10" t="s">
        <v>846</v>
      </c>
      <c r="X49" s="10" t="s">
        <v>847</v>
      </c>
      <c r="Y49" s="10" t="s">
        <v>848</v>
      </c>
      <c r="Z49" s="10" t="s">
        <v>832</v>
      </c>
      <c r="AA49" t="s">
        <v>842</v>
      </c>
      <c r="AB49" t="s">
        <v>911</v>
      </c>
      <c r="AC49" s="1" t="s">
        <v>909</v>
      </c>
      <c r="AD49" s="1" t="s">
        <v>910</v>
      </c>
      <c r="AE49" s="1" t="s">
        <v>849</v>
      </c>
      <c r="AF49" t="s">
        <v>850</v>
      </c>
      <c r="AG49" s="16" t="s">
        <v>881</v>
      </c>
      <c r="AI49" t="str">
        <f>CONCATENATE("new Length(['max'=&gt; ",H49,",'maxMessage' =&gt; '",K49," cannot exceeed {{ limit }} characters.',]),")</f>
        <v>new Length(['max'=&gt; 128,'maxMessage' =&gt; 'Address Line 2 cannot exceeed {{ limit }} characters.',]),</v>
      </c>
      <c r="AJ49" t="s">
        <v>882</v>
      </c>
      <c r="AK49" t="s">
        <v>908</v>
      </c>
      <c r="AL49" s="1" t="str">
        <f t="shared" si="4"/>
        <v>-&gt;add('physicalAddressLine2',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50" spans="1:38" ht="19.5" customHeight="1" x14ac:dyDescent="0.25">
      <c r="A50" s="10">
        <v>49</v>
      </c>
      <c r="B50" s="7" t="s">
        <v>30</v>
      </c>
      <c r="C50">
        <v>5</v>
      </c>
      <c r="D50" s="7" t="s">
        <v>244</v>
      </c>
      <c r="E50" s="7" t="s">
        <v>349</v>
      </c>
      <c r="F50" s="7" t="s">
        <v>415</v>
      </c>
      <c r="G50" s="7" t="s">
        <v>416</v>
      </c>
      <c r="H50">
        <v>128</v>
      </c>
      <c r="I50" s="7" t="s">
        <v>431</v>
      </c>
      <c r="J50" s="7" t="s">
        <v>415</v>
      </c>
      <c r="K50" s="23" t="s">
        <v>557</v>
      </c>
      <c r="M50" s="14" t="str">
        <f t="shared" si="5"/>
        <v>physicalAddressCity</v>
      </c>
      <c r="N50" s="14" t="str">
        <f t="shared" si="6"/>
        <v>{{ form_row(form.physicalAddressCity) }}</v>
      </c>
      <c r="O50" s="10" t="str">
        <f t="shared" si="7"/>
        <v xml:space="preserve">-&gt;add('physicalAddressCity', </v>
      </c>
      <c r="P50" s="10" t="s">
        <v>833</v>
      </c>
      <c r="Q50" s="16" t="s">
        <v>907</v>
      </c>
      <c r="R50" s="10" t="str">
        <f t="shared" si="8"/>
        <v>'label'          =&gt; 'City',</v>
      </c>
      <c r="S50" s="10" t="s">
        <v>843</v>
      </c>
      <c r="T50" s="10" t="s">
        <v>844</v>
      </c>
      <c r="U50" s="10" t="str">
        <f>CONCATENATE("'placeholder'=&gt;'", K50, "',")</f>
        <v>'placeholder'=&gt;'City',</v>
      </c>
      <c r="V50" s="10" t="s">
        <v>845</v>
      </c>
      <c r="W50" s="10" t="s">
        <v>846</v>
      </c>
      <c r="X50" s="10" t="s">
        <v>847</v>
      </c>
      <c r="Y50" s="10" t="s">
        <v>848</v>
      </c>
      <c r="Z50" s="10" t="s">
        <v>832</v>
      </c>
      <c r="AA50" t="s">
        <v>841</v>
      </c>
      <c r="AB50" t="s">
        <v>911</v>
      </c>
      <c r="AC50" s="1" t="s">
        <v>909</v>
      </c>
      <c r="AD50" s="1" t="s">
        <v>910</v>
      </c>
      <c r="AE50" s="1" t="s">
        <v>849</v>
      </c>
      <c r="AF50" t="s">
        <v>850</v>
      </c>
      <c r="AG50" s="16" t="s">
        <v>881</v>
      </c>
      <c r="AH50" t="str">
        <f>CONCATENATE("new NotBlank([ 'message' =&gt; 'Please enter a ",K50," ',]),")</f>
        <v>new NotBlank([ 'message' =&gt; 'Please enter a City ',]),</v>
      </c>
      <c r="AI50" t="str">
        <f>CONCATENATE("new Length(['min'=&gt; 1,'minMessage' =&gt; '",K50," must be at least {{ limit }} characters in length.','max'=&gt; ",H50,",'maxMessage' =&gt; '",K50," cannot exceeed {{ limit }} characters.',]),")</f>
        <v>new Length(['min'=&gt; 1,'minMessage' =&gt; 'City must be at least {{ limit }} characters in length.','max'=&gt; 128,'maxMessage' =&gt; 'City cannot exceeed {{ limit }} characters.',]),</v>
      </c>
      <c r="AJ50" t="s">
        <v>882</v>
      </c>
      <c r="AK50" t="s">
        <v>908</v>
      </c>
      <c r="AL50" s="1" t="str">
        <f t="shared" si="4"/>
        <v>-&gt;add('physicalAddressCity',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51" spans="1:38" ht="19.5" customHeight="1" x14ac:dyDescent="0.25">
      <c r="A51" s="10">
        <v>50</v>
      </c>
      <c r="B51" s="7" t="s">
        <v>30</v>
      </c>
      <c r="C51">
        <v>6</v>
      </c>
      <c r="D51" s="7" t="s">
        <v>245</v>
      </c>
      <c r="E51" s="7" t="s">
        <v>349</v>
      </c>
      <c r="F51" s="7" t="s">
        <v>415</v>
      </c>
      <c r="G51" s="7" t="s">
        <v>416</v>
      </c>
      <c r="H51">
        <v>2</v>
      </c>
      <c r="I51" s="7" t="s">
        <v>463</v>
      </c>
      <c r="J51" s="7" t="s">
        <v>415</v>
      </c>
      <c r="K51" s="23" t="s">
        <v>560</v>
      </c>
      <c r="M51" s="14" t="str">
        <f t="shared" si="5"/>
        <v>physicalAddressState</v>
      </c>
      <c r="N51" s="14" t="str">
        <f t="shared" si="6"/>
        <v>{{ form_row(form.physicalAddressState) }}</v>
      </c>
      <c r="O51" s="10" t="str">
        <f t="shared" si="7"/>
        <v xml:space="preserve">-&gt;add('physicalAddressState', </v>
      </c>
      <c r="P51" s="10" t="s">
        <v>833</v>
      </c>
      <c r="Q51" s="16" t="s">
        <v>907</v>
      </c>
      <c r="R51" s="10" t="str">
        <f t="shared" si="8"/>
        <v>'label'          =&gt; 'State',</v>
      </c>
      <c r="S51" s="10" t="s">
        <v>843</v>
      </c>
      <c r="T51" s="10" t="s">
        <v>844</v>
      </c>
      <c r="U51" s="10" t="s">
        <v>865</v>
      </c>
      <c r="V51" s="10" t="s">
        <v>845</v>
      </c>
      <c r="W51" s="10" t="s">
        <v>846</v>
      </c>
      <c r="X51" s="10" t="s">
        <v>847</v>
      </c>
      <c r="Y51" s="10" t="s">
        <v>848</v>
      </c>
      <c r="Z51" s="10" t="s">
        <v>832</v>
      </c>
      <c r="AA51" t="s">
        <v>841</v>
      </c>
      <c r="AB51" t="s">
        <v>911</v>
      </c>
      <c r="AC51" s="1" t="s">
        <v>909</v>
      </c>
      <c r="AD51" s="1" t="s">
        <v>910</v>
      </c>
      <c r="AE51" s="1" t="s">
        <v>849</v>
      </c>
      <c r="AF51" t="s">
        <v>850</v>
      </c>
      <c r="AG51" s="16" t="s">
        <v>881</v>
      </c>
      <c r="AH51" t="str">
        <f>CONCATENATE("new NotBlank([ 'message' =&gt; 'Please enter a ",K51," ',]),")</f>
        <v>new NotBlank([ 'message' =&gt; 'Please enter a State ',]),</v>
      </c>
      <c r="AI51" t="str">
        <f>CONCATENATE("new Length(['min'=&gt; 1,'minMessage' =&gt; '",K51," must be at least {{ limit }} characters in length.','max'=&gt; ",H51,",'maxMessage' =&gt; '",K51," cannot exceeed {{ limit }} characters.',]),")</f>
        <v>new Length(['min'=&gt; 1,'minMessage' =&gt; 'State must be at least {{ limit }} characters in length.','max'=&gt; 2,'maxMessage' =&gt; 'State cannot exceeed {{ limit }} characters.',]),</v>
      </c>
      <c r="AJ51" t="s">
        <v>882</v>
      </c>
      <c r="AK51" t="s">
        <v>908</v>
      </c>
      <c r="AL51" s="1" t="str">
        <f t="shared" si="4"/>
        <v>-&gt;add('physicalAddressState',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52" spans="1:38" ht="19.5" customHeight="1" x14ac:dyDescent="0.25">
      <c r="A52" s="10">
        <v>51</v>
      </c>
      <c r="B52" s="7" t="s">
        <v>30</v>
      </c>
      <c r="C52">
        <v>7</v>
      </c>
      <c r="D52" s="7" t="s">
        <v>246</v>
      </c>
      <c r="E52" s="7" t="s">
        <v>349</v>
      </c>
      <c r="F52" s="7" t="s">
        <v>415</v>
      </c>
      <c r="G52" s="7" t="s">
        <v>416</v>
      </c>
      <c r="H52">
        <v>16</v>
      </c>
      <c r="I52" s="7" t="s">
        <v>465</v>
      </c>
      <c r="J52" s="7" t="s">
        <v>422</v>
      </c>
      <c r="K52" s="23" t="s">
        <v>561</v>
      </c>
      <c r="M52" s="14" t="str">
        <f t="shared" si="5"/>
        <v>physicalAddressZipCode</v>
      </c>
      <c r="N52" s="14" t="str">
        <f t="shared" si="6"/>
        <v>{{ form_row(form.physicalAddressZipCode) }}</v>
      </c>
      <c r="O52" s="10" t="str">
        <f t="shared" si="7"/>
        <v xml:space="preserve">-&gt;add('physicalAddressZipCode', </v>
      </c>
      <c r="P52" s="10" t="s">
        <v>833</v>
      </c>
      <c r="Q52" s="16" t="s">
        <v>907</v>
      </c>
      <c r="R52" s="10" t="str">
        <f t="shared" si="8"/>
        <v>'label'          =&gt; 'Zip Code',</v>
      </c>
      <c r="S52" s="10" t="s">
        <v>843</v>
      </c>
      <c r="T52" s="10" t="s">
        <v>844</v>
      </c>
      <c r="U52" s="10" t="s">
        <v>867</v>
      </c>
      <c r="V52" s="10" t="s">
        <v>845</v>
      </c>
      <c r="W52" s="10" t="s">
        <v>846</v>
      </c>
      <c r="X52" s="10" t="s">
        <v>847</v>
      </c>
      <c r="Y52" s="10" t="s">
        <v>848</v>
      </c>
      <c r="Z52" s="10" t="s">
        <v>832</v>
      </c>
      <c r="AA52" t="s">
        <v>841</v>
      </c>
      <c r="AB52" t="s">
        <v>911</v>
      </c>
      <c r="AC52" s="1" t="s">
        <v>909</v>
      </c>
      <c r="AD52" s="1" t="s">
        <v>910</v>
      </c>
      <c r="AE52" s="1" t="s">
        <v>849</v>
      </c>
      <c r="AF52" t="s">
        <v>850</v>
      </c>
      <c r="AG52" s="16" t="s">
        <v>881</v>
      </c>
      <c r="AH52" t="str">
        <f>CONCATENATE("new NotBlank([ 'message' =&gt; 'Please enter a ",K52," ',]),")</f>
        <v>new NotBlank([ 'message' =&gt; 'Please enter a Zip Code ',]),</v>
      </c>
      <c r="AI52" t="str">
        <f>CONCATENATE("new Length(['min'=&gt; 1,'minMessage' =&gt; '",K52," must be at least {{ limit }} characters in length.','max'=&gt; ",H52,",'maxMessage' =&gt; '",K52,"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52" t="s">
        <v>882</v>
      </c>
      <c r="AK52" t="s">
        <v>908</v>
      </c>
      <c r="AL52" s="1" t="str">
        <f t="shared" si="4"/>
        <v>-&gt;add('physicalAddressZipCode',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53" spans="1:38" ht="19.5" customHeight="1" x14ac:dyDescent="0.25">
      <c r="A53" s="10">
        <v>52</v>
      </c>
      <c r="B53" s="7" t="s">
        <v>30</v>
      </c>
      <c r="C53">
        <v>8</v>
      </c>
      <c r="D53" s="7" t="s">
        <v>247</v>
      </c>
      <c r="E53" s="7" t="s">
        <v>349</v>
      </c>
      <c r="F53" s="7" t="s">
        <v>415</v>
      </c>
      <c r="G53" s="7" t="s">
        <v>416</v>
      </c>
      <c r="H53">
        <v>128</v>
      </c>
      <c r="I53" s="7" t="s">
        <v>431</v>
      </c>
      <c r="J53" s="7" t="s">
        <v>415</v>
      </c>
      <c r="K53" s="23" t="s">
        <v>558</v>
      </c>
      <c r="M53" s="14" t="str">
        <f t="shared" si="5"/>
        <v>mailingAddressLine1</v>
      </c>
      <c r="N53" s="14" t="str">
        <f t="shared" si="6"/>
        <v>{{ form_row(form.mailingAddressLine1) }}</v>
      </c>
      <c r="O53" s="10" t="str">
        <f t="shared" si="7"/>
        <v xml:space="preserve">-&gt;add('mailingAddressLine1', </v>
      </c>
      <c r="P53" s="10" t="s">
        <v>833</v>
      </c>
      <c r="Q53" s="16" t="s">
        <v>907</v>
      </c>
      <c r="R53" s="10" t="str">
        <f t="shared" si="8"/>
        <v>'label'          =&gt; 'Address Line 1',</v>
      </c>
      <c r="S53" s="10" t="s">
        <v>843</v>
      </c>
      <c r="T53" s="10" t="s">
        <v>844</v>
      </c>
      <c r="U53" s="10" t="str">
        <f>CONCATENATE("'placeholder'=&gt;'", K53, "',")</f>
        <v>'placeholder'=&gt;'Address Line 1',</v>
      </c>
      <c r="V53" s="10" t="s">
        <v>845</v>
      </c>
      <c r="W53" s="10" t="s">
        <v>846</v>
      </c>
      <c r="X53" s="10" t="s">
        <v>847</v>
      </c>
      <c r="Y53" s="10" t="s">
        <v>848</v>
      </c>
      <c r="Z53" s="10" t="s">
        <v>832</v>
      </c>
      <c r="AA53" t="s">
        <v>841</v>
      </c>
      <c r="AB53" t="s">
        <v>911</v>
      </c>
      <c r="AC53" s="1" t="s">
        <v>909</v>
      </c>
      <c r="AD53" s="1" t="s">
        <v>910</v>
      </c>
      <c r="AE53" s="1" t="s">
        <v>849</v>
      </c>
      <c r="AF53" t="s">
        <v>850</v>
      </c>
      <c r="AG53" s="16" t="s">
        <v>881</v>
      </c>
      <c r="AH53" t="str">
        <f>CONCATENATE("new NotBlank([ 'message' =&gt; 'Please enter a ",K53," ',]),")</f>
        <v>new NotBlank([ 'message' =&gt; 'Please enter a Address Line 1 ',]),</v>
      </c>
      <c r="AI53" t="str">
        <f>CONCATENATE("new Length(['min'=&gt; 1,'minMessage' =&gt; '",K53," must be at least {{ limit }} characters in length.','max'=&gt; ",H53,",'maxMessage' =&gt; '",K53,"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53" t="s">
        <v>882</v>
      </c>
      <c r="AK53" t="s">
        <v>908</v>
      </c>
      <c r="AL53" s="1" t="str">
        <f t="shared" si="4"/>
        <v>-&gt;add('mailingAddressLine1',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54" spans="1:38" ht="19.5" customHeight="1" x14ac:dyDescent="0.25">
      <c r="A54" s="10">
        <v>53</v>
      </c>
      <c r="B54" s="7" t="s">
        <v>30</v>
      </c>
      <c r="C54">
        <v>9</v>
      </c>
      <c r="D54" s="7" t="s">
        <v>248</v>
      </c>
      <c r="E54" s="7" t="s">
        <v>349</v>
      </c>
      <c r="F54" s="7" t="s">
        <v>420</v>
      </c>
      <c r="G54" s="7" t="s">
        <v>421</v>
      </c>
      <c r="H54">
        <v>128</v>
      </c>
      <c r="I54" s="7" t="s">
        <v>431</v>
      </c>
      <c r="J54" s="7" t="s">
        <v>415</v>
      </c>
      <c r="K54" s="23" t="s">
        <v>559</v>
      </c>
      <c r="M54" s="14" t="str">
        <f t="shared" si="5"/>
        <v>mailingAddressLine2</v>
      </c>
      <c r="N54" s="14" t="str">
        <f t="shared" si="6"/>
        <v>{{ form_row(form.mailingAddressLine2) }}</v>
      </c>
      <c r="O54" s="10" t="str">
        <f t="shared" si="7"/>
        <v xml:space="preserve">-&gt;add('mailingAddressLine2', </v>
      </c>
      <c r="P54" s="10" t="s">
        <v>833</v>
      </c>
      <c r="Q54" s="16" t="s">
        <v>907</v>
      </c>
      <c r="R54" s="10" t="str">
        <f t="shared" si="8"/>
        <v>'label'          =&gt; 'Address Line 2',</v>
      </c>
      <c r="S54" s="10" t="s">
        <v>843</v>
      </c>
      <c r="T54" s="10" t="s">
        <v>844</v>
      </c>
      <c r="U54" s="10" t="str">
        <f>CONCATENATE("'placeholder'=&gt;'", K54, "',")</f>
        <v>'placeholder'=&gt;'Address Line 2',</v>
      </c>
      <c r="V54" s="10" t="s">
        <v>845</v>
      </c>
      <c r="W54" s="10" t="s">
        <v>846</v>
      </c>
      <c r="X54" s="10" t="s">
        <v>847</v>
      </c>
      <c r="Y54" s="10" t="s">
        <v>848</v>
      </c>
      <c r="Z54" s="10" t="s">
        <v>832</v>
      </c>
      <c r="AA54" t="s">
        <v>842</v>
      </c>
      <c r="AB54" t="s">
        <v>911</v>
      </c>
      <c r="AC54" s="1" t="s">
        <v>909</v>
      </c>
      <c r="AD54" s="1" t="s">
        <v>910</v>
      </c>
      <c r="AE54" s="1" t="s">
        <v>849</v>
      </c>
      <c r="AF54" t="s">
        <v>850</v>
      </c>
      <c r="AG54" s="16" t="s">
        <v>881</v>
      </c>
      <c r="AI54" t="str">
        <f>CONCATENATE("new Length(['max'=&gt; ",H54,",'maxMessage' =&gt; '",K54," cannot exceeed {{ limit }} characters.',]),")</f>
        <v>new Length(['max'=&gt; 128,'maxMessage' =&gt; 'Address Line 2 cannot exceeed {{ limit }} characters.',]),</v>
      </c>
      <c r="AJ54" t="s">
        <v>882</v>
      </c>
      <c r="AK54" t="s">
        <v>908</v>
      </c>
      <c r="AL54" s="1" t="str">
        <f t="shared" si="4"/>
        <v>-&gt;add('mailingAddressLine2',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55" spans="1:38" ht="19.5" customHeight="1" x14ac:dyDescent="0.25">
      <c r="A55" s="10">
        <v>54</v>
      </c>
      <c r="B55" s="7" t="s">
        <v>30</v>
      </c>
      <c r="C55">
        <v>10</v>
      </c>
      <c r="D55" s="7" t="s">
        <v>249</v>
      </c>
      <c r="E55" s="7" t="s">
        <v>349</v>
      </c>
      <c r="F55" s="7" t="s">
        <v>415</v>
      </c>
      <c r="G55" s="7" t="s">
        <v>416</v>
      </c>
      <c r="H55">
        <v>128</v>
      </c>
      <c r="I55" s="7" t="s">
        <v>431</v>
      </c>
      <c r="J55" s="7" t="s">
        <v>415</v>
      </c>
      <c r="K55" s="23" t="s">
        <v>557</v>
      </c>
      <c r="M55" s="14" t="str">
        <f t="shared" si="5"/>
        <v>mailingAddressCity</v>
      </c>
      <c r="N55" s="14" t="str">
        <f t="shared" si="6"/>
        <v>{{ form_row(form.mailingAddressCity) }}</v>
      </c>
      <c r="O55" s="10" t="str">
        <f t="shared" si="7"/>
        <v xml:space="preserve">-&gt;add('mailingAddressCity', </v>
      </c>
      <c r="P55" s="10" t="s">
        <v>833</v>
      </c>
      <c r="Q55" s="16" t="s">
        <v>907</v>
      </c>
      <c r="R55" s="10" t="str">
        <f t="shared" si="8"/>
        <v>'label'          =&gt; 'City',</v>
      </c>
      <c r="S55" s="10" t="s">
        <v>843</v>
      </c>
      <c r="T55" s="10" t="s">
        <v>844</v>
      </c>
      <c r="U55" s="10" t="str">
        <f>CONCATENATE("'placeholder'=&gt;'", K55, "',")</f>
        <v>'placeholder'=&gt;'City',</v>
      </c>
      <c r="V55" s="10" t="s">
        <v>845</v>
      </c>
      <c r="W55" s="10" t="s">
        <v>846</v>
      </c>
      <c r="X55" s="10" t="s">
        <v>847</v>
      </c>
      <c r="Y55" s="10" t="s">
        <v>848</v>
      </c>
      <c r="Z55" s="10" t="s">
        <v>832</v>
      </c>
      <c r="AA55" t="s">
        <v>841</v>
      </c>
      <c r="AB55" t="s">
        <v>911</v>
      </c>
      <c r="AC55" s="1" t="s">
        <v>909</v>
      </c>
      <c r="AD55" s="1" t="s">
        <v>910</v>
      </c>
      <c r="AE55" s="1" t="s">
        <v>849</v>
      </c>
      <c r="AF55" t="s">
        <v>850</v>
      </c>
      <c r="AG55" s="16" t="s">
        <v>881</v>
      </c>
      <c r="AH55" t="str">
        <f>CONCATENATE("new NotBlank([ 'message' =&gt; 'Please enter a ",K55," ',]),")</f>
        <v>new NotBlank([ 'message' =&gt; 'Please enter a City ',]),</v>
      </c>
      <c r="AI55" t="str">
        <f>CONCATENATE("new Length(['min'=&gt; 1,'minMessage' =&gt; '",K55," must be at least {{ limit }} characters in length.','max'=&gt; ",H55,",'maxMessage' =&gt; '",K55," cannot exceeed {{ limit }} characters.',]),")</f>
        <v>new Length(['min'=&gt; 1,'minMessage' =&gt; 'City must be at least {{ limit }} characters in length.','max'=&gt; 128,'maxMessage' =&gt; 'City cannot exceeed {{ limit }} characters.',]),</v>
      </c>
      <c r="AJ55" t="s">
        <v>882</v>
      </c>
      <c r="AK55" t="s">
        <v>908</v>
      </c>
      <c r="AL55" s="1" t="str">
        <f t="shared" si="4"/>
        <v>-&gt;add('mailingAddressCity',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56" spans="1:38" ht="19.5" customHeight="1" x14ac:dyDescent="0.25">
      <c r="A56" s="10">
        <v>55</v>
      </c>
      <c r="B56" s="7" t="s">
        <v>30</v>
      </c>
      <c r="C56">
        <v>11</v>
      </c>
      <c r="D56" s="7" t="s">
        <v>250</v>
      </c>
      <c r="E56" s="7" t="s">
        <v>349</v>
      </c>
      <c r="F56" s="7" t="s">
        <v>415</v>
      </c>
      <c r="G56" s="7" t="s">
        <v>416</v>
      </c>
      <c r="H56">
        <v>2</v>
      </c>
      <c r="I56" s="7" t="s">
        <v>463</v>
      </c>
      <c r="J56" s="7" t="s">
        <v>415</v>
      </c>
      <c r="K56" s="23" t="s">
        <v>560</v>
      </c>
      <c r="M56" s="14" t="str">
        <f t="shared" si="5"/>
        <v>mailingAddressState</v>
      </c>
      <c r="N56" s="14" t="str">
        <f t="shared" si="6"/>
        <v>{{ form_row(form.mailingAddressState) }}</v>
      </c>
      <c r="O56" s="10" t="str">
        <f t="shared" si="7"/>
        <v xml:space="preserve">-&gt;add('mailingAddressState', </v>
      </c>
      <c r="P56" s="10" t="s">
        <v>833</v>
      </c>
      <c r="Q56" s="16" t="s">
        <v>907</v>
      </c>
      <c r="R56" s="10" t="str">
        <f t="shared" si="8"/>
        <v>'label'          =&gt; 'State',</v>
      </c>
      <c r="S56" s="10" t="s">
        <v>843</v>
      </c>
      <c r="T56" s="10" t="s">
        <v>844</v>
      </c>
      <c r="U56" s="10" t="s">
        <v>865</v>
      </c>
      <c r="V56" s="10" t="s">
        <v>845</v>
      </c>
      <c r="W56" s="10" t="s">
        <v>846</v>
      </c>
      <c r="X56" s="10" t="s">
        <v>847</v>
      </c>
      <c r="Y56" s="10" t="s">
        <v>848</v>
      </c>
      <c r="Z56" s="10" t="s">
        <v>832</v>
      </c>
      <c r="AA56" t="s">
        <v>841</v>
      </c>
      <c r="AB56" t="s">
        <v>911</v>
      </c>
      <c r="AC56" s="1" t="s">
        <v>909</v>
      </c>
      <c r="AD56" s="1" t="s">
        <v>910</v>
      </c>
      <c r="AE56" s="1" t="s">
        <v>849</v>
      </c>
      <c r="AF56" t="s">
        <v>850</v>
      </c>
      <c r="AG56" s="16" t="s">
        <v>881</v>
      </c>
      <c r="AH56" t="str">
        <f>CONCATENATE("new NotBlank([ 'message' =&gt; 'Please enter a ",K56," ',]),")</f>
        <v>new NotBlank([ 'message' =&gt; 'Please enter a State ',]),</v>
      </c>
      <c r="AI56" t="str">
        <f>CONCATENATE("new Length(['min'=&gt; 1,'minMessage' =&gt; '",K56," must be at least {{ limit }} characters in length.','max'=&gt; ",H56,",'maxMessage' =&gt; '",K56," cannot exceeed {{ limit }} characters.',]),")</f>
        <v>new Length(['min'=&gt; 1,'minMessage' =&gt; 'State must be at least {{ limit }} characters in length.','max'=&gt; 2,'maxMessage' =&gt; 'State cannot exceeed {{ limit }} characters.',]),</v>
      </c>
      <c r="AJ56" t="s">
        <v>882</v>
      </c>
      <c r="AK56" t="s">
        <v>908</v>
      </c>
      <c r="AL56" s="1" t="str">
        <f t="shared" si="4"/>
        <v>-&gt;add('mailingAddressState',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57" spans="1:38" ht="19.5" customHeight="1" x14ac:dyDescent="0.25">
      <c r="A57" s="10">
        <v>56</v>
      </c>
      <c r="B57" s="7" t="s">
        <v>30</v>
      </c>
      <c r="C57">
        <v>12</v>
      </c>
      <c r="D57" s="7" t="s">
        <v>251</v>
      </c>
      <c r="E57" s="7" t="s">
        <v>349</v>
      </c>
      <c r="F57" s="7" t="s">
        <v>415</v>
      </c>
      <c r="G57" s="7" t="s">
        <v>416</v>
      </c>
      <c r="H57">
        <v>16</v>
      </c>
      <c r="I57" s="7" t="s">
        <v>465</v>
      </c>
      <c r="J57" s="7" t="s">
        <v>422</v>
      </c>
      <c r="K57" s="23" t="s">
        <v>561</v>
      </c>
      <c r="M57" s="14" t="str">
        <f t="shared" si="5"/>
        <v>mailingAddressZipCode</v>
      </c>
      <c r="N57" s="14" t="str">
        <f t="shared" si="6"/>
        <v>{{ form_row(form.mailingAddressZipCode) }}</v>
      </c>
      <c r="O57" s="10" t="str">
        <f t="shared" si="7"/>
        <v xml:space="preserve">-&gt;add('mailingAddressZipCode', </v>
      </c>
      <c r="P57" s="10" t="s">
        <v>833</v>
      </c>
      <c r="Q57" s="16" t="s">
        <v>907</v>
      </c>
      <c r="R57" s="10" t="str">
        <f t="shared" si="8"/>
        <v>'label'          =&gt; 'Zip Code',</v>
      </c>
      <c r="S57" s="10" t="s">
        <v>843</v>
      </c>
      <c r="T57" s="10" t="s">
        <v>844</v>
      </c>
      <c r="U57" s="10" t="s">
        <v>867</v>
      </c>
      <c r="V57" s="10" t="s">
        <v>845</v>
      </c>
      <c r="W57" s="10" t="s">
        <v>846</v>
      </c>
      <c r="X57" s="10" t="s">
        <v>847</v>
      </c>
      <c r="Y57" s="10" t="s">
        <v>848</v>
      </c>
      <c r="Z57" s="10" t="s">
        <v>832</v>
      </c>
      <c r="AA57" t="s">
        <v>841</v>
      </c>
      <c r="AB57" t="s">
        <v>911</v>
      </c>
      <c r="AC57" s="1" t="s">
        <v>909</v>
      </c>
      <c r="AD57" s="1" t="s">
        <v>910</v>
      </c>
      <c r="AE57" s="1" t="s">
        <v>849</v>
      </c>
      <c r="AF57" t="s">
        <v>850</v>
      </c>
      <c r="AG57" s="16" t="s">
        <v>881</v>
      </c>
      <c r="AH57" t="str">
        <f>CONCATENATE("new NotBlank([ 'message' =&gt; 'Please enter a ",K57," ',]),")</f>
        <v>new NotBlank([ 'message' =&gt; 'Please enter a Zip Code ',]),</v>
      </c>
      <c r="AI57" t="str">
        <f>CONCATENATE("new Length(['min'=&gt; 1,'minMessage' =&gt; '",K57," must be at least {{ limit }} characters in length.','max'=&gt; ",H57,",'maxMessage' =&gt; '",K57,"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57" t="s">
        <v>882</v>
      </c>
      <c r="AK57" t="s">
        <v>908</v>
      </c>
      <c r="AL57" s="1" t="str">
        <f t="shared" si="4"/>
        <v>-&gt;add('mailingAddressZipCode',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58" spans="1:38" ht="19.5" customHeight="1" x14ac:dyDescent="0.25">
      <c r="A58" s="10">
        <v>57</v>
      </c>
      <c r="B58" s="7" t="s">
        <v>30</v>
      </c>
      <c r="C58">
        <v>13</v>
      </c>
      <c r="D58" s="7" t="s">
        <v>252</v>
      </c>
      <c r="E58" s="7" t="s">
        <v>349</v>
      </c>
      <c r="F58" s="7" t="s">
        <v>415</v>
      </c>
      <c r="G58" s="7" t="s">
        <v>416</v>
      </c>
      <c r="H58">
        <v>128</v>
      </c>
      <c r="I58" s="7" t="s">
        <v>431</v>
      </c>
      <c r="J58" s="7" t="s">
        <v>415</v>
      </c>
      <c r="K58" s="23" t="s">
        <v>558</v>
      </c>
      <c r="M58" s="14" t="str">
        <f t="shared" si="5"/>
        <v>billingAddressLine1</v>
      </c>
      <c r="N58" s="14" t="str">
        <f t="shared" si="6"/>
        <v>{{ form_row(form.billingAddressLine1) }}</v>
      </c>
      <c r="O58" s="10" t="str">
        <f t="shared" si="7"/>
        <v xml:space="preserve">-&gt;add('billingAddressLine1', </v>
      </c>
      <c r="P58" s="10" t="s">
        <v>833</v>
      </c>
      <c r="Q58" s="16" t="s">
        <v>907</v>
      </c>
      <c r="R58" s="10" t="str">
        <f t="shared" si="8"/>
        <v>'label'          =&gt; 'Address Line 1',</v>
      </c>
      <c r="S58" s="10" t="s">
        <v>843</v>
      </c>
      <c r="T58" s="10" t="s">
        <v>844</v>
      </c>
      <c r="U58" s="10" t="str">
        <f>CONCATENATE("'placeholder'=&gt;'", K58, "',")</f>
        <v>'placeholder'=&gt;'Address Line 1',</v>
      </c>
      <c r="V58" s="10" t="s">
        <v>845</v>
      </c>
      <c r="W58" s="10" t="s">
        <v>846</v>
      </c>
      <c r="X58" s="10" t="s">
        <v>847</v>
      </c>
      <c r="Y58" s="10" t="s">
        <v>848</v>
      </c>
      <c r="Z58" s="10" t="s">
        <v>832</v>
      </c>
      <c r="AA58" t="s">
        <v>841</v>
      </c>
      <c r="AB58" t="s">
        <v>911</v>
      </c>
      <c r="AC58" s="1" t="s">
        <v>909</v>
      </c>
      <c r="AD58" s="1" t="s">
        <v>910</v>
      </c>
      <c r="AE58" s="1" t="s">
        <v>849</v>
      </c>
      <c r="AF58" t="s">
        <v>850</v>
      </c>
      <c r="AG58" s="16" t="s">
        <v>881</v>
      </c>
      <c r="AH58" t="str">
        <f>CONCATENATE("new NotBlank([ 'message' =&gt; 'Please enter a ",K58," ',]),")</f>
        <v>new NotBlank([ 'message' =&gt; 'Please enter a Address Line 1 ',]),</v>
      </c>
      <c r="AI58" t="str">
        <f>CONCATENATE("new Length(['min'=&gt; 1,'minMessage' =&gt; '",K58," must be at least {{ limit }} characters in length.','max'=&gt; ",H58,",'maxMessage' =&gt; '",K58,"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58" t="s">
        <v>882</v>
      </c>
      <c r="AK58" t="s">
        <v>908</v>
      </c>
      <c r="AL58" s="1" t="str">
        <f t="shared" si="4"/>
        <v>-&gt;add('billingAddressLine1',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59" spans="1:38" ht="19.5" customHeight="1" x14ac:dyDescent="0.25">
      <c r="A59" s="10">
        <v>58</v>
      </c>
      <c r="B59" s="7" t="s">
        <v>30</v>
      </c>
      <c r="C59">
        <v>14</v>
      </c>
      <c r="D59" s="7" t="s">
        <v>253</v>
      </c>
      <c r="E59" s="7" t="s">
        <v>349</v>
      </c>
      <c r="F59" s="7" t="s">
        <v>420</v>
      </c>
      <c r="G59" s="7" t="s">
        <v>421</v>
      </c>
      <c r="H59">
        <v>128</v>
      </c>
      <c r="I59" s="7" t="s">
        <v>431</v>
      </c>
      <c r="J59" s="7" t="s">
        <v>415</v>
      </c>
      <c r="K59" s="23" t="s">
        <v>559</v>
      </c>
      <c r="M59" s="14" t="str">
        <f t="shared" si="5"/>
        <v>billingAddressLine2</v>
      </c>
      <c r="N59" s="14" t="str">
        <f t="shared" si="6"/>
        <v>{{ form_row(form.billingAddressLine2) }}</v>
      </c>
      <c r="O59" s="10" t="str">
        <f t="shared" si="7"/>
        <v xml:space="preserve">-&gt;add('billingAddressLine2', </v>
      </c>
      <c r="P59" s="10" t="s">
        <v>833</v>
      </c>
      <c r="Q59" s="16" t="s">
        <v>907</v>
      </c>
      <c r="R59" s="10" t="str">
        <f t="shared" si="8"/>
        <v>'label'          =&gt; 'Address Line 2',</v>
      </c>
      <c r="S59" s="10" t="s">
        <v>843</v>
      </c>
      <c r="T59" s="10" t="s">
        <v>844</v>
      </c>
      <c r="U59" s="10" t="str">
        <f>CONCATENATE("'placeholder'=&gt;'", K59, "',")</f>
        <v>'placeholder'=&gt;'Address Line 2',</v>
      </c>
      <c r="V59" s="10" t="s">
        <v>845</v>
      </c>
      <c r="W59" s="10" t="s">
        <v>846</v>
      </c>
      <c r="X59" s="10" t="s">
        <v>847</v>
      </c>
      <c r="Y59" s="10" t="s">
        <v>848</v>
      </c>
      <c r="Z59" s="10" t="s">
        <v>832</v>
      </c>
      <c r="AA59" t="s">
        <v>842</v>
      </c>
      <c r="AB59" t="s">
        <v>911</v>
      </c>
      <c r="AC59" s="1" t="s">
        <v>909</v>
      </c>
      <c r="AD59" s="1" t="s">
        <v>910</v>
      </c>
      <c r="AE59" s="1" t="s">
        <v>849</v>
      </c>
      <c r="AF59" t="s">
        <v>850</v>
      </c>
      <c r="AG59" s="16" t="s">
        <v>881</v>
      </c>
      <c r="AI59" t="str">
        <f>CONCATENATE("new Length(['max'=&gt; ",H59,",'maxMessage' =&gt; '",K59," cannot exceeed {{ limit }} characters.',]),")</f>
        <v>new Length(['max'=&gt; 128,'maxMessage' =&gt; 'Address Line 2 cannot exceeed {{ limit }} characters.',]),</v>
      </c>
      <c r="AJ59" t="s">
        <v>882</v>
      </c>
      <c r="AK59" t="s">
        <v>908</v>
      </c>
      <c r="AL59" s="1" t="str">
        <f t="shared" si="4"/>
        <v>-&gt;add('billingAddressLine2',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60" spans="1:38" ht="19.5" customHeight="1" x14ac:dyDescent="0.25">
      <c r="A60" s="10">
        <v>59</v>
      </c>
      <c r="B60" s="7" t="s">
        <v>30</v>
      </c>
      <c r="C60">
        <v>15</v>
      </c>
      <c r="D60" s="7" t="s">
        <v>254</v>
      </c>
      <c r="E60" s="7" t="s">
        <v>349</v>
      </c>
      <c r="F60" s="7" t="s">
        <v>415</v>
      </c>
      <c r="G60" s="7" t="s">
        <v>416</v>
      </c>
      <c r="H60">
        <v>128</v>
      </c>
      <c r="I60" s="7" t="s">
        <v>431</v>
      </c>
      <c r="J60" s="7" t="s">
        <v>415</v>
      </c>
      <c r="K60" s="23" t="s">
        <v>557</v>
      </c>
      <c r="M60" s="14" t="str">
        <f t="shared" si="5"/>
        <v>billingAddressCity</v>
      </c>
      <c r="N60" s="14" t="str">
        <f t="shared" si="6"/>
        <v>{{ form_row(form.billingAddressCity) }}</v>
      </c>
      <c r="O60" s="10" t="str">
        <f t="shared" si="7"/>
        <v xml:space="preserve">-&gt;add('billingAddressCity', </v>
      </c>
      <c r="P60" s="10" t="s">
        <v>833</v>
      </c>
      <c r="Q60" s="16" t="s">
        <v>907</v>
      </c>
      <c r="R60" s="10" t="str">
        <f t="shared" si="8"/>
        <v>'label'          =&gt; 'City',</v>
      </c>
      <c r="S60" s="10" t="s">
        <v>843</v>
      </c>
      <c r="T60" s="10" t="s">
        <v>844</v>
      </c>
      <c r="U60" s="10" t="str">
        <f>CONCATENATE("'placeholder'=&gt;'", K60, "',")</f>
        <v>'placeholder'=&gt;'City',</v>
      </c>
      <c r="V60" s="10" t="s">
        <v>845</v>
      </c>
      <c r="W60" s="10" t="s">
        <v>846</v>
      </c>
      <c r="X60" s="10" t="s">
        <v>847</v>
      </c>
      <c r="Y60" s="10" t="s">
        <v>848</v>
      </c>
      <c r="Z60" s="10" t="s">
        <v>832</v>
      </c>
      <c r="AA60" t="s">
        <v>841</v>
      </c>
      <c r="AB60" t="s">
        <v>911</v>
      </c>
      <c r="AC60" s="1" t="s">
        <v>909</v>
      </c>
      <c r="AD60" s="1" t="s">
        <v>910</v>
      </c>
      <c r="AE60" s="1" t="s">
        <v>849</v>
      </c>
      <c r="AF60" t="s">
        <v>850</v>
      </c>
      <c r="AG60" s="16" t="s">
        <v>881</v>
      </c>
      <c r="AH60" t="str">
        <f>CONCATENATE("new NotBlank([ 'message' =&gt; 'Please enter a ",K60," ',]),")</f>
        <v>new NotBlank([ 'message' =&gt; 'Please enter a City ',]),</v>
      </c>
      <c r="AI60" t="str">
        <f>CONCATENATE("new Length(['min'=&gt; 1,'minMessage' =&gt; '",K60," must be at least {{ limit }} characters in length.','max'=&gt; ",H60,",'maxMessage' =&gt; '",K60," cannot exceeed {{ limit }} characters.',]),")</f>
        <v>new Length(['min'=&gt; 1,'minMessage' =&gt; 'City must be at least {{ limit }} characters in length.','max'=&gt; 128,'maxMessage' =&gt; 'City cannot exceeed {{ limit }} characters.',]),</v>
      </c>
      <c r="AJ60" t="s">
        <v>882</v>
      </c>
      <c r="AK60" t="s">
        <v>908</v>
      </c>
      <c r="AL60" s="1" t="str">
        <f t="shared" si="4"/>
        <v>-&gt;add('billingAddressCity',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61" spans="1:38" ht="19.5" customHeight="1" x14ac:dyDescent="0.25">
      <c r="A61" s="10">
        <v>60</v>
      </c>
      <c r="B61" s="7" t="s">
        <v>30</v>
      </c>
      <c r="C61">
        <v>16</v>
      </c>
      <c r="D61" s="7" t="s">
        <v>255</v>
      </c>
      <c r="E61" s="7" t="s">
        <v>349</v>
      </c>
      <c r="F61" s="7" t="s">
        <v>415</v>
      </c>
      <c r="G61" s="7" t="s">
        <v>416</v>
      </c>
      <c r="H61">
        <v>2</v>
      </c>
      <c r="I61" s="7" t="s">
        <v>463</v>
      </c>
      <c r="J61" s="7" t="s">
        <v>415</v>
      </c>
      <c r="K61" s="23" t="s">
        <v>560</v>
      </c>
      <c r="M61" s="14" t="str">
        <f t="shared" si="5"/>
        <v>billingAddressState</v>
      </c>
      <c r="N61" s="14" t="str">
        <f t="shared" si="6"/>
        <v>{{ form_row(form.billingAddressState) }}</v>
      </c>
      <c r="O61" s="10" t="str">
        <f t="shared" si="7"/>
        <v xml:space="preserve">-&gt;add('billingAddressState', </v>
      </c>
      <c r="P61" s="10" t="s">
        <v>833</v>
      </c>
      <c r="Q61" s="16" t="s">
        <v>907</v>
      </c>
      <c r="R61" s="10" t="str">
        <f t="shared" si="8"/>
        <v>'label'          =&gt; 'State',</v>
      </c>
      <c r="S61" s="10" t="s">
        <v>843</v>
      </c>
      <c r="T61" s="10" t="s">
        <v>844</v>
      </c>
      <c r="U61" s="10" t="s">
        <v>865</v>
      </c>
      <c r="V61" s="10" t="s">
        <v>845</v>
      </c>
      <c r="W61" s="10" t="s">
        <v>846</v>
      </c>
      <c r="X61" s="10" t="s">
        <v>847</v>
      </c>
      <c r="Y61" s="10" t="s">
        <v>848</v>
      </c>
      <c r="Z61" s="10" t="s">
        <v>832</v>
      </c>
      <c r="AA61" t="s">
        <v>841</v>
      </c>
      <c r="AB61" t="s">
        <v>911</v>
      </c>
      <c r="AC61" s="1" t="s">
        <v>909</v>
      </c>
      <c r="AD61" s="1" t="s">
        <v>910</v>
      </c>
      <c r="AE61" s="1" t="s">
        <v>849</v>
      </c>
      <c r="AF61" t="s">
        <v>850</v>
      </c>
      <c r="AG61" s="16" t="s">
        <v>881</v>
      </c>
      <c r="AH61" t="str">
        <f>CONCATENATE("new NotBlank([ 'message' =&gt; 'Please enter a ",K61," ',]),")</f>
        <v>new NotBlank([ 'message' =&gt; 'Please enter a State ',]),</v>
      </c>
      <c r="AI61" t="str">
        <f>CONCATENATE("new Length(['min'=&gt; 1,'minMessage' =&gt; '",K61," must be at least {{ limit }} characters in length.','max'=&gt; ",H61,",'maxMessage' =&gt; '",K61," cannot exceeed {{ limit }} characters.',]),")</f>
        <v>new Length(['min'=&gt; 1,'minMessage' =&gt; 'State must be at least {{ limit }} characters in length.','max'=&gt; 2,'maxMessage' =&gt; 'State cannot exceeed {{ limit }} characters.',]),</v>
      </c>
      <c r="AJ61" t="s">
        <v>882</v>
      </c>
      <c r="AK61" t="s">
        <v>908</v>
      </c>
      <c r="AL61" s="1" t="str">
        <f t="shared" si="4"/>
        <v>-&gt;add('billingAddressState',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62" spans="1:38" ht="19.5" customHeight="1" x14ac:dyDescent="0.25">
      <c r="A62" s="10">
        <v>61</v>
      </c>
      <c r="B62" s="7" t="s">
        <v>30</v>
      </c>
      <c r="C62">
        <v>17</v>
      </c>
      <c r="D62" s="7" t="s">
        <v>256</v>
      </c>
      <c r="E62" s="7" t="s">
        <v>349</v>
      </c>
      <c r="F62" s="7" t="s">
        <v>415</v>
      </c>
      <c r="G62" s="7" t="s">
        <v>416</v>
      </c>
      <c r="H62">
        <v>16</v>
      </c>
      <c r="I62" s="7" t="s">
        <v>465</v>
      </c>
      <c r="J62" s="7" t="s">
        <v>422</v>
      </c>
      <c r="K62" s="23" t="s">
        <v>561</v>
      </c>
      <c r="M62" s="14" t="str">
        <f t="shared" si="5"/>
        <v>billingAddressZipCode</v>
      </c>
      <c r="N62" s="14" t="str">
        <f t="shared" si="6"/>
        <v>{{ form_row(form.billingAddressZipCode) }}</v>
      </c>
      <c r="O62" s="10" t="str">
        <f t="shared" si="7"/>
        <v xml:space="preserve">-&gt;add('billingAddressZipCode', </v>
      </c>
      <c r="P62" s="10" t="s">
        <v>833</v>
      </c>
      <c r="Q62" s="16" t="s">
        <v>907</v>
      </c>
      <c r="R62" s="10" t="str">
        <f t="shared" si="8"/>
        <v>'label'          =&gt; 'Zip Code',</v>
      </c>
      <c r="S62" s="10" t="s">
        <v>843</v>
      </c>
      <c r="T62" s="10" t="s">
        <v>844</v>
      </c>
      <c r="U62" s="10" t="s">
        <v>867</v>
      </c>
      <c r="V62" s="10" t="s">
        <v>845</v>
      </c>
      <c r="W62" s="10" t="s">
        <v>846</v>
      </c>
      <c r="X62" s="10" t="s">
        <v>847</v>
      </c>
      <c r="Y62" s="10" t="s">
        <v>848</v>
      </c>
      <c r="Z62" s="10" t="s">
        <v>832</v>
      </c>
      <c r="AA62" t="s">
        <v>841</v>
      </c>
      <c r="AB62" t="s">
        <v>911</v>
      </c>
      <c r="AC62" s="1" t="s">
        <v>909</v>
      </c>
      <c r="AD62" s="1" t="s">
        <v>910</v>
      </c>
      <c r="AE62" s="1" t="s">
        <v>849</v>
      </c>
      <c r="AF62" t="s">
        <v>850</v>
      </c>
      <c r="AG62" s="16" t="s">
        <v>881</v>
      </c>
      <c r="AH62" t="str">
        <f>CONCATENATE("new NotBlank([ 'message' =&gt; 'Please enter a ",K62," ',]),")</f>
        <v>new NotBlank([ 'message' =&gt; 'Please enter a Zip Code ',]),</v>
      </c>
      <c r="AI62" t="str">
        <f>CONCATENATE("new Length(['min'=&gt; 1,'minMessage' =&gt; '",K62," must be at least {{ limit }} characters in length.','max'=&gt; ",H62,",'maxMessage' =&gt; '",K62,"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62" t="s">
        <v>882</v>
      </c>
      <c r="AK62" t="s">
        <v>908</v>
      </c>
      <c r="AL62" s="1" t="str">
        <f t="shared" si="4"/>
        <v>-&gt;add('billingAddressZipCode',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63" spans="1:38" ht="19.5" customHeight="1" x14ac:dyDescent="0.25">
      <c r="A63" s="10">
        <v>62</v>
      </c>
      <c r="B63" s="7" t="s">
        <v>30</v>
      </c>
      <c r="C63">
        <v>18</v>
      </c>
      <c r="D63" s="7" t="s">
        <v>298</v>
      </c>
      <c r="E63" s="7" t="s">
        <v>349</v>
      </c>
      <c r="F63" s="7" t="s">
        <v>420</v>
      </c>
      <c r="G63" s="7" t="s">
        <v>421</v>
      </c>
      <c r="H63">
        <v>12</v>
      </c>
      <c r="I63" s="7" t="s">
        <v>467</v>
      </c>
      <c r="J63" s="7" t="s">
        <v>415</v>
      </c>
      <c r="K63" s="23" t="s">
        <v>587</v>
      </c>
      <c r="M63" s="14" t="str">
        <f t="shared" si="5"/>
        <v>phoneFax</v>
      </c>
      <c r="N63" s="14" t="str">
        <f t="shared" si="6"/>
        <v>{{ form_row(form.phoneFax) }}</v>
      </c>
      <c r="O63" s="10" t="str">
        <f t="shared" si="7"/>
        <v xml:space="preserve">-&gt;add('phoneFax', </v>
      </c>
      <c r="P63" s="10" t="s">
        <v>839</v>
      </c>
      <c r="Q63" s="16" t="s">
        <v>907</v>
      </c>
      <c r="R63" s="10" t="str">
        <f t="shared" si="8"/>
        <v>'label'          =&gt; 'Fax Phone',</v>
      </c>
      <c r="S63" s="10" t="s">
        <v>843</v>
      </c>
      <c r="T63" s="10" t="s">
        <v>844</v>
      </c>
      <c r="U63" s="10" t="s">
        <v>851</v>
      </c>
      <c r="V63" s="10" t="s">
        <v>845</v>
      </c>
      <c r="W63" s="10" t="s">
        <v>846</v>
      </c>
      <c r="X63" s="10" t="s">
        <v>847</v>
      </c>
      <c r="Y63" s="10" t="s">
        <v>848</v>
      </c>
      <c r="Z63" s="10" t="s">
        <v>832</v>
      </c>
      <c r="AA63" t="s">
        <v>842</v>
      </c>
      <c r="AB63" t="s">
        <v>911</v>
      </c>
      <c r="AC63" s="1" t="s">
        <v>909</v>
      </c>
      <c r="AD63" s="1" t="s">
        <v>910</v>
      </c>
      <c r="AE63" s="1" t="s">
        <v>849</v>
      </c>
      <c r="AF63" t="s">
        <v>850</v>
      </c>
      <c r="AG63" s="16" t="s">
        <v>881</v>
      </c>
      <c r="AI63" t="str">
        <f>CONCATENATE("new Length(['max'=&gt; ",H63,",'maxMessage' =&gt; '",K63," cannot exceeed {{ limit }} characters.',]),")</f>
        <v>new Length(['max'=&gt; 12,'maxMessage' =&gt; 'Fax Phone cannot exceeed {{ limit }} characters.',]),</v>
      </c>
      <c r="AJ63" t="s">
        <v>882</v>
      </c>
      <c r="AK63" t="s">
        <v>908</v>
      </c>
      <c r="AL63" s="1" t="str">
        <f t="shared" si="4"/>
        <v>-&gt;add('phoneFax', TelType::class, [
  'disabled' =&gt; FALSE, 
'label'          =&gt; 'Fax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'Fax Phone cannot exceeed {{ limit }} characters.',]),
],
])</v>
      </c>
    </row>
    <row r="64" spans="1:38" ht="19.5" customHeight="1" x14ac:dyDescent="0.25">
      <c r="A64" s="10">
        <v>63</v>
      </c>
      <c r="B64" s="7" t="s">
        <v>30</v>
      </c>
      <c r="C64">
        <v>19</v>
      </c>
      <c r="D64" s="7" t="s">
        <v>299</v>
      </c>
      <c r="E64" s="7" t="s">
        <v>349</v>
      </c>
      <c r="F64" s="7" t="s">
        <v>420</v>
      </c>
      <c r="G64" s="7" t="s">
        <v>421</v>
      </c>
      <c r="H64">
        <v>12</v>
      </c>
      <c r="I64" s="7" t="s">
        <v>467</v>
      </c>
      <c r="J64" s="7" t="s">
        <v>415</v>
      </c>
      <c r="K64" s="23" t="s">
        <v>810</v>
      </c>
      <c r="M64" s="14" t="str">
        <f t="shared" si="5"/>
        <v>phoneWork</v>
      </c>
      <c r="N64" s="14" t="str">
        <f t="shared" si="6"/>
        <v>{{ form_row(form.phoneWork) }}</v>
      </c>
      <c r="O64" s="10" t="str">
        <f t="shared" si="7"/>
        <v xml:space="preserve">-&gt;add('phoneWork', </v>
      </c>
      <c r="P64" s="10" t="s">
        <v>839</v>
      </c>
      <c r="Q64" s="16" t="s">
        <v>907</v>
      </c>
      <c r="R64" s="10" t="str">
        <f t="shared" si="8"/>
        <v>'label'          =&gt; 'Company Phone',</v>
      </c>
      <c r="S64" s="10" t="s">
        <v>843</v>
      </c>
      <c r="T64" s="10" t="s">
        <v>844</v>
      </c>
      <c r="U64" s="10" t="s">
        <v>851</v>
      </c>
      <c r="V64" s="10" t="s">
        <v>845</v>
      </c>
      <c r="W64" s="10" t="s">
        <v>846</v>
      </c>
      <c r="X64" s="10" t="s">
        <v>847</v>
      </c>
      <c r="Y64" s="10" t="s">
        <v>848</v>
      </c>
      <c r="Z64" s="10" t="s">
        <v>832</v>
      </c>
      <c r="AA64" t="s">
        <v>842</v>
      </c>
      <c r="AB64" t="s">
        <v>911</v>
      </c>
      <c r="AC64" s="1" t="s">
        <v>909</v>
      </c>
      <c r="AD64" s="1" t="s">
        <v>910</v>
      </c>
      <c r="AE64" s="1" t="s">
        <v>849</v>
      </c>
      <c r="AF64" t="s">
        <v>850</v>
      </c>
      <c r="AG64" s="16" t="s">
        <v>881</v>
      </c>
      <c r="AI64" t="str">
        <f>CONCATENATE("new Length(['max'=&gt; ",H64,",'maxMessage' =&gt; '",K64," cannot exceeed {{ limit }} characters.',]),")</f>
        <v>new Length(['max'=&gt; 12,'maxMessage' =&gt; 'Company Phone cannot exceeed {{ limit }} characters.',]),</v>
      </c>
      <c r="AJ64" t="s">
        <v>882</v>
      </c>
      <c r="AK64" t="s">
        <v>908</v>
      </c>
      <c r="AL64" s="1" t="str">
        <f t="shared" si="4"/>
        <v>-&gt;add('phoneWork', TelType::class, [
  'disabled' =&gt; FALSE, 
'label'          =&gt; 'Company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'Company Phone cannot exceeed {{ limit }} characters.',]),
],
])</v>
      </c>
    </row>
    <row r="65" spans="1:38" ht="19.5" customHeight="1" x14ac:dyDescent="0.25">
      <c r="A65" s="10">
        <v>64</v>
      </c>
      <c r="B65" s="7" t="s">
        <v>30</v>
      </c>
      <c r="C65">
        <v>20</v>
      </c>
      <c r="D65" s="7" t="s">
        <v>363</v>
      </c>
      <c r="E65" s="7" t="s">
        <v>349</v>
      </c>
      <c r="F65" s="7" t="s">
        <v>420</v>
      </c>
      <c r="G65" s="7" t="s">
        <v>421</v>
      </c>
      <c r="H65">
        <v>255</v>
      </c>
      <c r="I65" s="7" t="s">
        <v>878</v>
      </c>
      <c r="J65" s="7" t="s">
        <v>415</v>
      </c>
      <c r="K65" s="23" t="s">
        <v>614</v>
      </c>
      <c r="M65" s="14" t="str">
        <f t="shared" si="5"/>
        <v>url</v>
      </c>
      <c r="N65" s="14" t="str">
        <f t="shared" si="6"/>
        <v>{{ form_row(form.url) }}</v>
      </c>
      <c r="O65" s="10" t="str">
        <f t="shared" si="7"/>
        <v xml:space="preserve">-&gt;add('url', </v>
      </c>
      <c r="P65" s="10" t="s">
        <v>840</v>
      </c>
      <c r="Q65" s="16" t="s">
        <v>907</v>
      </c>
      <c r="R65" s="10" t="str">
        <f t="shared" si="8"/>
        <v>'label'          =&gt; 'URL of Company Web Site',</v>
      </c>
      <c r="S65" s="10" t="s">
        <v>843</v>
      </c>
      <c r="T65" s="10" t="s">
        <v>844</v>
      </c>
      <c r="U65" s="10" t="s">
        <v>866</v>
      </c>
      <c r="V65" s="10" t="s">
        <v>845</v>
      </c>
      <c r="W65" s="10" t="s">
        <v>846</v>
      </c>
      <c r="X65" s="10" t="s">
        <v>847</v>
      </c>
      <c r="Y65" s="10" t="s">
        <v>848</v>
      </c>
      <c r="Z65" s="10" t="s">
        <v>832</v>
      </c>
      <c r="AA65" t="s">
        <v>842</v>
      </c>
      <c r="AB65" t="s">
        <v>911</v>
      </c>
      <c r="AC65" s="1" t="s">
        <v>909</v>
      </c>
      <c r="AD65" s="1" t="s">
        <v>910</v>
      </c>
      <c r="AE65" s="1" t="s">
        <v>849</v>
      </c>
      <c r="AF65" t="s">
        <v>850</v>
      </c>
      <c r="AG65" s="16" t="s">
        <v>881</v>
      </c>
      <c r="AI65" t="str">
        <f>CONCATENATE("new Length(['max'=&gt; ",H65,",'maxMessage' =&gt; '",K65," cannot exceeed {{ limit }} characters.',]),")</f>
        <v>new Length(['max'=&gt; 255,'maxMessage' =&gt; 'URL of Company Web Site cannot exceeed {{ limit }} characters.',]),</v>
      </c>
      <c r="AJ65" t="s">
        <v>882</v>
      </c>
      <c r="AK65" t="s">
        <v>908</v>
      </c>
      <c r="AL65" s="1" t="str">
        <f t="shared" si="4"/>
        <v>-&gt;add('url', UrlType::class, [
  'disabled' =&gt; FALSE, 
'label'          =&gt; 'URL of Company Web Site',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of Company Web Site cannot exceeed {{ limit }} characters.',]),
],
])</v>
      </c>
    </row>
    <row r="66" spans="1:38" ht="19.5" customHeight="1" x14ac:dyDescent="0.25">
      <c r="A66" s="10">
        <v>65</v>
      </c>
      <c r="B66" s="7" t="s">
        <v>258</v>
      </c>
      <c r="C66">
        <v>1</v>
      </c>
      <c r="D66" s="7" t="s">
        <v>226</v>
      </c>
      <c r="E66" s="7" t="s">
        <v>342</v>
      </c>
      <c r="F66" s="7" t="s">
        <v>415</v>
      </c>
      <c r="G66" s="7" t="s">
        <v>416</v>
      </c>
      <c r="H66"/>
      <c r="I66" s="7" t="s">
        <v>417</v>
      </c>
      <c r="J66" s="7" t="s">
        <v>418</v>
      </c>
      <c r="K66" s="23" t="s">
        <v>811</v>
      </c>
      <c r="M66" s="14" t="str">
        <f t="shared" ref="M66:M97" si="10">REPLACE( SUBSTITUTE(PROPER(D66), "_", ""), 1, 1, LOWER(LEFT(D66,1)))</f>
        <v>electionId</v>
      </c>
      <c r="N66" s="14" t="str">
        <f t="shared" ref="N66:N97" si="11">_xlfn.CONCAT("{{ form_row(form.", M66, ") }}")</f>
        <v>{{ form_row(form.electionId) }}</v>
      </c>
      <c r="O66" s="10" t="str">
        <f t="shared" ref="O66:O97" si="12">CONCATENATE("-&gt;add('", M66, "', ")</f>
        <v xml:space="preserve">-&gt;add('electionId', </v>
      </c>
      <c r="P66" s="10" t="s">
        <v>835</v>
      </c>
      <c r="Q66" s="16" t="s">
        <v>906</v>
      </c>
      <c r="R66" s="10" t="str">
        <f t="shared" ref="R66:R97" si="13">CONCATENATE("'label'          =&gt; '",K66, "',")</f>
        <v>'label'          =&gt; 'Primary Key to Election',</v>
      </c>
      <c r="S66" s="10" t="s">
        <v>843</v>
      </c>
      <c r="T66" s="10" t="s">
        <v>844</v>
      </c>
      <c r="V66" s="10" t="s">
        <v>845</v>
      </c>
      <c r="W66" s="10" t="s">
        <v>846</v>
      </c>
      <c r="X66" s="10" t="s">
        <v>847</v>
      </c>
      <c r="Y66" s="10" t="s">
        <v>848</v>
      </c>
      <c r="Z66" s="10" t="s">
        <v>832</v>
      </c>
      <c r="AA66" t="s">
        <v>841</v>
      </c>
      <c r="AB66" t="s">
        <v>911</v>
      </c>
      <c r="AC66" s="1" t="s">
        <v>909</v>
      </c>
      <c r="AD66" s="1" t="s">
        <v>910</v>
      </c>
      <c r="AE66" s="1" t="s">
        <v>849</v>
      </c>
      <c r="AF66" t="s">
        <v>850</v>
      </c>
      <c r="AG66" s="16" t="s">
        <v>881</v>
      </c>
      <c r="AJ66" t="s">
        <v>882</v>
      </c>
      <c r="AK66" t="s">
        <v>908</v>
      </c>
      <c r="AL66" s="1" t="str">
        <f t="shared" si="4"/>
        <v>-&gt;add('electionId', IntegerType::class, [
  'disabled' =&gt; TRUE, 
'label'          =&gt; 'Primary Key to Election',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67" spans="1:38" ht="19.5" customHeight="1" x14ac:dyDescent="0.25">
      <c r="A67" s="10">
        <v>66</v>
      </c>
      <c r="B67" s="7" t="s">
        <v>258</v>
      </c>
      <c r="C67">
        <v>2</v>
      </c>
      <c r="D67" s="7" t="s">
        <v>196</v>
      </c>
      <c r="E67" s="7" t="s">
        <v>342</v>
      </c>
      <c r="F67" s="7" t="s">
        <v>420</v>
      </c>
      <c r="G67" s="7" t="s">
        <v>421</v>
      </c>
      <c r="H67"/>
      <c r="I67" s="7" t="s">
        <v>417</v>
      </c>
      <c r="J67" s="7" t="s">
        <v>422</v>
      </c>
      <c r="K67" s="23" t="s">
        <v>556</v>
      </c>
      <c r="L67" s="10" t="s">
        <v>195</v>
      </c>
      <c r="M67" s="14" t="str">
        <f t="shared" si="10"/>
        <v>associationId</v>
      </c>
      <c r="N67" s="14" t="str">
        <f t="shared" si="11"/>
        <v>{{ form_row(form.associationId) }}</v>
      </c>
      <c r="O67" s="10" t="str">
        <f t="shared" si="12"/>
        <v xml:space="preserve">-&gt;add('associationId', </v>
      </c>
      <c r="P67" s="10" t="s">
        <v>833</v>
      </c>
      <c r="Q67" s="16" t="s">
        <v>906</v>
      </c>
      <c r="R67" s="10" t="str">
        <f t="shared" si="13"/>
        <v>'label'          =&gt; 'Foreign Key to Association',</v>
      </c>
      <c r="S67" s="10" t="s">
        <v>843</v>
      </c>
      <c r="T67" s="10" t="s">
        <v>844</v>
      </c>
      <c r="V67" s="10" t="s">
        <v>845</v>
      </c>
      <c r="W67" s="10" t="s">
        <v>846</v>
      </c>
      <c r="X67" s="10" t="s">
        <v>847</v>
      </c>
      <c r="Y67" s="10" t="s">
        <v>848</v>
      </c>
      <c r="Z67" s="10" t="s">
        <v>832</v>
      </c>
      <c r="AA67" t="s">
        <v>842</v>
      </c>
      <c r="AB67" t="s">
        <v>911</v>
      </c>
      <c r="AC67" s="1" t="s">
        <v>909</v>
      </c>
      <c r="AD67" s="1" t="s">
        <v>910</v>
      </c>
      <c r="AE67" s="1" t="s">
        <v>849</v>
      </c>
      <c r="AF67" t="s">
        <v>850</v>
      </c>
      <c r="AG67" s="16" t="s">
        <v>881</v>
      </c>
      <c r="AJ67" t="s">
        <v>882</v>
      </c>
      <c r="AK67" t="s">
        <v>908</v>
      </c>
      <c r="AL67" s="1" t="str">
        <f t="shared" ref="AL67:AL130" si="14">O67 &amp; P67 &amp;CHAR(10)&amp;
Q67 &amp;CHAR(10)&amp;
R67 &amp;CHAR(10)&amp;
S67 &amp;CHAR(10)&amp;
T67 &amp;CHAR(10)&amp;
U67 &amp;CHAR(10)&amp;
V67 &amp;CHAR(10)&amp;
W67 &amp;CHAR(10)&amp;
X67 &amp;CHAR(10)&amp;
Y67 &amp;CHAR(10)&amp;
Z67 &amp;CHAR(10)&amp;
AA67 &amp;CHAR(10)&amp;
AB67 &amp;CHAR(10)&amp;
AC67 &amp;CHAR(10)&amp;
AD67 &amp;CHAR(10)&amp;
AE67 &amp;CHAR(10)&amp;
AF67 &amp;CHAR(10)&amp;
AG67 &amp;CHAR(10)&amp;
AH67 &amp;CHAR(10)&amp;
AI67 &amp;CHAR(10)&amp;
AJ67 &amp;CHAR(10)&amp;
AK67</f>
        <v>-&gt;add('associationId', TextType::class, [
  'disabled' =&gt; TRUE, 
'label'          =&gt; 'Foreign Key to Association',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68" spans="1:38" ht="19.5" customHeight="1" x14ac:dyDescent="0.25">
      <c r="A68" s="10">
        <v>67</v>
      </c>
      <c r="B68" s="7" t="s">
        <v>258</v>
      </c>
      <c r="C68">
        <v>3</v>
      </c>
      <c r="D68" s="7" t="s">
        <v>259</v>
      </c>
      <c r="E68" s="7" t="s">
        <v>342</v>
      </c>
      <c r="F68" s="7" t="s">
        <v>420</v>
      </c>
      <c r="G68" s="7" t="s">
        <v>421</v>
      </c>
      <c r="H68"/>
      <c r="I68" s="7" t="s">
        <v>417</v>
      </c>
      <c r="J68" s="7" t="s">
        <v>422</v>
      </c>
      <c r="K68" s="23" t="s">
        <v>585</v>
      </c>
      <c r="L68" s="10" t="s">
        <v>328</v>
      </c>
      <c r="M68" s="14" t="str">
        <f t="shared" si="10"/>
        <v>electionTypeId</v>
      </c>
      <c r="N68" s="14" t="str">
        <f t="shared" si="11"/>
        <v>{{ form_row(form.electionTypeId) }}</v>
      </c>
      <c r="O68" s="10" t="str">
        <f t="shared" si="12"/>
        <v xml:space="preserve">-&gt;add('electionTypeId', </v>
      </c>
      <c r="P68" s="10" t="s">
        <v>833</v>
      </c>
      <c r="Q68" s="16" t="s">
        <v>906</v>
      </c>
      <c r="R68" s="10" t="str">
        <f t="shared" si="13"/>
        <v>'label'          =&gt; 'Foreign Key to Election_Type',</v>
      </c>
      <c r="S68" s="10" t="s">
        <v>843</v>
      </c>
      <c r="T68" s="10" t="s">
        <v>844</v>
      </c>
      <c r="V68" s="10" t="s">
        <v>845</v>
      </c>
      <c r="W68" s="10" t="s">
        <v>846</v>
      </c>
      <c r="X68" s="10" t="s">
        <v>847</v>
      </c>
      <c r="Y68" s="10" t="s">
        <v>848</v>
      </c>
      <c r="Z68" s="10" t="s">
        <v>832</v>
      </c>
      <c r="AA68" t="s">
        <v>842</v>
      </c>
      <c r="AB68" t="s">
        <v>911</v>
      </c>
      <c r="AC68" s="1" t="s">
        <v>909</v>
      </c>
      <c r="AD68" s="1" t="s">
        <v>910</v>
      </c>
      <c r="AE68" s="1" t="s">
        <v>849</v>
      </c>
      <c r="AF68" t="s">
        <v>850</v>
      </c>
      <c r="AG68" s="16" t="s">
        <v>881</v>
      </c>
      <c r="AJ68" t="s">
        <v>882</v>
      </c>
      <c r="AK68" t="s">
        <v>908</v>
      </c>
      <c r="AL68" s="1" t="str">
        <f t="shared" si="14"/>
        <v>-&gt;add('electionTypeId', TextType::class, [
  'disabled' =&gt; TRUE, 
'label'          =&gt; 'Foreign Key to Election_Type',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69" spans="1:38" ht="19.5" customHeight="1" x14ac:dyDescent="0.25">
      <c r="A69" s="10">
        <v>68</v>
      </c>
      <c r="B69" s="7" t="s">
        <v>258</v>
      </c>
      <c r="C69">
        <v>4</v>
      </c>
      <c r="D69" s="7" t="s">
        <v>260</v>
      </c>
      <c r="E69" s="7" t="s">
        <v>349</v>
      </c>
      <c r="F69" s="7" t="s">
        <v>415</v>
      </c>
      <c r="G69" s="7" t="s">
        <v>416</v>
      </c>
      <c r="H69">
        <v>128</v>
      </c>
      <c r="I69" s="7" t="s">
        <v>431</v>
      </c>
      <c r="J69" s="7" t="s">
        <v>415</v>
      </c>
      <c r="K69" s="23" t="s">
        <v>595</v>
      </c>
      <c r="M69" s="14" t="str">
        <f t="shared" si="10"/>
        <v>electionNameHeading</v>
      </c>
      <c r="N69" s="14" t="str">
        <f t="shared" si="11"/>
        <v>{{ form_row(form.electionNameHeading) }}</v>
      </c>
      <c r="O69" s="10" t="str">
        <f t="shared" si="12"/>
        <v xml:space="preserve">-&gt;add('electionNameHeading', </v>
      </c>
      <c r="P69" s="10" t="s">
        <v>833</v>
      </c>
      <c r="Q69" s="16" t="s">
        <v>907</v>
      </c>
      <c r="R69" s="10" t="str">
        <f t="shared" si="13"/>
        <v>'label'          =&gt; 'Election Description Heading',</v>
      </c>
      <c r="S69" s="10" t="s">
        <v>843</v>
      </c>
      <c r="T69" s="10" t="s">
        <v>844</v>
      </c>
      <c r="U69" s="10" t="s">
        <v>855</v>
      </c>
      <c r="V69" s="10" t="s">
        <v>845</v>
      </c>
      <c r="W69" s="10" t="s">
        <v>846</v>
      </c>
      <c r="X69" s="10" t="s">
        <v>847</v>
      </c>
      <c r="Y69" s="10" t="s">
        <v>848</v>
      </c>
      <c r="Z69" s="10" t="s">
        <v>832</v>
      </c>
      <c r="AA69" t="s">
        <v>841</v>
      </c>
      <c r="AB69" t="s">
        <v>911</v>
      </c>
      <c r="AC69" s="1" t="s">
        <v>909</v>
      </c>
      <c r="AD69" s="1" t="s">
        <v>910</v>
      </c>
      <c r="AE69" s="1" t="s">
        <v>849</v>
      </c>
      <c r="AF69" t="s">
        <v>850</v>
      </c>
      <c r="AG69" s="16" t="s">
        <v>881</v>
      </c>
      <c r="AH69" t="str">
        <f>CONCATENATE("new NotBlank([ 'message' =&gt; 'Please enter a ",K69," ',]),")</f>
        <v>new NotBlank([ 'message' =&gt; 'Please enter a Election Description Heading ',]),</v>
      </c>
      <c r="AI69" t="str">
        <f>CONCATENATE("new Length(['min'=&gt; 1,'minMessage' =&gt; '",K69," must be at least {{ limit }} characters in length.','max'=&gt; ",H69,",'maxMessage' =&gt; '",K69," cannot exceeed {{ limit }} characters.',]),")</f>
        <v>new Length(['min'=&gt; 1,'minMessage' =&gt; 'Election Description Heading must be at least {{ limit }} characters in length.','max'=&gt; 128,'maxMessage' =&gt; 'Election Description Heading cannot exceeed {{ limit }} characters.',]),</v>
      </c>
      <c r="AJ69" t="s">
        <v>882</v>
      </c>
      <c r="AK69" t="s">
        <v>908</v>
      </c>
      <c r="AL69" s="1" t="str">
        <f t="shared" si="14"/>
        <v>-&gt;add('electionNameHeading', TextType::class, [
  'disabled' =&gt; FALSE, 
'label'          =&gt; 'Election Description Heading',
  'label_attr' =&gt; [], 
  'label_format' =&gt; NULL,
  'placeholder' =&gt; 'ACME Homeowners Association', 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Election Description Heading ',]),
new Length(['min'=&gt; 1,'minMessage' =&gt; 'Election Description Heading must be at least {{ limit }} characters in length.','max'=&gt; 128,'maxMessage' =&gt; 'Election Description Heading cannot exceeed {{ limit }} characters.',]),
],
])</v>
      </c>
    </row>
    <row r="70" spans="1:38" ht="19.5" customHeight="1" x14ac:dyDescent="0.25">
      <c r="A70" s="10">
        <v>69</v>
      </c>
      <c r="B70" s="7" t="s">
        <v>258</v>
      </c>
      <c r="C70">
        <v>5</v>
      </c>
      <c r="D70" s="7" t="s">
        <v>261</v>
      </c>
      <c r="E70" s="7" t="s">
        <v>349</v>
      </c>
      <c r="F70" s="7" t="s">
        <v>420</v>
      </c>
      <c r="G70" s="7" t="s">
        <v>421</v>
      </c>
      <c r="H70">
        <v>128</v>
      </c>
      <c r="I70" s="7" t="s">
        <v>431</v>
      </c>
      <c r="J70" s="7" t="s">
        <v>415</v>
      </c>
      <c r="K70" s="23" t="s">
        <v>596</v>
      </c>
      <c r="M70" s="14" t="str">
        <f t="shared" si="10"/>
        <v>electionNameSubheading</v>
      </c>
      <c r="N70" s="14" t="str">
        <f t="shared" si="11"/>
        <v>{{ form_row(form.electionNameSubheading) }}</v>
      </c>
      <c r="O70" s="10" t="str">
        <f t="shared" si="12"/>
        <v xml:space="preserve">-&gt;add('electionNameSubheading', </v>
      </c>
      <c r="P70" s="10" t="s">
        <v>833</v>
      </c>
      <c r="Q70" s="16" t="s">
        <v>907</v>
      </c>
      <c r="R70" s="10" t="str">
        <f t="shared" si="13"/>
        <v>'label'          =&gt; 'Election Description Sub-Heading',</v>
      </c>
      <c r="S70" s="10" t="s">
        <v>843</v>
      </c>
      <c r="T70" s="10" t="s">
        <v>844</v>
      </c>
      <c r="U70" s="10" t="s">
        <v>856</v>
      </c>
      <c r="V70" s="10" t="s">
        <v>845</v>
      </c>
      <c r="W70" s="10" t="s">
        <v>846</v>
      </c>
      <c r="X70" s="10" t="s">
        <v>847</v>
      </c>
      <c r="Y70" s="10" t="s">
        <v>848</v>
      </c>
      <c r="Z70" s="10" t="s">
        <v>832</v>
      </c>
      <c r="AA70" t="s">
        <v>842</v>
      </c>
      <c r="AB70" t="s">
        <v>911</v>
      </c>
      <c r="AC70" s="1" t="s">
        <v>909</v>
      </c>
      <c r="AD70" s="1" t="s">
        <v>910</v>
      </c>
      <c r="AE70" s="1" t="s">
        <v>849</v>
      </c>
      <c r="AF70" t="s">
        <v>850</v>
      </c>
      <c r="AG70" s="16" t="s">
        <v>881</v>
      </c>
      <c r="AI70" t="str">
        <f>CONCATENATE("new Length(['max'=&gt; ",H70,",'maxMessage' =&gt; '",K70," cannot exceeed {{ limit }} characters.',]),")</f>
        <v>new Length(['max'=&gt; 128,'maxMessage' =&gt; 'Election Description Sub-Heading cannot exceeed {{ limit }} characters.',]),</v>
      </c>
      <c r="AJ70" t="s">
        <v>882</v>
      </c>
      <c r="AK70" t="s">
        <v>908</v>
      </c>
      <c r="AL70" s="1" t="str">
        <f t="shared" si="14"/>
        <v>-&gt;add('electionNameSubheading', TextType::class, [
  'disabled' =&gt; FALSE, 
'label'          =&gt; 'Election Description Sub-Heading',
  'label_attr' =&gt; [], 
  'label_format' =&gt; NULL,
  'placeholder' =&gt; 'Annual Election of the Board of Directors',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'Election Description Sub-Heading cannot exceeed {{ limit }} characters.',]),
],
])</v>
      </c>
    </row>
    <row r="71" spans="1:38" ht="19.5" customHeight="1" x14ac:dyDescent="0.25">
      <c r="A71" s="10">
        <v>70</v>
      </c>
      <c r="B71" s="7" t="s">
        <v>258</v>
      </c>
      <c r="C71">
        <v>6</v>
      </c>
      <c r="D71" s="7" t="s">
        <v>262</v>
      </c>
      <c r="E71" s="7" t="s">
        <v>349</v>
      </c>
      <c r="F71" s="7" t="s">
        <v>420</v>
      </c>
      <c r="G71" s="7" t="s">
        <v>421</v>
      </c>
      <c r="H71">
        <v>255</v>
      </c>
      <c r="I71" s="7" t="s">
        <v>878</v>
      </c>
      <c r="J71" s="7" t="s">
        <v>415</v>
      </c>
      <c r="K71" s="23" t="s">
        <v>812</v>
      </c>
      <c r="M71" s="14" t="str">
        <f t="shared" si="10"/>
        <v>urlElection</v>
      </c>
      <c r="N71" s="14" t="str">
        <f t="shared" si="11"/>
        <v>{{ form_row(form.urlElection) }}</v>
      </c>
      <c r="O71" s="10" t="str">
        <f t="shared" si="12"/>
        <v xml:space="preserve">-&gt;add('urlElection', </v>
      </c>
      <c r="P71" s="10" t="s">
        <v>840</v>
      </c>
      <c r="Q71" s="16" t="s">
        <v>907</v>
      </c>
      <c r="R71" s="10" t="str">
        <f t="shared" si="13"/>
        <v>'label'          =&gt; 'URL Link to get to Page Describing The Election',</v>
      </c>
      <c r="S71" s="10" t="s">
        <v>843</v>
      </c>
      <c r="T71" s="10" t="s">
        <v>844</v>
      </c>
      <c r="U71" s="10" t="s">
        <v>866</v>
      </c>
      <c r="V71" s="10" t="s">
        <v>845</v>
      </c>
      <c r="W71" s="10" t="s">
        <v>846</v>
      </c>
      <c r="X71" s="10" t="s">
        <v>847</v>
      </c>
      <c r="Y71" s="10" t="s">
        <v>848</v>
      </c>
      <c r="Z71" s="10" t="s">
        <v>832</v>
      </c>
      <c r="AA71" t="s">
        <v>842</v>
      </c>
      <c r="AB71" t="s">
        <v>911</v>
      </c>
      <c r="AC71" s="1" t="s">
        <v>909</v>
      </c>
      <c r="AD71" s="1" t="s">
        <v>910</v>
      </c>
      <c r="AE71" s="1" t="s">
        <v>849</v>
      </c>
      <c r="AF71" t="s">
        <v>850</v>
      </c>
      <c r="AG71" s="16" t="s">
        <v>881</v>
      </c>
      <c r="AI71" t="str">
        <f>CONCATENATE("new Length(['max'=&gt; ",H71,",'maxMessage' =&gt; '",K71," cannot exceeed {{ limit }} characters.',]),")</f>
        <v>new Length(['max'=&gt; 255,'maxMessage' =&gt; 'URL Link to get to Page Describing The Election cannot exceeed {{ limit }} characters.',]),</v>
      </c>
      <c r="AJ71" t="s">
        <v>882</v>
      </c>
      <c r="AK71" t="s">
        <v>908</v>
      </c>
      <c r="AL71" s="1" t="str">
        <f t="shared" si="14"/>
        <v>-&gt;add('urlElection', UrlType::class, [
  'disabled' =&gt; FALSE, 
'label'          =&gt; 'URL Link to get to Page Describing The Election',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to Page Describing The Election cannot exceeed {{ limit }} characters.',]),
],
])</v>
      </c>
    </row>
    <row r="72" spans="1:38" ht="19.5" customHeight="1" x14ac:dyDescent="0.25">
      <c r="A72" s="10">
        <v>71</v>
      </c>
      <c r="B72" s="7" t="s">
        <v>258</v>
      </c>
      <c r="C72">
        <v>7</v>
      </c>
      <c r="D72" s="7" t="s">
        <v>263</v>
      </c>
      <c r="E72" s="7" t="s">
        <v>355</v>
      </c>
      <c r="F72" s="7" t="s">
        <v>415</v>
      </c>
      <c r="G72" s="7" t="s">
        <v>416</v>
      </c>
      <c r="H72">
        <v>65535</v>
      </c>
      <c r="I72" s="7" t="s">
        <v>355</v>
      </c>
      <c r="J72" s="7" t="s">
        <v>415</v>
      </c>
      <c r="K72" s="23" t="s">
        <v>813</v>
      </c>
      <c r="M72" s="14" t="str">
        <f t="shared" si="10"/>
        <v>htmlElectionInformation</v>
      </c>
      <c r="N72" s="14" t="str">
        <f t="shared" si="11"/>
        <v>{{ form_row(form.htmlElectionInformation) }}</v>
      </c>
      <c r="O72" s="10" t="str">
        <f t="shared" si="12"/>
        <v xml:space="preserve">-&gt;add('htmlElectionInformation', </v>
      </c>
      <c r="P72" s="10" t="s">
        <v>836</v>
      </c>
      <c r="Q72" s="16" t="s">
        <v>907</v>
      </c>
      <c r="R72" s="10" t="str">
        <f t="shared" si="13"/>
        <v>'label'          =&gt; 'HTML Describing The Election',</v>
      </c>
      <c r="S72" s="10" t="s">
        <v>843</v>
      </c>
      <c r="T72" s="10" t="s">
        <v>844</v>
      </c>
      <c r="V72" s="10" t="s">
        <v>845</v>
      </c>
      <c r="W72" s="10" t="s">
        <v>846</v>
      </c>
      <c r="X72" s="10" t="s">
        <v>847</v>
      </c>
      <c r="Y72" s="10" t="s">
        <v>848</v>
      </c>
      <c r="Z72" s="10" t="s">
        <v>832</v>
      </c>
      <c r="AA72" t="s">
        <v>841</v>
      </c>
      <c r="AB72" t="s">
        <v>911</v>
      </c>
      <c r="AC72" s="1" t="s">
        <v>909</v>
      </c>
      <c r="AD72" s="1" t="s">
        <v>910</v>
      </c>
      <c r="AE72" s="1" t="s">
        <v>849</v>
      </c>
      <c r="AF72" t="s">
        <v>850</v>
      </c>
      <c r="AG72" s="16" t="s">
        <v>881</v>
      </c>
      <c r="AH72" t="str">
        <f>CONCATENATE("new NotBlank([ 'message' =&gt; 'Please enter a ",K72," ',]),")</f>
        <v>new NotBlank([ 'message' =&gt; 'Please enter a HTML Describing The Election ',]),</v>
      </c>
      <c r="AJ72" t="s">
        <v>882</v>
      </c>
      <c r="AK72" t="s">
        <v>908</v>
      </c>
      <c r="AL72" s="1" t="str">
        <f t="shared" si="14"/>
        <v>-&gt;add('htmlElectionInformation', TextAreaType::class, [
  'disabled' =&gt; FALSE, 
'label'          =&gt; 'HTML Describing The Election',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HTML Describing The Election ',]),
],
])</v>
      </c>
    </row>
    <row r="73" spans="1:38" ht="19.5" customHeight="1" x14ac:dyDescent="0.25">
      <c r="A73" s="10">
        <v>72</v>
      </c>
      <c r="B73" s="7" t="s">
        <v>258</v>
      </c>
      <c r="C73">
        <v>8</v>
      </c>
      <c r="D73" s="7" t="s">
        <v>264</v>
      </c>
      <c r="E73" s="7" t="s">
        <v>349</v>
      </c>
      <c r="F73" s="7" t="s">
        <v>415</v>
      </c>
      <c r="G73" s="7" t="s">
        <v>416</v>
      </c>
      <c r="H73">
        <v>128</v>
      </c>
      <c r="I73" s="7" t="s">
        <v>431</v>
      </c>
      <c r="J73" s="7" t="s">
        <v>415</v>
      </c>
      <c r="K73" s="23" t="s">
        <v>558</v>
      </c>
      <c r="M73" s="14" t="str">
        <f t="shared" si="10"/>
        <v>ballotPhysicalAddressLine1</v>
      </c>
      <c r="N73" s="14" t="str">
        <f t="shared" si="11"/>
        <v>{{ form_row(form.ballotPhysicalAddressLine1) }}</v>
      </c>
      <c r="O73" s="10" t="str">
        <f t="shared" si="12"/>
        <v xml:space="preserve">-&gt;add('ballotPhysicalAddressLine1', </v>
      </c>
      <c r="P73" s="10" t="s">
        <v>833</v>
      </c>
      <c r="Q73" s="16" t="s">
        <v>907</v>
      </c>
      <c r="R73" s="10" t="str">
        <f t="shared" si="13"/>
        <v>'label'          =&gt; 'Address Line 1',</v>
      </c>
      <c r="S73" s="10" t="s">
        <v>843</v>
      </c>
      <c r="T73" s="10" t="s">
        <v>844</v>
      </c>
      <c r="U73" s="10" t="str">
        <f>CONCATENATE("'placeholder'=&gt;'", K73, "',")</f>
        <v>'placeholder'=&gt;'Address Line 1',</v>
      </c>
      <c r="V73" s="10" t="s">
        <v>845</v>
      </c>
      <c r="W73" s="10" t="s">
        <v>846</v>
      </c>
      <c r="X73" s="10" t="s">
        <v>847</v>
      </c>
      <c r="Y73" s="10" t="s">
        <v>848</v>
      </c>
      <c r="Z73" s="10" t="s">
        <v>832</v>
      </c>
      <c r="AA73" t="s">
        <v>841</v>
      </c>
      <c r="AB73" t="s">
        <v>911</v>
      </c>
      <c r="AC73" s="1" t="s">
        <v>909</v>
      </c>
      <c r="AD73" s="1" t="s">
        <v>910</v>
      </c>
      <c r="AE73" s="1" t="s">
        <v>849</v>
      </c>
      <c r="AF73" t="s">
        <v>850</v>
      </c>
      <c r="AG73" s="16" t="s">
        <v>881</v>
      </c>
      <c r="AH73" t="str">
        <f>CONCATENATE("new NotBlank([ 'message' =&gt; 'Please enter a ",K73," ',]),")</f>
        <v>new NotBlank([ 'message' =&gt; 'Please enter a Address Line 1 ',]),</v>
      </c>
      <c r="AI73" t="str">
        <f>CONCATENATE("new Length(['min'=&gt; 1,'minMessage' =&gt; '",K73," must be at least {{ limit }} characters in length.','max'=&gt; ",H73,",'maxMessage' =&gt; '",K73,"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73" t="s">
        <v>882</v>
      </c>
      <c r="AK73" t="s">
        <v>908</v>
      </c>
      <c r="AL73" s="1" t="str">
        <f t="shared" si="14"/>
        <v>-&gt;add('ballotPhysicalAddressLine1',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74" spans="1:38" ht="19.5" customHeight="1" x14ac:dyDescent="0.25">
      <c r="A74" s="10">
        <v>73</v>
      </c>
      <c r="B74" s="7" t="s">
        <v>258</v>
      </c>
      <c r="C74">
        <v>9</v>
      </c>
      <c r="D74" s="7" t="s">
        <v>265</v>
      </c>
      <c r="E74" s="7" t="s">
        <v>349</v>
      </c>
      <c r="F74" s="7" t="s">
        <v>420</v>
      </c>
      <c r="G74" s="7" t="s">
        <v>421</v>
      </c>
      <c r="H74">
        <v>128</v>
      </c>
      <c r="I74" s="7" t="s">
        <v>431</v>
      </c>
      <c r="J74" s="7" t="s">
        <v>415</v>
      </c>
      <c r="K74" s="23" t="s">
        <v>559</v>
      </c>
      <c r="M74" s="14" t="str">
        <f t="shared" si="10"/>
        <v>ballotPhysicalAddressLine2</v>
      </c>
      <c r="N74" s="14" t="str">
        <f t="shared" si="11"/>
        <v>{{ form_row(form.ballotPhysicalAddressLine2) }}</v>
      </c>
      <c r="O74" s="10" t="str">
        <f t="shared" si="12"/>
        <v xml:space="preserve">-&gt;add('ballotPhysicalAddressLine2', </v>
      </c>
      <c r="P74" s="10" t="s">
        <v>833</v>
      </c>
      <c r="Q74" s="16" t="s">
        <v>907</v>
      </c>
      <c r="R74" s="10" t="str">
        <f t="shared" si="13"/>
        <v>'label'          =&gt; 'Address Line 2',</v>
      </c>
      <c r="S74" s="10" t="s">
        <v>843</v>
      </c>
      <c r="T74" s="10" t="s">
        <v>844</v>
      </c>
      <c r="U74" s="10" t="str">
        <f>CONCATENATE("'placeholder'=&gt;'", K74, "',")</f>
        <v>'placeholder'=&gt;'Address Line 2',</v>
      </c>
      <c r="V74" s="10" t="s">
        <v>845</v>
      </c>
      <c r="W74" s="10" t="s">
        <v>846</v>
      </c>
      <c r="X74" s="10" t="s">
        <v>847</v>
      </c>
      <c r="Y74" s="10" t="s">
        <v>848</v>
      </c>
      <c r="Z74" s="10" t="s">
        <v>832</v>
      </c>
      <c r="AA74" t="s">
        <v>842</v>
      </c>
      <c r="AB74" t="s">
        <v>911</v>
      </c>
      <c r="AC74" s="1" t="s">
        <v>909</v>
      </c>
      <c r="AD74" s="1" t="s">
        <v>910</v>
      </c>
      <c r="AE74" s="1" t="s">
        <v>849</v>
      </c>
      <c r="AF74" t="s">
        <v>850</v>
      </c>
      <c r="AG74" s="16" t="s">
        <v>881</v>
      </c>
      <c r="AI74" t="str">
        <f>CONCATENATE("new Length(['max'=&gt; ",H74,",'maxMessage' =&gt; '",K74," cannot exceeed {{ limit }} characters.',]),")</f>
        <v>new Length(['max'=&gt; 128,'maxMessage' =&gt; 'Address Line 2 cannot exceeed {{ limit }} characters.',]),</v>
      </c>
      <c r="AJ74" t="s">
        <v>882</v>
      </c>
      <c r="AK74" t="s">
        <v>908</v>
      </c>
      <c r="AL74" s="1" t="str">
        <f t="shared" si="14"/>
        <v>-&gt;add('ballotPhysicalAddressLine2',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75" spans="1:38" ht="19.5" customHeight="1" x14ac:dyDescent="0.25">
      <c r="A75" s="10">
        <v>74</v>
      </c>
      <c r="B75" s="7" t="s">
        <v>258</v>
      </c>
      <c r="C75">
        <v>10</v>
      </c>
      <c r="D75" s="7" t="s">
        <v>266</v>
      </c>
      <c r="E75" s="7" t="s">
        <v>349</v>
      </c>
      <c r="F75" s="7" t="s">
        <v>415</v>
      </c>
      <c r="G75" s="7" t="s">
        <v>416</v>
      </c>
      <c r="H75">
        <v>128</v>
      </c>
      <c r="I75" s="7" t="s">
        <v>431</v>
      </c>
      <c r="J75" s="7" t="s">
        <v>415</v>
      </c>
      <c r="K75" s="23" t="s">
        <v>557</v>
      </c>
      <c r="M75" s="14" t="str">
        <f t="shared" si="10"/>
        <v>ballotPhysicalAddressCity</v>
      </c>
      <c r="N75" s="14" t="str">
        <f t="shared" si="11"/>
        <v>{{ form_row(form.ballotPhysicalAddressCity) }}</v>
      </c>
      <c r="O75" s="10" t="str">
        <f t="shared" si="12"/>
        <v xml:space="preserve">-&gt;add('ballotPhysicalAddressCity', </v>
      </c>
      <c r="P75" s="10" t="s">
        <v>833</v>
      </c>
      <c r="Q75" s="16" t="s">
        <v>907</v>
      </c>
      <c r="R75" s="10" t="str">
        <f t="shared" si="13"/>
        <v>'label'          =&gt; 'City',</v>
      </c>
      <c r="S75" s="10" t="s">
        <v>843</v>
      </c>
      <c r="T75" s="10" t="s">
        <v>844</v>
      </c>
      <c r="U75" s="10" t="str">
        <f>CONCATENATE("'placeholder'=&gt;'", K75, "',")</f>
        <v>'placeholder'=&gt;'City',</v>
      </c>
      <c r="V75" s="10" t="s">
        <v>845</v>
      </c>
      <c r="W75" s="10" t="s">
        <v>846</v>
      </c>
      <c r="X75" s="10" t="s">
        <v>847</v>
      </c>
      <c r="Y75" s="10" t="s">
        <v>848</v>
      </c>
      <c r="Z75" s="10" t="s">
        <v>832</v>
      </c>
      <c r="AA75" t="s">
        <v>841</v>
      </c>
      <c r="AB75" t="s">
        <v>911</v>
      </c>
      <c r="AC75" s="1" t="s">
        <v>909</v>
      </c>
      <c r="AD75" s="1" t="s">
        <v>910</v>
      </c>
      <c r="AE75" s="1" t="s">
        <v>849</v>
      </c>
      <c r="AF75" t="s">
        <v>850</v>
      </c>
      <c r="AG75" s="16" t="s">
        <v>881</v>
      </c>
      <c r="AH75" t="str">
        <f>CONCATENATE("new NotBlank([ 'message' =&gt; 'Please enter a ",K75," ',]),")</f>
        <v>new NotBlank([ 'message' =&gt; 'Please enter a City ',]),</v>
      </c>
      <c r="AI75" t="str">
        <f>CONCATENATE("new Length(['min'=&gt; 1,'minMessage' =&gt; '",K75," must be at least {{ limit }} characters in length.','max'=&gt; ",H75,",'maxMessage' =&gt; '",K75," cannot exceeed {{ limit }} characters.',]),")</f>
        <v>new Length(['min'=&gt; 1,'minMessage' =&gt; 'City must be at least {{ limit }} characters in length.','max'=&gt; 128,'maxMessage' =&gt; 'City cannot exceeed {{ limit }} characters.',]),</v>
      </c>
      <c r="AJ75" t="s">
        <v>882</v>
      </c>
      <c r="AK75" t="s">
        <v>908</v>
      </c>
      <c r="AL75" s="1" t="str">
        <f t="shared" si="14"/>
        <v>-&gt;add('ballotPhysicalAddressCity',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76" spans="1:38" ht="19.5" customHeight="1" x14ac:dyDescent="0.25">
      <c r="A76" s="10">
        <v>75</v>
      </c>
      <c r="B76" s="7" t="s">
        <v>258</v>
      </c>
      <c r="C76">
        <v>11</v>
      </c>
      <c r="D76" s="7" t="s">
        <v>267</v>
      </c>
      <c r="E76" s="7" t="s">
        <v>349</v>
      </c>
      <c r="F76" s="8" t="s">
        <v>496</v>
      </c>
      <c r="G76" s="7" t="s">
        <v>416</v>
      </c>
      <c r="H76">
        <v>2</v>
      </c>
      <c r="I76" s="7" t="s">
        <v>463</v>
      </c>
      <c r="J76" s="7" t="s">
        <v>415</v>
      </c>
      <c r="K76" s="23" t="s">
        <v>560</v>
      </c>
      <c r="M76" s="14" t="str">
        <f t="shared" si="10"/>
        <v>ballotPhysicalAddressState</v>
      </c>
      <c r="N76" s="14" t="str">
        <f t="shared" si="11"/>
        <v>{{ form_row(form.ballotPhysicalAddressState) }}</v>
      </c>
      <c r="O76" s="10" t="str">
        <f t="shared" si="12"/>
        <v xml:space="preserve">-&gt;add('ballotPhysicalAddressState', </v>
      </c>
      <c r="P76" s="10" t="s">
        <v>833</v>
      </c>
      <c r="Q76" s="16" t="s">
        <v>907</v>
      </c>
      <c r="R76" s="10" t="str">
        <f t="shared" si="13"/>
        <v>'label'          =&gt; 'State',</v>
      </c>
      <c r="S76" s="10" t="s">
        <v>843</v>
      </c>
      <c r="T76" s="10" t="s">
        <v>844</v>
      </c>
      <c r="U76" s="10" t="s">
        <v>865</v>
      </c>
      <c r="V76" s="10" t="s">
        <v>845</v>
      </c>
      <c r="W76" s="10" t="s">
        <v>846</v>
      </c>
      <c r="X76" s="10" t="s">
        <v>847</v>
      </c>
      <c r="Y76" s="10" t="s">
        <v>848</v>
      </c>
      <c r="Z76" s="10" t="s">
        <v>832</v>
      </c>
      <c r="AA76" t="s">
        <v>841</v>
      </c>
      <c r="AB76" t="s">
        <v>911</v>
      </c>
      <c r="AC76" s="1" t="s">
        <v>909</v>
      </c>
      <c r="AD76" s="1" t="s">
        <v>910</v>
      </c>
      <c r="AE76" s="1" t="s">
        <v>849</v>
      </c>
      <c r="AF76" t="s">
        <v>850</v>
      </c>
      <c r="AG76" s="16" t="s">
        <v>881</v>
      </c>
      <c r="AH76" t="str">
        <f>CONCATENATE("new NotBlank([ 'message' =&gt; 'Please enter a ",K76," ',]),")</f>
        <v>new NotBlank([ 'message' =&gt; 'Please enter a State ',]),</v>
      </c>
      <c r="AI76" t="str">
        <f>CONCATENATE("new Length(['min'=&gt; 1,'minMessage' =&gt; '",K76," must be at least {{ limit }} characters in length.','max'=&gt; ",H76,",'maxMessage' =&gt; '",K76," cannot exceeed {{ limit }} characters.',]),")</f>
        <v>new Length(['min'=&gt; 1,'minMessage' =&gt; 'State must be at least {{ limit }} characters in length.','max'=&gt; 2,'maxMessage' =&gt; 'State cannot exceeed {{ limit }} characters.',]),</v>
      </c>
      <c r="AJ76" t="s">
        <v>882</v>
      </c>
      <c r="AK76" t="s">
        <v>908</v>
      </c>
      <c r="AL76" s="1" t="str">
        <f t="shared" si="14"/>
        <v>-&gt;add('ballotPhysicalAddressState',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77" spans="1:38" ht="19.5" customHeight="1" x14ac:dyDescent="0.25">
      <c r="A77" s="10">
        <v>76</v>
      </c>
      <c r="B77" s="7" t="s">
        <v>258</v>
      </c>
      <c r="C77">
        <v>12</v>
      </c>
      <c r="D77" s="7" t="s">
        <v>268</v>
      </c>
      <c r="E77" s="7" t="s">
        <v>349</v>
      </c>
      <c r="F77" s="7" t="s">
        <v>415</v>
      </c>
      <c r="G77" s="7" t="s">
        <v>416</v>
      </c>
      <c r="H77">
        <v>16</v>
      </c>
      <c r="I77" s="7" t="s">
        <v>465</v>
      </c>
      <c r="J77" s="7" t="s">
        <v>415</v>
      </c>
      <c r="K77" s="23" t="s">
        <v>561</v>
      </c>
      <c r="M77" s="14" t="str">
        <f t="shared" si="10"/>
        <v>ballotPhysicalAddressZipCode</v>
      </c>
      <c r="N77" s="14" t="str">
        <f t="shared" si="11"/>
        <v>{{ form_row(form.ballotPhysicalAddressZipCode) }}</v>
      </c>
      <c r="O77" s="10" t="str">
        <f t="shared" si="12"/>
        <v xml:space="preserve">-&gt;add('ballotPhysicalAddressZipCode', </v>
      </c>
      <c r="P77" s="10" t="s">
        <v>833</v>
      </c>
      <c r="Q77" s="16" t="s">
        <v>907</v>
      </c>
      <c r="R77" s="10" t="str">
        <f t="shared" si="13"/>
        <v>'label'          =&gt; 'Zip Code',</v>
      </c>
      <c r="S77" s="10" t="s">
        <v>843</v>
      </c>
      <c r="T77" s="10" t="s">
        <v>844</v>
      </c>
      <c r="U77" s="10" t="s">
        <v>867</v>
      </c>
      <c r="V77" s="10" t="s">
        <v>845</v>
      </c>
      <c r="W77" s="10" t="s">
        <v>846</v>
      </c>
      <c r="X77" s="10" t="s">
        <v>847</v>
      </c>
      <c r="Y77" s="10" t="s">
        <v>848</v>
      </c>
      <c r="Z77" s="10" t="s">
        <v>832</v>
      </c>
      <c r="AA77" t="s">
        <v>841</v>
      </c>
      <c r="AB77" t="s">
        <v>911</v>
      </c>
      <c r="AC77" s="1" t="s">
        <v>909</v>
      </c>
      <c r="AD77" s="1" t="s">
        <v>910</v>
      </c>
      <c r="AE77" s="1" t="s">
        <v>849</v>
      </c>
      <c r="AF77" t="s">
        <v>850</v>
      </c>
      <c r="AG77" s="16" t="s">
        <v>881</v>
      </c>
      <c r="AH77" t="str">
        <f>CONCATENATE("new NotBlank([ 'message' =&gt; 'Please enter a ",K77," ',]),")</f>
        <v>new NotBlank([ 'message' =&gt; 'Please enter a Zip Code ',]),</v>
      </c>
      <c r="AI77" t="str">
        <f>CONCATENATE("new Length(['min'=&gt; 1,'minMessage' =&gt; '",K77," must be at least {{ limit }} characters in length.','max'=&gt; ",H77,",'maxMessage' =&gt; '",K77,"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77" t="s">
        <v>882</v>
      </c>
      <c r="AK77" t="s">
        <v>908</v>
      </c>
      <c r="AL77" s="1" t="str">
        <f t="shared" si="14"/>
        <v>-&gt;add('ballotPhysicalAddressZipCode',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78" spans="1:38" ht="19.5" customHeight="1" x14ac:dyDescent="0.25">
      <c r="A78" s="10">
        <v>77</v>
      </c>
      <c r="B78" s="7" t="s">
        <v>258</v>
      </c>
      <c r="C78">
        <v>13</v>
      </c>
      <c r="D78" s="7" t="s">
        <v>364</v>
      </c>
      <c r="E78" s="7" t="s">
        <v>346</v>
      </c>
      <c r="F78" s="7" t="s">
        <v>414</v>
      </c>
      <c r="G78" s="7" t="s">
        <v>416</v>
      </c>
      <c r="H78"/>
      <c r="I78" s="7" t="s">
        <v>794</v>
      </c>
      <c r="J78" s="7" t="s">
        <v>415</v>
      </c>
      <c r="K78" s="23" t="s">
        <v>574</v>
      </c>
      <c r="M78" s="14" t="str">
        <f t="shared" si="10"/>
        <v>displayPhysicalAddress</v>
      </c>
      <c r="N78" s="14" t="str">
        <f t="shared" si="11"/>
        <v>{{ form_row(form.displayPhysicalAddress) }}</v>
      </c>
      <c r="O78" s="10" t="str">
        <f t="shared" si="12"/>
        <v xml:space="preserve">-&gt;add('displayPhysicalAddress', </v>
      </c>
      <c r="P78" s="10" t="s">
        <v>837</v>
      </c>
      <c r="Q78" s="16" t="s">
        <v>907</v>
      </c>
      <c r="R78" s="10" t="str">
        <f t="shared" si="13"/>
        <v>'label'          =&gt; 'Display The Physical Address',</v>
      </c>
      <c r="S78" s="10" t="s">
        <v>843</v>
      </c>
      <c r="T78" s="10" t="s">
        <v>844</v>
      </c>
      <c r="V78" s="10" t="s">
        <v>845</v>
      </c>
      <c r="W78" s="10" t="s">
        <v>846</v>
      </c>
      <c r="X78" s="10" t="s">
        <v>847</v>
      </c>
      <c r="Y78" s="10" t="s">
        <v>848</v>
      </c>
      <c r="Z78" s="10" t="s">
        <v>832</v>
      </c>
      <c r="AA78" t="s">
        <v>841</v>
      </c>
      <c r="AB78" t="s">
        <v>911</v>
      </c>
      <c r="AC78" s="1" t="s">
        <v>909</v>
      </c>
      <c r="AD78" s="1" t="s">
        <v>910</v>
      </c>
      <c r="AE78" s="1" t="s">
        <v>849</v>
      </c>
      <c r="AF78" t="s">
        <v>850</v>
      </c>
      <c r="AG78" s="16" t="s">
        <v>881</v>
      </c>
      <c r="AH78" t="str">
        <f>CONCATENATE("new NotBlank([ 'message' =&gt; 'Please enter a ",K78," ',]),")</f>
        <v>new NotBlank([ 'message' =&gt; 'Please enter a Display The Physical Address ',]),</v>
      </c>
      <c r="AJ78" t="s">
        <v>882</v>
      </c>
      <c r="AK78" t="s">
        <v>908</v>
      </c>
      <c r="AL78" s="1" t="str">
        <f t="shared" si="14"/>
        <v>-&gt;add('displayPhysicalAddress', ChoiceType::class, [
  'disabled' =&gt; FALSE, 
'label'          =&gt; 'Display The Physical Address',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Display The Physical Address ',]),
],
])</v>
      </c>
    </row>
    <row r="79" spans="1:38" ht="19.5" customHeight="1" x14ac:dyDescent="0.25">
      <c r="A79" s="10">
        <v>78</v>
      </c>
      <c r="B79" s="7" t="s">
        <v>258</v>
      </c>
      <c r="C79">
        <v>14</v>
      </c>
      <c r="D79" s="7" t="s">
        <v>269</v>
      </c>
      <c r="E79" s="7" t="s">
        <v>349</v>
      </c>
      <c r="F79" s="7" t="s">
        <v>415</v>
      </c>
      <c r="G79" s="7" t="s">
        <v>416</v>
      </c>
      <c r="H79">
        <v>128</v>
      </c>
      <c r="I79" s="7" t="s">
        <v>431</v>
      </c>
      <c r="J79" s="7" t="s">
        <v>415</v>
      </c>
      <c r="K79" s="23" t="s">
        <v>558</v>
      </c>
      <c r="M79" s="14" t="str">
        <f t="shared" si="10"/>
        <v>ballotMailingAddressLine1</v>
      </c>
      <c r="N79" s="14" t="str">
        <f t="shared" si="11"/>
        <v>{{ form_row(form.ballotMailingAddressLine1) }}</v>
      </c>
      <c r="O79" s="10" t="str">
        <f t="shared" si="12"/>
        <v xml:space="preserve">-&gt;add('ballotMailingAddressLine1', </v>
      </c>
      <c r="P79" s="10" t="s">
        <v>833</v>
      </c>
      <c r="Q79" s="16" t="s">
        <v>907</v>
      </c>
      <c r="R79" s="10" t="str">
        <f t="shared" si="13"/>
        <v>'label'          =&gt; 'Address Line 1',</v>
      </c>
      <c r="S79" s="10" t="s">
        <v>843</v>
      </c>
      <c r="T79" s="10" t="s">
        <v>844</v>
      </c>
      <c r="U79" s="10" t="str">
        <f>CONCATENATE("'placeholder'=&gt;'", K79, "',")</f>
        <v>'placeholder'=&gt;'Address Line 1',</v>
      </c>
      <c r="V79" s="10" t="s">
        <v>845</v>
      </c>
      <c r="W79" s="10" t="s">
        <v>846</v>
      </c>
      <c r="X79" s="10" t="s">
        <v>847</v>
      </c>
      <c r="Y79" s="10" t="s">
        <v>848</v>
      </c>
      <c r="Z79" s="10" t="s">
        <v>832</v>
      </c>
      <c r="AA79" t="s">
        <v>841</v>
      </c>
      <c r="AB79" t="s">
        <v>911</v>
      </c>
      <c r="AC79" s="1" t="s">
        <v>909</v>
      </c>
      <c r="AD79" s="1" t="s">
        <v>910</v>
      </c>
      <c r="AE79" s="1" t="s">
        <v>849</v>
      </c>
      <c r="AF79" t="s">
        <v>850</v>
      </c>
      <c r="AG79" s="16" t="s">
        <v>881</v>
      </c>
      <c r="AH79" t="str">
        <f>CONCATENATE("new NotBlank([ 'message' =&gt; 'Please enter a ",K79," ',]),")</f>
        <v>new NotBlank([ 'message' =&gt; 'Please enter a Address Line 1 ',]),</v>
      </c>
      <c r="AI79" t="str">
        <f>CONCATENATE("new Length(['min'=&gt; 1,'minMessage' =&gt; '",K79," must be at least {{ limit }} characters in length.','max'=&gt; ",H79,",'maxMessage' =&gt; '",K79,"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79" t="s">
        <v>882</v>
      </c>
      <c r="AK79" t="s">
        <v>908</v>
      </c>
      <c r="AL79" s="1" t="str">
        <f t="shared" si="14"/>
        <v>-&gt;add('ballotMailingAddressLine1',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80" spans="1:38" ht="19.5" customHeight="1" x14ac:dyDescent="0.25">
      <c r="A80" s="10">
        <v>79</v>
      </c>
      <c r="B80" s="7" t="s">
        <v>258</v>
      </c>
      <c r="C80">
        <v>15</v>
      </c>
      <c r="D80" s="7" t="s">
        <v>270</v>
      </c>
      <c r="E80" s="7" t="s">
        <v>349</v>
      </c>
      <c r="F80" s="7" t="s">
        <v>420</v>
      </c>
      <c r="G80" s="7" t="s">
        <v>421</v>
      </c>
      <c r="H80">
        <v>128</v>
      </c>
      <c r="I80" s="7" t="s">
        <v>431</v>
      </c>
      <c r="J80" s="7" t="s">
        <v>415</v>
      </c>
      <c r="K80" s="23" t="s">
        <v>559</v>
      </c>
      <c r="M80" s="14" t="str">
        <f t="shared" si="10"/>
        <v>ballotMailingAddressLine2</v>
      </c>
      <c r="N80" s="14" t="str">
        <f t="shared" si="11"/>
        <v>{{ form_row(form.ballotMailingAddressLine2) }}</v>
      </c>
      <c r="O80" s="10" t="str">
        <f t="shared" si="12"/>
        <v xml:space="preserve">-&gt;add('ballotMailingAddressLine2', </v>
      </c>
      <c r="P80" s="10" t="s">
        <v>833</v>
      </c>
      <c r="Q80" s="16" t="s">
        <v>907</v>
      </c>
      <c r="R80" s="10" t="str">
        <f t="shared" si="13"/>
        <v>'label'          =&gt; 'Address Line 2',</v>
      </c>
      <c r="S80" s="10" t="s">
        <v>843</v>
      </c>
      <c r="T80" s="10" t="s">
        <v>844</v>
      </c>
      <c r="U80" s="10" t="str">
        <f>CONCATENATE("'placeholder'=&gt;'", K80, "',")</f>
        <v>'placeholder'=&gt;'Address Line 2',</v>
      </c>
      <c r="V80" s="10" t="s">
        <v>845</v>
      </c>
      <c r="W80" s="10" t="s">
        <v>846</v>
      </c>
      <c r="X80" s="10" t="s">
        <v>847</v>
      </c>
      <c r="Y80" s="10" t="s">
        <v>848</v>
      </c>
      <c r="Z80" s="10" t="s">
        <v>832</v>
      </c>
      <c r="AA80" t="s">
        <v>842</v>
      </c>
      <c r="AB80" t="s">
        <v>911</v>
      </c>
      <c r="AC80" s="1" t="s">
        <v>909</v>
      </c>
      <c r="AD80" s="1" t="s">
        <v>910</v>
      </c>
      <c r="AE80" s="1" t="s">
        <v>849</v>
      </c>
      <c r="AF80" t="s">
        <v>850</v>
      </c>
      <c r="AG80" s="16" t="s">
        <v>881</v>
      </c>
      <c r="AI80" t="str">
        <f>CONCATENATE("new Length(['max'=&gt; ",H80,",'maxMessage' =&gt; '",K80," cannot exceeed {{ limit }} characters.',]),")</f>
        <v>new Length(['max'=&gt; 128,'maxMessage' =&gt; 'Address Line 2 cannot exceeed {{ limit }} characters.',]),</v>
      </c>
      <c r="AJ80" t="s">
        <v>882</v>
      </c>
      <c r="AK80" t="s">
        <v>908</v>
      </c>
      <c r="AL80" s="1" t="str">
        <f t="shared" si="14"/>
        <v>-&gt;add('ballotMailingAddressLine2',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81" spans="1:38" ht="19.5" customHeight="1" x14ac:dyDescent="0.25">
      <c r="A81" s="10">
        <v>80</v>
      </c>
      <c r="B81" s="7" t="s">
        <v>258</v>
      </c>
      <c r="C81">
        <v>16</v>
      </c>
      <c r="D81" s="7" t="s">
        <v>271</v>
      </c>
      <c r="E81" s="7" t="s">
        <v>349</v>
      </c>
      <c r="F81" s="7" t="s">
        <v>415</v>
      </c>
      <c r="G81" s="7" t="s">
        <v>416</v>
      </c>
      <c r="H81">
        <v>128</v>
      </c>
      <c r="I81" s="7" t="s">
        <v>431</v>
      </c>
      <c r="J81" s="7" t="s">
        <v>415</v>
      </c>
      <c r="K81" s="23" t="s">
        <v>557</v>
      </c>
      <c r="M81" s="14" t="str">
        <f t="shared" si="10"/>
        <v>ballotMailingAddressCity</v>
      </c>
      <c r="N81" s="14" t="str">
        <f t="shared" si="11"/>
        <v>{{ form_row(form.ballotMailingAddressCity) }}</v>
      </c>
      <c r="O81" s="10" t="str">
        <f t="shared" si="12"/>
        <v xml:space="preserve">-&gt;add('ballotMailingAddressCity', </v>
      </c>
      <c r="P81" s="10" t="s">
        <v>833</v>
      </c>
      <c r="Q81" s="16" t="s">
        <v>907</v>
      </c>
      <c r="R81" s="10" t="str">
        <f t="shared" si="13"/>
        <v>'label'          =&gt; 'City',</v>
      </c>
      <c r="S81" s="10" t="s">
        <v>843</v>
      </c>
      <c r="T81" s="10" t="s">
        <v>844</v>
      </c>
      <c r="U81" s="10" t="str">
        <f>CONCATENATE("'placeholder'=&gt;'", K81, "',")</f>
        <v>'placeholder'=&gt;'City',</v>
      </c>
      <c r="V81" s="10" t="s">
        <v>845</v>
      </c>
      <c r="W81" s="10" t="s">
        <v>846</v>
      </c>
      <c r="X81" s="10" t="s">
        <v>847</v>
      </c>
      <c r="Y81" s="10" t="s">
        <v>848</v>
      </c>
      <c r="Z81" s="10" t="s">
        <v>832</v>
      </c>
      <c r="AA81" t="s">
        <v>841</v>
      </c>
      <c r="AB81" t="s">
        <v>911</v>
      </c>
      <c r="AC81" s="1" t="s">
        <v>909</v>
      </c>
      <c r="AD81" s="1" t="s">
        <v>910</v>
      </c>
      <c r="AE81" s="1" t="s">
        <v>849</v>
      </c>
      <c r="AF81" t="s">
        <v>850</v>
      </c>
      <c r="AG81" s="16" t="s">
        <v>881</v>
      </c>
      <c r="AH81" t="str">
        <f t="shared" ref="AH81:AH94" si="15">CONCATENATE("new NotBlank([ 'message' =&gt; 'Please enter a ",K81," ',]),")</f>
        <v>new NotBlank([ 'message' =&gt; 'Please enter a City ',]),</v>
      </c>
      <c r="AI81" t="str">
        <f>CONCATENATE("new Length(['min'=&gt; 1,'minMessage' =&gt; '",K81," must be at least {{ limit }} characters in length.','max'=&gt; ",H81,",'maxMessage' =&gt; '",K81," cannot exceeed {{ limit }} characters.',]),")</f>
        <v>new Length(['min'=&gt; 1,'minMessage' =&gt; 'City must be at least {{ limit }} characters in length.','max'=&gt; 128,'maxMessage' =&gt; 'City cannot exceeed {{ limit }} characters.',]),</v>
      </c>
      <c r="AJ81" t="s">
        <v>882</v>
      </c>
      <c r="AK81" t="s">
        <v>908</v>
      </c>
      <c r="AL81" s="1" t="str">
        <f t="shared" si="14"/>
        <v>-&gt;add('ballotMailingAddressCity',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82" spans="1:38" ht="19.5" customHeight="1" x14ac:dyDescent="0.25">
      <c r="A82" s="10">
        <v>81</v>
      </c>
      <c r="B82" s="7" t="s">
        <v>258</v>
      </c>
      <c r="C82">
        <v>17</v>
      </c>
      <c r="D82" s="7" t="s">
        <v>272</v>
      </c>
      <c r="E82" s="7" t="s">
        <v>349</v>
      </c>
      <c r="F82" s="8" t="s">
        <v>496</v>
      </c>
      <c r="G82" s="7" t="s">
        <v>416</v>
      </c>
      <c r="H82">
        <v>2</v>
      </c>
      <c r="I82" s="7" t="s">
        <v>463</v>
      </c>
      <c r="J82" s="7" t="s">
        <v>415</v>
      </c>
      <c r="K82" s="23" t="s">
        <v>560</v>
      </c>
      <c r="M82" s="14" t="str">
        <f t="shared" si="10"/>
        <v>ballotMailingAddressState</v>
      </c>
      <c r="N82" s="14" t="str">
        <f t="shared" si="11"/>
        <v>{{ form_row(form.ballotMailingAddressState) }}</v>
      </c>
      <c r="O82" s="10" t="str">
        <f t="shared" si="12"/>
        <v xml:space="preserve">-&gt;add('ballotMailingAddressState', </v>
      </c>
      <c r="P82" s="10" t="s">
        <v>833</v>
      </c>
      <c r="Q82" s="16" t="s">
        <v>907</v>
      </c>
      <c r="R82" s="10" t="str">
        <f t="shared" si="13"/>
        <v>'label'          =&gt; 'State',</v>
      </c>
      <c r="S82" s="10" t="s">
        <v>843</v>
      </c>
      <c r="T82" s="10" t="s">
        <v>844</v>
      </c>
      <c r="U82" s="10" t="s">
        <v>865</v>
      </c>
      <c r="V82" s="10" t="s">
        <v>845</v>
      </c>
      <c r="W82" s="10" t="s">
        <v>846</v>
      </c>
      <c r="X82" s="10" t="s">
        <v>847</v>
      </c>
      <c r="Y82" s="10" t="s">
        <v>848</v>
      </c>
      <c r="Z82" s="10" t="s">
        <v>832</v>
      </c>
      <c r="AA82" t="s">
        <v>841</v>
      </c>
      <c r="AB82" t="s">
        <v>911</v>
      </c>
      <c r="AC82" s="1" t="s">
        <v>909</v>
      </c>
      <c r="AD82" s="1" t="s">
        <v>910</v>
      </c>
      <c r="AE82" s="1" t="s">
        <v>849</v>
      </c>
      <c r="AF82" t="s">
        <v>850</v>
      </c>
      <c r="AG82" s="16" t="s">
        <v>881</v>
      </c>
      <c r="AH82" t="str">
        <f t="shared" si="15"/>
        <v>new NotBlank([ 'message' =&gt; 'Please enter a State ',]),</v>
      </c>
      <c r="AI82" t="str">
        <f>CONCATENATE("new Length(['min'=&gt; 1,'minMessage' =&gt; '",K82," must be at least {{ limit }} characters in length.','max'=&gt; ",H82,",'maxMessage' =&gt; '",K82," cannot exceeed {{ limit }} characters.',]),")</f>
        <v>new Length(['min'=&gt; 1,'minMessage' =&gt; 'State must be at least {{ limit }} characters in length.','max'=&gt; 2,'maxMessage' =&gt; 'State cannot exceeed {{ limit }} characters.',]),</v>
      </c>
      <c r="AJ82" t="s">
        <v>882</v>
      </c>
      <c r="AK82" t="s">
        <v>908</v>
      </c>
      <c r="AL82" s="1" t="str">
        <f t="shared" si="14"/>
        <v>-&gt;add('ballotMailingAddressState',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83" spans="1:38" ht="19.5" customHeight="1" x14ac:dyDescent="0.25">
      <c r="A83" s="10">
        <v>82</v>
      </c>
      <c r="B83" s="7" t="s">
        <v>258</v>
      </c>
      <c r="C83">
        <v>18</v>
      </c>
      <c r="D83" s="7" t="s">
        <v>273</v>
      </c>
      <c r="E83" s="7" t="s">
        <v>349</v>
      </c>
      <c r="F83" s="7" t="s">
        <v>415</v>
      </c>
      <c r="G83" s="7" t="s">
        <v>416</v>
      </c>
      <c r="H83">
        <v>16</v>
      </c>
      <c r="I83" s="7" t="s">
        <v>465</v>
      </c>
      <c r="J83" s="7" t="s">
        <v>415</v>
      </c>
      <c r="K83" s="23" t="s">
        <v>561</v>
      </c>
      <c r="M83" s="14" t="str">
        <f t="shared" si="10"/>
        <v>ballotMailingAddressZipCode</v>
      </c>
      <c r="N83" s="14" t="str">
        <f t="shared" si="11"/>
        <v>{{ form_row(form.ballotMailingAddressZipCode) }}</v>
      </c>
      <c r="O83" s="10" t="str">
        <f t="shared" si="12"/>
        <v xml:space="preserve">-&gt;add('ballotMailingAddressZipCode', </v>
      </c>
      <c r="P83" s="10" t="s">
        <v>833</v>
      </c>
      <c r="Q83" s="16" t="s">
        <v>907</v>
      </c>
      <c r="R83" s="10" t="str">
        <f t="shared" si="13"/>
        <v>'label'          =&gt; 'Zip Code',</v>
      </c>
      <c r="S83" s="10" t="s">
        <v>843</v>
      </c>
      <c r="T83" s="10" t="s">
        <v>844</v>
      </c>
      <c r="U83" s="10" t="s">
        <v>867</v>
      </c>
      <c r="V83" s="10" t="s">
        <v>845</v>
      </c>
      <c r="W83" s="10" t="s">
        <v>846</v>
      </c>
      <c r="X83" s="10" t="s">
        <v>847</v>
      </c>
      <c r="Y83" s="10" t="s">
        <v>848</v>
      </c>
      <c r="Z83" s="10" t="s">
        <v>832</v>
      </c>
      <c r="AA83" t="s">
        <v>841</v>
      </c>
      <c r="AB83" t="s">
        <v>911</v>
      </c>
      <c r="AC83" s="1" t="s">
        <v>909</v>
      </c>
      <c r="AD83" s="1" t="s">
        <v>910</v>
      </c>
      <c r="AE83" s="1" t="s">
        <v>849</v>
      </c>
      <c r="AF83" t="s">
        <v>850</v>
      </c>
      <c r="AG83" s="16" t="s">
        <v>881</v>
      </c>
      <c r="AH83" t="str">
        <f t="shared" si="15"/>
        <v>new NotBlank([ 'message' =&gt; 'Please enter a Zip Code ',]),</v>
      </c>
      <c r="AI83" t="str">
        <f>CONCATENATE("new Length(['min'=&gt; 1,'minMessage' =&gt; '",K83," must be at least {{ limit }} characters in length.','max'=&gt; ",H83,",'maxMessage' =&gt; '",K83,"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83" t="s">
        <v>882</v>
      </c>
      <c r="AK83" t="s">
        <v>908</v>
      </c>
      <c r="AL83" s="1" t="str">
        <f t="shared" si="14"/>
        <v>-&gt;add('ballotMailingAddressZipCode',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84" spans="1:38" ht="19.5" customHeight="1" x14ac:dyDescent="0.25">
      <c r="A84" s="10">
        <v>83</v>
      </c>
      <c r="B84" s="7" t="s">
        <v>258</v>
      </c>
      <c r="C84">
        <v>19</v>
      </c>
      <c r="D84" s="7" t="s">
        <v>365</v>
      </c>
      <c r="E84" s="7" t="s">
        <v>346</v>
      </c>
      <c r="F84" s="7" t="s">
        <v>414</v>
      </c>
      <c r="G84" s="7" t="s">
        <v>416</v>
      </c>
      <c r="H84"/>
      <c r="I84" s="7" t="s">
        <v>794</v>
      </c>
      <c r="J84" s="7" t="s">
        <v>415</v>
      </c>
      <c r="K84" s="23" t="s">
        <v>610</v>
      </c>
      <c r="M84" s="14" t="str">
        <f t="shared" si="10"/>
        <v>displayMailingAddress</v>
      </c>
      <c r="N84" s="14" t="str">
        <f t="shared" si="11"/>
        <v>{{ form_row(form.displayMailingAddress) }}</v>
      </c>
      <c r="O84" s="10" t="str">
        <f t="shared" si="12"/>
        <v xml:space="preserve">-&gt;add('displayMailingAddress', </v>
      </c>
      <c r="P84" s="10" t="s">
        <v>837</v>
      </c>
      <c r="Q84" s="16" t="s">
        <v>907</v>
      </c>
      <c r="R84" s="10" t="str">
        <f t="shared" si="13"/>
        <v>'label'          =&gt; 'Display The Mailing Address',</v>
      </c>
      <c r="S84" s="10" t="s">
        <v>843</v>
      </c>
      <c r="T84" s="10" t="s">
        <v>844</v>
      </c>
      <c r="V84" s="10" t="s">
        <v>845</v>
      </c>
      <c r="W84" s="10" t="s">
        <v>846</v>
      </c>
      <c r="X84" s="10" t="s">
        <v>847</v>
      </c>
      <c r="Y84" s="10" t="s">
        <v>848</v>
      </c>
      <c r="Z84" s="10" t="s">
        <v>832</v>
      </c>
      <c r="AA84" t="s">
        <v>841</v>
      </c>
      <c r="AB84" t="s">
        <v>911</v>
      </c>
      <c r="AC84" s="1" t="s">
        <v>909</v>
      </c>
      <c r="AD84" s="1" t="s">
        <v>910</v>
      </c>
      <c r="AE84" s="1" t="s">
        <v>849</v>
      </c>
      <c r="AF84" t="s">
        <v>850</v>
      </c>
      <c r="AG84" s="16" t="s">
        <v>881</v>
      </c>
      <c r="AH84" t="str">
        <f t="shared" si="15"/>
        <v>new NotBlank([ 'message' =&gt; 'Please enter a Display The Mailing Address ',]),</v>
      </c>
      <c r="AJ84" t="s">
        <v>882</v>
      </c>
      <c r="AK84" t="s">
        <v>908</v>
      </c>
      <c r="AL84" s="1" t="str">
        <f t="shared" si="14"/>
        <v>-&gt;add('displayMailingAddress', ChoiceType::class, [
  'disabled' =&gt; FALSE, 
'label'          =&gt; 'Display The Mailing Address',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Display The Mailing Address ',]),
],
])</v>
      </c>
    </row>
    <row r="85" spans="1:38" ht="19.5" customHeight="1" x14ac:dyDescent="0.25">
      <c r="A85" s="10">
        <v>84</v>
      </c>
      <c r="B85" s="7" t="s">
        <v>258</v>
      </c>
      <c r="C85">
        <v>20</v>
      </c>
      <c r="D85" s="7" t="s">
        <v>366</v>
      </c>
      <c r="E85" s="7" t="s">
        <v>367</v>
      </c>
      <c r="F85" s="7" t="s">
        <v>415</v>
      </c>
      <c r="G85" s="7" t="s">
        <v>416</v>
      </c>
      <c r="H85"/>
      <c r="I85" s="7" t="s">
        <v>488</v>
      </c>
      <c r="J85" s="7" t="s">
        <v>415</v>
      </c>
      <c r="K85" s="23" t="s">
        <v>607</v>
      </c>
      <c r="M85" s="14" t="str">
        <f t="shared" si="10"/>
        <v>votesMin</v>
      </c>
      <c r="N85" s="14" t="str">
        <f t="shared" si="11"/>
        <v>{{ form_row(form.votesMin) }}</v>
      </c>
      <c r="O85" s="10" t="str">
        <f t="shared" si="12"/>
        <v xml:space="preserve">-&gt;add('votesMin', </v>
      </c>
      <c r="P85" s="10" t="s">
        <v>835</v>
      </c>
      <c r="Q85" s="16" t="s">
        <v>907</v>
      </c>
      <c r="R85" s="10" t="str">
        <f t="shared" si="13"/>
        <v>'label'          =&gt; 'Minimum Number of Votes that can be Cast',</v>
      </c>
      <c r="S85" s="10" t="s">
        <v>843</v>
      </c>
      <c r="T85" s="10" t="s">
        <v>844</v>
      </c>
      <c r="U85" s="10" t="s">
        <v>870</v>
      </c>
      <c r="V85" s="10" t="s">
        <v>845</v>
      </c>
      <c r="W85" s="10" t="s">
        <v>846</v>
      </c>
      <c r="X85" s="10" t="s">
        <v>847</v>
      </c>
      <c r="Y85" s="10" t="s">
        <v>848</v>
      </c>
      <c r="Z85" s="10" t="s">
        <v>832</v>
      </c>
      <c r="AA85" t="s">
        <v>841</v>
      </c>
      <c r="AB85" t="s">
        <v>911</v>
      </c>
      <c r="AC85" s="1" t="s">
        <v>909</v>
      </c>
      <c r="AD85" s="1" t="s">
        <v>910</v>
      </c>
      <c r="AE85" s="1" t="s">
        <v>849</v>
      </c>
      <c r="AF85" t="s">
        <v>850</v>
      </c>
      <c r="AG85" s="16" t="s">
        <v>881</v>
      </c>
      <c r="AH85" t="str">
        <f t="shared" si="15"/>
        <v>new NotBlank([ 'message' =&gt; 'Please enter a Minimum Number of Votes that can be Cast ',]),</v>
      </c>
      <c r="AJ85" t="s">
        <v>882</v>
      </c>
      <c r="AK85" t="s">
        <v>908</v>
      </c>
      <c r="AL85" s="1" t="str">
        <f t="shared" si="14"/>
        <v>-&gt;add('votesMin', IntegerType::class, [
  'disabled' =&gt; FALSE, 
'label'          =&gt; 'Minimum Number of Votes that can be Cast',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Minimum Number of Votes that can be Cast ',]),
],
])</v>
      </c>
    </row>
    <row r="86" spans="1:38" ht="19.5" customHeight="1" x14ac:dyDescent="0.25">
      <c r="A86" s="10">
        <v>85</v>
      </c>
      <c r="B86" s="7" t="s">
        <v>258</v>
      </c>
      <c r="C86">
        <v>21</v>
      </c>
      <c r="D86" s="7" t="s">
        <v>368</v>
      </c>
      <c r="E86" s="7" t="s">
        <v>367</v>
      </c>
      <c r="F86" s="7" t="s">
        <v>415</v>
      </c>
      <c r="G86" s="7" t="s">
        <v>416</v>
      </c>
      <c r="H86"/>
      <c r="I86" s="7" t="s">
        <v>488</v>
      </c>
      <c r="J86" s="7" t="s">
        <v>415</v>
      </c>
      <c r="K86" s="23" t="s">
        <v>606</v>
      </c>
      <c r="M86" s="14" t="str">
        <f t="shared" si="10"/>
        <v>votesMax</v>
      </c>
      <c r="N86" s="14" t="str">
        <f t="shared" si="11"/>
        <v>{{ form_row(form.votesMax) }}</v>
      </c>
      <c r="O86" s="10" t="str">
        <f t="shared" si="12"/>
        <v xml:space="preserve">-&gt;add('votesMax', </v>
      </c>
      <c r="P86" s="10" t="s">
        <v>835</v>
      </c>
      <c r="Q86" s="16" t="s">
        <v>907</v>
      </c>
      <c r="R86" s="10" t="str">
        <f t="shared" si="13"/>
        <v>'label'          =&gt; 'Maximum Number of Votes that can be Cast',</v>
      </c>
      <c r="S86" s="10" t="s">
        <v>843</v>
      </c>
      <c r="T86" s="10" t="s">
        <v>844</v>
      </c>
      <c r="U86" s="10" t="s">
        <v>870</v>
      </c>
      <c r="V86" s="10" t="s">
        <v>845</v>
      </c>
      <c r="W86" s="10" t="s">
        <v>846</v>
      </c>
      <c r="X86" s="10" t="s">
        <v>847</v>
      </c>
      <c r="Y86" s="10" t="s">
        <v>848</v>
      </c>
      <c r="Z86" s="10" t="s">
        <v>832</v>
      </c>
      <c r="AA86" t="s">
        <v>841</v>
      </c>
      <c r="AB86" t="s">
        <v>911</v>
      </c>
      <c r="AC86" s="1" t="s">
        <v>909</v>
      </c>
      <c r="AD86" s="1" t="s">
        <v>910</v>
      </c>
      <c r="AE86" s="1" t="s">
        <v>849</v>
      </c>
      <c r="AF86" t="s">
        <v>850</v>
      </c>
      <c r="AG86" s="16" t="s">
        <v>881</v>
      </c>
      <c r="AH86" t="str">
        <f t="shared" si="15"/>
        <v>new NotBlank([ 'message' =&gt; 'Please enter a Maximum Number of Votes that can be Cast ',]),</v>
      </c>
      <c r="AJ86" t="s">
        <v>882</v>
      </c>
      <c r="AK86" t="s">
        <v>908</v>
      </c>
      <c r="AL86" s="1" t="str">
        <f t="shared" si="14"/>
        <v>-&gt;add('votesMax', IntegerType::class, [
  'disabled' =&gt; FALSE, 
'label'          =&gt; 'Maximum Number of Votes that can be Cast',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Maximum Number of Votes that can be Cast ',]),
],
])</v>
      </c>
    </row>
    <row r="87" spans="1:38" ht="19.5" customHeight="1" x14ac:dyDescent="0.25">
      <c r="A87" s="10">
        <v>86</v>
      </c>
      <c r="B87" s="7" t="s">
        <v>258</v>
      </c>
      <c r="C87">
        <v>22</v>
      </c>
      <c r="D87" s="7" t="s">
        <v>223</v>
      </c>
      <c r="E87" s="7" t="s">
        <v>345</v>
      </c>
      <c r="F87" s="7" t="s">
        <v>415</v>
      </c>
      <c r="G87" s="7" t="s">
        <v>416</v>
      </c>
      <c r="H87"/>
      <c r="I87" s="7" t="s">
        <v>345</v>
      </c>
      <c r="J87" s="7" t="s">
        <v>422</v>
      </c>
      <c r="K87" s="23" t="s">
        <v>814</v>
      </c>
      <c r="M87" s="14" t="str">
        <f t="shared" si="10"/>
        <v>dateStart</v>
      </c>
      <c r="N87" s="14" t="str">
        <f t="shared" si="11"/>
        <v>{{ form_row(form.dateStart) }}</v>
      </c>
      <c r="O87" s="10" t="str">
        <f t="shared" si="12"/>
        <v xml:space="preserve">-&gt;add('dateStart', </v>
      </c>
      <c r="P87" s="10" t="s">
        <v>834</v>
      </c>
      <c r="Q87" s="16" t="s">
        <v>907</v>
      </c>
      <c r="R87" s="10" t="str">
        <f t="shared" si="13"/>
        <v>'label'          =&gt; 'Date and Time When Voting Starts',</v>
      </c>
      <c r="S87" s="10" t="s">
        <v>843</v>
      </c>
      <c r="T87" s="10" t="s">
        <v>844</v>
      </c>
      <c r="V87" s="10" t="s">
        <v>845</v>
      </c>
      <c r="W87" s="10" t="s">
        <v>846</v>
      </c>
      <c r="X87" s="10" t="s">
        <v>847</v>
      </c>
      <c r="Y87" s="10" t="s">
        <v>848</v>
      </c>
      <c r="Z87" s="10" t="s">
        <v>832</v>
      </c>
      <c r="AA87" t="s">
        <v>841</v>
      </c>
      <c r="AB87" t="s">
        <v>911</v>
      </c>
      <c r="AC87" s="1" t="s">
        <v>909</v>
      </c>
      <c r="AD87" s="1" t="s">
        <v>910</v>
      </c>
      <c r="AE87" s="1" t="s">
        <v>849</v>
      </c>
      <c r="AF87" t="s">
        <v>850</v>
      </c>
      <c r="AG87" s="16" t="s">
        <v>881</v>
      </c>
      <c r="AH87" t="str">
        <f t="shared" si="15"/>
        <v>new NotBlank([ 'message' =&gt; 'Please enter a Date and Time When Voting Starts ',]),</v>
      </c>
      <c r="AJ87" t="s">
        <v>882</v>
      </c>
      <c r="AK87" t="s">
        <v>908</v>
      </c>
      <c r="AL87" s="1" t="str">
        <f t="shared" si="14"/>
        <v>-&gt;add('dateStart', DateTimeType::class, [
  'disabled' =&gt; FALSE, 
'label'          =&gt; 'Date and Time When Voting Starts',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Date and Time When Voting Starts ',]),
],
])</v>
      </c>
    </row>
    <row r="88" spans="1:38" ht="19.5" customHeight="1" x14ac:dyDescent="0.25">
      <c r="A88" s="10">
        <v>87</v>
      </c>
      <c r="B88" s="7" t="s">
        <v>258</v>
      </c>
      <c r="C88">
        <v>23</v>
      </c>
      <c r="D88" s="7" t="s">
        <v>224</v>
      </c>
      <c r="E88" s="7" t="s">
        <v>345</v>
      </c>
      <c r="F88" s="7" t="s">
        <v>415</v>
      </c>
      <c r="G88" s="7" t="s">
        <v>416</v>
      </c>
      <c r="H88"/>
      <c r="I88" s="7" t="s">
        <v>345</v>
      </c>
      <c r="J88" s="7" t="s">
        <v>422</v>
      </c>
      <c r="K88" s="23" t="s">
        <v>815</v>
      </c>
      <c r="M88" s="14" t="str">
        <f t="shared" si="10"/>
        <v>dateEnd</v>
      </c>
      <c r="N88" s="14" t="str">
        <f t="shared" si="11"/>
        <v>{{ form_row(form.dateEnd) }}</v>
      </c>
      <c r="O88" s="10" t="str">
        <f t="shared" si="12"/>
        <v xml:space="preserve">-&gt;add('dateEnd', </v>
      </c>
      <c r="P88" s="10" t="s">
        <v>834</v>
      </c>
      <c r="Q88" s="16" t="s">
        <v>907</v>
      </c>
      <c r="R88" s="10" t="str">
        <f t="shared" si="13"/>
        <v>'label'          =&gt; 'Date and Time When Voting Ends',</v>
      </c>
      <c r="S88" s="10" t="s">
        <v>843</v>
      </c>
      <c r="T88" s="10" t="s">
        <v>844</v>
      </c>
      <c r="V88" s="10" t="s">
        <v>845</v>
      </c>
      <c r="W88" s="10" t="s">
        <v>846</v>
      </c>
      <c r="X88" s="10" t="s">
        <v>847</v>
      </c>
      <c r="Y88" s="10" t="s">
        <v>848</v>
      </c>
      <c r="Z88" s="10" t="s">
        <v>832</v>
      </c>
      <c r="AA88" t="s">
        <v>841</v>
      </c>
      <c r="AB88" t="s">
        <v>911</v>
      </c>
      <c r="AC88" s="1" t="s">
        <v>909</v>
      </c>
      <c r="AD88" s="1" t="s">
        <v>910</v>
      </c>
      <c r="AE88" s="1" t="s">
        <v>849</v>
      </c>
      <c r="AF88" t="s">
        <v>850</v>
      </c>
      <c r="AG88" s="16" t="s">
        <v>881</v>
      </c>
      <c r="AH88" t="str">
        <f t="shared" si="15"/>
        <v>new NotBlank([ 'message' =&gt; 'Please enter a Date and Time When Voting Ends ',]),</v>
      </c>
      <c r="AJ88" t="s">
        <v>882</v>
      </c>
      <c r="AK88" t="s">
        <v>908</v>
      </c>
      <c r="AL88" s="1" t="str">
        <f t="shared" si="14"/>
        <v>-&gt;add('dateEnd', DateTimeType::class, [
  'disabled' =&gt; FALSE, 
'label'          =&gt; 'Date and Time When Voting Ends',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Date and Time When Voting Ends ',]),
],
])</v>
      </c>
    </row>
    <row r="89" spans="1:38" ht="19.5" customHeight="1" x14ac:dyDescent="0.25">
      <c r="A89" s="10">
        <v>88</v>
      </c>
      <c r="B89" s="7" t="s">
        <v>258</v>
      </c>
      <c r="C89">
        <v>24</v>
      </c>
      <c r="D89" s="7" t="s">
        <v>369</v>
      </c>
      <c r="E89" s="7" t="s">
        <v>342</v>
      </c>
      <c r="F89" s="7" t="s">
        <v>415</v>
      </c>
      <c r="G89" s="7" t="s">
        <v>416</v>
      </c>
      <c r="H89"/>
      <c r="I89" s="7" t="s">
        <v>417</v>
      </c>
      <c r="J89" s="7" t="s">
        <v>415</v>
      </c>
      <c r="K89" s="23" t="s">
        <v>816</v>
      </c>
      <c r="M89" s="14" t="str">
        <f t="shared" si="10"/>
        <v>votersTotal</v>
      </c>
      <c r="N89" s="14" t="str">
        <f t="shared" si="11"/>
        <v>{{ form_row(form.votersTotal) }}</v>
      </c>
      <c r="O89" s="10" t="str">
        <f t="shared" si="12"/>
        <v xml:space="preserve">-&gt;add('votersTotal', </v>
      </c>
      <c r="P89" s="10" t="s">
        <v>835</v>
      </c>
      <c r="Q89" s="16" t="s">
        <v>907</v>
      </c>
      <c r="R89" s="10" t="str">
        <f t="shared" si="13"/>
        <v>'label'          =&gt; 'Total Number of Voters.',</v>
      </c>
      <c r="S89" s="10" t="s">
        <v>843</v>
      </c>
      <c r="T89" s="10" t="s">
        <v>844</v>
      </c>
      <c r="U89" s="10" t="s">
        <v>870</v>
      </c>
      <c r="V89" s="10" t="s">
        <v>845</v>
      </c>
      <c r="W89" s="10" t="s">
        <v>846</v>
      </c>
      <c r="X89" s="10" t="s">
        <v>847</v>
      </c>
      <c r="Y89" s="10" t="s">
        <v>848</v>
      </c>
      <c r="Z89" s="10" t="s">
        <v>832</v>
      </c>
      <c r="AA89" t="s">
        <v>841</v>
      </c>
      <c r="AB89" t="s">
        <v>911</v>
      </c>
      <c r="AC89" s="1" t="s">
        <v>909</v>
      </c>
      <c r="AD89" s="1" t="s">
        <v>910</v>
      </c>
      <c r="AE89" s="1" t="s">
        <v>849</v>
      </c>
      <c r="AF89" t="s">
        <v>850</v>
      </c>
      <c r="AG89" s="16" t="s">
        <v>881</v>
      </c>
      <c r="AH89" t="str">
        <f t="shared" si="15"/>
        <v>new NotBlank([ 'message' =&gt; 'Please enter a Total Number of Voters. ',]),</v>
      </c>
      <c r="AJ89" t="s">
        <v>882</v>
      </c>
      <c r="AK89" t="s">
        <v>908</v>
      </c>
      <c r="AL89" s="1" t="str">
        <f t="shared" si="14"/>
        <v>-&gt;add('votersTotal', IntegerType::class, [
  'disabled' =&gt; FALSE, 
'label'          =&gt; 'Total Number of Voters.',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Total Number of Voters. ',]),
],
])</v>
      </c>
    </row>
    <row r="90" spans="1:38" ht="19.5" customHeight="1" x14ac:dyDescent="0.25">
      <c r="A90" s="10">
        <v>89</v>
      </c>
      <c r="B90" s="7" t="s">
        <v>258</v>
      </c>
      <c r="C90">
        <v>25</v>
      </c>
      <c r="D90" s="7" t="s">
        <v>370</v>
      </c>
      <c r="E90" s="7" t="s">
        <v>342</v>
      </c>
      <c r="F90" s="7" t="s">
        <v>415</v>
      </c>
      <c r="G90" s="7" t="s">
        <v>416</v>
      </c>
      <c r="H90"/>
      <c r="I90" s="7" t="s">
        <v>417</v>
      </c>
      <c r="J90" s="7" t="s">
        <v>415</v>
      </c>
      <c r="K90" s="23" t="s">
        <v>817</v>
      </c>
      <c r="M90" s="14" t="str">
        <f t="shared" si="10"/>
        <v>votersRequiredElection</v>
      </c>
      <c r="N90" s="14" t="str">
        <f t="shared" si="11"/>
        <v>{{ form_row(form.votersRequiredElection) }}</v>
      </c>
      <c r="O90" s="10" t="str">
        <f t="shared" si="12"/>
        <v xml:space="preserve">-&gt;add('votersRequiredElection', </v>
      </c>
      <c r="P90" s="10" t="s">
        <v>835</v>
      </c>
      <c r="Q90" s="16" t="s">
        <v>907</v>
      </c>
      <c r="R90" s="10" t="str">
        <f t="shared" si="13"/>
        <v>'label'          =&gt; 'Total Number of Votes Required to Make This Election Official',</v>
      </c>
      <c r="S90" s="10" t="s">
        <v>843</v>
      </c>
      <c r="T90" s="10" t="s">
        <v>844</v>
      </c>
      <c r="U90" s="10" t="s">
        <v>870</v>
      </c>
      <c r="V90" s="10" t="s">
        <v>845</v>
      </c>
      <c r="W90" s="10" t="s">
        <v>846</v>
      </c>
      <c r="X90" s="10" t="s">
        <v>847</v>
      </c>
      <c r="Y90" s="10" t="s">
        <v>848</v>
      </c>
      <c r="Z90" s="10" t="s">
        <v>832</v>
      </c>
      <c r="AA90" t="s">
        <v>841</v>
      </c>
      <c r="AB90" t="s">
        <v>911</v>
      </c>
      <c r="AC90" s="1" t="s">
        <v>909</v>
      </c>
      <c r="AD90" s="1" t="s">
        <v>910</v>
      </c>
      <c r="AE90" s="1" t="s">
        <v>849</v>
      </c>
      <c r="AF90" t="s">
        <v>850</v>
      </c>
      <c r="AG90" s="16" t="s">
        <v>881</v>
      </c>
      <c r="AH90" t="str">
        <f t="shared" si="15"/>
        <v>new NotBlank([ 'message' =&gt; 'Please enter a Total Number of Votes Required to Make This Election Official ',]),</v>
      </c>
      <c r="AJ90" t="s">
        <v>882</v>
      </c>
      <c r="AK90" t="s">
        <v>908</v>
      </c>
      <c r="AL90" s="1" t="str">
        <f t="shared" si="14"/>
        <v>-&gt;add('votersRequiredElection', IntegerType::class, [
  'disabled' =&gt; FALSE, 
'label'          =&gt; 'Total Number of Votes Required to Make This Election Official',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Total Number of Votes Required to Make This Election Official ',]),
],
])</v>
      </c>
    </row>
    <row r="91" spans="1:38" ht="19.5" customHeight="1" x14ac:dyDescent="0.25">
      <c r="A91" s="10">
        <v>90</v>
      </c>
      <c r="B91" s="7" t="s">
        <v>258</v>
      </c>
      <c r="C91">
        <v>26</v>
      </c>
      <c r="D91" s="7" t="s">
        <v>371</v>
      </c>
      <c r="E91" s="7" t="s">
        <v>342</v>
      </c>
      <c r="F91" s="7" t="s">
        <v>415</v>
      </c>
      <c r="G91" s="7" t="s">
        <v>416</v>
      </c>
      <c r="H91"/>
      <c r="I91" s="7" t="s">
        <v>417</v>
      </c>
      <c r="J91" s="7" t="s">
        <v>415</v>
      </c>
      <c r="K91" s="23" t="s">
        <v>818</v>
      </c>
      <c r="M91" s="14" t="str">
        <f t="shared" si="10"/>
        <v>votersRequiredRatification</v>
      </c>
      <c r="N91" s="14" t="str">
        <f t="shared" si="11"/>
        <v>{{ form_row(form.votersRequiredRatification) }}</v>
      </c>
      <c r="O91" s="10" t="str">
        <f t="shared" si="12"/>
        <v xml:space="preserve">-&gt;add('votersRequiredRatification', </v>
      </c>
      <c r="P91" s="10" t="s">
        <v>835</v>
      </c>
      <c r="Q91" s="16" t="s">
        <v>907</v>
      </c>
      <c r="R91" s="10" t="str">
        <f t="shared" si="13"/>
        <v>'label'          =&gt; 'Number of Voters Required to Ratify a Bylaw Or a Deed Restriction',</v>
      </c>
      <c r="S91" s="10" t="s">
        <v>843</v>
      </c>
      <c r="T91" s="10" t="s">
        <v>844</v>
      </c>
      <c r="U91" s="10" t="s">
        <v>869</v>
      </c>
      <c r="V91" s="10" t="s">
        <v>845</v>
      </c>
      <c r="W91" s="10" t="s">
        <v>846</v>
      </c>
      <c r="X91" s="10" t="s">
        <v>847</v>
      </c>
      <c r="Y91" s="10" t="s">
        <v>848</v>
      </c>
      <c r="Z91" s="10" t="s">
        <v>832</v>
      </c>
      <c r="AA91" t="s">
        <v>841</v>
      </c>
      <c r="AB91" t="s">
        <v>911</v>
      </c>
      <c r="AC91" s="1" t="s">
        <v>909</v>
      </c>
      <c r="AD91" s="1" t="s">
        <v>910</v>
      </c>
      <c r="AE91" s="1" t="s">
        <v>849</v>
      </c>
      <c r="AF91" t="s">
        <v>850</v>
      </c>
      <c r="AG91" s="16" t="s">
        <v>881</v>
      </c>
      <c r="AH91" t="str">
        <f t="shared" si="15"/>
        <v>new NotBlank([ 'message' =&gt; 'Please enter a Number of Voters Required to Ratify a Bylaw Or a Deed Restriction ',]),</v>
      </c>
      <c r="AJ91" t="s">
        <v>882</v>
      </c>
      <c r="AK91" t="s">
        <v>908</v>
      </c>
      <c r="AL91" s="1" t="str">
        <f t="shared" si="14"/>
        <v>-&gt;add('votersRequiredRatification', IntegerType::class, [
  'disabled' =&gt; FALSE, 
'label'          =&gt; 'Number of Voters Required to Ratify a Bylaw Or a Deed Restriction',
  'label_attr' =&gt; [], 
  'label_format' =&gt; NULL,
  'placeholder' =&gt; '##',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Number of Voters Required to Ratify a Bylaw Or a Deed Restriction ',]),
],
])</v>
      </c>
    </row>
    <row r="92" spans="1:38" ht="19.5" customHeight="1" x14ac:dyDescent="0.25">
      <c r="A92" s="10">
        <v>91</v>
      </c>
      <c r="B92" s="7" t="s">
        <v>258</v>
      </c>
      <c r="C92">
        <v>27</v>
      </c>
      <c r="D92" s="7" t="s">
        <v>372</v>
      </c>
      <c r="E92" s="7" t="s">
        <v>367</v>
      </c>
      <c r="F92" s="7" t="s">
        <v>415</v>
      </c>
      <c r="G92" s="7" t="s">
        <v>416</v>
      </c>
      <c r="H92"/>
      <c r="I92" s="7" t="s">
        <v>488</v>
      </c>
      <c r="J92" s="7" t="s">
        <v>415</v>
      </c>
      <c r="K92" s="23" t="s">
        <v>608</v>
      </c>
      <c r="M92" s="14" t="str">
        <f t="shared" si="10"/>
        <v>votesMinPerBylaws</v>
      </c>
      <c r="N92" s="14" t="str">
        <f t="shared" si="11"/>
        <v>{{ form_row(form.votesMinPerBylaws) }}</v>
      </c>
      <c r="O92" s="10" t="str">
        <f t="shared" si="12"/>
        <v xml:space="preserve">-&gt;add('votesMinPerBylaws', </v>
      </c>
      <c r="P92" s="10" t="s">
        <v>835</v>
      </c>
      <c r="Q92" s="16" t="s">
        <v>907</v>
      </c>
      <c r="R92" s="10" t="str">
        <f t="shared" si="13"/>
        <v>'label'          =&gt; 'Minimum Number of Votes that can be Cast per Bylaws',</v>
      </c>
      <c r="S92" s="10" t="s">
        <v>843</v>
      </c>
      <c r="T92" s="10" t="s">
        <v>844</v>
      </c>
      <c r="U92" s="10" t="s">
        <v>870</v>
      </c>
      <c r="V92" s="10" t="s">
        <v>845</v>
      </c>
      <c r="W92" s="10" t="s">
        <v>846</v>
      </c>
      <c r="X92" s="10" t="s">
        <v>847</v>
      </c>
      <c r="Y92" s="10" t="s">
        <v>848</v>
      </c>
      <c r="Z92" s="10" t="s">
        <v>832</v>
      </c>
      <c r="AA92" t="s">
        <v>841</v>
      </c>
      <c r="AB92" t="s">
        <v>911</v>
      </c>
      <c r="AC92" s="1" t="s">
        <v>909</v>
      </c>
      <c r="AD92" s="1" t="s">
        <v>910</v>
      </c>
      <c r="AE92" s="1" t="s">
        <v>849</v>
      </c>
      <c r="AF92" t="s">
        <v>850</v>
      </c>
      <c r="AG92" s="16" t="s">
        <v>881</v>
      </c>
      <c r="AH92" t="str">
        <f t="shared" si="15"/>
        <v>new NotBlank([ 'message' =&gt; 'Please enter a Minimum Number of Votes that can be Cast per Bylaws ',]),</v>
      </c>
      <c r="AJ92" t="s">
        <v>882</v>
      </c>
      <c r="AK92" t="s">
        <v>908</v>
      </c>
      <c r="AL92" s="1" t="str">
        <f t="shared" si="14"/>
        <v>-&gt;add('votesMinPerBylaws', IntegerType::class, [
  'disabled' =&gt; FALSE, 
'label'          =&gt; 'Minimum Number of Votes that can be Cast per Bylaws',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Minimum Number of Votes that can be Cast per Bylaws ',]),
],
])</v>
      </c>
    </row>
    <row r="93" spans="1:38" ht="19.5" customHeight="1" x14ac:dyDescent="0.25">
      <c r="A93" s="10">
        <v>92</v>
      </c>
      <c r="B93" s="7" t="s">
        <v>258</v>
      </c>
      <c r="C93">
        <v>28</v>
      </c>
      <c r="D93" s="7" t="s">
        <v>373</v>
      </c>
      <c r="E93" s="7" t="s">
        <v>367</v>
      </c>
      <c r="F93" s="7" t="s">
        <v>415</v>
      </c>
      <c r="G93" s="7" t="s">
        <v>416</v>
      </c>
      <c r="H93"/>
      <c r="I93" s="7" t="s">
        <v>488</v>
      </c>
      <c r="J93" s="7" t="s">
        <v>415</v>
      </c>
      <c r="K93" s="23" t="s">
        <v>609</v>
      </c>
      <c r="M93" s="14" t="str">
        <f t="shared" si="10"/>
        <v>votesMinPerStatute</v>
      </c>
      <c r="N93" s="14" t="str">
        <f t="shared" si="11"/>
        <v>{{ form_row(form.votesMinPerStatute) }}</v>
      </c>
      <c r="O93" s="10" t="str">
        <f t="shared" si="12"/>
        <v xml:space="preserve">-&gt;add('votesMinPerStatute', </v>
      </c>
      <c r="P93" s="10" t="s">
        <v>835</v>
      </c>
      <c r="Q93" s="16" t="s">
        <v>907</v>
      </c>
      <c r="R93" s="10" t="str">
        <f t="shared" si="13"/>
        <v>'label'          =&gt; 'Minimum Number of Votes that can be Cast per Statute',</v>
      </c>
      <c r="S93" s="10" t="s">
        <v>843</v>
      </c>
      <c r="T93" s="10" t="s">
        <v>844</v>
      </c>
      <c r="U93" s="10" t="s">
        <v>870</v>
      </c>
      <c r="V93" s="10" t="s">
        <v>845</v>
      </c>
      <c r="W93" s="10" t="s">
        <v>846</v>
      </c>
      <c r="X93" s="10" t="s">
        <v>847</v>
      </c>
      <c r="Y93" s="10" t="s">
        <v>848</v>
      </c>
      <c r="Z93" s="10" t="s">
        <v>832</v>
      </c>
      <c r="AA93" t="s">
        <v>841</v>
      </c>
      <c r="AB93" t="s">
        <v>911</v>
      </c>
      <c r="AC93" s="1" t="s">
        <v>909</v>
      </c>
      <c r="AD93" s="1" t="s">
        <v>910</v>
      </c>
      <c r="AE93" s="1" t="s">
        <v>849</v>
      </c>
      <c r="AF93" t="s">
        <v>850</v>
      </c>
      <c r="AG93" s="16" t="s">
        <v>881</v>
      </c>
      <c r="AH93" t="str">
        <f t="shared" si="15"/>
        <v>new NotBlank([ 'message' =&gt; 'Please enter a Minimum Number of Votes that can be Cast per Statute ',]),</v>
      </c>
      <c r="AJ93" t="s">
        <v>882</v>
      </c>
      <c r="AK93" t="s">
        <v>908</v>
      </c>
      <c r="AL93" s="1" t="str">
        <f t="shared" si="14"/>
        <v>-&gt;add('votesMinPerStatute', IntegerType::class, [
  'disabled' =&gt; FALSE, 
'label'          =&gt; 'Minimum Number of Votes that can be Cast per Statute',
  'label_attr' =&gt; [], 
  'label_format' =&gt; NULL,
  'placeholder' =&gt; '####',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Minimum Number of Votes that can be Cast per Statute ',]),
],
])</v>
      </c>
    </row>
    <row r="94" spans="1:38" ht="19.5" customHeight="1" x14ac:dyDescent="0.25">
      <c r="A94" s="10">
        <v>93</v>
      </c>
      <c r="B94" s="7" t="s">
        <v>258</v>
      </c>
      <c r="C94">
        <v>29</v>
      </c>
      <c r="D94" s="7" t="s">
        <v>374</v>
      </c>
      <c r="E94" s="7" t="s">
        <v>349</v>
      </c>
      <c r="F94" s="8" t="s">
        <v>496</v>
      </c>
      <c r="G94" s="7" t="s">
        <v>416</v>
      </c>
      <c r="H94">
        <v>2</v>
      </c>
      <c r="I94" s="7" t="s">
        <v>463</v>
      </c>
      <c r="J94" s="7" t="s">
        <v>415</v>
      </c>
      <c r="K94" s="23" t="s">
        <v>560</v>
      </c>
      <c r="M94" s="14" t="str">
        <f t="shared" si="10"/>
        <v>electionState</v>
      </c>
      <c r="N94" s="14" t="str">
        <f t="shared" si="11"/>
        <v>{{ form_row(form.electionState) }}</v>
      </c>
      <c r="O94" s="10" t="str">
        <f t="shared" si="12"/>
        <v xml:space="preserve">-&gt;add('electionState', </v>
      </c>
      <c r="P94" s="10" t="s">
        <v>833</v>
      </c>
      <c r="Q94" s="16" t="s">
        <v>907</v>
      </c>
      <c r="R94" s="10" t="str">
        <f t="shared" si="13"/>
        <v>'label'          =&gt; 'State',</v>
      </c>
      <c r="S94" s="10" t="s">
        <v>843</v>
      </c>
      <c r="T94" s="10" t="s">
        <v>844</v>
      </c>
      <c r="U94" s="10" t="s">
        <v>865</v>
      </c>
      <c r="V94" s="10" t="s">
        <v>845</v>
      </c>
      <c r="W94" s="10" t="s">
        <v>846</v>
      </c>
      <c r="X94" s="10" t="s">
        <v>847</v>
      </c>
      <c r="Y94" s="10" t="s">
        <v>848</v>
      </c>
      <c r="Z94" s="10" t="s">
        <v>832</v>
      </c>
      <c r="AA94" t="s">
        <v>841</v>
      </c>
      <c r="AB94" t="s">
        <v>911</v>
      </c>
      <c r="AC94" s="1" t="s">
        <v>909</v>
      </c>
      <c r="AD94" s="1" t="s">
        <v>910</v>
      </c>
      <c r="AE94" s="1" t="s">
        <v>849</v>
      </c>
      <c r="AF94" t="s">
        <v>850</v>
      </c>
      <c r="AG94" s="16" t="s">
        <v>881</v>
      </c>
      <c r="AH94" t="str">
        <f t="shared" si="15"/>
        <v>new NotBlank([ 'message' =&gt; 'Please enter a State ',]),</v>
      </c>
      <c r="AI94" t="str">
        <f>CONCATENATE("new Length(['min'=&gt; 1,'minMessage' =&gt; '",K94," must be at least {{ limit }} characters in length.','max'=&gt; ",H94,",'maxMessage' =&gt; '",K94," cannot exceeed {{ limit }} characters.',]),")</f>
        <v>new Length(['min'=&gt; 1,'minMessage' =&gt; 'State must be at least {{ limit }} characters in length.','max'=&gt; 2,'maxMessage' =&gt; 'State cannot exceeed {{ limit }} characters.',]),</v>
      </c>
      <c r="AJ94" t="s">
        <v>882</v>
      </c>
      <c r="AK94" t="s">
        <v>908</v>
      </c>
      <c r="AL94" s="1" t="str">
        <f t="shared" si="14"/>
        <v>-&gt;add('electionState',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95" spans="1:38" ht="19.5" customHeight="1" x14ac:dyDescent="0.25">
      <c r="A95" s="10">
        <v>94</v>
      </c>
      <c r="B95" s="7" t="s">
        <v>258</v>
      </c>
      <c r="C95">
        <v>30</v>
      </c>
      <c r="D95" s="7" t="s">
        <v>375</v>
      </c>
      <c r="E95" s="7" t="s">
        <v>346</v>
      </c>
      <c r="F95" s="7" t="s">
        <v>428</v>
      </c>
      <c r="G95" s="7" t="s">
        <v>421</v>
      </c>
      <c r="H95"/>
      <c r="I95" s="7" t="s">
        <v>794</v>
      </c>
      <c r="J95" s="7" t="s">
        <v>415</v>
      </c>
      <c r="K95" s="23" t="s">
        <v>819</v>
      </c>
      <c r="M95" s="14" t="str">
        <f t="shared" si="10"/>
        <v>allowWriteInCandidates</v>
      </c>
      <c r="N95" s="14" t="str">
        <f t="shared" si="11"/>
        <v>{{ form_row(form.allowWriteInCandidates) }}</v>
      </c>
      <c r="O95" s="10" t="str">
        <f t="shared" si="12"/>
        <v xml:space="preserve">-&gt;add('allowWriteInCandidates', </v>
      </c>
      <c r="P95" s="10" t="s">
        <v>837</v>
      </c>
      <c r="Q95" s="16" t="s">
        <v>907</v>
      </c>
      <c r="R95" s="10" t="str">
        <f t="shared" si="13"/>
        <v>'label'          =&gt; 'Will You Allow Write in Candidates?',</v>
      </c>
      <c r="S95" s="10" t="s">
        <v>843</v>
      </c>
      <c r="T95" s="10" t="s">
        <v>844</v>
      </c>
      <c r="V95" s="10" t="s">
        <v>845</v>
      </c>
      <c r="W95" s="10" t="s">
        <v>846</v>
      </c>
      <c r="X95" s="10" t="s">
        <v>847</v>
      </c>
      <c r="Y95" s="10" t="s">
        <v>848</v>
      </c>
      <c r="Z95" s="10" t="s">
        <v>832</v>
      </c>
      <c r="AA95" t="s">
        <v>842</v>
      </c>
      <c r="AB95" t="s">
        <v>911</v>
      </c>
      <c r="AC95" s="1" t="s">
        <v>909</v>
      </c>
      <c r="AD95" s="1" t="s">
        <v>910</v>
      </c>
      <c r="AE95" s="1" t="s">
        <v>849</v>
      </c>
      <c r="AF95" t="s">
        <v>850</v>
      </c>
      <c r="AG95" s="16" t="s">
        <v>881</v>
      </c>
      <c r="AJ95" t="s">
        <v>882</v>
      </c>
      <c r="AK95" t="s">
        <v>908</v>
      </c>
      <c r="AL95" s="1" t="str">
        <f t="shared" si="14"/>
        <v>-&gt;add('allowWriteInCandidates', ChoiceType::class, [
  'disabled' =&gt; FALSE, 
'label'          =&gt; 'Will You Allow Write in Candidates?',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96" spans="1:38" ht="19.5" customHeight="1" x14ac:dyDescent="0.25">
      <c r="A96" s="10">
        <v>95</v>
      </c>
      <c r="B96" s="7" t="s">
        <v>258</v>
      </c>
      <c r="C96">
        <v>31</v>
      </c>
      <c r="D96" s="7" t="s">
        <v>376</v>
      </c>
      <c r="E96" s="7" t="s">
        <v>346</v>
      </c>
      <c r="F96" s="7" t="s">
        <v>414</v>
      </c>
      <c r="G96" s="7" t="s">
        <v>421</v>
      </c>
      <c r="H96"/>
      <c r="I96" s="7" t="s">
        <v>794</v>
      </c>
      <c r="J96" s="7" t="s">
        <v>415</v>
      </c>
      <c r="K96" s="23" t="s">
        <v>575</v>
      </c>
      <c r="M96" s="14" t="str">
        <f t="shared" si="10"/>
        <v>allowProxyVoting</v>
      </c>
      <c r="N96" s="14" t="str">
        <f t="shared" si="11"/>
        <v>{{ form_row(form.allowProxyVoting) }}</v>
      </c>
      <c r="O96" s="10" t="str">
        <f t="shared" si="12"/>
        <v xml:space="preserve">-&gt;add('allowProxyVoting', </v>
      </c>
      <c r="P96" s="10" t="s">
        <v>837</v>
      </c>
      <c r="Q96" s="16" t="s">
        <v>907</v>
      </c>
      <c r="R96" s="10" t="str">
        <f t="shared" si="13"/>
        <v>'label'          =&gt; 'Will You Allow Proxy Voting?',</v>
      </c>
      <c r="S96" s="10" t="s">
        <v>843</v>
      </c>
      <c r="T96" s="10" t="s">
        <v>844</v>
      </c>
      <c r="V96" s="10" t="s">
        <v>845</v>
      </c>
      <c r="W96" s="10" t="s">
        <v>846</v>
      </c>
      <c r="X96" s="10" t="s">
        <v>847</v>
      </c>
      <c r="Y96" s="10" t="s">
        <v>848</v>
      </c>
      <c r="Z96" s="10" t="s">
        <v>832</v>
      </c>
      <c r="AA96" t="s">
        <v>842</v>
      </c>
      <c r="AB96" t="s">
        <v>911</v>
      </c>
      <c r="AC96" s="1" t="s">
        <v>909</v>
      </c>
      <c r="AD96" s="1" t="s">
        <v>910</v>
      </c>
      <c r="AE96" s="1" t="s">
        <v>849</v>
      </c>
      <c r="AF96" t="s">
        <v>850</v>
      </c>
      <c r="AG96" s="16" t="s">
        <v>881</v>
      </c>
      <c r="AJ96" t="s">
        <v>882</v>
      </c>
      <c r="AK96" t="s">
        <v>908</v>
      </c>
      <c r="AL96" s="1" t="str">
        <f t="shared" si="14"/>
        <v>-&gt;add('allowProxyVoting', ChoiceType::class, [
  'disabled' =&gt; FALSE, 
'label'          =&gt; 'Will You Allow Proxy Voting?',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97" spans="1:38" ht="19.5" customHeight="1" x14ac:dyDescent="0.25">
      <c r="A97" s="10">
        <v>96</v>
      </c>
      <c r="B97" s="7" t="s">
        <v>258</v>
      </c>
      <c r="C97">
        <v>32</v>
      </c>
      <c r="D97" s="7" t="s">
        <v>377</v>
      </c>
      <c r="E97" s="7" t="s">
        <v>346</v>
      </c>
      <c r="F97" s="7" t="s">
        <v>428</v>
      </c>
      <c r="G97" s="7" t="s">
        <v>421</v>
      </c>
      <c r="H97"/>
      <c r="I97" s="7" t="s">
        <v>794</v>
      </c>
      <c r="J97" s="7" t="s">
        <v>415</v>
      </c>
      <c r="K97" s="23" t="s">
        <v>576</v>
      </c>
      <c r="M97" s="14" t="str">
        <f t="shared" si="10"/>
        <v>allowProxyDirected</v>
      </c>
      <c r="N97" s="14" t="str">
        <f t="shared" si="11"/>
        <v>{{ form_row(form.allowProxyDirected) }}</v>
      </c>
      <c r="O97" s="10" t="str">
        <f t="shared" si="12"/>
        <v xml:space="preserve">-&gt;add('allowProxyDirected', </v>
      </c>
      <c r="P97" s="10" t="s">
        <v>837</v>
      </c>
      <c r="Q97" s="16" t="s">
        <v>907</v>
      </c>
      <c r="R97" s="10" t="str">
        <f t="shared" si="13"/>
        <v>'label'          =&gt; 'Will This Election Use Directed Proxies?',</v>
      </c>
      <c r="S97" s="10" t="s">
        <v>843</v>
      </c>
      <c r="T97" s="10" t="s">
        <v>844</v>
      </c>
      <c r="V97" s="10" t="s">
        <v>845</v>
      </c>
      <c r="W97" s="10" t="s">
        <v>846</v>
      </c>
      <c r="X97" s="10" t="s">
        <v>847</v>
      </c>
      <c r="Y97" s="10" t="s">
        <v>848</v>
      </c>
      <c r="Z97" s="10" t="s">
        <v>832</v>
      </c>
      <c r="AA97" t="s">
        <v>842</v>
      </c>
      <c r="AB97" t="s">
        <v>911</v>
      </c>
      <c r="AC97" s="1" t="s">
        <v>909</v>
      </c>
      <c r="AD97" s="1" t="s">
        <v>910</v>
      </c>
      <c r="AE97" s="1" t="s">
        <v>849</v>
      </c>
      <c r="AF97" t="s">
        <v>850</v>
      </c>
      <c r="AG97" s="16" t="s">
        <v>881</v>
      </c>
      <c r="AJ97" t="s">
        <v>882</v>
      </c>
      <c r="AK97" t="s">
        <v>908</v>
      </c>
      <c r="AL97" s="1" t="str">
        <f t="shared" si="14"/>
        <v>-&gt;add('allowProxyDirected', ChoiceType::class, [
  'disabled' =&gt; FALSE, 
'label'          =&gt; 'Will This Election Use Directed Proxies?',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98" spans="1:38" ht="19.5" customHeight="1" x14ac:dyDescent="0.25">
      <c r="A98" s="10">
        <v>97</v>
      </c>
      <c r="B98" s="7" t="s">
        <v>258</v>
      </c>
      <c r="C98">
        <v>33</v>
      </c>
      <c r="D98" s="7" t="s">
        <v>378</v>
      </c>
      <c r="E98" s="7" t="s">
        <v>346</v>
      </c>
      <c r="F98" s="7" t="s">
        <v>428</v>
      </c>
      <c r="G98" s="7" t="s">
        <v>421</v>
      </c>
      <c r="H98"/>
      <c r="I98" s="7" t="s">
        <v>794</v>
      </c>
      <c r="J98" s="7" t="s">
        <v>415</v>
      </c>
      <c r="K98" s="23" t="s">
        <v>577</v>
      </c>
      <c r="M98" s="14" t="str">
        <f t="shared" ref="M98:M129" si="16">REPLACE( SUBSTITUTE(PROPER(D98), "_", ""), 1, 1, LOWER(LEFT(D98,1)))</f>
        <v>allowProxyNondirected</v>
      </c>
      <c r="N98" s="14" t="str">
        <f t="shared" ref="N98:N129" si="17">_xlfn.CONCAT("{{ form_row(form.", M98, ") }}")</f>
        <v>{{ form_row(form.allowProxyNondirected) }}</v>
      </c>
      <c r="O98" s="10" t="str">
        <f t="shared" ref="O98:O129" si="18">CONCATENATE("-&gt;add('", M98, "', ")</f>
        <v xml:space="preserve">-&gt;add('allowProxyNondirected', </v>
      </c>
      <c r="P98" s="10" t="s">
        <v>837</v>
      </c>
      <c r="Q98" s="16" t="s">
        <v>907</v>
      </c>
      <c r="R98" s="10" t="str">
        <f t="shared" ref="R98:R129" si="19">CONCATENATE("'label'          =&gt; '",K98, "',")</f>
        <v>'label'          =&gt; 'Will This Election Use Non-Directed Proxies?',</v>
      </c>
      <c r="S98" s="10" t="s">
        <v>843</v>
      </c>
      <c r="T98" s="10" t="s">
        <v>844</v>
      </c>
      <c r="V98" s="10" t="s">
        <v>845</v>
      </c>
      <c r="W98" s="10" t="s">
        <v>846</v>
      </c>
      <c r="X98" s="10" t="s">
        <v>847</v>
      </c>
      <c r="Y98" s="10" t="s">
        <v>848</v>
      </c>
      <c r="Z98" s="10" t="s">
        <v>832</v>
      </c>
      <c r="AA98" t="s">
        <v>842</v>
      </c>
      <c r="AB98" t="s">
        <v>911</v>
      </c>
      <c r="AC98" s="1" t="s">
        <v>909</v>
      </c>
      <c r="AD98" s="1" t="s">
        <v>910</v>
      </c>
      <c r="AE98" s="1" t="s">
        <v>849</v>
      </c>
      <c r="AF98" t="s">
        <v>850</v>
      </c>
      <c r="AG98" s="16" t="s">
        <v>881</v>
      </c>
      <c r="AJ98" t="s">
        <v>882</v>
      </c>
      <c r="AK98" t="s">
        <v>908</v>
      </c>
      <c r="AL98" s="1" t="str">
        <f t="shared" si="14"/>
        <v>-&gt;add('allowProxyNondirected', ChoiceType::class, [
  'disabled' =&gt; FALSE, 
'label'          =&gt; 'Will This Election Use Non-Directed Proxies?',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99" spans="1:38" ht="19.5" customHeight="1" x14ac:dyDescent="0.25">
      <c r="A99" s="10">
        <v>98</v>
      </c>
      <c r="B99" s="7" t="s">
        <v>274</v>
      </c>
      <c r="C99">
        <v>1</v>
      </c>
      <c r="D99" s="7" t="s">
        <v>275</v>
      </c>
      <c r="E99" s="7" t="s">
        <v>342</v>
      </c>
      <c r="F99" s="7" t="s">
        <v>415</v>
      </c>
      <c r="G99" s="7" t="s">
        <v>416</v>
      </c>
      <c r="H99"/>
      <c r="I99" s="7" t="s">
        <v>417</v>
      </c>
      <c r="J99" s="7" t="s">
        <v>418</v>
      </c>
      <c r="K99" s="23" t="s">
        <v>820</v>
      </c>
      <c r="M99" s="14" t="str">
        <f t="shared" si="16"/>
        <v>electionDateId</v>
      </c>
      <c r="N99" s="14" t="str">
        <f t="shared" si="17"/>
        <v>{{ form_row(form.electionDateId) }}</v>
      </c>
      <c r="O99" s="10" t="str">
        <f t="shared" si="18"/>
        <v xml:space="preserve">-&gt;add('electionDateId', </v>
      </c>
      <c r="P99" s="10" t="s">
        <v>835</v>
      </c>
      <c r="Q99" s="16" t="s">
        <v>906</v>
      </c>
      <c r="R99" s="10" t="str">
        <f t="shared" si="19"/>
        <v>'label'          =&gt; 'Primary Key to Election_Date',</v>
      </c>
      <c r="S99" s="10" t="s">
        <v>843</v>
      </c>
      <c r="T99" s="10" t="s">
        <v>844</v>
      </c>
      <c r="V99" s="10" t="s">
        <v>845</v>
      </c>
      <c r="W99" s="10" t="s">
        <v>846</v>
      </c>
      <c r="X99" s="10" t="s">
        <v>847</v>
      </c>
      <c r="Y99" s="10" t="s">
        <v>848</v>
      </c>
      <c r="Z99" s="10" t="s">
        <v>832</v>
      </c>
      <c r="AA99" t="s">
        <v>841</v>
      </c>
      <c r="AB99" t="s">
        <v>911</v>
      </c>
      <c r="AC99" s="1" t="s">
        <v>909</v>
      </c>
      <c r="AD99" s="1" t="s">
        <v>910</v>
      </c>
      <c r="AE99" s="1" t="s">
        <v>849</v>
      </c>
      <c r="AF99" t="s">
        <v>850</v>
      </c>
      <c r="AG99" s="16" t="s">
        <v>881</v>
      </c>
      <c r="AJ99" t="s">
        <v>882</v>
      </c>
      <c r="AK99" t="s">
        <v>908</v>
      </c>
      <c r="AL99" s="1" t="str">
        <f t="shared" si="14"/>
        <v>-&gt;add('electionDateId', IntegerType::class, [
  'disabled' =&gt; TRUE, 
'label'          =&gt; 'Primary Key to Election_Date',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00" spans="1:38" ht="19.5" customHeight="1" x14ac:dyDescent="0.25">
      <c r="A100" s="10">
        <v>99</v>
      </c>
      <c r="B100" s="7" t="s">
        <v>274</v>
      </c>
      <c r="C100">
        <v>2</v>
      </c>
      <c r="D100" s="7" t="s">
        <v>226</v>
      </c>
      <c r="E100" s="7" t="s">
        <v>342</v>
      </c>
      <c r="F100" s="7" t="s">
        <v>420</v>
      </c>
      <c r="G100" s="7" t="s">
        <v>421</v>
      </c>
      <c r="H100"/>
      <c r="I100" s="7" t="s">
        <v>417</v>
      </c>
      <c r="J100" s="7" t="s">
        <v>422</v>
      </c>
      <c r="K100" s="23" t="s">
        <v>584</v>
      </c>
      <c r="L100" s="10" t="s">
        <v>334</v>
      </c>
      <c r="M100" s="14" t="str">
        <f t="shared" si="16"/>
        <v>electionId</v>
      </c>
      <c r="N100" s="14" t="str">
        <f t="shared" si="17"/>
        <v>{{ form_row(form.electionId) }}</v>
      </c>
      <c r="O100" s="10" t="str">
        <f t="shared" si="18"/>
        <v xml:space="preserve">-&gt;add('electionId', </v>
      </c>
      <c r="P100" s="10" t="s">
        <v>833</v>
      </c>
      <c r="Q100" s="16" t="s">
        <v>906</v>
      </c>
      <c r="R100" s="10" t="str">
        <f t="shared" si="19"/>
        <v>'label'          =&gt; 'Foreign Key to Election',</v>
      </c>
      <c r="S100" s="10" t="s">
        <v>843</v>
      </c>
      <c r="T100" s="10" t="s">
        <v>844</v>
      </c>
      <c r="V100" s="10" t="s">
        <v>845</v>
      </c>
      <c r="W100" s="10" t="s">
        <v>846</v>
      </c>
      <c r="X100" s="10" t="s">
        <v>847</v>
      </c>
      <c r="Y100" s="10" t="s">
        <v>848</v>
      </c>
      <c r="Z100" s="10" t="s">
        <v>832</v>
      </c>
      <c r="AA100" t="s">
        <v>842</v>
      </c>
      <c r="AB100" t="s">
        <v>911</v>
      </c>
      <c r="AC100" s="1" t="s">
        <v>909</v>
      </c>
      <c r="AD100" s="1" t="s">
        <v>910</v>
      </c>
      <c r="AE100" s="1" t="s">
        <v>849</v>
      </c>
      <c r="AF100" t="s">
        <v>850</v>
      </c>
      <c r="AG100" s="16" t="s">
        <v>881</v>
      </c>
      <c r="AJ100" t="s">
        <v>882</v>
      </c>
      <c r="AK100" t="s">
        <v>908</v>
      </c>
      <c r="AL100" s="1" t="str">
        <f t="shared" si="14"/>
        <v>-&gt;add('electionId', TextType::class, [
  'disabled' =&gt; TRUE, 
'label'          =&gt; 'Foreign Key to Election',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01" spans="1:38" ht="19.5" customHeight="1" x14ac:dyDescent="0.25">
      <c r="A101" s="10">
        <v>100</v>
      </c>
      <c r="B101" s="7" t="s">
        <v>274</v>
      </c>
      <c r="C101">
        <v>3</v>
      </c>
      <c r="D101" s="7" t="s">
        <v>276</v>
      </c>
      <c r="E101" s="7" t="s">
        <v>345</v>
      </c>
      <c r="F101" s="7" t="s">
        <v>415</v>
      </c>
      <c r="G101" s="7" t="s">
        <v>416</v>
      </c>
      <c r="H101"/>
      <c r="I101" s="7" t="s">
        <v>345</v>
      </c>
      <c r="J101" s="7" t="s">
        <v>415</v>
      </c>
      <c r="K101" s="23" t="s">
        <v>600</v>
      </c>
      <c r="M101" s="14" t="str">
        <f t="shared" si="16"/>
        <v>dateValue</v>
      </c>
      <c r="N101" s="14" t="str">
        <f t="shared" si="17"/>
        <v>{{ form_row(form.dateValue) }}</v>
      </c>
      <c r="O101" s="10" t="str">
        <f t="shared" si="18"/>
        <v xml:space="preserve">-&gt;add('dateValue', </v>
      </c>
      <c r="P101" s="10" t="s">
        <v>834</v>
      </c>
      <c r="Q101" s="16" t="s">
        <v>907</v>
      </c>
      <c r="R101" s="10" t="str">
        <f t="shared" si="19"/>
        <v>'label'          =&gt; 'Date and Time of Election',</v>
      </c>
      <c r="S101" s="10" t="s">
        <v>843</v>
      </c>
      <c r="T101" s="10" t="s">
        <v>844</v>
      </c>
      <c r="V101" s="10" t="s">
        <v>845</v>
      </c>
      <c r="W101" s="10" t="s">
        <v>846</v>
      </c>
      <c r="X101" s="10" t="s">
        <v>847</v>
      </c>
      <c r="Y101" s="10" t="s">
        <v>848</v>
      </c>
      <c r="Z101" s="10" t="s">
        <v>832</v>
      </c>
      <c r="AA101" t="s">
        <v>841</v>
      </c>
      <c r="AB101" t="s">
        <v>911</v>
      </c>
      <c r="AC101" s="1" t="s">
        <v>909</v>
      </c>
      <c r="AD101" s="1" t="s">
        <v>910</v>
      </c>
      <c r="AE101" s="1" t="s">
        <v>849</v>
      </c>
      <c r="AF101" t="s">
        <v>850</v>
      </c>
      <c r="AG101" s="16" t="s">
        <v>881</v>
      </c>
      <c r="AH101" t="str">
        <f>CONCATENATE("new NotBlank([ 'message' =&gt; 'Please enter a ",K101," ',]),")</f>
        <v>new NotBlank([ 'message' =&gt; 'Please enter a Date and Time of Election ',]),</v>
      </c>
      <c r="AJ101" t="s">
        <v>882</v>
      </c>
      <c r="AK101" t="s">
        <v>908</v>
      </c>
      <c r="AL101" s="1" t="str">
        <f t="shared" si="14"/>
        <v>-&gt;add('dateValue', DateTimeType::class, [
  'disabled' =&gt; FALSE, 
'label'          =&gt; 'Date and Time of Election',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Date and Time of Election ',]),
],
])</v>
      </c>
    </row>
    <row r="102" spans="1:38" ht="19.5" customHeight="1" x14ac:dyDescent="0.25">
      <c r="A102" s="10">
        <v>101</v>
      </c>
      <c r="B102" s="7" t="s">
        <v>274</v>
      </c>
      <c r="C102">
        <v>4</v>
      </c>
      <c r="D102" s="7" t="s">
        <v>277</v>
      </c>
      <c r="E102" s="7" t="s">
        <v>356</v>
      </c>
      <c r="F102" s="7" t="s">
        <v>415</v>
      </c>
      <c r="G102" s="7" t="s">
        <v>416</v>
      </c>
      <c r="H102">
        <v>512</v>
      </c>
      <c r="I102" s="7" t="s">
        <v>504</v>
      </c>
      <c r="J102" s="7" t="s">
        <v>415</v>
      </c>
      <c r="K102" s="23" t="s">
        <v>821</v>
      </c>
      <c r="M102" s="14" t="str">
        <f t="shared" si="16"/>
        <v>dateLabel</v>
      </c>
      <c r="N102" s="14" t="str">
        <f t="shared" si="17"/>
        <v>{{ form_row(form.dateLabel) }}</v>
      </c>
      <c r="O102" s="10" t="str">
        <f t="shared" si="18"/>
        <v xml:space="preserve">-&gt;add('dateLabel', </v>
      </c>
      <c r="P102" s="10" t="s">
        <v>833</v>
      </c>
      <c r="Q102" s="16" t="s">
        <v>907</v>
      </c>
      <c r="R102" s="10" t="str">
        <f t="shared" si="19"/>
        <v>'label'          =&gt; 'Label to Display With Date',</v>
      </c>
      <c r="S102" s="10" t="s">
        <v>843</v>
      </c>
      <c r="T102" s="10" t="s">
        <v>844</v>
      </c>
      <c r="U102" s="10" t="s">
        <v>859</v>
      </c>
      <c r="V102" s="10" t="s">
        <v>845</v>
      </c>
      <c r="W102" s="10" t="s">
        <v>846</v>
      </c>
      <c r="X102" s="10" t="s">
        <v>847</v>
      </c>
      <c r="Y102" s="10" t="s">
        <v>848</v>
      </c>
      <c r="Z102" s="10" t="s">
        <v>832</v>
      </c>
      <c r="AA102" t="s">
        <v>841</v>
      </c>
      <c r="AB102" t="s">
        <v>911</v>
      </c>
      <c r="AC102" s="1" t="s">
        <v>909</v>
      </c>
      <c r="AD102" s="1" t="s">
        <v>910</v>
      </c>
      <c r="AE102" s="1" t="s">
        <v>849</v>
      </c>
      <c r="AF102" t="s">
        <v>850</v>
      </c>
      <c r="AG102" s="16" t="s">
        <v>881</v>
      </c>
      <c r="AH102" t="str">
        <f>CONCATENATE("new NotBlank([ 'message' =&gt; 'Please enter a ",K102," ',]),")</f>
        <v>new NotBlank([ 'message' =&gt; 'Please enter a Label to Display With Date ',]),</v>
      </c>
      <c r="AI102" t="str">
        <f>CONCATENATE("new Length(['min'=&gt; 1,'minMessage' =&gt; '",K102," must be at least {{ limit }} characters in length.','max'=&gt; ",H102,",'maxMessage' =&gt; '",K102," cannot exceeed {{ limit }} characters.',]),")</f>
        <v>new Length(['min'=&gt; 1,'minMessage' =&gt; 'Label to Display With Date must be at least {{ limit }} characters in length.','max'=&gt; 512,'maxMessage' =&gt; 'Label to Display With Date cannot exceeed {{ limit }} characters.',]),</v>
      </c>
      <c r="AJ102" t="s">
        <v>882</v>
      </c>
      <c r="AK102" t="s">
        <v>908</v>
      </c>
      <c r="AL102" s="1" t="str">
        <f t="shared" si="14"/>
        <v>-&gt;add('dateLabel', TextType::class, [
  'disabled' =&gt; FALSE, 
'label'          =&gt; 'Label to Display With Date',
  'label_attr' =&gt; [], 
  'label_format' =&gt; NULL,
  'placeholder' =&gt; '',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Label to Display With Date ',]),
new Length(['min'=&gt; 1,'minMessage' =&gt; 'Label to Display With Date must be at least {{ limit }} characters in length.','max'=&gt; 512,'maxMessage' =&gt; 'Label to Display With Date cannot exceeed {{ limit }} characters.',]),
],
])</v>
      </c>
    </row>
    <row r="103" spans="1:38" ht="19.5" customHeight="1" x14ac:dyDescent="0.25">
      <c r="A103" s="10">
        <v>102</v>
      </c>
      <c r="B103" s="7" t="s">
        <v>279</v>
      </c>
      <c r="C103">
        <v>1</v>
      </c>
      <c r="D103" s="7" t="s">
        <v>259</v>
      </c>
      <c r="E103" s="7" t="s">
        <v>342</v>
      </c>
      <c r="F103" s="7" t="s">
        <v>415</v>
      </c>
      <c r="G103" s="7" t="s">
        <v>416</v>
      </c>
      <c r="H103"/>
      <c r="I103" s="7" t="s">
        <v>417</v>
      </c>
      <c r="J103" s="7" t="s">
        <v>418</v>
      </c>
      <c r="K103" s="23" t="s">
        <v>822</v>
      </c>
      <c r="M103" s="14" t="str">
        <f t="shared" si="16"/>
        <v>electionTypeId</v>
      </c>
      <c r="N103" s="14" t="str">
        <f t="shared" si="17"/>
        <v>{{ form_row(form.electionTypeId) }}</v>
      </c>
      <c r="O103" s="10" t="str">
        <f t="shared" si="18"/>
        <v xml:space="preserve">-&gt;add('electionTypeId', </v>
      </c>
      <c r="P103" s="10" t="s">
        <v>835</v>
      </c>
      <c r="Q103" s="16" t="s">
        <v>906</v>
      </c>
      <c r="R103" s="10" t="str">
        <f t="shared" si="19"/>
        <v>'label'          =&gt; 'Primary Key to Election_Type',</v>
      </c>
      <c r="S103" s="10" t="s">
        <v>843</v>
      </c>
      <c r="T103" s="10" t="s">
        <v>844</v>
      </c>
      <c r="V103" s="10" t="s">
        <v>845</v>
      </c>
      <c r="W103" s="10" t="s">
        <v>846</v>
      </c>
      <c r="X103" s="10" t="s">
        <v>847</v>
      </c>
      <c r="Y103" s="10" t="s">
        <v>848</v>
      </c>
      <c r="Z103" s="10" t="s">
        <v>832</v>
      </c>
      <c r="AA103" t="s">
        <v>841</v>
      </c>
      <c r="AB103" t="s">
        <v>911</v>
      </c>
      <c r="AC103" s="1" t="s">
        <v>909</v>
      </c>
      <c r="AD103" s="1" t="s">
        <v>910</v>
      </c>
      <c r="AE103" s="1" t="s">
        <v>849</v>
      </c>
      <c r="AF103" t="s">
        <v>850</v>
      </c>
      <c r="AG103" s="16" t="s">
        <v>881</v>
      </c>
      <c r="AJ103" t="s">
        <v>882</v>
      </c>
      <c r="AK103" t="s">
        <v>908</v>
      </c>
      <c r="AL103" s="1" t="str">
        <f t="shared" si="14"/>
        <v>-&gt;add('electionTypeId', IntegerType::class, [
  'disabled' =&gt; TRUE, 
'label'          =&gt; 'Primary Key to Election_Type',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04" spans="1:38" ht="19.5" customHeight="1" x14ac:dyDescent="0.25">
      <c r="A104" s="10">
        <v>103</v>
      </c>
      <c r="B104" s="7" t="s">
        <v>279</v>
      </c>
      <c r="C104">
        <v>2</v>
      </c>
      <c r="D104" s="7" t="s">
        <v>279</v>
      </c>
      <c r="E104" s="7" t="s">
        <v>355</v>
      </c>
      <c r="F104" s="7" t="s">
        <v>415</v>
      </c>
      <c r="G104" s="7" t="s">
        <v>416</v>
      </c>
      <c r="H104">
        <v>65535</v>
      </c>
      <c r="I104" s="7" t="s">
        <v>355</v>
      </c>
      <c r="J104" s="7" t="s">
        <v>415</v>
      </c>
      <c r="K104" s="23" t="s">
        <v>880</v>
      </c>
      <c r="M104" s="14" t="str">
        <f t="shared" si="16"/>
        <v>electionType</v>
      </c>
      <c r="N104" s="14" t="str">
        <f t="shared" si="17"/>
        <v>{{ form_row(form.electionType) }}</v>
      </c>
      <c r="O104" s="10" t="str">
        <f t="shared" si="18"/>
        <v xml:space="preserve">-&gt;add('electionType', </v>
      </c>
      <c r="P104" s="10" t="s">
        <v>833</v>
      </c>
      <c r="Q104" s="16" t="s">
        <v>907</v>
      </c>
      <c r="R104" s="10" t="str">
        <f t="shared" si="19"/>
        <v>'label'          =&gt; 'Description of Election Type',</v>
      </c>
      <c r="S104" s="10" t="s">
        <v>843</v>
      </c>
      <c r="T104" s="10" t="s">
        <v>844</v>
      </c>
      <c r="V104" s="10" t="s">
        <v>845</v>
      </c>
      <c r="W104" s="10" t="s">
        <v>846</v>
      </c>
      <c r="X104" s="10" t="s">
        <v>847</v>
      </c>
      <c r="Y104" s="10" t="s">
        <v>848</v>
      </c>
      <c r="Z104" s="10" t="s">
        <v>832</v>
      </c>
      <c r="AA104" t="s">
        <v>841</v>
      </c>
      <c r="AB104" t="s">
        <v>911</v>
      </c>
      <c r="AC104" s="1" t="s">
        <v>909</v>
      </c>
      <c r="AD104" s="1" t="s">
        <v>910</v>
      </c>
      <c r="AE104" s="1" t="s">
        <v>849</v>
      </c>
      <c r="AF104" t="s">
        <v>850</v>
      </c>
      <c r="AG104" s="16" t="s">
        <v>881</v>
      </c>
      <c r="AH104" t="str">
        <f>CONCATENATE("new NotBlank([ 'message' =&gt; 'Please enter a ",K104," ',]),")</f>
        <v>new NotBlank([ 'message' =&gt; 'Please enter a Description of Election Type ',]),</v>
      </c>
      <c r="AJ104" t="s">
        <v>882</v>
      </c>
      <c r="AK104" t="s">
        <v>908</v>
      </c>
      <c r="AL104" s="1" t="str">
        <f t="shared" si="14"/>
        <v>-&gt;add('electionType', TextType::class, [
  'disabled' =&gt; FALSE, 
'label'          =&gt; 'Description of Election Type',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Description of Election Type ',]),
],
])</v>
      </c>
    </row>
    <row r="105" spans="1:38" ht="19.5" customHeight="1" x14ac:dyDescent="0.25">
      <c r="A105" s="10">
        <v>104</v>
      </c>
      <c r="B105" s="7" t="s">
        <v>279</v>
      </c>
      <c r="C105">
        <v>3</v>
      </c>
      <c r="D105" s="7" t="s">
        <v>280</v>
      </c>
      <c r="E105" s="7" t="s">
        <v>349</v>
      </c>
      <c r="F105" s="7" t="s">
        <v>420</v>
      </c>
      <c r="G105" s="7" t="s">
        <v>421</v>
      </c>
      <c r="H105">
        <v>255</v>
      </c>
      <c r="I105" s="7" t="s">
        <v>878</v>
      </c>
      <c r="J105" s="7" t="s">
        <v>415</v>
      </c>
      <c r="K105" s="23" t="s">
        <v>812</v>
      </c>
      <c r="M105" s="14" t="str">
        <f t="shared" si="16"/>
        <v>urlElectionType</v>
      </c>
      <c r="N105" s="14" t="str">
        <f t="shared" si="17"/>
        <v>{{ form_row(form.urlElectionType) }}</v>
      </c>
      <c r="O105" s="10" t="str">
        <f t="shared" si="18"/>
        <v xml:space="preserve">-&gt;add('urlElectionType', </v>
      </c>
      <c r="P105" s="10" t="s">
        <v>840</v>
      </c>
      <c r="Q105" s="16" t="s">
        <v>907</v>
      </c>
      <c r="R105" s="10" t="str">
        <f t="shared" si="19"/>
        <v>'label'          =&gt; 'URL Link to get to Page Describing The Election',</v>
      </c>
      <c r="S105" s="10" t="s">
        <v>843</v>
      </c>
      <c r="T105" s="10" t="s">
        <v>844</v>
      </c>
      <c r="U105" s="10" t="s">
        <v>866</v>
      </c>
      <c r="V105" s="10" t="s">
        <v>845</v>
      </c>
      <c r="W105" s="10" t="s">
        <v>846</v>
      </c>
      <c r="X105" s="10" t="s">
        <v>847</v>
      </c>
      <c r="Y105" s="10" t="s">
        <v>848</v>
      </c>
      <c r="Z105" s="10" t="s">
        <v>832</v>
      </c>
      <c r="AA105" t="s">
        <v>842</v>
      </c>
      <c r="AB105" t="s">
        <v>911</v>
      </c>
      <c r="AC105" s="1" t="s">
        <v>909</v>
      </c>
      <c r="AD105" s="1" t="s">
        <v>910</v>
      </c>
      <c r="AE105" s="1" t="s">
        <v>849</v>
      </c>
      <c r="AF105" t="s">
        <v>850</v>
      </c>
      <c r="AG105" s="16" t="s">
        <v>881</v>
      </c>
      <c r="AI105" t="str">
        <f>CONCATENATE("new Length(['max'=&gt; ",H105,",'maxMessage' =&gt; '",K105," cannot exceeed {{ limit }} characters.',]),")</f>
        <v>new Length(['max'=&gt; 255,'maxMessage' =&gt; 'URL Link to get to Page Describing The Election cannot exceeed {{ limit }} characters.',]),</v>
      </c>
      <c r="AJ105" t="s">
        <v>882</v>
      </c>
      <c r="AK105" t="s">
        <v>908</v>
      </c>
      <c r="AL105" s="1" t="str">
        <f t="shared" si="14"/>
        <v>-&gt;add('urlElectionType', UrlType::class, [
  'disabled' =&gt; FALSE, 
'label'          =&gt; 'URL Link to get to Page Describing The Election',
  'label_attr' =&gt; [], 
  'label_format' =&gt; NULL,
  'placeholder' =&gt; 'http://www.MyWebSiteDomain.com',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255,'maxMessage' =&gt; 'URL Link to get to Page Describing The Election cannot exceeed {{ limit }} characters.',]),
],
])</v>
      </c>
    </row>
    <row r="106" spans="1:38" ht="19.5" customHeight="1" x14ac:dyDescent="0.25">
      <c r="A106" s="10">
        <v>105</v>
      </c>
      <c r="B106" s="7" t="s">
        <v>279</v>
      </c>
      <c r="C106">
        <v>4</v>
      </c>
      <c r="D106" s="7" t="s">
        <v>281</v>
      </c>
      <c r="E106" s="7" t="s">
        <v>355</v>
      </c>
      <c r="F106" s="7" t="s">
        <v>420</v>
      </c>
      <c r="G106" s="7" t="s">
        <v>421</v>
      </c>
      <c r="H106">
        <v>65535</v>
      </c>
      <c r="I106" s="7" t="s">
        <v>355</v>
      </c>
      <c r="J106" s="7" t="s">
        <v>415</v>
      </c>
      <c r="K106" s="23" t="s">
        <v>578</v>
      </c>
      <c r="M106" s="14" t="str">
        <f t="shared" si="16"/>
        <v>htmlElectionType</v>
      </c>
      <c r="N106" s="14" t="str">
        <f t="shared" si="17"/>
        <v>{{ form_row(form.htmlElectionType) }}</v>
      </c>
      <c r="O106" s="10" t="str">
        <f t="shared" si="18"/>
        <v xml:space="preserve">-&gt;add('htmlElectionType', </v>
      </c>
      <c r="P106" s="10" t="s">
        <v>836</v>
      </c>
      <c r="Q106" s="16" t="s">
        <v>907</v>
      </c>
      <c r="R106" s="10" t="str">
        <f t="shared" si="19"/>
        <v>'label'          =&gt; 'Html Describing The Election Type',</v>
      </c>
      <c r="S106" s="10" t="s">
        <v>843</v>
      </c>
      <c r="T106" s="10" t="s">
        <v>844</v>
      </c>
      <c r="V106" s="10" t="s">
        <v>845</v>
      </c>
      <c r="W106" s="10" t="s">
        <v>846</v>
      </c>
      <c r="X106" s="10" t="s">
        <v>847</v>
      </c>
      <c r="Y106" s="10" t="s">
        <v>848</v>
      </c>
      <c r="Z106" s="10" t="s">
        <v>832</v>
      </c>
      <c r="AA106" t="s">
        <v>842</v>
      </c>
      <c r="AB106" t="s">
        <v>911</v>
      </c>
      <c r="AC106" s="1" t="s">
        <v>909</v>
      </c>
      <c r="AD106" s="1" t="s">
        <v>910</v>
      </c>
      <c r="AE106" s="1" t="s">
        <v>849</v>
      </c>
      <c r="AF106" t="s">
        <v>850</v>
      </c>
      <c r="AG106" s="16" t="s">
        <v>881</v>
      </c>
      <c r="AI106" t="str">
        <f>CONCATENATE("new Length(['max'=&gt; ",H106,",'maxMessage' =&gt; '",K106," cannot exceeed {{ limit }} characters.',]),")</f>
        <v>new Length(['max'=&gt; 65535,'maxMessage' =&gt; 'Html Describing The Election Type cannot exceeed {{ limit }} characters.',]),</v>
      </c>
      <c r="AJ106" t="s">
        <v>882</v>
      </c>
      <c r="AK106" t="s">
        <v>908</v>
      </c>
      <c r="AL106" s="1" t="str">
        <f t="shared" si="14"/>
        <v>-&gt;add('htmlElectionType', TextAreaType::class, [
  'disabled' =&gt; FALSE, 
'label'          =&gt; 'Html Describing The Election Type',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65535,'maxMessage' =&gt; 'Html Describing The Election Type cannot exceeed {{ limit }} characters.',]),
],
])</v>
      </c>
    </row>
    <row r="107" spans="1:38" ht="19.5" customHeight="1" x14ac:dyDescent="0.25">
      <c r="A107" s="10">
        <v>106</v>
      </c>
      <c r="B107" s="7" t="s">
        <v>295</v>
      </c>
      <c r="C107">
        <v>1</v>
      </c>
      <c r="D107" s="7" t="s">
        <v>172</v>
      </c>
      <c r="E107" s="7" t="s">
        <v>342</v>
      </c>
      <c r="F107" s="7" t="s">
        <v>415</v>
      </c>
      <c r="G107" s="7" t="s">
        <v>416</v>
      </c>
      <c r="H107"/>
      <c r="I107" s="7" t="s">
        <v>417</v>
      </c>
      <c r="J107" s="7" t="s">
        <v>418</v>
      </c>
      <c r="K107" s="23" t="s">
        <v>824</v>
      </c>
      <c r="M107" s="14" t="str">
        <f t="shared" si="16"/>
        <v>id</v>
      </c>
      <c r="N107" s="14" t="str">
        <f t="shared" si="17"/>
        <v>{{ form_row(form.id) }}</v>
      </c>
      <c r="O107" s="10" t="str">
        <f t="shared" si="18"/>
        <v xml:space="preserve">-&gt;add('id', </v>
      </c>
      <c r="P107" s="10" t="s">
        <v>835</v>
      </c>
      <c r="Q107" s="16" t="s">
        <v>906</v>
      </c>
      <c r="R107" s="10" t="str">
        <f t="shared" si="19"/>
        <v>'label'          =&gt; 'Primary Key to Person',</v>
      </c>
      <c r="S107" s="10" t="s">
        <v>843</v>
      </c>
      <c r="T107" s="10" t="s">
        <v>844</v>
      </c>
      <c r="V107" s="10" t="s">
        <v>845</v>
      </c>
      <c r="W107" s="10" t="s">
        <v>846</v>
      </c>
      <c r="X107" s="10" t="s">
        <v>847</v>
      </c>
      <c r="Y107" s="10" t="s">
        <v>848</v>
      </c>
      <c r="Z107" s="10" t="s">
        <v>832</v>
      </c>
      <c r="AA107" t="s">
        <v>841</v>
      </c>
      <c r="AB107" t="s">
        <v>911</v>
      </c>
      <c r="AC107" s="1" t="s">
        <v>909</v>
      </c>
      <c r="AD107" s="1" t="s">
        <v>910</v>
      </c>
      <c r="AE107" s="1" t="s">
        <v>849</v>
      </c>
      <c r="AF107" t="s">
        <v>850</v>
      </c>
      <c r="AG107" s="16" t="s">
        <v>881</v>
      </c>
      <c r="AJ107" t="s">
        <v>882</v>
      </c>
      <c r="AK107" t="s">
        <v>908</v>
      </c>
      <c r="AL107" s="1" t="str">
        <f t="shared" si="14"/>
        <v>-&gt;add('id', IntegerType::class, [
  'disabled' =&gt; TRUE, 
'label'          =&gt; 'Primary Key to Person',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08" spans="1:38" ht="19.5" customHeight="1" x14ac:dyDescent="0.25">
      <c r="A108" s="10">
        <v>107</v>
      </c>
      <c r="B108" s="7" t="s">
        <v>295</v>
      </c>
      <c r="C108">
        <v>2</v>
      </c>
      <c r="D108" s="7" t="s">
        <v>229</v>
      </c>
      <c r="E108" s="7" t="s">
        <v>349</v>
      </c>
      <c r="F108" s="7" t="s">
        <v>420</v>
      </c>
      <c r="G108" s="7" t="s">
        <v>421</v>
      </c>
      <c r="H108">
        <v>108</v>
      </c>
      <c r="I108" s="7" t="s">
        <v>510</v>
      </c>
      <c r="J108" s="7" t="s">
        <v>415</v>
      </c>
      <c r="K108" s="23" t="s">
        <v>565</v>
      </c>
      <c r="M108" s="14" t="str">
        <f t="shared" si="16"/>
        <v>nameDisplay</v>
      </c>
      <c r="N108" s="14" t="str">
        <f t="shared" si="17"/>
        <v>{{ form_row(form.nameDisplay) }}</v>
      </c>
      <c r="O108" s="10" t="str">
        <f t="shared" si="18"/>
        <v xml:space="preserve">-&gt;add('nameDisplay', </v>
      </c>
      <c r="P108" s="10" t="s">
        <v>833</v>
      </c>
      <c r="Q108" s="16" t="s">
        <v>907</v>
      </c>
      <c r="R108" s="10" t="str">
        <f t="shared" si="19"/>
        <v>'label'          =&gt; 'Display Name',</v>
      </c>
      <c r="S108" s="10" t="s">
        <v>843</v>
      </c>
      <c r="T108" s="10" t="s">
        <v>844</v>
      </c>
      <c r="U108" s="10" t="s">
        <v>872</v>
      </c>
      <c r="V108" s="10" t="s">
        <v>845</v>
      </c>
      <c r="W108" s="10" t="s">
        <v>846</v>
      </c>
      <c r="X108" s="10" t="s">
        <v>847</v>
      </c>
      <c r="Y108" s="10" t="s">
        <v>848</v>
      </c>
      <c r="Z108" s="10" t="s">
        <v>832</v>
      </c>
      <c r="AA108" t="s">
        <v>842</v>
      </c>
      <c r="AB108" t="s">
        <v>911</v>
      </c>
      <c r="AC108" s="1" t="s">
        <v>909</v>
      </c>
      <c r="AD108" s="1" t="s">
        <v>910</v>
      </c>
      <c r="AE108" s="1" t="s">
        <v>849</v>
      </c>
      <c r="AF108" t="s">
        <v>850</v>
      </c>
      <c r="AG108" s="16" t="s">
        <v>881</v>
      </c>
      <c r="AI108" t="str">
        <f>CONCATENATE("new Length(['max'=&gt; ",H108,",'maxMessage' =&gt; '",K108," cannot exceeed {{ limit }} characters.',]),")</f>
        <v>new Length(['max'=&gt; 108,'maxMessage' =&gt; 'Display Name cannot exceeed {{ limit }} characters.',]),</v>
      </c>
      <c r="AJ108" t="s">
        <v>882</v>
      </c>
      <c r="AK108" t="s">
        <v>908</v>
      </c>
      <c r="AL108" s="1" t="str">
        <f t="shared" si="14"/>
        <v>-&gt;add('nameDisplay', TextType::class, [
  'disabled' =&gt; FALSE, 
'label'          =&gt; 'Display Name',
  'label_attr' =&gt; [], 
  'label_format' =&gt; NULL,
  'placeholder' =&gt; 'John Doe',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108,'maxMessage' =&gt; 'Display Name cannot exceeed {{ limit }} characters.',]),
],
])</v>
      </c>
    </row>
    <row r="109" spans="1:38" ht="19.5" customHeight="1" x14ac:dyDescent="0.25">
      <c r="A109" s="10">
        <v>108</v>
      </c>
      <c r="B109" s="7" t="s">
        <v>295</v>
      </c>
      <c r="C109">
        <v>3</v>
      </c>
      <c r="D109" s="7" t="s">
        <v>230</v>
      </c>
      <c r="E109" s="7" t="s">
        <v>356</v>
      </c>
      <c r="F109" s="7" t="s">
        <v>415</v>
      </c>
      <c r="G109" s="7" t="s">
        <v>416</v>
      </c>
      <c r="H109">
        <v>32</v>
      </c>
      <c r="I109" s="7" t="s">
        <v>454</v>
      </c>
      <c r="J109" s="7" t="s">
        <v>422</v>
      </c>
      <c r="K109" s="23" t="s">
        <v>566</v>
      </c>
      <c r="M109" s="14" t="str">
        <f t="shared" si="16"/>
        <v>nameFirst</v>
      </c>
      <c r="N109" s="14" t="str">
        <f t="shared" si="17"/>
        <v>{{ form_row(form.nameFirst) }}</v>
      </c>
      <c r="O109" s="10" t="str">
        <f t="shared" si="18"/>
        <v xml:space="preserve">-&gt;add('nameFirst', </v>
      </c>
      <c r="P109" s="10" t="s">
        <v>833</v>
      </c>
      <c r="Q109" s="16" t="s">
        <v>907</v>
      </c>
      <c r="R109" s="10" t="str">
        <f t="shared" si="19"/>
        <v>'label'          =&gt; 'First Name',</v>
      </c>
      <c r="S109" s="10" t="s">
        <v>843</v>
      </c>
      <c r="T109" s="10" t="s">
        <v>844</v>
      </c>
      <c r="U109" s="10" t="s">
        <v>876</v>
      </c>
      <c r="V109" s="10" t="s">
        <v>845</v>
      </c>
      <c r="W109" s="10" t="s">
        <v>846</v>
      </c>
      <c r="X109" s="10" t="s">
        <v>847</v>
      </c>
      <c r="Y109" s="10" t="s">
        <v>848</v>
      </c>
      <c r="Z109" s="10" t="s">
        <v>832</v>
      </c>
      <c r="AA109" t="s">
        <v>841</v>
      </c>
      <c r="AB109" t="s">
        <v>911</v>
      </c>
      <c r="AC109" s="1" t="s">
        <v>909</v>
      </c>
      <c r="AD109" s="1" t="s">
        <v>910</v>
      </c>
      <c r="AE109" s="1" t="s">
        <v>849</v>
      </c>
      <c r="AF109" t="s">
        <v>850</v>
      </c>
      <c r="AG109" s="16" t="s">
        <v>881</v>
      </c>
      <c r="AH109" t="str">
        <f>CONCATENATE("new NotBlank([ 'message' =&gt; 'Please enter a ",K109," ',]),")</f>
        <v>new NotBlank([ 'message' =&gt; 'Please enter a First Name ',]),</v>
      </c>
      <c r="AI109" t="str">
        <f>CONCATENATE("new Length(['min'=&gt; 1,'minMessage' =&gt; '",K109," must be at least {{ limit }} characters in length.','max'=&gt; ",H109,",'maxMessage' =&gt; '",K109," cannot exceeed {{ limit }} characters.',]),")</f>
        <v>new Length(['min'=&gt; 1,'minMessage' =&gt; 'First Name must be at least {{ limit }} characters in length.','max'=&gt; 32,'maxMessage' =&gt; 'First Name cannot exceeed {{ limit }} characters.',]),</v>
      </c>
      <c r="AJ109" t="s">
        <v>882</v>
      </c>
      <c r="AK109" t="s">
        <v>908</v>
      </c>
      <c r="AL109" s="1" t="str">
        <f t="shared" si="14"/>
        <v>-&gt;add('nameFirst', TextType::class, [
  'disabled' =&gt; FALSE, 
'label'          =&gt; 'First Name',
  'label_attr' =&gt; [], 
  'label_format' =&gt; NULL,
  'placeholder' =&gt; 'i.e. John or Jane',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First Name ',]),
new Length(['min'=&gt; 1,'minMessage' =&gt; 'First Name must be at least {{ limit }} characters in length.','max'=&gt; 32,'maxMessage' =&gt; 'First Name cannot exceeed {{ limit }} characters.',]),
],
])</v>
      </c>
    </row>
    <row r="110" spans="1:38" ht="19.5" customHeight="1" x14ac:dyDescent="0.25">
      <c r="A110" s="10">
        <v>109</v>
      </c>
      <c r="B110" s="7" t="s">
        <v>295</v>
      </c>
      <c r="C110">
        <v>4</v>
      </c>
      <c r="D110" s="7" t="s">
        <v>231</v>
      </c>
      <c r="E110" s="7" t="s">
        <v>349</v>
      </c>
      <c r="F110" s="7" t="s">
        <v>420</v>
      </c>
      <c r="G110" s="7" t="s">
        <v>421</v>
      </c>
      <c r="H110">
        <v>32</v>
      </c>
      <c r="I110" s="7" t="s">
        <v>454</v>
      </c>
      <c r="J110" s="7" t="s">
        <v>415</v>
      </c>
      <c r="K110" s="23" t="s">
        <v>568</v>
      </c>
      <c r="M110" s="14" t="str">
        <f t="shared" si="16"/>
        <v>nameMiddle</v>
      </c>
      <c r="N110" s="14" t="str">
        <f t="shared" si="17"/>
        <v>{{ form_row(form.nameMiddle) }}</v>
      </c>
      <c r="O110" s="10" t="str">
        <f t="shared" si="18"/>
        <v xml:space="preserve">-&gt;add('nameMiddle', </v>
      </c>
      <c r="P110" s="10" t="s">
        <v>833</v>
      </c>
      <c r="Q110" s="16" t="s">
        <v>907</v>
      </c>
      <c r="R110" s="10" t="str">
        <f t="shared" si="19"/>
        <v>'label'          =&gt; 'Middle Name',</v>
      </c>
      <c r="S110" s="10" t="s">
        <v>843</v>
      </c>
      <c r="T110" s="10" t="s">
        <v>844</v>
      </c>
      <c r="V110" s="10" t="s">
        <v>845</v>
      </c>
      <c r="W110" s="10" t="s">
        <v>846</v>
      </c>
      <c r="X110" s="10" t="s">
        <v>847</v>
      </c>
      <c r="Y110" s="10" t="s">
        <v>848</v>
      </c>
      <c r="Z110" s="10" t="s">
        <v>832</v>
      </c>
      <c r="AA110" t="s">
        <v>842</v>
      </c>
      <c r="AB110" t="s">
        <v>911</v>
      </c>
      <c r="AC110" s="1" t="s">
        <v>909</v>
      </c>
      <c r="AD110" s="1" t="s">
        <v>910</v>
      </c>
      <c r="AE110" s="1" t="s">
        <v>849</v>
      </c>
      <c r="AF110" t="s">
        <v>850</v>
      </c>
      <c r="AG110" s="16" t="s">
        <v>881</v>
      </c>
      <c r="AI110" t="str">
        <f>CONCATENATE("new Length(['max'=&gt; ",H110,",'maxMessage' =&gt; '",K110," cannot exceeed {{ limit }} characters.',]),")</f>
        <v>new Length(['max'=&gt; 32,'maxMessage' =&gt; 'Middle Name cannot exceeed {{ limit }} characters.',]),</v>
      </c>
      <c r="AJ110" t="s">
        <v>882</v>
      </c>
      <c r="AK110" t="s">
        <v>908</v>
      </c>
      <c r="AL110" s="1" t="str">
        <f t="shared" si="14"/>
        <v>-&gt;add('nameMiddle', TextType::class, [
  'disabled' =&gt; FALSE, 
'label'          =&gt; 'Middle Name',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32,'maxMessage' =&gt; 'Middle Name cannot exceeed {{ limit }} characters.',]),
],
])</v>
      </c>
    </row>
    <row r="111" spans="1:38" ht="19.5" customHeight="1" x14ac:dyDescent="0.25">
      <c r="A111" s="10">
        <v>110</v>
      </c>
      <c r="B111" s="7" t="s">
        <v>295</v>
      </c>
      <c r="C111">
        <v>5</v>
      </c>
      <c r="D111" s="7" t="s">
        <v>232</v>
      </c>
      <c r="E111" s="7" t="s">
        <v>356</v>
      </c>
      <c r="F111" s="7" t="s">
        <v>415</v>
      </c>
      <c r="G111" s="7" t="s">
        <v>416</v>
      </c>
      <c r="H111">
        <v>32</v>
      </c>
      <c r="I111" s="7" t="s">
        <v>454</v>
      </c>
      <c r="J111" s="7" t="s">
        <v>422</v>
      </c>
      <c r="K111" s="23" t="s">
        <v>567</v>
      </c>
      <c r="M111" s="14" t="str">
        <f t="shared" si="16"/>
        <v>nameLast</v>
      </c>
      <c r="N111" s="14" t="str">
        <f t="shared" si="17"/>
        <v>{{ form_row(form.nameLast) }}</v>
      </c>
      <c r="O111" s="10" t="str">
        <f t="shared" si="18"/>
        <v xml:space="preserve">-&gt;add('nameLast', </v>
      </c>
      <c r="P111" s="10" t="s">
        <v>833</v>
      </c>
      <c r="Q111" s="16" t="s">
        <v>907</v>
      </c>
      <c r="R111" s="10" t="str">
        <f t="shared" si="19"/>
        <v>'label'          =&gt; 'Last Name',</v>
      </c>
      <c r="S111" s="10" t="s">
        <v>843</v>
      </c>
      <c r="T111" s="10" t="s">
        <v>844</v>
      </c>
      <c r="U111" s="10" t="s">
        <v>877</v>
      </c>
      <c r="V111" s="10" t="s">
        <v>845</v>
      </c>
      <c r="W111" s="10" t="s">
        <v>846</v>
      </c>
      <c r="X111" s="10" t="s">
        <v>847</v>
      </c>
      <c r="Y111" s="10" t="s">
        <v>848</v>
      </c>
      <c r="Z111" s="10" t="s">
        <v>832</v>
      </c>
      <c r="AA111" t="s">
        <v>841</v>
      </c>
      <c r="AB111" t="s">
        <v>911</v>
      </c>
      <c r="AC111" s="1" t="s">
        <v>909</v>
      </c>
      <c r="AD111" s="1" t="s">
        <v>910</v>
      </c>
      <c r="AE111" s="1" t="s">
        <v>849</v>
      </c>
      <c r="AF111" t="s">
        <v>850</v>
      </c>
      <c r="AG111" s="16" t="s">
        <v>881</v>
      </c>
      <c r="AH111" t="str">
        <f>CONCATENATE("new NotBlank([ 'message' =&gt; 'Please enter a ",K111," ',]),")</f>
        <v>new NotBlank([ 'message' =&gt; 'Please enter a Last Name ',]),</v>
      </c>
      <c r="AI111" t="str">
        <f>CONCATENATE("new Length(['min'=&gt; 1,'minMessage' =&gt; '",K111," must be at least {{ limit }} characters in length.','max'=&gt; ",H111,",'maxMessage' =&gt; '",K111," cannot exceeed {{ limit }} characters.',]),")</f>
        <v>new Length(['min'=&gt; 1,'minMessage' =&gt; 'Last Name must be at least {{ limit }} characters in length.','max'=&gt; 32,'maxMessage' =&gt; 'Last Name cannot exceeed {{ limit }} characters.',]),</v>
      </c>
      <c r="AJ111" t="s">
        <v>882</v>
      </c>
      <c r="AK111" t="s">
        <v>908</v>
      </c>
      <c r="AL111" s="1" t="str">
        <f t="shared" si="14"/>
        <v>-&gt;add('nameLast', TextType::class, [
  'disabled' =&gt; FALSE, 
'label'          =&gt; 'Last Name',
  'label_attr' =&gt; [], 
  'label_format' =&gt; NULL,
  'placeholder' =&gt; 'i.e. Doe',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Last Name ',]),
new Length(['min'=&gt; 1,'minMessage' =&gt; 'Last Name must be at least {{ limit }} characters in length.','max'=&gt; 32,'maxMessage' =&gt; 'Last Name cannot exceeed {{ limit }} characters.',]),
],
])</v>
      </c>
    </row>
    <row r="112" spans="1:38" ht="19.5" customHeight="1" x14ac:dyDescent="0.25">
      <c r="A112" s="10">
        <v>111</v>
      </c>
      <c r="B112" s="7" t="s">
        <v>295</v>
      </c>
      <c r="C112">
        <v>6</v>
      </c>
      <c r="D112" s="7" t="s">
        <v>233</v>
      </c>
      <c r="E112" s="7" t="s">
        <v>349</v>
      </c>
      <c r="F112" s="7" t="s">
        <v>420</v>
      </c>
      <c r="G112" s="7" t="s">
        <v>421</v>
      </c>
      <c r="H112">
        <v>12</v>
      </c>
      <c r="I112" s="7" t="s">
        <v>458</v>
      </c>
      <c r="J112" s="7" t="s">
        <v>415</v>
      </c>
      <c r="K112" s="23" t="s">
        <v>569</v>
      </c>
      <c r="M112" s="14" t="str">
        <f t="shared" si="16"/>
        <v>nameSuffix</v>
      </c>
      <c r="N112" s="14" t="str">
        <f t="shared" si="17"/>
        <v>{{ form_row(form.nameSuffix) }}</v>
      </c>
      <c r="O112" s="10" t="str">
        <f t="shared" si="18"/>
        <v xml:space="preserve">-&gt;add('nameSuffix', </v>
      </c>
      <c r="P112" s="10" t="s">
        <v>833</v>
      </c>
      <c r="Q112" s="16" t="s">
        <v>907</v>
      </c>
      <c r="R112" s="10" t="str">
        <f t="shared" si="19"/>
        <v>'label'          =&gt; 'Suffix',</v>
      </c>
      <c r="S112" s="10" t="s">
        <v>843</v>
      </c>
      <c r="T112" s="10" t="s">
        <v>844</v>
      </c>
      <c r="U112" s="10" t="s">
        <v>873</v>
      </c>
      <c r="V112" s="10" t="s">
        <v>845</v>
      </c>
      <c r="W112" s="10" t="s">
        <v>846</v>
      </c>
      <c r="X112" s="10" t="s">
        <v>847</v>
      </c>
      <c r="Y112" s="10" t="s">
        <v>848</v>
      </c>
      <c r="Z112" s="10" t="s">
        <v>832</v>
      </c>
      <c r="AA112" t="s">
        <v>842</v>
      </c>
      <c r="AB112" t="s">
        <v>911</v>
      </c>
      <c r="AC112" s="1" t="s">
        <v>909</v>
      </c>
      <c r="AD112" s="1" t="s">
        <v>910</v>
      </c>
      <c r="AE112" s="1" t="s">
        <v>849</v>
      </c>
      <c r="AF112" t="s">
        <v>850</v>
      </c>
      <c r="AG112" s="16" t="s">
        <v>881</v>
      </c>
      <c r="AI112" t="str">
        <f t="shared" ref="AI112:AI117" si="20">CONCATENATE("new Length(['max'=&gt; ",H112,",'maxMessage' =&gt; '",K112," cannot exceeed {{ limit }} characters.',]),")</f>
        <v>new Length(['max'=&gt; 12,'maxMessage' =&gt; 'Suffix cannot exceeed {{ limit }} characters.',]),</v>
      </c>
      <c r="AJ112" t="s">
        <v>882</v>
      </c>
      <c r="AK112" t="s">
        <v>908</v>
      </c>
      <c r="AL112" s="1" t="str">
        <f t="shared" si="14"/>
        <v>-&gt;add('nameSuffix', TextType::class, [
  'disabled' =&gt; FALSE, 
'label'          =&gt; 'Suffix',
  'label_attr' =&gt; [], 
  'label_format' =&gt; NULL,
  'placeholder' =&gt; 'Sr.',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'Suffix cannot exceeed {{ limit }} characters.',]),
],
])</v>
      </c>
    </row>
    <row r="113" spans="1:38" ht="19.5" customHeight="1" x14ac:dyDescent="0.25">
      <c r="A113" s="10">
        <v>112</v>
      </c>
      <c r="B113" s="7" t="s">
        <v>295</v>
      </c>
      <c r="C113">
        <v>7</v>
      </c>
      <c r="D113" s="7" t="s">
        <v>296</v>
      </c>
      <c r="E113" s="7" t="s">
        <v>349</v>
      </c>
      <c r="F113" s="7" t="s">
        <v>420</v>
      </c>
      <c r="G113" s="7" t="s">
        <v>421</v>
      </c>
      <c r="H113">
        <v>12</v>
      </c>
      <c r="I113" s="7" t="s">
        <v>467</v>
      </c>
      <c r="J113" s="7" t="s">
        <v>422</v>
      </c>
      <c r="K113" s="23" t="s">
        <v>551</v>
      </c>
      <c r="M113" s="14" t="str">
        <f t="shared" si="16"/>
        <v>phoneHome</v>
      </c>
      <c r="N113" s="14" t="str">
        <f t="shared" si="17"/>
        <v>{{ form_row(form.phoneHome) }}</v>
      </c>
      <c r="O113" s="10" t="str">
        <f t="shared" si="18"/>
        <v xml:space="preserve">-&gt;add('phoneHome', </v>
      </c>
      <c r="P113" s="10" t="s">
        <v>839</v>
      </c>
      <c r="Q113" s="16" t="s">
        <v>907</v>
      </c>
      <c r="R113" s="10" t="str">
        <f t="shared" si="19"/>
        <v>'label'          =&gt; 'Home Phone',</v>
      </c>
      <c r="S113" s="10" t="s">
        <v>843</v>
      </c>
      <c r="T113" s="10" t="s">
        <v>844</v>
      </c>
      <c r="U113" s="10" t="s">
        <v>851</v>
      </c>
      <c r="V113" s="10" t="s">
        <v>845</v>
      </c>
      <c r="W113" s="10" t="s">
        <v>846</v>
      </c>
      <c r="X113" s="10" t="s">
        <v>847</v>
      </c>
      <c r="Y113" s="10" t="s">
        <v>848</v>
      </c>
      <c r="Z113" s="10" t="s">
        <v>832</v>
      </c>
      <c r="AA113" t="s">
        <v>842</v>
      </c>
      <c r="AB113" t="s">
        <v>911</v>
      </c>
      <c r="AC113" s="1" t="s">
        <v>909</v>
      </c>
      <c r="AD113" s="1" t="s">
        <v>910</v>
      </c>
      <c r="AE113" s="1" t="s">
        <v>849</v>
      </c>
      <c r="AF113" t="s">
        <v>850</v>
      </c>
      <c r="AG113" s="16" t="s">
        <v>881</v>
      </c>
      <c r="AI113" t="str">
        <f t="shared" si="20"/>
        <v>new Length(['max'=&gt; 12,'maxMessage' =&gt; 'Home Phone cannot exceeed {{ limit }} characters.',]),</v>
      </c>
      <c r="AJ113" t="s">
        <v>882</v>
      </c>
      <c r="AK113" t="s">
        <v>908</v>
      </c>
      <c r="AL113" s="1" t="str">
        <f t="shared" si="14"/>
        <v>-&gt;add('phoneHome', TelType::class, [
  'disabled' =&gt; FALSE, 
'label'          =&gt; 'Home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'Home Phone cannot exceeed {{ limit }} characters.',]),
],
])</v>
      </c>
    </row>
    <row r="114" spans="1:38" ht="19.5" customHeight="1" x14ac:dyDescent="0.25">
      <c r="A114" s="10">
        <v>113</v>
      </c>
      <c r="B114" s="7" t="s">
        <v>295</v>
      </c>
      <c r="C114">
        <v>8</v>
      </c>
      <c r="D114" s="7" t="s">
        <v>297</v>
      </c>
      <c r="E114" s="7" t="s">
        <v>349</v>
      </c>
      <c r="F114" s="7" t="s">
        <v>420</v>
      </c>
      <c r="G114" s="7" t="s">
        <v>421</v>
      </c>
      <c r="H114">
        <v>12</v>
      </c>
      <c r="I114" s="7" t="s">
        <v>467</v>
      </c>
      <c r="J114" s="7" t="s">
        <v>422</v>
      </c>
      <c r="K114" s="23" t="s">
        <v>552</v>
      </c>
      <c r="M114" s="14" t="str">
        <f t="shared" si="16"/>
        <v>phoneMobile</v>
      </c>
      <c r="N114" s="14" t="str">
        <f t="shared" si="17"/>
        <v>{{ form_row(form.phoneMobile) }}</v>
      </c>
      <c r="O114" s="10" t="str">
        <f t="shared" si="18"/>
        <v xml:space="preserve">-&gt;add('phoneMobile', </v>
      </c>
      <c r="P114" s="10" t="s">
        <v>839</v>
      </c>
      <c r="Q114" s="16" t="s">
        <v>907</v>
      </c>
      <c r="R114" s="10" t="str">
        <f t="shared" si="19"/>
        <v>'label'          =&gt; 'Mobile Phone',</v>
      </c>
      <c r="S114" s="10" t="s">
        <v>843</v>
      </c>
      <c r="T114" s="10" t="s">
        <v>844</v>
      </c>
      <c r="U114" s="10" t="s">
        <v>851</v>
      </c>
      <c r="V114" s="10" t="s">
        <v>845</v>
      </c>
      <c r="W114" s="10" t="s">
        <v>846</v>
      </c>
      <c r="X114" s="10" t="s">
        <v>847</v>
      </c>
      <c r="Y114" s="10" t="s">
        <v>848</v>
      </c>
      <c r="Z114" s="10" t="s">
        <v>832</v>
      </c>
      <c r="AA114" t="s">
        <v>842</v>
      </c>
      <c r="AB114" t="s">
        <v>911</v>
      </c>
      <c r="AC114" s="1" t="s">
        <v>909</v>
      </c>
      <c r="AD114" s="1" t="s">
        <v>910</v>
      </c>
      <c r="AE114" s="1" t="s">
        <v>849</v>
      </c>
      <c r="AF114" t="s">
        <v>850</v>
      </c>
      <c r="AG114" s="16" t="s">
        <v>881</v>
      </c>
      <c r="AI114" t="str">
        <f t="shared" si="20"/>
        <v>new Length(['max'=&gt; 12,'maxMessage' =&gt; 'Mobile Phone cannot exceeed {{ limit }} characters.',]),</v>
      </c>
      <c r="AJ114" t="s">
        <v>882</v>
      </c>
      <c r="AK114" t="s">
        <v>908</v>
      </c>
      <c r="AL114" s="1" t="str">
        <f t="shared" si="14"/>
        <v>-&gt;add('phoneMobile', TelType::class, [
  'disabled' =&gt; FALSE, 
'label'          =&gt; 'Mobile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'Mobile Phone cannot exceeed {{ limit }} characters.',]),
],
])</v>
      </c>
    </row>
    <row r="115" spans="1:38" ht="19.5" customHeight="1" x14ac:dyDescent="0.25">
      <c r="A115" s="10">
        <v>114</v>
      </c>
      <c r="B115" s="7" t="s">
        <v>295</v>
      </c>
      <c r="C115">
        <v>9</v>
      </c>
      <c r="D115" s="7" t="s">
        <v>298</v>
      </c>
      <c r="E115" s="7" t="s">
        <v>349</v>
      </c>
      <c r="F115" s="7" t="s">
        <v>420</v>
      </c>
      <c r="G115" s="7" t="s">
        <v>421</v>
      </c>
      <c r="H115">
        <v>12</v>
      </c>
      <c r="I115" s="7" t="s">
        <v>467</v>
      </c>
      <c r="J115" s="7" t="s">
        <v>415</v>
      </c>
      <c r="K115" s="23" t="s">
        <v>587</v>
      </c>
      <c r="M115" s="14" t="str">
        <f t="shared" si="16"/>
        <v>phoneFax</v>
      </c>
      <c r="N115" s="14" t="str">
        <f t="shared" si="17"/>
        <v>{{ form_row(form.phoneFax) }}</v>
      </c>
      <c r="O115" s="10" t="str">
        <f t="shared" si="18"/>
        <v xml:space="preserve">-&gt;add('phoneFax', </v>
      </c>
      <c r="P115" s="10" t="s">
        <v>839</v>
      </c>
      <c r="Q115" s="16" t="s">
        <v>907</v>
      </c>
      <c r="R115" s="10" t="str">
        <f t="shared" si="19"/>
        <v>'label'          =&gt; 'Fax Phone',</v>
      </c>
      <c r="S115" s="10" t="s">
        <v>843</v>
      </c>
      <c r="T115" s="10" t="s">
        <v>844</v>
      </c>
      <c r="U115" s="10" t="s">
        <v>851</v>
      </c>
      <c r="V115" s="10" t="s">
        <v>845</v>
      </c>
      <c r="W115" s="10" t="s">
        <v>846</v>
      </c>
      <c r="X115" s="10" t="s">
        <v>847</v>
      </c>
      <c r="Y115" s="10" t="s">
        <v>848</v>
      </c>
      <c r="Z115" s="10" t="s">
        <v>832</v>
      </c>
      <c r="AA115" t="s">
        <v>842</v>
      </c>
      <c r="AB115" t="s">
        <v>911</v>
      </c>
      <c r="AC115" s="1" t="s">
        <v>909</v>
      </c>
      <c r="AD115" s="1" t="s">
        <v>910</v>
      </c>
      <c r="AE115" s="1" t="s">
        <v>849</v>
      </c>
      <c r="AF115" t="s">
        <v>850</v>
      </c>
      <c r="AG115" s="16" t="s">
        <v>881</v>
      </c>
      <c r="AI115" t="str">
        <f t="shared" si="20"/>
        <v>new Length(['max'=&gt; 12,'maxMessage' =&gt; 'Fax Phone cannot exceeed {{ limit }} characters.',]),</v>
      </c>
      <c r="AJ115" t="s">
        <v>882</v>
      </c>
      <c r="AK115" t="s">
        <v>908</v>
      </c>
      <c r="AL115" s="1" t="str">
        <f t="shared" si="14"/>
        <v>-&gt;add('phoneFax', TelType::class, [
  'disabled' =&gt; FALSE, 
'label'          =&gt; 'Fax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'Fax Phone cannot exceeed {{ limit }} characters.',]),
],
])</v>
      </c>
    </row>
    <row r="116" spans="1:38" ht="19.5" customHeight="1" x14ac:dyDescent="0.25">
      <c r="A116" s="10">
        <v>115</v>
      </c>
      <c r="B116" s="7" t="s">
        <v>295</v>
      </c>
      <c r="C116">
        <v>10</v>
      </c>
      <c r="D116" s="7" t="s">
        <v>299</v>
      </c>
      <c r="E116" s="7" t="s">
        <v>349</v>
      </c>
      <c r="F116" s="7" t="s">
        <v>420</v>
      </c>
      <c r="G116" s="7" t="s">
        <v>421</v>
      </c>
      <c r="H116">
        <v>12</v>
      </c>
      <c r="I116" s="7" t="s">
        <v>467</v>
      </c>
      <c r="J116" s="7" t="s">
        <v>422</v>
      </c>
      <c r="K116" s="23" t="s">
        <v>553</v>
      </c>
      <c r="M116" s="14" t="str">
        <f t="shared" si="16"/>
        <v>phoneWork</v>
      </c>
      <c r="N116" s="14" t="str">
        <f t="shared" si="17"/>
        <v>{{ form_row(form.phoneWork) }}</v>
      </c>
      <c r="O116" s="10" t="str">
        <f t="shared" si="18"/>
        <v xml:space="preserve">-&gt;add('phoneWork', </v>
      </c>
      <c r="P116" s="10" t="s">
        <v>839</v>
      </c>
      <c r="Q116" s="16" t="s">
        <v>907</v>
      </c>
      <c r="R116" s="10" t="str">
        <f t="shared" si="19"/>
        <v>'label'          =&gt; 'Work Phone',</v>
      </c>
      <c r="S116" s="10" t="s">
        <v>843</v>
      </c>
      <c r="T116" s="10" t="s">
        <v>844</v>
      </c>
      <c r="U116" s="10" t="s">
        <v>851</v>
      </c>
      <c r="V116" s="10" t="s">
        <v>845</v>
      </c>
      <c r="W116" s="10" t="s">
        <v>846</v>
      </c>
      <c r="X116" s="10" t="s">
        <v>847</v>
      </c>
      <c r="Y116" s="10" t="s">
        <v>848</v>
      </c>
      <c r="Z116" s="10" t="s">
        <v>832</v>
      </c>
      <c r="AA116" t="s">
        <v>842</v>
      </c>
      <c r="AB116" t="s">
        <v>911</v>
      </c>
      <c r="AC116" s="1" t="s">
        <v>909</v>
      </c>
      <c r="AD116" s="1" t="s">
        <v>910</v>
      </c>
      <c r="AE116" s="1" t="s">
        <v>849</v>
      </c>
      <c r="AF116" t="s">
        <v>850</v>
      </c>
      <c r="AG116" s="16" t="s">
        <v>881</v>
      </c>
      <c r="AI116" t="str">
        <f t="shared" si="20"/>
        <v>new Length(['max'=&gt; 12,'maxMessage' =&gt; 'Work Phone cannot exceeed {{ limit }} characters.',]),</v>
      </c>
      <c r="AJ116" t="s">
        <v>882</v>
      </c>
      <c r="AK116" t="s">
        <v>908</v>
      </c>
      <c r="AL116" s="1" t="str">
        <f t="shared" si="14"/>
        <v>-&gt;add('phoneWork', TelType::class, [
  'disabled' =&gt; FALSE, 
'label'          =&gt; 'Work Phone',
  'label_attr' =&gt; [], 
  'label_format' =&gt; NULL,
 'placeholder' =&gt; '###-###-####'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12,'maxMessage' =&gt; 'Work Phone cannot exceeed {{ limit }} characters.',]),
],
])</v>
      </c>
    </row>
    <row r="117" spans="1:38" ht="19.5" customHeight="1" x14ac:dyDescent="0.25">
      <c r="A117" s="10">
        <v>116</v>
      </c>
      <c r="B117" s="7" t="s">
        <v>295</v>
      </c>
      <c r="C117">
        <v>11</v>
      </c>
      <c r="D117" s="7" t="s">
        <v>300</v>
      </c>
      <c r="E117" s="7" t="s">
        <v>349</v>
      </c>
      <c r="F117" s="7" t="s">
        <v>420</v>
      </c>
      <c r="G117" s="7" t="s">
        <v>421</v>
      </c>
      <c r="H117">
        <v>6</v>
      </c>
      <c r="I117" s="7" t="s">
        <v>511</v>
      </c>
      <c r="J117" s="7" t="s">
        <v>415</v>
      </c>
      <c r="K117" s="23" t="s">
        <v>588</v>
      </c>
      <c r="M117" s="14" t="str">
        <f t="shared" si="16"/>
        <v>phoneWorkExtension</v>
      </c>
      <c r="N117" s="14" t="str">
        <f t="shared" si="17"/>
        <v>{{ form_row(form.phoneWorkExtension) }}</v>
      </c>
      <c r="O117" s="10" t="str">
        <f t="shared" si="18"/>
        <v xml:space="preserve">-&gt;add('phoneWorkExtension', </v>
      </c>
      <c r="P117" s="10" t="s">
        <v>835</v>
      </c>
      <c r="Q117" s="16" t="s">
        <v>907</v>
      </c>
      <c r="R117" s="10" t="str">
        <f t="shared" si="19"/>
        <v>'label'          =&gt; 'Work Phone Extension',</v>
      </c>
      <c r="S117" s="10" t="s">
        <v>843</v>
      </c>
      <c r="T117" s="10" t="s">
        <v>844</v>
      </c>
      <c r="U117" s="10" t="s">
        <v>852</v>
      </c>
      <c r="V117" s="10" t="s">
        <v>845</v>
      </c>
      <c r="W117" s="10" t="s">
        <v>846</v>
      </c>
      <c r="X117" s="10" t="s">
        <v>847</v>
      </c>
      <c r="Y117" s="10" t="s">
        <v>848</v>
      </c>
      <c r="Z117" s="10" t="s">
        <v>832</v>
      </c>
      <c r="AA117" t="s">
        <v>842</v>
      </c>
      <c r="AB117" t="s">
        <v>911</v>
      </c>
      <c r="AC117" s="1" t="s">
        <v>909</v>
      </c>
      <c r="AD117" s="1" t="s">
        <v>910</v>
      </c>
      <c r="AE117" s="1" t="s">
        <v>849</v>
      </c>
      <c r="AF117" t="s">
        <v>850</v>
      </c>
      <c r="AG117" s="16" t="s">
        <v>881</v>
      </c>
      <c r="AI117" t="str">
        <f t="shared" si="20"/>
        <v>new Length(['max'=&gt; 6,'maxMessage' =&gt; 'Work Phone Extension cannot exceeed {{ limit }} characters.',]),</v>
      </c>
      <c r="AJ117" t="s">
        <v>882</v>
      </c>
      <c r="AK117" t="s">
        <v>908</v>
      </c>
      <c r="AL117" s="1" t="str">
        <f t="shared" si="14"/>
        <v>-&gt;add('phoneWorkExtension', IntegerType::class, [
  'disabled' =&gt; FALSE, 
'label'          =&gt; 'Work Phone Extension',
  'label_attr' =&gt; [], 
  'label_format' =&gt; NULL,
 'placeholder' =&gt; '###'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6,'maxMessage' =&gt; 'Work Phone Extension cannot exceeed {{ limit }} characters.',]),
],
])</v>
      </c>
    </row>
    <row r="118" spans="1:38" ht="19.5" customHeight="1" x14ac:dyDescent="0.25">
      <c r="A118" s="10">
        <v>117</v>
      </c>
      <c r="B118" s="7" t="s">
        <v>295</v>
      </c>
      <c r="C118">
        <v>12</v>
      </c>
      <c r="D118" s="7" t="s">
        <v>176</v>
      </c>
      <c r="E118" s="7" t="s">
        <v>356</v>
      </c>
      <c r="F118" s="7" t="s">
        <v>415</v>
      </c>
      <c r="G118" s="7" t="s">
        <v>416</v>
      </c>
      <c r="H118">
        <v>180</v>
      </c>
      <c r="I118" s="7" t="s">
        <v>512</v>
      </c>
      <c r="J118" s="7" t="s">
        <v>422</v>
      </c>
      <c r="K118" s="23" t="s">
        <v>554</v>
      </c>
      <c r="M118" s="14" t="str">
        <f t="shared" si="16"/>
        <v>email</v>
      </c>
      <c r="N118" s="14" t="str">
        <f t="shared" si="17"/>
        <v>{{ form_row(form.email) }}</v>
      </c>
      <c r="O118" s="10" t="str">
        <f t="shared" si="18"/>
        <v xml:space="preserve">-&gt;add('email', </v>
      </c>
      <c r="P118" s="10" t="s">
        <v>833</v>
      </c>
      <c r="Q118" s="16" t="s">
        <v>907</v>
      </c>
      <c r="R118" s="10" t="str">
        <f t="shared" si="19"/>
        <v>'label'          =&gt; 'Email Address',</v>
      </c>
      <c r="S118" s="10" t="s">
        <v>843</v>
      </c>
      <c r="T118" s="10" t="s">
        <v>844</v>
      </c>
      <c r="U118" s="10" t="s">
        <v>874</v>
      </c>
      <c r="V118" s="10" t="s">
        <v>845</v>
      </c>
      <c r="W118" s="10" t="s">
        <v>846</v>
      </c>
      <c r="X118" s="10" t="s">
        <v>847</v>
      </c>
      <c r="Y118" s="10" t="s">
        <v>848</v>
      </c>
      <c r="Z118" s="10" t="s">
        <v>832</v>
      </c>
      <c r="AA118" t="s">
        <v>841</v>
      </c>
      <c r="AB118" t="s">
        <v>911</v>
      </c>
      <c r="AC118" s="1" t="s">
        <v>909</v>
      </c>
      <c r="AD118" s="1" t="s">
        <v>910</v>
      </c>
      <c r="AE118" s="1" t="s">
        <v>849</v>
      </c>
      <c r="AF118" t="s">
        <v>850</v>
      </c>
      <c r="AG118" s="16" t="s">
        <v>881</v>
      </c>
      <c r="AH118" t="str">
        <f>CONCATENATE("new NotBlank([ 'message' =&gt; 'Please enter a ",K118," ',]),")</f>
        <v>new NotBlank([ 'message' =&gt; 'Please enter a Email Address ',]),</v>
      </c>
      <c r="AI118" t="str">
        <f>CONCATENATE("new Length(['min'=&gt; 1,'minMessage' =&gt; '",K118," must be at least {{ limit }} characters in length.','max'=&gt; ",H118,",'maxMessage' =&gt; '",K118," cannot exceeed {{ limit }} characters.',]),")</f>
        <v>new Length(['min'=&gt; 1,'minMessage' =&gt; 'Email Address must be at least {{ limit }} characters in length.','max'=&gt; 180,'maxMessage' =&gt; 'Email Address cannot exceeed {{ limit }} characters.',]),</v>
      </c>
      <c r="AJ118" t="s">
        <v>882</v>
      </c>
      <c r="AK118" t="s">
        <v>908</v>
      </c>
      <c r="AL118" s="1" t="str">
        <f t="shared" si="14"/>
        <v>-&gt;add('email', TextType::class, [
  'disabled' =&gt; FALSE, 
'label'          =&gt; 'Email Address',
  'label_attr' =&gt; [], 
  'label_format' =&gt; NULL,
  'placeholder' =&gt; 'user@ACMEHomeOwnersAssociation.com',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Email Address ',]),
new Length(['min'=&gt; 1,'minMessage' =&gt; 'Email Address must be at least {{ limit }} characters in length.','max'=&gt; 180,'maxMessage' =&gt; 'Email Address cannot exceeed {{ limit }} characters.',]),
],
])</v>
      </c>
    </row>
    <row r="119" spans="1:38" ht="19.5" customHeight="1" x14ac:dyDescent="0.25">
      <c r="A119" s="10">
        <v>118</v>
      </c>
      <c r="B119" s="7" t="s">
        <v>295</v>
      </c>
      <c r="C119">
        <v>13</v>
      </c>
      <c r="D119" s="7" t="s">
        <v>188</v>
      </c>
      <c r="E119" s="7" t="s">
        <v>382</v>
      </c>
      <c r="F119" s="7" t="s">
        <v>420</v>
      </c>
      <c r="G119" s="7" t="s">
        <v>421</v>
      </c>
      <c r="H119">
        <v>4294967295</v>
      </c>
      <c r="I119" s="7" t="s">
        <v>382</v>
      </c>
      <c r="J119" s="7" t="s">
        <v>415</v>
      </c>
      <c r="K119" s="23" t="s">
        <v>605</v>
      </c>
      <c r="M119" s="14" t="str">
        <f t="shared" si="16"/>
        <v>roles</v>
      </c>
      <c r="N119" s="14" t="str">
        <f t="shared" si="17"/>
        <v>{{ form_row(form.roles) }}</v>
      </c>
      <c r="O119" s="10" t="str">
        <f t="shared" si="18"/>
        <v xml:space="preserve">-&gt;add('roles', </v>
      </c>
      <c r="P119" s="10" t="s">
        <v>833</v>
      </c>
      <c r="Q119" s="16" t="s">
        <v>907</v>
      </c>
      <c r="R119" s="10" t="str">
        <f t="shared" si="19"/>
        <v>'label'          =&gt; 'Roles User Holds',</v>
      </c>
      <c r="S119" s="10" t="s">
        <v>843</v>
      </c>
      <c r="T119" s="10" t="s">
        <v>844</v>
      </c>
      <c r="V119" s="10" t="s">
        <v>845</v>
      </c>
      <c r="W119" s="10" t="s">
        <v>846</v>
      </c>
      <c r="X119" s="10" t="s">
        <v>847</v>
      </c>
      <c r="Y119" s="10" t="s">
        <v>848</v>
      </c>
      <c r="Z119" s="10" t="s">
        <v>832</v>
      </c>
      <c r="AA119" t="s">
        <v>842</v>
      </c>
      <c r="AB119" t="s">
        <v>911</v>
      </c>
      <c r="AC119" s="1" t="s">
        <v>909</v>
      </c>
      <c r="AD119" s="1" t="s">
        <v>910</v>
      </c>
      <c r="AE119" s="1" t="s">
        <v>849</v>
      </c>
      <c r="AF119" t="s">
        <v>850</v>
      </c>
      <c r="AG119" s="16" t="s">
        <v>881</v>
      </c>
      <c r="AI119" t="str">
        <f t="shared" ref="AI119:AI130" si="21">CONCATENATE("new Length(['max'=&gt; ",H119,",'maxMessage' =&gt; '",K119," cannot exceeed {{ limit }} characters.',]),")</f>
        <v>new Length(['max'=&gt; 4294967295,'maxMessage' =&gt; 'Roles User Holds cannot exceeed {{ limit }} characters.',]),</v>
      </c>
      <c r="AJ119" t="s">
        <v>882</v>
      </c>
      <c r="AK119" t="s">
        <v>908</v>
      </c>
      <c r="AL119" s="1" t="str">
        <f t="shared" si="14"/>
        <v>-&gt;add('roles', TextType::class, [
  'disabled' =&gt; FALSE, 
'label'          =&gt; 'Roles User Holds',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4294967295,'maxMessage' =&gt; 'Roles User Holds cannot exceeed {{ limit }} characters.',]),
],
])</v>
      </c>
    </row>
    <row r="120" spans="1:38" ht="19.5" customHeight="1" x14ac:dyDescent="0.25">
      <c r="A120" s="10">
        <v>119</v>
      </c>
      <c r="B120" s="7" t="s">
        <v>295</v>
      </c>
      <c r="C120">
        <v>15</v>
      </c>
      <c r="D120" s="7" t="s">
        <v>247</v>
      </c>
      <c r="E120" s="7" t="s">
        <v>349</v>
      </c>
      <c r="F120" s="7" t="s">
        <v>420</v>
      </c>
      <c r="G120" s="7" t="s">
        <v>421</v>
      </c>
      <c r="H120">
        <v>128</v>
      </c>
      <c r="I120" s="7" t="s">
        <v>431</v>
      </c>
      <c r="J120" s="7" t="s">
        <v>415</v>
      </c>
      <c r="K120" s="23" t="s">
        <v>558</v>
      </c>
      <c r="M120" s="14" t="str">
        <f t="shared" si="16"/>
        <v>mailingAddressLine1</v>
      </c>
      <c r="N120" s="14" t="str">
        <f t="shared" si="17"/>
        <v>{{ form_row(form.mailingAddressLine1) }}</v>
      </c>
      <c r="O120" s="10" t="str">
        <f t="shared" si="18"/>
        <v xml:space="preserve">-&gt;add('mailingAddressLine1', </v>
      </c>
      <c r="P120" s="10" t="s">
        <v>833</v>
      </c>
      <c r="Q120" s="16" t="s">
        <v>907</v>
      </c>
      <c r="R120" s="10" t="str">
        <f t="shared" si="19"/>
        <v>'label'          =&gt; 'Address Line 1',</v>
      </c>
      <c r="S120" s="10" t="s">
        <v>843</v>
      </c>
      <c r="T120" s="10" t="s">
        <v>844</v>
      </c>
      <c r="U120" s="10" t="str">
        <f>CONCATENATE("'placeholder'=&gt;'", K120, "',")</f>
        <v>'placeholder'=&gt;'Address Line 1',</v>
      </c>
      <c r="V120" s="10" t="s">
        <v>845</v>
      </c>
      <c r="W120" s="10" t="s">
        <v>846</v>
      </c>
      <c r="X120" s="10" t="s">
        <v>847</v>
      </c>
      <c r="Y120" s="10" t="s">
        <v>848</v>
      </c>
      <c r="Z120" s="10" t="s">
        <v>832</v>
      </c>
      <c r="AA120" t="s">
        <v>842</v>
      </c>
      <c r="AB120" t="s">
        <v>911</v>
      </c>
      <c r="AC120" s="1" t="s">
        <v>909</v>
      </c>
      <c r="AD120" s="1" t="s">
        <v>910</v>
      </c>
      <c r="AE120" s="1" t="s">
        <v>849</v>
      </c>
      <c r="AF120" t="s">
        <v>850</v>
      </c>
      <c r="AG120" s="16" t="s">
        <v>881</v>
      </c>
      <c r="AI120" t="str">
        <f t="shared" si="21"/>
        <v>new Length(['max'=&gt; 128,'maxMessage' =&gt; 'Address Line 1 cannot exceeed {{ limit }} characters.',]),</v>
      </c>
      <c r="AJ120" t="s">
        <v>882</v>
      </c>
      <c r="AK120" t="s">
        <v>908</v>
      </c>
      <c r="AL120" s="1" t="str">
        <f t="shared" si="14"/>
        <v>-&gt;add('mailingAddressLine1',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1 cannot exceeed {{ limit }} characters.',]),
],
])</v>
      </c>
    </row>
    <row r="121" spans="1:38" ht="19.5" customHeight="1" x14ac:dyDescent="0.25">
      <c r="A121" s="10">
        <v>120</v>
      </c>
      <c r="B121" s="7" t="s">
        <v>295</v>
      </c>
      <c r="C121">
        <v>16</v>
      </c>
      <c r="D121" s="7" t="s">
        <v>248</v>
      </c>
      <c r="E121" s="7" t="s">
        <v>349</v>
      </c>
      <c r="F121" s="7" t="s">
        <v>420</v>
      </c>
      <c r="G121" s="7" t="s">
        <v>421</v>
      </c>
      <c r="H121">
        <v>128</v>
      </c>
      <c r="I121" s="7" t="s">
        <v>431</v>
      </c>
      <c r="J121" s="7" t="s">
        <v>415</v>
      </c>
      <c r="K121" s="23" t="s">
        <v>559</v>
      </c>
      <c r="M121" s="14" t="str">
        <f t="shared" si="16"/>
        <v>mailingAddressLine2</v>
      </c>
      <c r="N121" s="14" t="str">
        <f t="shared" si="17"/>
        <v>{{ form_row(form.mailingAddressLine2) }}</v>
      </c>
      <c r="O121" s="10" t="str">
        <f t="shared" si="18"/>
        <v xml:space="preserve">-&gt;add('mailingAddressLine2', </v>
      </c>
      <c r="P121" s="10" t="s">
        <v>833</v>
      </c>
      <c r="Q121" s="16" t="s">
        <v>907</v>
      </c>
      <c r="R121" s="10" t="str">
        <f t="shared" si="19"/>
        <v>'label'          =&gt; 'Address Line 2',</v>
      </c>
      <c r="S121" s="10" t="s">
        <v>843</v>
      </c>
      <c r="T121" s="10" t="s">
        <v>844</v>
      </c>
      <c r="U121" s="10" t="str">
        <f>CONCATENATE("'placeholder'=&gt;'", K121, "',")</f>
        <v>'placeholder'=&gt;'Address Line 2',</v>
      </c>
      <c r="V121" s="10" t="s">
        <v>845</v>
      </c>
      <c r="W121" s="10" t="s">
        <v>846</v>
      </c>
      <c r="X121" s="10" t="s">
        <v>847</v>
      </c>
      <c r="Y121" s="10" t="s">
        <v>848</v>
      </c>
      <c r="Z121" s="10" t="s">
        <v>832</v>
      </c>
      <c r="AA121" t="s">
        <v>842</v>
      </c>
      <c r="AB121" t="s">
        <v>911</v>
      </c>
      <c r="AC121" s="1" t="s">
        <v>909</v>
      </c>
      <c r="AD121" s="1" t="s">
        <v>910</v>
      </c>
      <c r="AE121" s="1" t="s">
        <v>849</v>
      </c>
      <c r="AF121" t="s">
        <v>850</v>
      </c>
      <c r="AG121" s="16" t="s">
        <v>881</v>
      </c>
      <c r="AI121" t="str">
        <f t="shared" si="21"/>
        <v>new Length(['max'=&gt; 128,'maxMessage' =&gt; 'Address Line 2 cannot exceeed {{ limit }} characters.',]),</v>
      </c>
      <c r="AJ121" t="s">
        <v>882</v>
      </c>
      <c r="AK121" t="s">
        <v>908</v>
      </c>
      <c r="AL121" s="1" t="str">
        <f t="shared" si="14"/>
        <v>-&gt;add('mailingAddressLine2',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122" spans="1:38" ht="19.5" customHeight="1" x14ac:dyDescent="0.25">
      <c r="A122" s="10">
        <v>121</v>
      </c>
      <c r="B122" s="7" t="s">
        <v>295</v>
      </c>
      <c r="C122">
        <v>17</v>
      </c>
      <c r="D122" s="7" t="s">
        <v>249</v>
      </c>
      <c r="E122" s="7" t="s">
        <v>349</v>
      </c>
      <c r="F122" s="7" t="s">
        <v>420</v>
      </c>
      <c r="G122" s="7" t="s">
        <v>421</v>
      </c>
      <c r="H122">
        <v>128</v>
      </c>
      <c r="I122" s="7" t="s">
        <v>431</v>
      </c>
      <c r="J122" s="7" t="s">
        <v>415</v>
      </c>
      <c r="K122" s="23" t="s">
        <v>557</v>
      </c>
      <c r="M122" s="14" t="str">
        <f t="shared" si="16"/>
        <v>mailingAddressCity</v>
      </c>
      <c r="N122" s="14" t="str">
        <f t="shared" si="17"/>
        <v>{{ form_row(form.mailingAddressCity) }}</v>
      </c>
      <c r="O122" s="10" t="str">
        <f t="shared" si="18"/>
        <v xml:space="preserve">-&gt;add('mailingAddressCity', </v>
      </c>
      <c r="P122" s="10" t="s">
        <v>833</v>
      </c>
      <c r="Q122" s="16" t="s">
        <v>907</v>
      </c>
      <c r="R122" s="10" t="str">
        <f t="shared" si="19"/>
        <v>'label'          =&gt; 'City',</v>
      </c>
      <c r="S122" s="10" t="s">
        <v>843</v>
      </c>
      <c r="T122" s="10" t="s">
        <v>844</v>
      </c>
      <c r="U122" s="10" t="str">
        <f>CONCATENATE("'placeholder'=&gt;'", K122, "',")</f>
        <v>'placeholder'=&gt;'City',</v>
      </c>
      <c r="V122" s="10" t="s">
        <v>845</v>
      </c>
      <c r="W122" s="10" t="s">
        <v>846</v>
      </c>
      <c r="X122" s="10" t="s">
        <v>847</v>
      </c>
      <c r="Y122" s="10" t="s">
        <v>848</v>
      </c>
      <c r="Z122" s="10" t="s">
        <v>832</v>
      </c>
      <c r="AA122" t="s">
        <v>842</v>
      </c>
      <c r="AB122" t="s">
        <v>911</v>
      </c>
      <c r="AC122" s="1" t="s">
        <v>909</v>
      </c>
      <c r="AD122" s="1" t="s">
        <v>910</v>
      </c>
      <c r="AE122" s="1" t="s">
        <v>849</v>
      </c>
      <c r="AF122" t="s">
        <v>850</v>
      </c>
      <c r="AG122" s="16" t="s">
        <v>881</v>
      </c>
      <c r="AI122" t="str">
        <f t="shared" si="21"/>
        <v>new Length(['max'=&gt; 128,'maxMessage' =&gt; 'City cannot exceeed {{ limit }} characters.',]),</v>
      </c>
      <c r="AJ122" t="s">
        <v>882</v>
      </c>
      <c r="AK122" t="s">
        <v>908</v>
      </c>
      <c r="AL122" s="1" t="str">
        <f t="shared" si="14"/>
        <v>-&gt;add('mailingAddressCity',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'City cannot exceeed {{ limit }} characters.',]),
],
])</v>
      </c>
    </row>
    <row r="123" spans="1:38" ht="19.5" customHeight="1" x14ac:dyDescent="0.25">
      <c r="A123" s="10">
        <v>122</v>
      </c>
      <c r="B123" s="7" t="s">
        <v>295</v>
      </c>
      <c r="C123">
        <v>18</v>
      </c>
      <c r="D123" s="7" t="s">
        <v>250</v>
      </c>
      <c r="E123" s="7" t="s">
        <v>349</v>
      </c>
      <c r="F123" s="7" t="s">
        <v>420</v>
      </c>
      <c r="G123" s="7" t="s">
        <v>421</v>
      </c>
      <c r="H123">
        <v>2</v>
      </c>
      <c r="I123" s="7" t="s">
        <v>463</v>
      </c>
      <c r="J123" s="7" t="s">
        <v>415</v>
      </c>
      <c r="K123" s="23" t="s">
        <v>560</v>
      </c>
      <c r="M123" s="14" t="str">
        <f t="shared" si="16"/>
        <v>mailingAddressState</v>
      </c>
      <c r="N123" s="14" t="str">
        <f t="shared" si="17"/>
        <v>{{ form_row(form.mailingAddressState) }}</v>
      </c>
      <c r="O123" s="10" t="str">
        <f t="shared" si="18"/>
        <v xml:space="preserve">-&gt;add('mailingAddressState', </v>
      </c>
      <c r="P123" s="10" t="s">
        <v>833</v>
      </c>
      <c r="Q123" s="16" t="s">
        <v>907</v>
      </c>
      <c r="R123" s="10" t="str">
        <f t="shared" si="19"/>
        <v>'label'          =&gt; 'State',</v>
      </c>
      <c r="S123" s="10" t="s">
        <v>843</v>
      </c>
      <c r="T123" s="10" t="s">
        <v>844</v>
      </c>
      <c r="U123" s="10" t="s">
        <v>865</v>
      </c>
      <c r="V123" s="10" t="s">
        <v>845</v>
      </c>
      <c r="W123" s="10" t="s">
        <v>846</v>
      </c>
      <c r="X123" s="10" t="s">
        <v>847</v>
      </c>
      <c r="Y123" s="10" t="s">
        <v>848</v>
      </c>
      <c r="Z123" s="10" t="s">
        <v>832</v>
      </c>
      <c r="AA123" t="s">
        <v>842</v>
      </c>
      <c r="AB123" t="s">
        <v>911</v>
      </c>
      <c r="AC123" s="1" t="s">
        <v>909</v>
      </c>
      <c r="AD123" s="1" t="s">
        <v>910</v>
      </c>
      <c r="AE123" s="1" t="s">
        <v>849</v>
      </c>
      <c r="AF123" t="s">
        <v>850</v>
      </c>
      <c r="AG123" s="16" t="s">
        <v>881</v>
      </c>
      <c r="AI123" t="str">
        <f t="shared" si="21"/>
        <v>new Length(['max'=&gt; 2,'maxMessage' =&gt; 'State cannot exceeed {{ limit }} characters.',]),</v>
      </c>
      <c r="AJ123" t="s">
        <v>882</v>
      </c>
      <c r="AK123" t="s">
        <v>908</v>
      </c>
      <c r="AL123" s="1" t="str">
        <f t="shared" si="14"/>
        <v>-&gt;add('mailingAddressState',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2,'maxMessage' =&gt; 'State cannot exceeed {{ limit }} characters.',]),
],
])</v>
      </c>
    </row>
    <row r="124" spans="1:38" ht="19.5" customHeight="1" x14ac:dyDescent="0.25">
      <c r="A124" s="10">
        <v>123</v>
      </c>
      <c r="B124" s="7" t="s">
        <v>295</v>
      </c>
      <c r="C124">
        <v>19</v>
      </c>
      <c r="D124" s="7" t="s">
        <v>251</v>
      </c>
      <c r="E124" s="7" t="s">
        <v>349</v>
      </c>
      <c r="F124" s="7" t="s">
        <v>420</v>
      </c>
      <c r="G124" s="7" t="s">
        <v>421</v>
      </c>
      <c r="H124">
        <v>16</v>
      </c>
      <c r="I124" s="7" t="s">
        <v>465</v>
      </c>
      <c r="J124" s="7" t="s">
        <v>415</v>
      </c>
      <c r="K124" s="23" t="s">
        <v>561</v>
      </c>
      <c r="M124" s="14" t="str">
        <f t="shared" si="16"/>
        <v>mailingAddressZipCode</v>
      </c>
      <c r="N124" s="14" t="str">
        <f t="shared" si="17"/>
        <v>{{ form_row(form.mailingAddressZipCode) }}</v>
      </c>
      <c r="O124" s="10" t="str">
        <f t="shared" si="18"/>
        <v xml:space="preserve">-&gt;add('mailingAddressZipCode', </v>
      </c>
      <c r="P124" s="10" t="s">
        <v>833</v>
      </c>
      <c r="Q124" s="16" t="s">
        <v>907</v>
      </c>
      <c r="R124" s="10" t="str">
        <f t="shared" si="19"/>
        <v>'label'          =&gt; 'Zip Code',</v>
      </c>
      <c r="S124" s="10" t="s">
        <v>843</v>
      </c>
      <c r="T124" s="10" t="s">
        <v>844</v>
      </c>
      <c r="U124" s="10" t="s">
        <v>867</v>
      </c>
      <c r="V124" s="10" t="s">
        <v>845</v>
      </c>
      <c r="W124" s="10" t="s">
        <v>846</v>
      </c>
      <c r="X124" s="10" t="s">
        <v>847</v>
      </c>
      <c r="Y124" s="10" t="s">
        <v>848</v>
      </c>
      <c r="Z124" s="10" t="s">
        <v>832</v>
      </c>
      <c r="AA124" t="s">
        <v>842</v>
      </c>
      <c r="AB124" t="s">
        <v>911</v>
      </c>
      <c r="AC124" s="1" t="s">
        <v>909</v>
      </c>
      <c r="AD124" s="1" t="s">
        <v>910</v>
      </c>
      <c r="AE124" s="1" t="s">
        <v>849</v>
      </c>
      <c r="AF124" t="s">
        <v>850</v>
      </c>
      <c r="AG124" s="16" t="s">
        <v>881</v>
      </c>
      <c r="AI124" t="str">
        <f t="shared" si="21"/>
        <v>new Length(['max'=&gt; 16,'maxMessage' =&gt; 'Zip Code cannot exceeed {{ limit }} characters.',]),</v>
      </c>
      <c r="AJ124" t="s">
        <v>882</v>
      </c>
      <c r="AK124" t="s">
        <v>908</v>
      </c>
      <c r="AL124" s="1" t="str">
        <f t="shared" si="14"/>
        <v>-&gt;add('mailingAddressZipCode',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16,'maxMessage' =&gt; 'Zip Code cannot exceeed {{ limit }} characters.',]),
],
])</v>
      </c>
    </row>
    <row r="125" spans="1:38" ht="19.5" customHeight="1" x14ac:dyDescent="0.25">
      <c r="A125" s="10">
        <v>124</v>
      </c>
      <c r="B125" s="7" t="s">
        <v>295</v>
      </c>
      <c r="C125">
        <v>20</v>
      </c>
      <c r="D125" s="7" t="s">
        <v>302</v>
      </c>
      <c r="E125" s="7" t="s">
        <v>349</v>
      </c>
      <c r="F125" s="7" t="s">
        <v>420</v>
      </c>
      <c r="G125" s="7" t="s">
        <v>421</v>
      </c>
      <c r="H125">
        <v>2</v>
      </c>
      <c r="I125" s="7" t="s">
        <v>463</v>
      </c>
      <c r="J125" s="7" t="s">
        <v>415</v>
      </c>
      <c r="K125" s="23" t="s">
        <v>562</v>
      </c>
      <c r="M125" s="14" t="str">
        <f t="shared" si="16"/>
        <v>mailingAddressCountry</v>
      </c>
      <c r="N125" s="14" t="str">
        <f t="shared" si="17"/>
        <v>{{ form_row(form.mailingAddressCountry) }}</v>
      </c>
      <c r="O125" s="10" t="str">
        <f t="shared" si="18"/>
        <v xml:space="preserve">-&gt;add('mailingAddressCountry', </v>
      </c>
      <c r="P125" s="10" t="s">
        <v>833</v>
      </c>
      <c r="Q125" s="16" t="s">
        <v>907</v>
      </c>
      <c r="R125" s="10" t="str">
        <f t="shared" si="19"/>
        <v>'label'          =&gt; 'Country',</v>
      </c>
      <c r="S125" s="10" t="s">
        <v>843</v>
      </c>
      <c r="T125" s="10" t="s">
        <v>844</v>
      </c>
      <c r="U125" s="10" t="s">
        <v>854</v>
      </c>
      <c r="V125" s="10" t="s">
        <v>845</v>
      </c>
      <c r="W125" s="10" t="s">
        <v>846</v>
      </c>
      <c r="X125" s="10" t="s">
        <v>847</v>
      </c>
      <c r="Y125" s="10" t="s">
        <v>848</v>
      </c>
      <c r="Z125" s="10" t="s">
        <v>832</v>
      </c>
      <c r="AA125" t="s">
        <v>842</v>
      </c>
      <c r="AB125" t="s">
        <v>911</v>
      </c>
      <c r="AC125" s="1" t="s">
        <v>909</v>
      </c>
      <c r="AD125" s="1" t="s">
        <v>910</v>
      </c>
      <c r="AE125" s="1" t="s">
        <v>849</v>
      </c>
      <c r="AF125" t="s">
        <v>850</v>
      </c>
      <c r="AG125" s="16" t="s">
        <v>881</v>
      </c>
      <c r="AI125" t="str">
        <f t="shared" si="21"/>
        <v>new Length(['max'=&gt; 2,'maxMessage' =&gt; 'Country cannot exceeed {{ limit }} characters.',]),</v>
      </c>
      <c r="AJ125" t="s">
        <v>882</v>
      </c>
      <c r="AK125" t="s">
        <v>908</v>
      </c>
      <c r="AL125" s="1" t="str">
        <f t="shared" si="14"/>
        <v>-&gt;add('mailingAddressCountry', TextType::class, [
  'disabled' =&gt; FALSE, 
'label'          =&gt; 'Country',
  'label_attr' =&gt; [], 
  'label_format' =&gt; NULL,
  'placeholder' =&gt; 'US',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2,'maxMessage' =&gt; 'Country cannot exceeed {{ limit }} characters.',]),
],
])</v>
      </c>
    </row>
    <row r="126" spans="1:38" ht="19.5" customHeight="1" x14ac:dyDescent="0.25">
      <c r="A126" s="10">
        <v>125</v>
      </c>
      <c r="B126" s="7" t="s">
        <v>295</v>
      </c>
      <c r="C126">
        <v>21</v>
      </c>
      <c r="D126" s="7" t="s">
        <v>242</v>
      </c>
      <c r="E126" s="7" t="s">
        <v>349</v>
      </c>
      <c r="F126" s="7" t="s">
        <v>420</v>
      </c>
      <c r="G126" s="7" t="s">
        <v>421</v>
      </c>
      <c r="H126">
        <v>128</v>
      </c>
      <c r="I126" s="7" t="s">
        <v>431</v>
      </c>
      <c r="J126" s="7" t="s">
        <v>415</v>
      </c>
      <c r="K126" s="23" t="s">
        <v>558</v>
      </c>
      <c r="M126" s="14" t="str">
        <f t="shared" si="16"/>
        <v>physicalAddressLine1</v>
      </c>
      <c r="N126" s="14" t="str">
        <f t="shared" si="17"/>
        <v>{{ form_row(form.physicalAddressLine1) }}</v>
      </c>
      <c r="O126" s="10" t="str">
        <f t="shared" si="18"/>
        <v xml:space="preserve">-&gt;add('physicalAddressLine1', </v>
      </c>
      <c r="P126" s="10" t="s">
        <v>833</v>
      </c>
      <c r="Q126" s="16" t="s">
        <v>907</v>
      </c>
      <c r="R126" s="10" t="str">
        <f t="shared" si="19"/>
        <v>'label'          =&gt; 'Address Line 1',</v>
      </c>
      <c r="S126" s="10" t="s">
        <v>843</v>
      </c>
      <c r="T126" s="10" t="s">
        <v>844</v>
      </c>
      <c r="U126" s="10" t="str">
        <f>CONCATENATE("'placeholder'=&gt;'", K126, "',")</f>
        <v>'placeholder'=&gt;'Address Line 1',</v>
      </c>
      <c r="V126" s="10" t="s">
        <v>845</v>
      </c>
      <c r="W126" s="10" t="s">
        <v>846</v>
      </c>
      <c r="X126" s="10" t="s">
        <v>847</v>
      </c>
      <c r="Y126" s="10" t="s">
        <v>848</v>
      </c>
      <c r="Z126" s="10" t="s">
        <v>832</v>
      </c>
      <c r="AA126" t="s">
        <v>842</v>
      </c>
      <c r="AB126" t="s">
        <v>911</v>
      </c>
      <c r="AC126" s="1" t="s">
        <v>909</v>
      </c>
      <c r="AD126" s="1" t="s">
        <v>910</v>
      </c>
      <c r="AE126" s="1" t="s">
        <v>849</v>
      </c>
      <c r="AF126" t="s">
        <v>850</v>
      </c>
      <c r="AG126" s="16" t="s">
        <v>881</v>
      </c>
      <c r="AI126" t="str">
        <f t="shared" si="21"/>
        <v>new Length(['max'=&gt; 128,'maxMessage' =&gt; 'Address Line 1 cannot exceeed {{ limit }} characters.',]),</v>
      </c>
      <c r="AJ126" t="s">
        <v>882</v>
      </c>
      <c r="AK126" t="s">
        <v>908</v>
      </c>
      <c r="AL126" s="1" t="str">
        <f t="shared" si="14"/>
        <v>-&gt;add('physicalAddressLine1',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1 cannot exceeed {{ limit }} characters.',]),
],
])</v>
      </c>
    </row>
    <row r="127" spans="1:38" ht="19.5" customHeight="1" x14ac:dyDescent="0.25">
      <c r="A127" s="10">
        <v>126</v>
      </c>
      <c r="B127" s="7" t="s">
        <v>295</v>
      </c>
      <c r="C127">
        <v>22</v>
      </c>
      <c r="D127" s="7" t="s">
        <v>243</v>
      </c>
      <c r="E127" s="7" t="s">
        <v>349</v>
      </c>
      <c r="F127" s="7" t="s">
        <v>420</v>
      </c>
      <c r="G127" s="7" t="s">
        <v>421</v>
      </c>
      <c r="H127">
        <v>128</v>
      </c>
      <c r="I127" s="7" t="s">
        <v>431</v>
      </c>
      <c r="J127" s="7" t="s">
        <v>415</v>
      </c>
      <c r="K127" s="23" t="s">
        <v>559</v>
      </c>
      <c r="M127" s="14" t="str">
        <f t="shared" si="16"/>
        <v>physicalAddressLine2</v>
      </c>
      <c r="N127" s="14" t="str">
        <f t="shared" si="17"/>
        <v>{{ form_row(form.physicalAddressLine2) }}</v>
      </c>
      <c r="O127" s="10" t="str">
        <f t="shared" si="18"/>
        <v xml:space="preserve">-&gt;add('physicalAddressLine2', </v>
      </c>
      <c r="P127" s="10" t="s">
        <v>833</v>
      </c>
      <c r="Q127" s="16" t="s">
        <v>907</v>
      </c>
      <c r="R127" s="10" t="str">
        <f t="shared" si="19"/>
        <v>'label'          =&gt; 'Address Line 2',</v>
      </c>
      <c r="S127" s="10" t="s">
        <v>843</v>
      </c>
      <c r="T127" s="10" t="s">
        <v>844</v>
      </c>
      <c r="U127" s="10" t="str">
        <f>CONCATENATE("'placeholder'=&gt;'", K127, "',")</f>
        <v>'placeholder'=&gt;'Address Line 2',</v>
      </c>
      <c r="V127" s="10" t="s">
        <v>845</v>
      </c>
      <c r="W127" s="10" t="s">
        <v>846</v>
      </c>
      <c r="X127" s="10" t="s">
        <v>847</v>
      </c>
      <c r="Y127" s="10" t="s">
        <v>848</v>
      </c>
      <c r="Z127" s="10" t="s">
        <v>832</v>
      </c>
      <c r="AA127" t="s">
        <v>842</v>
      </c>
      <c r="AB127" t="s">
        <v>911</v>
      </c>
      <c r="AC127" s="1" t="s">
        <v>909</v>
      </c>
      <c r="AD127" s="1" t="s">
        <v>910</v>
      </c>
      <c r="AE127" s="1" t="s">
        <v>849</v>
      </c>
      <c r="AF127" t="s">
        <v>850</v>
      </c>
      <c r="AG127" s="16" t="s">
        <v>881</v>
      </c>
      <c r="AI127" t="str">
        <f t="shared" si="21"/>
        <v>new Length(['max'=&gt; 128,'maxMessage' =&gt; 'Address Line 2 cannot exceeed {{ limit }} characters.',]),</v>
      </c>
      <c r="AJ127" t="s">
        <v>882</v>
      </c>
      <c r="AK127" t="s">
        <v>908</v>
      </c>
      <c r="AL127" s="1" t="str">
        <f t="shared" si="14"/>
        <v>-&gt;add('physicalAddressLine2',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128" spans="1:38" ht="19.5" customHeight="1" x14ac:dyDescent="0.25">
      <c r="A128" s="10">
        <v>127</v>
      </c>
      <c r="B128" s="7" t="s">
        <v>295</v>
      </c>
      <c r="C128">
        <v>23</v>
      </c>
      <c r="D128" s="7" t="s">
        <v>244</v>
      </c>
      <c r="E128" s="7" t="s">
        <v>349</v>
      </c>
      <c r="F128" s="7" t="s">
        <v>420</v>
      </c>
      <c r="G128" s="7" t="s">
        <v>421</v>
      </c>
      <c r="H128">
        <v>128</v>
      </c>
      <c r="I128" s="7" t="s">
        <v>431</v>
      </c>
      <c r="J128" s="7" t="s">
        <v>415</v>
      </c>
      <c r="K128" s="23" t="s">
        <v>557</v>
      </c>
      <c r="M128" s="14" t="str">
        <f t="shared" si="16"/>
        <v>physicalAddressCity</v>
      </c>
      <c r="N128" s="14" t="str">
        <f t="shared" si="17"/>
        <v>{{ form_row(form.physicalAddressCity) }}</v>
      </c>
      <c r="O128" s="10" t="str">
        <f t="shared" si="18"/>
        <v xml:space="preserve">-&gt;add('physicalAddressCity', </v>
      </c>
      <c r="P128" s="10" t="s">
        <v>833</v>
      </c>
      <c r="Q128" s="16" t="s">
        <v>907</v>
      </c>
      <c r="R128" s="10" t="str">
        <f t="shared" si="19"/>
        <v>'label'          =&gt; 'City',</v>
      </c>
      <c r="S128" s="10" t="s">
        <v>843</v>
      </c>
      <c r="T128" s="10" t="s">
        <v>844</v>
      </c>
      <c r="U128" s="10" t="str">
        <f>CONCATENATE("'placeholder'=&gt;'", K128, "',")</f>
        <v>'placeholder'=&gt;'City',</v>
      </c>
      <c r="V128" s="10" t="s">
        <v>845</v>
      </c>
      <c r="W128" s="10" t="s">
        <v>846</v>
      </c>
      <c r="X128" s="10" t="s">
        <v>847</v>
      </c>
      <c r="Y128" s="10" t="s">
        <v>848</v>
      </c>
      <c r="Z128" s="10" t="s">
        <v>832</v>
      </c>
      <c r="AA128" t="s">
        <v>842</v>
      </c>
      <c r="AB128" t="s">
        <v>911</v>
      </c>
      <c r="AC128" s="1" t="s">
        <v>909</v>
      </c>
      <c r="AD128" s="1" t="s">
        <v>910</v>
      </c>
      <c r="AE128" s="1" t="s">
        <v>849</v>
      </c>
      <c r="AF128" t="s">
        <v>850</v>
      </c>
      <c r="AG128" s="16" t="s">
        <v>881</v>
      </c>
      <c r="AI128" t="str">
        <f t="shared" si="21"/>
        <v>new Length(['max'=&gt; 128,'maxMessage' =&gt; 'City cannot exceeed {{ limit }} characters.',]),</v>
      </c>
      <c r="AJ128" t="s">
        <v>882</v>
      </c>
      <c r="AK128" t="s">
        <v>908</v>
      </c>
      <c r="AL128" s="1" t="str">
        <f t="shared" si="14"/>
        <v>-&gt;add('physicalAddressCity',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'City cannot exceeed {{ limit }} characters.',]),
],
])</v>
      </c>
    </row>
    <row r="129" spans="1:38" ht="19.5" customHeight="1" x14ac:dyDescent="0.25">
      <c r="A129" s="10">
        <v>128</v>
      </c>
      <c r="B129" s="7" t="s">
        <v>295</v>
      </c>
      <c r="C129">
        <v>24</v>
      </c>
      <c r="D129" s="7" t="s">
        <v>245</v>
      </c>
      <c r="E129" s="7" t="s">
        <v>349</v>
      </c>
      <c r="F129" s="7" t="s">
        <v>420</v>
      </c>
      <c r="G129" s="7" t="s">
        <v>421</v>
      </c>
      <c r="H129">
        <v>2</v>
      </c>
      <c r="I129" s="7" t="s">
        <v>463</v>
      </c>
      <c r="J129" s="7" t="s">
        <v>415</v>
      </c>
      <c r="K129" s="23" t="s">
        <v>560</v>
      </c>
      <c r="M129" s="14" t="str">
        <f t="shared" si="16"/>
        <v>physicalAddressState</v>
      </c>
      <c r="N129" s="14" t="str">
        <f t="shared" si="17"/>
        <v>{{ form_row(form.physicalAddressState) }}</v>
      </c>
      <c r="O129" s="10" t="str">
        <f t="shared" si="18"/>
        <v xml:space="preserve">-&gt;add('physicalAddressState', </v>
      </c>
      <c r="P129" s="10" t="s">
        <v>833</v>
      </c>
      <c r="Q129" s="16" t="s">
        <v>907</v>
      </c>
      <c r="R129" s="10" t="str">
        <f t="shared" si="19"/>
        <v>'label'          =&gt; 'State',</v>
      </c>
      <c r="S129" s="10" t="s">
        <v>843</v>
      </c>
      <c r="T129" s="10" t="s">
        <v>844</v>
      </c>
      <c r="U129" s="10" t="s">
        <v>865</v>
      </c>
      <c r="V129" s="10" t="s">
        <v>845</v>
      </c>
      <c r="W129" s="10" t="s">
        <v>846</v>
      </c>
      <c r="X129" s="10" t="s">
        <v>847</v>
      </c>
      <c r="Y129" s="10" t="s">
        <v>848</v>
      </c>
      <c r="Z129" s="10" t="s">
        <v>832</v>
      </c>
      <c r="AA129" t="s">
        <v>842</v>
      </c>
      <c r="AB129" t="s">
        <v>911</v>
      </c>
      <c r="AC129" s="1" t="s">
        <v>909</v>
      </c>
      <c r="AD129" s="1" t="s">
        <v>910</v>
      </c>
      <c r="AE129" s="1" t="s">
        <v>849</v>
      </c>
      <c r="AF129" t="s">
        <v>850</v>
      </c>
      <c r="AG129" s="16" t="s">
        <v>881</v>
      </c>
      <c r="AI129" t="str">
        <f t="shared" si="21"/>
        <v>new Length(['max'=&gt; 2,'maxMessage' =&gt; 'State cannot exceeed {{ limit }} characters.',]),</v>
      </c>
      <c r="AJ129" t="s">
        <v>882</v>
      </c>
      <c r="AK129" t="s">
        <v>908</v>
      </c>
      <c r="AL129" s="1" t="str">
        <f t="shared" si="14"/>
        <v>-&gt;add('physicalAddressState',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2,'maxMessage' =&gt; 'State cannot exceeed {{ limit }} characters.',]),
],
])</v>
      </c>
    </row>
    <row r="130" spans="1:38" ht="19.5" customHeight="1" x14ac:dyDescent="0.25">
      <c r="A130" s="10">
        <v>129</v>
      </c>
      <c r="B130" s="7" t="s">
        <v>295</v>
      </c>
      <c r="C130">
        <v>25</v>
      </c>
      <c r="D130" s="7" t="s">
        <v>246</v>
      </c>
      <c r="E130" s="7" t="s">
        <v>349</v>
      </c>
      <c r="F130" s="7" t="s">
        <v>420</v>
      </c>
      <c r="G130" s="7" t="s">
        <v>421</v>
      </c>
      <c r="H130">
        <v>16</v>
      </c>
      <c r="I130" s="7" t="s">
        <v>465</v>
      </c>
      <c r="J130" s="7" t="s">
        <v>415</v>
      </c>
      <c r="K130" s="23" t="s">
        <v>561</v>
      </c>
      <c r="M130" s="14" t="str">
        <f t="shared" ref="M130:M161" si="22">REPLACE( SUBSTITUTE(PROPER(D130), "_", ""), 1, 1, LOWER(LEFT(D130,1)))</f>
        <v>physicalAddressZipCode</v>
      </c>
      <c r="N130" s="14" t="str">
        <f t="shared" ref="N130:N161" si="23">_xlfn.CONCAT("{{ form_row(form.", M130, ") }}")</f>
        <v>{{ form_row(form.physicalAddressZipCode) }}</v>
      </c>
      <c r="O130" s="10" t="str">
        <f t="shared" ref="O130:O161" si="24">CONCATENATE("-&gt;add('", M130, "', ")</f>
        <v xml:space="preserve">-&gt;add('physicalAddressZipCode', </v>
      </c>
      <c r="P130" s="10" t="s">
        <v>833</v>
      </c>
      <c r="Q130" s="16" t="s">
        <v>907</v>
      </c>
      <c r="R130" s="10" t="str">
        <f t="shared" ref="R130:R161" si="25">CONCATENATE("'label'          =&gt; '",K130, "',")</f>
        <v>'label'          =&gt; 'Zip Code',</v>
      </c>
      <c r="S130" s="10" t="s">
        <v>843</v>
      </c>
      <c r="T130" s="10" t="s">
        <v>844</v>
      </c>
      <c r="U130" s="10" t="s">
        <v>867</v>
      </c>
      <c r="V130" s="10" t="s">
        <v>845</v>
      </c>
      <c r="W130" s="10" t="s">
        <v>846</v>
      </c>
      <c r="X130" s="10" t="s">
        <v>847</v>
      </c>
      <c r="Y130" s="10" t="s">
        <v>848</v>
      </c>
      <c r="Z130" s="10" t="s">
        <v>832</v>
      </c>
      <c r="AA130" t="s">
        <v>842</v>
      </c>
      <c r="AB130" t="s">
        <v>911</v>
      </c>
      <c r="AC130" s="1" t="s">
        <v>909</v>
      </c>
      <c r="AD130" s="1" t="s">
        <v>910</v>
      </c>
      <c r="AE130" s="1" t="s">
        <v>849</v>
      </c>
      <c r="AF130" t="s">
        <v>850</v>
      </c>
      <c r="AG130" s="16" t="s">
        <v>881</v>
      </c>
      <c r="AI130" t="str">
        <f t="shared" si="21"/>
        <v>new Length(['max'=&gt; 16,'maxMessage' =&gt; 'Zip Code cannot exceeed {{ limit }} characters.',]),</v>
      </c>
      <c r="AJ130" t="s">
        <v>882</v>
      </c>
      <c r="AK130" t="s">
        <v>908</v>
      </c>
      <c r="AL130" s="1" t="str">
        <f t="shared" si="14"/>
        <v>-&gt;add('physicalAddressZipCode',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16,'maxMessage' =&gt; 'Zip Code cannot exceeed {{ limit }} characters.',]),
],
])</v>
      </c>
    </row>
    <row r="131" spans="1:38" ht="19.5" customHeight="1" x14ac:dyDescent="0.25">
      <c r="A131" s="10">
        <v>130</v>
      </c>
      <c r="B131" s="7" t="s">
        <v>295</v>
      </c>
      <c r="C131">
        <v>31</v>
      </c>
      <c r="D131" s="7" t="s">
        <v>387</v>
      </c>
      <c r="E131" s="7" t="s">
        <v>345</v>
      </c>
      <c r="F131" s="7" t="s">
        <v>420</v>
      </c>
      <c r="G131" s="7" t="s">
        <v>421</v>
      </c>
      <c r="H131"/>
      <c r="I131" s="7" t="s">
        <v>345</v>
      </c>
      <c r="J131" s="7" t="s">
        <v>415</v>
      </c>
      <c r="K131" s="23" t="s">
        <v>599</v>
      </c>
      <c r="M131" s="14" t="str">
        <f t="shared" si="22"/>
        <v>verificationDate</v>
      </c>
      <c r="N131" s="14" t="str">
        <f t="shared" si="23"/>
        <v>{{ form_row(form.verificationDate) }}</v>
      </c>
      <c r="O131" s="10" t="str">
        <f t="shared" si="24"/>
        <v xml:space="preserve">-&gt;add('verificationDate', </v>
      </c>
      <c r="P131" s="10" t="s">
        <v>834</v>
      </c>
      <c r="Q131" s="16" t="s">
        <v>907</v>
      </c>
      <c r="R131" s="10" t="str">
        <f t="shared" si="25"/>
        <v>'label'          =&gt; 'Verification Date of Email',</v>
      </c>
      <c r="S131" s="10" t="s">
        <v>843</v>
      </c>
      <c r="T131" s="10" t="s">
        <v>844</v>
      </c>
      <c r="V131" s="10" t="s">
        <v>845</v>
      </c>
      <c r="W131" s="10" t="s">
        <v>846</v>
      </c>
      <c r="X131" s="10" t="s">
        <v>847</v>
      </c>
      <c r="Y131" s="10" t="s">
        <v>848</v>
      </c>
      <c r="Z131" s="10" t="s">
        <v>832</v>
      </c>
      <c r="AA131" t="s">
        <v>842</v>
      </c>
      <c r="AB131" t="s">
        <v>911</v>
      </c>
      <c r="AC131" s="1" t="s">
        <v>909</v>
      </c>
      <c r="AD131" s="1" t="s">
        <v>910</v>
      </c>
      <c r="AE131" s="1" t="s">
        <v>849</v>
      </c>
      <c r="AF131" t="s">
        <v>850</v>
      </c>
      <c r="AG131" s="16" t="s">
        <v>881</v>
      </c>
      <c r="AJ131" t="s">
        <v>882</v>
      </c>
      <c r="AK131" t="s">
        <v>908</v>
      </c>
      <c r="AL131" s="1" t="str">
        <f t="shared" ref="AL131:AL168" si="26">O131 &amp; P131 &amp;CHAR(10)&amp;
Q131 &amp;CHAR(10)&amp;
R131 &amp;CHAR(10)&amp;
S131 &amp;CHAR(10)&amp;
T131 &amp;CHAR(10)&amp;
U131 &amp;CHAR(10)&amp;
V131 &amp;CHAR(10)&amp;
W131 &amp;CHAR(10)&amp;
X131 &amp;CHAR(10)&amp;
Y131 &amp;CHAR(10)&amp;
Z131 &amp;CHAR(10)&amp;
AA131 &amp;CHAR(10)&amp;
AB131 &amp;CHAR(10)&amp;
AC131 &amp;CHAR(10)&amp;
AD131 &amp;CHAR(10)&amp;
AE131 &amp;CHAR(10)&amp;
AF131 &amp;CHAR(10)&amp;
AG131 &amp;CHAR(10)&amp;
AH131 &amp;CHAR(10)&amp;
AI131 &amp;CHAR(10)&amp;
AJ131 &amp;CHAR(10)&amp;
AK131</f>
        <v>-&gt;add('verificationDate', DateTimeType::class, [
  'disabled' =&gt; FALSE, 
'label'          =&gt; 'Verification Date of Email',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32" spans="1:38" ht="19.5" customHeight="1" x14ac:dyDescent="0.25">
      <c r="A132" s="10">
        <v>131</v>
      </c>
      <c r="B132" s="7" t="s">
        <v>295</v>
      </c>
      <c r="C132">
        <v>34</v>
      </c>
      <c r="D132" s="7" t="s">
        <v>390</v>
      </c>
      <c r="E132" s="7" t="s">
        <v>346</v>
      </c>
      <c r="F132" s="7" t="s">
        <v>428</v>
      </c>
      <c r="G132" s="7" t="s">
        <v>416</v>
      </c>
      <c r="H132"/>
      <c r="I132" s="7" t="s">
        <v>794</v>
      </c>
      <c r="J132" s="7" t="s">
        <v>415</v>
      </c>
      <c r="K132" s="23" t="s">
        <v>579</v>
      </c>
      <c r="M132" s="14" t="str">
        <f t="shared" si="22"/>
        <v>isVerified</v>
      </c>
      <c r="N132" s="14" t="str">
        <f t="shared" si="23"/>
        <v>{{ form_row(form.isVerified) }}</v>
      </c>
      <c r="O132" s="10" t="str">
        <f t="shared" si="24"/>
        <v xml:space="preserve">-&gt;add('isVerified', </v>
      </c>
      <c r="P132" s="10" t="s">
        <v>837</v>
      </c>
      <c r="Q132" s="16" t="s">
        <v>907</v>
      </c>
      <c r="R132" s="10" t="str">
        <f t="shared" si="25"/>
        <v>'label'          =&gt; 'Is Email Address Verified',</v>
      </c>
      <c r="S132" s="10" t="s">
        <v>843</v>
      </c>
      <c r="T132" s="10" t="s">
        <v>844</v>
      </c>
      <c r="V132" s="10" t="s">
        <v>845</v>
      </c>
      <c r="W132" s="10" t="s">
        <v>846</v>
      </c>
      <c r="X132" s="10" t="s">
        <v>847</v>
      </c>
      <c r="Y132" s="10" t="s">
        <v>848</v>
      </c>
      <c r="Z132" s="10" t="s">
        <v>832</v>
      </c>
      <c r="AA132" t="s">
        <v>841</v>
      </c>
      <c r="AB132" t="s">
        <v>911</v>
      </c>
      <c r="AC132" s="1" t="s">
        <v>909</v>
      </c>
      <c r="AD132" s="1" t="s">
        <v>910</v>
      </c>
      <c r="AE132" s="1" t="s">
        <v>849</v>
      </c>
      <c r="AF132" t="s">
        <v>850</v>
      </c>
      <c r="AG132" s="16" t="s">
        <v>881</v>
      </c>
      <c r="AH132" t="str">
        <f>CONCATENATE("new NotBlank([ 'message' =&gt; 'Please enter a ",K132," ',]),")</f>
        <v>new NotBlank([ 'message' =&gt; 'Please enter a Is Email Address Verified ',]),</v>
      </c>
      <c r="AJ132" t="s">
        <v>882</v>
      </c>
      <c r="AK132" t="s">
        <v>908</v>
      </c>
      <c r="AL132" s="1" t="str">
        <f t="shared" si="26"/>
        <v>-&gt;add('isVerified', ChoiceType::class, [
  'disabled' =&gt; FALSE, 
'label'          =&gt; 'Is Email Address Verified',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Email Address Verified ',]),
],
])</v>
      </c>
    </row>
    <row r="133" spans="1:38" ht="19.5" customHeight="1" x14ac:dyDescent="0.25">
      <c r="A133" s="10">
        <v>132</v>
      </c>
      <c r="B133" s="7" t="s">
        <v>295</v>
      </c>
      <c r="C133">
        <v>35</v>
      </c>
      <c r="D133" s="7" t="s">
        <v>391</v>
      </c>
      <c r="E133" s="7" t="s">
        <v>346</v>
      </c>
      <c r="F133" s="7" t="s">
        <v>428</v>
      </c>
      <c r="G133" s="7" t="s">
        <v>416</v>
      </c>
      <c r="H133"/>
      <c r="I133" s="7" t="s">
        <v>794</v>
      </c>
      <c r="J133" s="7" t="s">
        <v>415</v>
      </c>
      <c r="K133" s="23" t="s">
        <v>612</v>
      </c>
      <c r="M133" s="14" t="str">
        <f t="shared" si="22"/>
        <v>isRegistered</v>
      </c>
      <c r="N133" s="14" t="str">
        <f t="shared" si="23"/>
        <v>{{ form_row(form.isRegistered) }}</v>
      </c>
      <c r="O133" s="10" t="str">
        <f t="shared" si="24"/>
        <v xml:space="preserve">-&gt;add('isRegistered', </v>
      </c>
      <c r="P133" s="10" t="s">
        <v>837</v>
      </c>
      <c r="Q133" s="16" t="s">
        <v>907</v>
      </c>
      <c r="R133" s="10" t="str">
        <f t="shared" si="25"/>
        <v>'label'          =&gt; 'Is Person Registered',</v>
      </c>
      <c r="S133" s="10" t="s">
        <v>843</v>
      </c>
      <c r="T133" s="10" t="s">
        <v>844</v>
      </c>
      <c r="V133" s="10" t="s">
        <v>845</v>
      </c>
      <c r="W133" s="10" t="s">
        <v>846</v>
      </c>
      <c r="X133" s="10" t="s">
        <v>847</v>
      </c>
      <c r="Y133" s="10" t="s">
        <v>848</v>
      </c>
      <c r="Z133" s="10" t="s">
        <v>832</v>
      </c>
      <c r="AA133" t="s">
        <v>841</v>
      </c>
      <c r="AB133" t="s">
        <v>911</v>
      </c>
      <c r="AC133" s="1" t="s">
        <v>909</v>
      </c>
      <c r="AD133" s="1" t="s">
        <v>910</v>
      </c>
      <c r="AE133" s="1" t="s">
        <v>849</v>
      </c>
      <c r="AF133" t="s">
        <v>850</v>
      </c>
      <c r="AG133" s="16" t="s">
        <v>881</v>
      </c>
      <c r="AH133" t="str">
        <f>CONCATENATE("new NotBlank([ 'message' =&gt; 'Please enter a ",K133," ',]),")</f>
        <v>new NotBlank([ 'message' =&gt; 'Please enter a Is Person Registered ',]),</v>
      </c>
      <c r="AJ133" t="s">
        <v>882</v>
      </c>
      <c r="AK133" t="s">
        <v>908</v>
      </c>
      <c r="AL133" s="1" t="str">
        <f t="shared" si="26"/>
        <v>-&gt;add('isRegistered', ChoiceType::class, [
  'disabled' =&gt; FALSE, 
'label'          =&gt; 'Is Person Registered',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Person Registered ',]),
],
])</v>
      </c>
    </row>
    <row r="134" spans="1:38" ht="19.5" customHeight="1" x14ac:dyDescent="0.25">
      <c r="A134" s="10">
        <v>133</v>
      </c>
      <c r="B134" s="7" t="s">
        <v>306</v>
      </c>
      <c r="C134">
        <v>1</v>
      </c>
      <c r="D134" s="7" t="s">
        <v>293</v>
      </c>
      <c r="E134" s="7" t="s">
        <v>342</v>
      </c>
      <c r="F134" s="7" t="s">
        <v>415</v>
      </c>
      <c r="G134" s="7" t="s">
        <v>416</v>
      </c>
      <c r="H134"/>
      <c r="I134" s="7" t="s">
        <v>417</v>
      </c>
      <c r="J134" s="7" t="s">
        <v>418</v>
      </c>
      <c r="K134" s="23" t="s">
        <v>825</v>
      </c>
      <c r="M134" s="14" t="str">
        <f t="shared" si="22"/>
        <v>propertyId</v>
      </c>
      <c r="N134" s="14" t="str">
        <f t="shared" si="23"/>
        <v>{{ form_row(form.propertyId) }}</v>
      </c>
      <c r="O134" s="10" t="str">
        <f t="shared" si="24"/>
        <v xml:space="preserve">-&gt;add('propertyId', </v>
      </c>
      <c r="P134" s="10" t="s">
        <v>835</v>
      </c>
      <c r="Q134" s="16" t="s">
        <v>906</v>
      </c>
      <c r="R134" s="10" t="str">
        <f t="shared" si="25"/>
        <v>'label'          =&gt; 'Primary Key to Property',</v>
      </c>
      <c r="S134" s="10" t="s">
        <v>843</v>
      </c>
      <c r="T134" s="10" t="s">
        <v>844</v>
      </c>
      <c r="V134" s="10" t="s">
        <v>845</v>
      </c>
      <c r="W134" s="10" t="s">
        <v>846</v>
      </c>
      <c r="X134" s="10" t="s">
        <v>847</v>
      </c>
      <c r="Y134" s="10" t="s">
        <v>848</v>
      </c>
      <c r="Z134" s="10" t="s">
        <v>832</v>
      </c>
      <c r="AA134" t="s">
        <v>841</v>
      </c>
      <c r="AB134" t="s">
        <v>911</v>
      </c>
      <c r="AC134" s="1" t="s">
        <v>909</v>
      </c>
      <c r="AD134" s="1" t="s">
        <v>910</v>
      </c>
      <c r="AE134" s="1" t="s">
        <v>849</v>
      </c>
      <c r="AF134" t="s">
        <v>850</v>
      </c>
      <c r="AG134" s="16" t="s">
        <v>881</v>
      </c>
      <c r="AJ134" t="s">
        <v>882</v>
      </c>
      <c r="AK134" t="s">
        <v>908</v>
      </c>
      <c r="AL134" s="1" t="str">
        <f t="shared" si="26"/>
        <v>-&gt;add('propertyId', IntegerType::class, [
  'disabled' =&gt; TRUE, 
'label'          =&gt; 'Primary Key to Property',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35" spans="1:38" ht="19.5" customHeight="1" x14ac:dyDescent="0.25">
      <c r="A135" s="10">
        <v>134</v>
      </c>
      <c r="B135" s="7" t="s">
        <v>306</v>
      </c>
      <c r="C135">
        <v>2</v>
      </c>
      <c r="D135" s="7" t="s">
        <v>292</v>
      </c>
      <c r="E135" s="7" t="s">
        <v>342</v>
      </c>
      <c r="F135" s="7" t="s">
        <v>420</v>
      </c>
      <c r="G135" s="7" t="s">
        <v>421</v>
      </c>
      <c r="H135"/>
      <c r="I135" s="7" t="s">
        <v>417</v>
      </c>
      <c r="J135" s="7" t="s">
        <v>422</v>
      </c>
      <c r="K135" s="23" t="s">
        <v>572</v>
      </c>
      <c r="L135" s="10" t="s">
        <v>291</v>
      </c>
      <c r="M135" s="14" t="str">
        <f t="shared" si="22"/>
        <v>ownerId</v>
      </c>
      <c r="N135" s="14" t="str">
        <f t="shared" si="23"/>
        <v>{{ form_row(form.ownerId) }}</v>
      </c>
      <c r="O135" s="10" t="str">
        <f t="shared" si="24"/>
        <v xml:space="preserve">-&gt;add('ownerId', </v>
      </c>
      <c r="P135" s="10" t="s">
        <v>833</v>
      </c>
      <c r="Q135" s="16" t="s">
        <v>906</v>
      </c>
      <c r="R135" s="10" t="str">
        <f t="shared" si="25"/>
        <v>'label'          =&gt; 'Foreign Key to Owner',</v>
      </c>
      <c r="S135" s="10" t="s">
        <v>843</v>
      </c>
      <c r="T135" s="10" t="s">
        <v>844</v>
      </c>
      <c r="V135" s="10" t="s">
        <v>845</v>
      </c>
      <c r="W135" s="10" t="s">
        <v>846</v>
      </c>
      <c r="X135" s="10" t="s">
        <v>847</v>
      </c>
      <c r="Y135" s="10" t="s">
        <v>848</v>
      </c>
      <c r="Z135" s="10" t="s">
        <v>832</v>
      </c>
      <c r="AA135" t="s">
        <v>842</v>
      </c>
      <c r="AB135" t="s">
        <v>911</v>
      </c>
      <c r="AC135" s="1" t="s">
        <v>909</v>
      </c>
      <c r="AD135" s="1" t="s">
        <v>910</v>
      </c>
      <c r="AE135" s="1" t="s">
        <v>849</v>
      </c>
      <c r="AF135" t="s">
        <v>850</v>
      </c>
      <c r="AG135" s="16" t="s">
        <v>881</v>
      </c>
      <c r="AJ135" t="s">
        <v>882</v>
      </c>
      <c r="AK135" t="s">
        <v>908</v>
      </c>
      <c r="AL135" s="1" t="str">
        <f t="shared" si="26"/>
        <v>-&gt;add('ownerId', TextType::class, [
  'disabled' =&gt; TRUE, 
'label'          =&gt; 'Foreign Key to Owner',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36" spans="1:38" ht="19.5" customHeight="1" x14ac:dyDescent="0.25">
      <c r="A136" s="10">
        <v>135</v>
      </c>
      <c r="B136" s="7" t="s">
        <v>306</v>
      </c>
      <c r="C136">
        <v>3</v>
      </c>
      <c r="D136" s="7" t="s">
        <v>196</v>
      </c>
      <c r="E136" s="7" t="s">
        <v>342</v>
      </c>
      <c r="F136" s="7" t="s">
        <v>420</v>
      </c>
      <c r="G136" s="7" t="s">
        <v>421</v>
      </c>
      <c r="H136"/>
      <c r="I136" s="7" t="s">
        <v>417</v>
      </c>
      <c r="J136" s="7" t="s">
        <v>422</v>
      </c>
      <c r="K136" s="23" t="s">
        <v>556</v>
      </c>
      <c r="L136" s="10" t="s">
        <v>195</v>
      </c>
      <c r="M136" s="14" t="str">
        <f t="shared" si="22"/>
        <v>associationId</v>
      </c>
      <c r="N136" s="14" t="str">
        <f t="shared" si="23"/>
        <v>{{ form_row(form.associationId) }}</v>
      </c>
      <c r="O136" s="10" t="str">
        <f t="shared" si="24"/>
        <v xml:space="preserve">-&gt;add('associationId', </v>
      </c>
      <c r="P136" s="10" t="s">
        <v>833</v>
      </c>
      <c r="Q136" s="16" t="s">
        <v>906</v>
      </c>
      <c r="R136" s="10" t="str">
        <f t="shared" si="25"/>
        <v>'label'          =&gt; 'Foreign Key to Association',</v>
      </c>
      <c r="S136" s="10" t="s">
        <v>843</v>
      </c>
      <c r="T136" s="10" t="s">
        <v>844</v>
      </c>
      <c r="V136" s="10" t="s">
        <v>845</v>
      </c>
      <c r="W136" s="10" t="s">
        <v>846</v>
      </c>
      <c r="X136" s="10" t="s">
        <v>847</v>
      </c>
      <c r="Y136" s="10" t="s">
        <v>848</v>
      </c>
      <c r="Z136" s="10" t="s">
        <v>832</v>
      </c>
      <c r="AA136" t="s">
        <v>842</v>
      </c>
      <c r="AB136" t="s">
        <v>911</v>
      </c>
      <c r="AC136" s="1" t="s">
        <v>909</v>
      </c>
      <c r="AD136" s="1" t="s">
        <v>910</v>
      </c>
      <c r="AE136" s="1" t="s">
        <v>849</v>
      </c>
      <c r="AF136" t="s">
        <v>850</v>
      </c>
      <c r="AG136" s="16" t="s">
        <v>881</v>
      </c>
      <c r="AJ136" t="s">
        <v>882</v>
      </c>
      <c r="AK136" t="s">
        <v>908</v>
      </c>
      <c r="AL136" s="1" t="str">
        <f t="shared" si="26"/>
        <v>-&gt;add('associationId', TextType::class, [
  'disabled' =&gt; TRUE, 
'label'          =&gt; 'Foreign Key to Association',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37" spans="1:38" ht="19.5" customHeight="1" x14ac:dyDescent="0.25">
      <c r="A137" s="10">
        <v>136</v>
      </c>
      <c r="B137" s="7" t="s">
        <v>306</v>
      </c>
      <c r="C137">
        <v>4</v>
      </c>
      <c r="D137" s="7" t="s">
        <v>307</v>
      </c>
      <c r="E137" s="7" t="s">
        <v>349</v>
      </c>
      <c r="F137" s="7" t="s">
        <v>420</v>
      </c>
      <c r="G137" s="7" t="s">
        <v>421</v>
      </c>
      <c r="H137">
        <v>128</v>
      </c>
      <c r="I137" s="7" t="s">
        <v>431</v>
      </c>
      <c r="J137" s="7" t="s">
        <v>422</v>
      </c>
      <c r="K137" s="23" t="s">
        <v>593</v>
      </c>
      <c r="M137" s="14" t="str">
        <f t="shared" si="22"/>
        <v>extHoaPropertyId</v>
      </c>
      <c r="N137" s="14" t="str">
        <f t="shared" si="23"/>
        <v>{{ form_row(form.extHoaPropertyId) }}</v>
      </c>
      <c r="O137" s="10" t="str">
        <f t="shared" si="24"/>
        <v xml:space="preserve">-&gt;add('extHoaPropertyId', </v>
      </c>
      <c r="P137" s="10" t="s">
        <v>833</v>
      </c>
      <c r="Q137" s="16" t="s">
        <v>907</v>
      </c>
      <c r="R137" s="10" t="str">
        <f t="shared" si="25"/>
        <v>'label'          =&gt; 'External Key From Internal Association System',</v>
      </c>
      <c r="S137" s="10" t="s">
        <v>843</v>
      </c>
      <c r="T137" s="10" t="s">
        <v>844</v>
      </c>
      <c r="U137" s="10" t="s">
        <v>858</v>
      </c>
      <c r="V137" s="10" t="s">
        <v>845</v>
      </c>
      <c r="W137" s="10" t="s">
        <v>846</v>
      </c>
      <c r="X137" s="10" t="s">
        <v>847</v>
      </c>
      <c r="Y137" s="10" t="s">
        <v>848</v>
      </c>
      <c r="Z137" s="10" t="s">
        <v>832</v>
      </c>
      <c r="AA137" t="s">
        <v>842</v>
      </c>
      <c r="AB137" t="s">
        <v>911</v>
      </c>
      <c r="AC137" s="1" t="s">
        <v>909</v>
      </c>
      <c r="AD137" s="1" t="s">
        <v>910</v>
      </c>
      <c r="AE137" s="1" t="s">
        <v>849</v>
      </c>
      <c r="AF137" t="s">
        <v>850</v>
      </c>
      <c r="AG137" s="16" t="s">
        <v>881</v>
      </c>
      <c r="AI137" t="str">
        <f>CONCATENATE("new Length(['max'=&gt; ",H137,",'maxMessage' =&gt; '",K137," cannot exceeed {{ limit }} characters.',]),")</f>
        <v>new Length(['max'=&gt; 128,'maxMessage' =&gt; 'External Key From Internal Association System cannot exceeed {{ limit }} characters.',]),</v>
      </c>
      <c r="AJ137" t="s">
        <v>882</v>
      </c>
      <c r="AK137" t="s">
        <v>908</v>
      </c>
      <c r="AL137" s="1" t="str">
        <f t="shared" si="26"/>
        <v>-&gt;add('extHoaPropertyId', TextType::class, [
  'disabled' =&gt; FALSE, 
'label'          =&gt; 'External Key From Internal Association System',
  'label_attr' =&gt; [], 
  'label_format' =&gt; NULL,
  'placeholder' =&gt; '678910',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'External Key From Internal Association System cannot exceeed {{ limit }} characters.',]),
],
])</v>
      </c>
    </row>
    <row r="138" spans="1:38" ht="19.5" customHeight="1" x14ac:dyDescent="0.25">
      <c r="A138" s="10">
        <v>137</v>
      </c>
      <c r="B138" s="7" t="s">
        <v>306</v>
      </c>
      <c r="C138">
        <v>5</v>
      </c>
      <c r="D138" s="7" t="s">
        <v>308</v>
      </c>
      <c r="E138" s="7" t="s">
        <v>349</v>
      </c>
      <c r="F138" s="7" t="s">
        <v>420</v>
      </c>
      <c r="G138" s="7" t="s">
        <v>421</v>
      </c>
      <c r="H138">
        <v>128</v>
      </c>
      <c r="I138" s="7" t="s">
        <v>431</v>
      </c>
      <c r="J138" s="7" t="s">
        <v>422</v>
      </c>
      <c r="K138" s="23" t="s">
        <v>580</v>
      </c>
      <c r="M138" s="14" t="str">
        <f t="shared" si="22"/>
        <v>extCadPropertyId</v>
      </c>
      <c r="N138" s="14" t="str">
        <f t="shared" si="23"/>
        <v>{{ form_row(form.extCadPropertyId) }}</v>
      </c>
      <c r="O138" s="10" t="str">
        <f t="shared" si="24"/>
        <v xml:space="preserve">-&gt;add('extCadPropertyId', </v>
      </c>
      <c r="P138" s="10" t="s">
        <v>833</v>
      </c>
      <c r="Q138" s="16" t="s">
        <v>907</v>
      </c>
      <c r="R138" s="10" t="str">
        <f t="shared" si="25"/>
        <v>'label'          =&gt; 'External Key From County Appraisal District',</v>
      </c>
      <c r="S138" s="10" t="s">
        <v>843</v>
      </c>
      <c r="T138" s="10" t="s">
        <v>844</v>
      </c>
      <c r="U138" s="10" t="s">
        <v>857</v>
      </c>
      <c r="V138" s="10" t="s">
        <v>845</v>
      </c>
      <c r="W138" s="10" t="s">
        <v>846</v>
      </c>
      <c r="X138" s="10" t="s">
        <v>847</v>
      </c>
      <c r="Y138" s="10" t="s">
        <v>848</v>
      </c>
      <c r="Z138" s="10" t="s">
        <v>832</v>
      </c>
      <c r="AA138" t="s">
        <v>842</v>
      </c>
      <c r="AB138" t="s">
        <v>911</v>
      </c>
      <c r="AC138" s="1" t="s">
        <v>909</v>
      </c>
      <c r="AD138" s="1" t="s">
        <v>910</v>
      </c>
      <c r="AE138" s="1" t="s">
        <v>849</v>
      </c>
      <c r="AF138" t="s">
        <v>850</v>
      </c>
      <c r="AG138" s="16" t="s">
        <v>881</v>
      </c>
      <c r="AI138" t="str">
        <f>CONCATENATE("new Length(['max'=&gt; ",H138,",'maxMessage' =&gt; '",K138," cannot exceeed {{ limit }} characters.',]),")</f>
        <v>new Length(['max'=&gt; 128,'maxMessage' =&gt; 'External Key From County Appraisal District cannot exceeed {{ limit }} characters.',]),</v>
      </c>
      <c r="AJ138" t="s">
        <v>882</v>
      </c>
      <c r="AK138" t="s">
        <v>908</v>
      </c>
      <c r="AL138" s="1" t="str">
        <f t="shared" si="26"/>
        <v>-&gt;add('extCadPropertyId', TextType::class, [
  'disabled' =&gt; FALSE, 
'label'          =&gt; 'External Key From County Appraisal District',
  'label_attr' =&gt; [], 
  'label_format' =&gt; NULL,
  'placeholder' =&gt; '12345',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'External Key From County Appraisal District cannot exceeed {{ limit }} characters.',]),
],
])</v>
      </c>
    </row>
    <row r="139" spans="1:38" ht="19.5" customHeight="1" x14ac:dyDescent="0.25">
      <c r="A139" s="10">
        <v>138</v>
      </c>
      <c r="B139" s="7" t="s">
        <v>306</v>
      </c>
      <c r="C139">
        <v>6</v>
      </c>
      <c r="D139" s="7" t="s">
        <v>223</v>
      </c>
      <c r="E139" s="7" t="s">
        <v>345</v>
      </c>
      <c r="F139" s="7" t="s">
        <v>415</v>
      </c>
      <c r="G139" s="7" t="s">
        <v>416</v>
      </c>
      <c r="H139"/>
      <c r="I139" s="7" t="s">
        <v>345</v>
      </c>
      <c r="J139" s="7" t="s">
        <v>415</v>
      </c>
      <c r="K139" s="23" t="s">
        <v>616</v>
      </c>
      <c r="M139" s="14" t="str">
        <f t="shared" si="22"/>
        <v>dateStart</v>
      </c>
      <c r="N139" s="14" t="str">
        <f t="shared" si="23"/>
        <v>{{ form_row(form.dateStart) }}</v>
      </c>
      <c r="O139" s="10" t="str">
        <f t="shared" si="24"/>
        <v xml:space="preserve">-&gt;add('dateStart', </v>
      </c>
      <c r="P139" s="10" t="s">
        <v>834</v>
      </c>
      <c r="Q139" s="16" t="s">
        <v>907</v>
      </c>
      <c r="R139" s="10" t="str">
        <f t="shared" si="25"/>
        <v>'label'          =&gt; 'Date Ownership Started',</v>
      </c>
      <c r="S139" s="10" t="s">
        <v>843</v>
      </c>
      <c r="T139" s="10" t="s">
        <v>844</v>
      </c>
      <c r="V139" s="10" t="s">
        <v>845</v>
      </c>
      <c r="W139" s="10" t="s">
        <v>846</v>
      </c>
      <c r="X139" s="10" t="s">
        <v>847</v>
      </c>
      <c r="Y139" s="10" t="s">
        <v>848</v>
      </c>
      <c r="Z139" s="10" t="s">
        <v>832</v>
      </c>
      <c r="AA139" t="s">
        <v>841</v>
      </c>
      <c r="AB139" t="s">
        <v>911</v>
      </c>
      <c r="AC139" s="1" t="s">
        <v>909</v>
      </c>
      <c r="AD139" s="1" t="s">
        <v>910</v>
      </c>
      <c r="AE139" s="1" t="s">
        <v>849</v>
      </c>
      <c r="AF139" t="s">
        <v>850</v>
      </c>
      <c r="AG139" s="16" t="s">
        <v>881</v>
      </c>
      <c r="AH139" t="str">
        <f>CONCATENATE("new NotBlank([ 'message' =&gt; 'Please enter a ",K139," ',]),")</f>
        <v>new NotBlank([ 'message' =&gt; 'Please enter a Date Ownership Started ',]),</v>
      </c>
      <c r="AJ139" t="s">
        <v>882</v>
      </c>
      <c r="AK139" t="s">
        <v>908</v>
      </c>
      <c r="AL139" s="1" t="str">
        <f t="shared" si="26"/>
        <v>-&gt;add('dateStart', DateTimeType::class, [
  'disabled' =&gt; FALSE, 
'label'          =&gt; 'Date Ownership Started',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Date Ownership Started ',]),
],
])</v>
      </c>
    </row>
    <row r="140" spans="1:38" ht="19.5" customHeight="1" x14ac:dyDescent="0.25">
      <c r="A140" s="10">
        <v>139</v>
      </c>
      <c r="B140" s="7" t="s">
        <v>306</v>
      </c>
      <c r="C140">
        <v>7</v>
      </c>
      <c r="D140" s="7" t="s">
        <v>224</v>
      </c>
      <c r="E140" s="7" t="s">
        <v>345</v>
      </c>
      <c r="F140" s="7" t="s">
        <v>420</v>
      </c>
      <c r="G140" s="7" t="s">
        <v>421</v>
      </c>
      <c r="H140"/>
      <c r="I140" s="7" t="s">
        <v>345</v>
      </c>
      <c r="J140" s="7" t="s">
        <v>415</v>
      </c>
      <c r="K140" s="23" t="s">
        <v>601</v>
      </c>
      <c r="M140" s="14" t="str">
        <f t="shared" si="22"/>
        <v>dateEnd</v>
      </c>
      <c r="N140" s="14" t="str">
        <f t="shared" si="23"/>
        <v>{{ form_row(form.dateEnd) }}</v>
      </c>
      <c r="O140" s="10" t="str">
        <f t="shared" si="24"/>
        <v xml:space="preserve">-&gt;add('dateEnd', </v>
      </c>
      <c r="P140" s="10" t="s">
        <v>834</v>
      </c>
      <c r="Q140" s="16" t="s">
        <v>907</v>
      </c>
      <c r="R140" s="10" t="str">
        <f t="shared" si="25"/>
        <v>'label'          =&gt; 'Date Ownership Ended',</v>
      </c>
      <c r="S140" s="10" t="s">
        <v>843</v>
      </c>
      <c r="T140" s="10" t="s">
        <v>844</v>
      </c>
      <c r="V140" s="10" t="s">
        <v>845</v>
      </c>
      <c r="W140" s="10" t="s">
        <v>846</v>
      </c>
      <c r="X140" s="10" t="s">
        <v>847</v>
      </c>
      <c r="Y140" s="10" t="s">
        <v>848</v>
      </c>
      <c r="Z140" s="10" t="s">
        <v>832</v>
      </c>
      <c r="AA140" t="s">
        <v>842</v>
      </c>
      <c r="AB140" t="s">
        <v>911</v>
      </c>
      <c r="AC140" s="1" t="s">
        <v>909</v>
      </c>
      <c r="AD140" s="1" t="s">
        <v>910</v>
      </c>
      <c r="AE140" s="1" t="s">
        <v>849</v>
      </c>
      <c r="AF140" t="s">
        <v>850</v>
      </c>
      <c r="AG140" s="16" t="s">
        <v>881</v>
      </c>
      <c r="AJ140" t="s">
        <v>882</v>
      </c>
      <c r="AK140" t="s">
        <v>908</v>
      </c>
      <c r="AL140" s="1" t="str">
        <f t="shared" si="26"/>
        <v>-&gt;add('dateEnd', DateTimeType::class, [
  'disabled' =&gt; FALSE, 
'label'          =&gt; 'Date Ownership Ended',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41" spans="1:38" ht="19.5" customHeight="1" x14ac:dyDescent="0.25">
      <c r="A141" s="10">
        <v>140</v>
      </c>
      <c r="B141" s="7" t="s">
        <v>306</v>
      </c>
      <c r="C141">
        <v>8</v>
      </c>
      <c r="D141" s="7" t="s">
        <v>242</v>
      </c>
      <c r="E141" s="7" t="s">
        <v>349</v>
      </c>
      <c r="F141" s="7" t="s">
        <v>415</v>
      </c>
      <c r="G141" s="7" t="s">
        <v>416</v>
      </c>
      <c r="H141">
        <v>128</v>
      </c>
      <c r="I141" s="7" t="s">
        <v>431</v>
      </c>
      <c r="J141" s="7" t="s">
        <v>415</v>
      </c>
      <c r="K141" s="23" t="s">
        <v>558</v>
      </c>
      <c r="M141" s="14" t="str">
        <f t="shared" si="22"/>
        <v>physicalAddressLine1</v>
      </c>
      <c r="N141" s="14" t="str">
        <f t="shared" si="23"/>
        <v>{{ form_row(form.physicalAddressLine1) }}</v>
      </c>
      <c r="O141" s="10" t="str">
        <f t="shared" si="24"/>
        <v xml:space="preserve">-&gt;add('physicalAddressLine1', </v>
      </c>
      <c r="P141" s="10" t="s">
        <v>833</v>
      </c>
      <c r="Q141" s="16" t="s">
        <v>907</v>
      </c>
      <c r="R141" s="10" t="str">
        <f t="shared" si="25"/>
        <v>'label'          =&gt; 'Address Line 1',</v>
      </c>
      <c r="S141" s="10" t="s">
        <v>843</v>
      </c>
      <c r="T141" s="10" t="s">
        <v>844</v>
      </c>
      <c r="U141" s="10" t="str">
        <f>CONCATENATE("'placeholder'=&gt;'", K141, "',")</f>
        <v>'placeholder'=&gt;'Address Line 1',</v>
      </c>
      <c r="V141" s="10" t="s">
        <v>845</v>
      </c>
      <c r="W141" s="10" t="s">
        <v>846</v>
      </c>
      <c r="X141" s="10" t="s">
        <v>847</v>
      </c>
      <c r="Y141" s="10" t="s">
        <v>848</v>
      </c>
      <c r="Z141" s="10" t="s">
        <v>832</v>
      </c>
      <c r="AA141" t="s">
        <v>841</v>
      </c>
      <c r="AB141" t="s">
        <v>911</v>
      </c>
      <c r="AC141" s="1" t="s">
        <v>909</v>
      </c>
      <c r="AD141" s="1" t="s">
        <v>910</v>
      </c>
      <c r="AE141" s="1" t="s">
        <v>849</v>
      </c>
      <c r="AF141" t="s">
        <v>850</v>
      </c>
      <c r="AG141" s="16" t="s">
        <v>881</v>
      </c>
      <c r="AH141" t="str">
        <f>CONCATENATE("new NotBlank([ 'message' =&gt; 'Please enter a ",K141," ',]),")</f>
        <v>new NotBlank([ 'message' =&gt; 'Please enter a Address Line 1 ',]),</v>
      </c>
      <c r="AI141" t="str">
        <f>CONCATENATE("new Length(['min'=&gt; 1,'minMessage' =&gt; '",K141," must be at least {{ limit }} characters in length.','max'=&gt; ",H141,",'maxMessage' =&gt; '",K141," cannot exceeed {{ limit }} characters.',]),")</f>
        <v>new Length(['min'=&gt; 1,'minMessage' =&gt; 'Address Line 1 must be at least {{ limit }} characters in length.','max'=&gt; 128,'maxMessage' =&gt; 'Address Line 1 cannot exceeed {{ limit }} characters.',]),</v>
      </c>
      <c r="AJ141" t="s">
        <v>882</v>
      </c>
      <c r="AK141" t="s">
        <v>908</v>
      </c>
      <c r="AL141" s="1" t="str">
        <f t="shared" si="26"/>
        <v>-&gt;add('physicalAddressLine1', TextType::class, [
  'disabled' =&gt; FALSE, 
'label'          =&gt; 'Address Line 1',
  'label_attr' =&gt; [], 
  'label_format' =&gt; NULL,
'placeholder'=&gt;'Address Line 1',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Address Line 1 ',]),
new Length(['min'=&gt; 1,'minMessage' =&gt; 'Address Line 1 must be at least {{ limit }} characters in length.','max'=&gt; 128,'maxMessage' =&gt; 'Address Line 1 cannot exceeed {{ limit }} characters.',]),
],
])</v>
      </c>
    </row>
    <row r="142" spans="1:38" ht="19.5" customHeight="1" x14ac:dyDescent="0.25">
      <c r="A142" s="10">
        <v>141</v>
      </c>
      <c r="B142" s="7" t="s">
        <v>306</v>
      </c>
      <c r="C142">
        <v>9</v>
      </c>
      <c r="D142" s="7" t="s">
        <v>243</v>
      </c>
      <c r="E142" s="7" t="s">
        <v>349</v>
      </c>
      <c r="F142" s="7" t="s">
        <v>420</v>
      </c>
      <c r="G142" s="7" t="s">
        <v>421</v>
      </c>
      <c r="H142">
        <v>128</v>
      </c>
      <c r="I142" s="7" t="s">
        <v>431</v>
      </c>
      <c r="J142" s="7" t="s">
        <v>415</v>
      </c>
      <c r="K142" s="23" t="s">
        <v>559</v>
      </c>
      <c r="M142" s="14" t="str">
        <f t="shared" si="22"/>
        <v>physicalAddressLine2</v>
      </c>
      <c r="N142" s="14" t="str">
        <f t="shared" si="23"/>
        <v>{{ form_row(form.physicalAddressLine2) }}</v>
      </c>
      <c r="O142" s="10" t="str">
        <f t="shared" si="24"/>
        <v xml:space="preserve">-&gt;add('physicalAddressLine2', </v>
      </c>
      <c r="P142" s="10" t="s">
        <v>833</v>
      </c>
      <c r="Q142" s="16" t="s">
        <v>907</v>
      </c>
      <c r="R142" s="10" t="str">
        <f t="shared" si="25"/>
        <v>'label'          =&gt; 'Address Line 2',</v>
      </c>
      <c r="S142" s="10" t="s">
        <v>843</v>
      </c>
      <c r="T142" s="10" t="s">
        <v>844</v>
      </c>
      <c r="U142" s="10" t="str">
        <f>CONCATENATE("'placeholder'=&gt;'", K142, "',")</f>
        <v>'placeholder'=&gt;'Address Line 2',</v>
      </c>
      <c r="V142" s="10" t="s">
        <v>845</v>
      </c>
      <c r="W142" s="10" t="s">
        <v>846</v>
      </c>
      <c r="X142" s="10" t="s">
        <v>847</v>
      </c>
      <c r="Y142" s="10" t="s">
        <v>848</v>
      </c>
      <c r="Z142" s="10" t="s">
        <v>832</v>
      </c>
      <c r="AA142" t="s">
        <v>842</v>
      </c>
      <c r="AB142" t="s">
        <v>911</v>
      </c>
      <c r="AC142" s="1" t="s">
        <v>909</v>
      </c>
      <c r="AD142" s="1" t="s">
        <v>910</v>
      </c>
      <c r="AE142" s="1" t="s">
        <v>849</v>
      </c>
      <c r="AF142" t="s">
        <v>850</v>
      </c>
      <c r="AG142" s="16" t="s">
        <v>881</v>
      </c>
      <c r="AI142" t="str">
        <f>CONCATENATE("new Length(['max'=&gt; ",H142,",'maxMessage' =&gt; '",K142," cannot exceeed {{ limit }} characters.',]),")</f>
        <v>new Length(['max'=&gt; 128,'maxMessage' =&gt; 'Address Line 2 cannot exceeed {{ limit }} characters.',]),</v>
      </c>
      <c r="AJ142" t="s">
        <v>882</v>
      </c>
      <c r="AK142" t="s">
        <v>908</v>
      </c>
      <c r="AL142" s="1" t="str">
        <f t="shared" si="26"/>
        <v>-&gt;add('physicalAddressLine2', TextType::class, [
  'disabled' =&gt; FALSE, 
'label'          =&gt; 'Address Line 2',
  'label_attr' =&gt; [], 
  'label_format' =&gt; NULL,
'placeholder'=&gt;'Address Line 2',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128,'maxMessage' =&gt; 'Address Line 2 cannot exceeed {{ limit }} characters.',]),
],
])</v>
      </c>
    </row>
    <row r="143" spans="1:38" ht="19.5" customHeight="1" x14ac:dyDescent="0.25">
      <c r="A143" s="10">
        <v>142</v>
      </c>
      <c r="B143" s="7" t="s">
        <v>306</v>
      </c>
      <c r="C143">
        <v>10</v>
      </c>
      <c r="D143" s="7" t="s">
        <v>244</v>
      </c>
      <c r="E143" s="7" t="s">
        <v>349</v>
      </c>
      <c r="F143" s="7" t="s">
        <v>415</v>
      </c>
      <c r="G143" s="7" t="s">
        <v>416</v>
      </c>
      <c r="H143">
        <v>128</v>
      </c>
      <c r="I143" s="7" t="s">
        <v>431</v>
      </c>
      <c r="J143" s="7" t="s">
        <v>415</v>
      </c>
      <c r="K143" s="23" t="s">
        <v>557</v>
      </c>
      <c r="M143" s="14" t="str">
        <f t="shared" si="22"/>
        <v>physicalAddressCity</v>
      </c>
      <c r="N143" s="14" t="str">
        <f t="shared" si="23"/>
        <v>{{ form_row(form.physicalAddressCity) }}</v>
      </c>
      <c r="O143" s="10" t="str">
        <f t="shared" si="24"/>
        <v xml:space="preserve">-&gt;add('physicalAddressCity', </v>
      </c>
      <c r="P143" s="10" t="s">
        <v>833</v>
      </c>
      <c r="Q143" s="16" t="s">
        <v>907</v>
      </c>
      <c r="R143" s="10" t="str">
        <f t="shared" si="25"/>
        <v>'label'          =&gt; 'City',</v>
      </c>
      <c r="S143" s="10" t="s">
        <v>843</v>
      </c>
      <c r="T143" s="10" t="s">
        <v>844</v>
      </c>
      <c r="U143" s="10" t="str">
        <f>CONCATENATE("'placeholder'=&gt;'", K143, "',")</f>
        <v>'placeholder'=&gt;'City',</v>
      </c>
      <c r="V143" s="10" t="s">
        <v>845</v>
      </c>
      <c r="W143" s="10" t="s">
        <v>846</v>
      </c>
      <c r="X143" s="10" t="s">
        <v>847</v>
      </c>
      <c r="Y143" s="10" t="s">
        <v>848</v>
      </c>
      <c r="Z143" s="10" t="s">
        <v>832</v>
      </c>
      <c r="AA143" t="s">
        <v>841</v>
      </c>
      <c r="AB143" t="s">
        <v>911</v>
      </c>
      <c r="AC143" s="1" t="s">
        <v>909</v>
      </c>
      <c r="AD143" s="1" t="s">
        <v>910</v>
      </c>
      <c r="AE143" s="1" t="s">
        <v>849</v>
      </c>
      <c r="AF143" t="s">
        <v>850</v>
      </c>
      <c r="AG143" s="16" t="s">
        <v>881</v>
      </c>
      <c r="AH143" t="str">
        <f>CONCATENATE("new NotBlank([ 'message' =&gt; 'Please enter a ",K143," ',]),")</f>
        <v>new NotBlank([ 'message' =&gt; 'Please enter a City ',]),</v>
      </c>
      <c r="AI143" t="str">
        <f>CONCATENATE("new Length(['min'=&gt; 1,'minMessage' =&gt; '",K143," must be at least {{ limit }} characters in length.','max'=&gt; ",H143,",'maxMessage' =&gt; '",K143," cannot exceeed {{ limit }} characters.',]),")</f>
        <v>new Length(['min'=&gt; 1,'minMessage' =&gt; 'City must be at least {{ limit }} characters in length.','max'=&gt; 128,'maxMessage' =&gt; 'City cannot exceeed {{ limit }} characters.',]),</v>
      </c>
      <c r="AJ143" t="s">
        <v>882</v>
      </c>
      <c r="AK143" t="s">
        <v>908</v>
      </c>
      <c r="AL143" s="1" t="str">
        <f t="shared" si="26"/>
        <v>-&gt;add('physicalAddressCity', TextType::class, [
  'disabled' =&gt; FALSE, 
'label'          =&gt; 'City',
  'label_attr' =&gt; [], 
  'label_format' =&gt; NULL,
'placeholder'=&gt;'City',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City ',]),
new Length(['min'=&gt; 1,'minMessage' =&gt; 'City must be at least {{ limit }} characters in length.','max'=&gt; 128,'maxMessage' =&gt; 'City cannot exceeed {{ limit }} characters.',]),
],
])</v>
      </c>
    </row>
    <row r="144" spans="1:38" ht="19.5" customHeight="1" x14ac:dyDescent="0.25">
      <c r="A144" s="10">
        <v>143</v>
      </c>
      <c r="B144" s="7" t="s">
        <v>306</v>
      </c>
      <c r="C144">
        <v>11</v>
      </c>
      <c r="D144" s="7" t="s">
        <v>245</v>
      </c>
      <c r="E144" s="7" t="s">
        <v>349</v>
      </c>
      <c r="F144" s="8" t="s">
        <v>496</v>
      </c>
      <c r="G144" s="7" t="s">
        <v>416</v>
      </c>
      <c r="H144">
        <v>2</v>
      </c>
      <c r="I144" s="7" t="s">
        <v>463</v>
      </c>
      <c r="J144" s="7" t="s">
        <v>415</v>
      </c>
      <c r="K144" s="23" t="s">
        <v>560</v>
      </c>
      <c r="M144" s="14" t="str">
        <f t="shared" si="22"/>
        <v>physicalAddressState</v>
      </c>
      <c r="N144" s="14" t="str">
        <f t="shared" si="23"/>
        <v>{{ form_row(form.physicalAddressState) }}</v>
      </c>
      <c r="O144" s="10" t="str">
        <f t="shared" si="24"/>
        <v xml:space="preserve">-&gt;add('physicalAddressState', </v>
      </c>
      <c r="P144" s="10" t="s">
        <v>833</v>
      </c>
      <c r="Q144" s="16" t="s">
        <v>907</v>
      </c>
      <c r="R144" s="10" t="str">
        <f t="shared" si="25"/>
        <v>'label'          =&gt; 'State',</v>
      </c>
      <c r="S144" s="10" t="s">
        <v>843</v>
      </c>
      <c r="T144" s="10" t="s">
        <v>844</v>
      </c>
      <c r="U144" s="10" t="s">
        <v>865</v>
      </c>
      <c r="V144" s="10" t="s">
        <v>845</v>
      </c>
      <c r="W144" s="10" t="s">
        <v>846</v>
      </c>
      <c r="X144" s="10" t="s">
        <v>847</v>
      </c>
      <c r="Y144" s="10" t="s">
        <v>848</v>
      </c>
      <c r="Z144" s="10" t="s">
        <v>832</v>
      </c>
      <c r="AA144" t="s">
        <v>841</v>
      </c>
      <c r="AB144" t="s">
        <v>911</v>
      </c>
      <c r="AC144" s="1" t="s">
        <v>909</v>
      </c>
      <c r="AD144" s="1" t="s">
        <v>910</v>
      </c>
      <c r="AE144" s="1" t="s">
        <v>849</v>
      </c>
      <c r="AF144" t="s">
        <v>850</v>
      </c>
      <c r="AG144" s="16" t="s">
        <v>881</v>
      </c>
      <c r="AH144" t="str">
        <f>CONCATENATE("new NotBlank([ 'message' =&gt; 'Please enter a ",K144," ',]),")</f>
        <v>new NotBlank([ 'message' =&gt; 'Please enter a State ',]),</v>
      </c>
      <c r="AI144" t="str">
        <f>CONCATENATE("new Length(['min'=&gt; 1,'minMessage' =&gt; '",K144," must be at least {{ limit }} characters in length.','max'=&gt; ",H144,",'maxMessage' =&gt; '",K144," cannot exceeed {{ limit }} characters.',]),")</f>
        <v>new Length(['min'=&gt; 1,'minMessage' =&gt; 'State must be at least {{ limit }} characters in length.','max'=&gt; 2,'maxMessage' =&gt; 'State cannot exceeed {{ limit }} characters.',]),</v>
      </c>
      <c r="AJ144" t="s">
        <v>882</v>
      </c>
      <c r="AK144" t="s">
        <v>908</v>
      </c>
      <c r="AL144" s="1" t="str">
        <f t="shared" si="26"/>
        <v>-&gt;add('physicalAddressState', TextType::class, [
  'disabled' =&gt; FALSE, 
'label'          =&gt; 'State',
  'label_attr' =&gt; [], 
  'label_format' =&gt; NULL,
  'placeholder' =&gt; 'Select State',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State ',]),
new Length(['min'=&gt; 1,'minMessage' =&gt; 'State must be at least {{ limit }} characters in length.','max'=&gt; 2,'maxMessage' =&gt; 'State cannot exceeed {{ limit }} characters.',]),
],
])</v>
      </c>
    </row>
    <row r="145" spans="1:38" ht="19.5" customHeight="1" x14ac:dyDescent="0.25">
      <c r="A145" s="10">
        <v>144</v>
      </c>
      <c r="B145" s="7" t="s">
        <v>306</v>
      </c>
      <c r="C145">
        <v>12</v>
      </c>
      <c r="D145" s="7" t="s">
        <v>246</v>
      </c>
      <c r="E145" s="7" t="s">
        <v>349</v>
      </c>
      <c r="F145" s="7" t="s">
        <v>415</v>
      </c>
      <c r="G145" s="7" t="s">
        <v>416</v>
      </c>
      <c r="H145">
        <v>16</v>
      </c>
      <c r="I145" s="7" t="s">
        <v>465</v>
      </c>
      <c r="J145" s="7" t="s">
        <v>415</v>
      </c>
      <c r="K145" s="23" t="s">
        <v>561</v>
      </c>
      <c r="M145" s="14" t="str">
        <f t="shared" si="22"/>
        <v>physicalAddressZipCode</v>
      </c>
      <c r="N145" s="14" t="str">
        <f t="shared" si="23"/>
        <v>{{ form_row(form.physicalAddressZipCode) }}</v>
      </c>
      <c r="O145" s="10" t="str">
        <f t="shared" si="24"/>
        <v xml:space="preserve">-&gt;add('physicalAddressZipCode', </v>
      </c>
      <c r="P145" s="10" t="s">
        <v>833</v>
      </c>
      <c r="Q145" s="16" t="s">
        <v>907</v>
      </c>
      <c r="R145" s="10" t="str">
        <f t="shared" si="25"/>
        <v>'label'          =&gt; 'Zip Code',</v>
      </c>
      <c r="S145" s="10" t="s">
        <v>843</v>
      </c>
      <c r="T145" s="10" t="s">
        <v>844</v>
      </c>
      <c r="U145" s="10" t="s">
        <v>867</v>
      </c>
      <c r="V145" s="10" t="s">
        <v>845</v>
      </c>
      <c r="W145" s="10" t="s">
        <v>846</v>
      </c>
      <c r="X145" s="10" t="s">
        <v>847</v>
      </c>
      <c r="Y145" s="10" t="s">
        <v>848</v>
      </c>
      <c r="Z145" s="10" t="s">
        <v>832</v>
      </c>
      <c r="AA145" t="s">
        <v>841</v>
      </c>
      <c r="AB145" t="s">
        <v>911</v>
      </c>
      <c r="AC145" s="1" t="s">
        <v>909</v>
      </c>
      <c r="AD145" s="1" t="s">
        <v>910</v>
      </c>
      <c r="AE145" s="1" t="s">
        <v>849</v>
      </c>
      <c r="AF145" t="s">
        <v>850</v>
      </c>
      <c r="AG145" s="16" t="s">
        <v>881</v>
      </c>
      <c r="AH145" t="str">
        <f>CONCATENATE("new NotBlank([ 'message' =&gt; 'Please enter a ",K145," ',]),")</f>
        <v>new NotBlank([ 'message' =&gt; 'Please enter a Zip Code ',]),</v>
      </c>
      <c r="AI145" t="str">
        <f>CONCATENATE("new Length(['min'=&gt; 1,'minMessage' =&gt; '",K145," must be at least {{ limit }} characters in length.','max'=&gt; ",H145,",'maxMessage' =&gt; '",K145," cannot exceeed {{ limit }} characters.',]),")</f>
        <v>new Length(['min'=&gt; 1,'minMessage' =&gt; 'Zip Code must be at least {{ limit }} characters in length.','max'=&gt; 16,'maxMessage' =&gt; 'Zip Code cannot exceeed {{ limit }} characters.',]),</v>
      </c>
      <c r="AJ145" t="s">
        <v>882</v>
      </c>
      <c r="AK145" t="s">
        <v>908</v>
      </c>
      <c r="AL145" s="1" t="str">
        <f t="shared" si="26"/>
        <v>-&gt;add('physicalAddressZipCode', TextType::class, [
  'disabled' =&gt; FALSE, 
'label'          =&gt; 'Zip Code',
  'label_attr' =&gt; [], 
  'label_format' =&gt; NULL,
  'placeholder' =&gt; '12345 or 12345-1234',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Zip Code ',]),
new Length(['min'=&gt; 1,'minMessage' =&gt; 'Zip Code must be at least {{ limit }} characters in length.','max'=&gt; 16,'maxMessage' =&gt; 'Zip Code cannot exceeed {{ limit }} characters.',]),
],
])</v>
      </c>
    </row>
    <row r="146" spans="1:38" ht="19.5" customHeight="1" x14ac:dyDescent="0.25">
      <c r="A146" s="10">
        <v>145</v>
      </c>
      <c r="B146" s="7" t="s">
        <v>306</v>
      </c>
      <c r="C146">
        <v>13</v>
      </c>
      <c r="D146" s="7" t="s">
        <v>309</v>
      </c>
      <c r="E146" s="7" t="s">
        <v>349</v>
      </c>
      <c r="F146" s="7" t="s">
        <v>420</v>
      </c>
      <c r="G146" s="7" t="s">
        <v>421</v>
      </c>
      <c r="H146">
        <v>32</v>
      </c>
      <c r="I146" s="7" t="s">
        <v>522</v>
      </c>
      <c r="J146" s="7" t="s">
        <v>415</v>
      </c>
      <c r="K146" s="23" t="s">
        <v>619</v>
      </c>
      <c r="M146" s="14" t="str">
        <f t="shared" si="22"/>
        <v>legalLot</v>
      </c>
      <c r="N146" s="14" t="str">
        <f t="shared" si="23"/>
        <v>{{ form_row(form.legalLot) }}</v>
      </c>
      <c r="O146" s="10" t="str">
        <f t="shared" si="24"/>
        <v xml:space="preserve">-&gt;add('legalLot', </v>
      </c>
      <c r="P146" s="10" t="s">
        <v>833</v>
      </c>
      <c r="Q146" s="16" t="s">
        <v>907</v>
      </c>
      <c r="R146" s="10" t="str">
        <f t="shared" si="25"/>
        <v>'label'          =&gt; 'Legal Description Lot',</v>
      </c>
      <c r="S146" s="10" t="s">
        <v>843</v>
      </c>
      <c r="T146" s="10" t="s">
        <v>844</v>
      </c>
      <c r="U146" s="10" t="s">
        <v>862</v>
      </c>
      <c r="V146" s="10" t="s">
        <v>845</v>
      </c>
      <c r="W146" s="10" t="s">
        <v>846</v>
      </c>
      <c r="X146" s="10" t="s">
        <v>847</v>
      </c>
      <c r="Y146" s="10" t="s">
        <v>848</v>
      </c>
      <c r="Z146" s="10" t="s">
        <v>832</v>
      </c>
      <c r="AA146" t="s">
        <v>842</v>
      </c>
      <c r="AB146" t="s">
        <v>911</v>
      </c>
      <c r="AC146" s="1" t="s">
        <v>909</v>
      </c>
      <c r="AD146" s="1" t="s">
        <v>910</v>
      </c>
      <c r="AE146" s="1" t="s">
        <v>849</v>
      </c>
      <c r="AF146" t="s">
        <v>850</v>
      </c>
      <c r="AG146" s="16" t="s">
        <v>881</v>
      </c>
      <c r="AI146" t="str">
        <f>CONCATENATE("new Length(['max'=&gt; ",H146,",'maxMessage' =&gt; '",K146," cannot exceeed {{ limit }} characters.',]),")</f>
        <v>new Length(['max'=&gt; 32,'maxMessage' =&gt; 'Legal Description Lot cannot exceeed {{ limit }} characters.',]),</v>
      </c>
      <c r="AJ146" t="s">
        <v>882</v>
      </c>
      <c r="AK146" t="s">
        <v>908</v>
      </c>
      <c r="AL146" s="1" t="str">
        <f t="shared" si="26"/>
        <v>-&gt;add('legalLot', TextType::class, [
  'disabled' =&gt; FALSE, 
'label'          =&gt; 'Legal Description Lot',
  'label_attr' =&gt; [], 
  'label_format' =&gt; NULL,
  'placeholder' =&gt; 'i.e. Lot No. 4',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32,'maxMessage' =&gt; 'Legal Description Lot cannot exceeed {{ limit }} characters.',]),
],
])</v>
      </c>
    </row>
    <row r="147" spans="1:38" ht="19.5" customHeight="1" x14ac:dyDescent="0.25">
      <c r="A147" s="10">
        <v>146</v>
      </c>
      <c r="B147" s="7" t="s">
        <v>306</v>
      </c>
      <c r="C147">
        <v>14</v>
      </c>
      <c r="D147" s="7" t="s">
        <v>310</v>
      </c>
      <c r="E147" s="7" t="s">
        <v>349</v>
      </c>
      <c r="F147" s="7" t="s">
        <v>420</v>
      </c>
      <c r="G147" s="7" t="s">
        <v>421</v>
      </c>
      <c r="H147">
        <v>32</v>
      </c>
      <c r="I147" s="7" t="s">
        <v>522</v>
      </c>
      <c r="J147" s="7" t="s">
        <v>415</v>
      </c>
      <c r="K147" s="23" t="s">
        <v>620</v>
      </c>
      <c r="M147" s="14" t="str">
        <f t="shared" si="22"/>
        <v>legalSection</v>
      </c>
      <c r="N147" s="14" t="str">
        <f t="shared" si="23"/>
        <v>{{ form_row(form.legalSection) }}</v>
      </c>
      <c r="O147" s="10" t="str">
        <f t="shared" si="24"/>
        <v xml:space="preserve">-&gt;add('legalSection', </v>
      </c>
      <c r="P147" s="10" t="s">
        <v>833</v>
      </c>
      <c r="Q147" s="16" t="s">
        <v>907</v>
      </c>
      <c r="R147" s="10" t="str">
        <f t="shared" si="25"/>
        <v>'label'          =&gt; 'Legal Description Section',</v>
      </c>
      <c r="S147" s="10" t="s">
        <v>843</v>
      </c>
      <c r="T147" s="10" t="s">
        <v>844</v>
      </c>
      <c r="U147" s="10" t="s">
        <v>863</v>
      </c>
      <c r="V147" s="10" t="s">
        <v>845</v>
      </c>
      <c r="W147" s="10" t="s">
        <v>846</v>
      </c>
      <c r="X147" s="10" t="s">
        <v>847</v>
      </c>
      <c r="Y147" s="10" t="s">
        <v>848</v>
      </c>
      <c r="Z147" s="10" t="s">
        <v>832</v>
      </c>
      <c r="AA147" t="s">
        <v>842</v>
      </c>
      <c r="AB147" t="s">
        <v>911</v>
      </c>
      <c r="AC147" s="1" t="s">
        <v>909</v>
      </c>
      <c r="AD147" s="1" t="s">
        <v>910</v>
      </c>
      <c r="AE147" s="1" t="s">
        <v>849</v>
      </c>
      <c r="AF147" t="s">
        <v>850</v>
      </c>
      <c r="AG147" s="16" t="s">
        <v>881</v>
      </c>
      <c r="AI147" t="str">
        <f>CONCATENATE("new Length(['max'=&gt; ",H147,",'maxMessage' =&gt; '",K147," cannot exceeed {{ limit }} characters.',]),")</f>
        <v>new Length(['max'=&gt; 32,'maxMessage' =&gt; 'Legal Description Section cannot exceeed {{ limit }} characters.',]),</v>
      </c>
      <c r="AJ147" t="s">
        <v>882</v>
      </c>
      <c r="AK147" t="s">
        <v>908</v>
      </c>
      <c r="AL147" s="1" t="str">
        <f t="shared" si="26"/>
        <v>-&gt;add('legalSection', TextType::class, [
  'disabled' =&gt; FALSE, 
'label'          =&gt; 'Legal Description Section',
  'label_attr' =&gt; [], 
  'label_format' =&gt; NULL,
  'placeholder' =&gt; 'i.e. Section 7',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32,'maxMessage' =&gt; 'Legal Description Section cannot exceeed {{ limit }} characters.',]),
],
])</v>
      </c>
    </row>
    <row r="148" spans="1:38" ht="19.5" customHeight="1" x14ac:dyDescent="0.25">
      <c r="A148" s="10">
        <v>147</v>
      </c>
      <c r="B148" s="7" t="s">
        <v>306</v>
      </c>
      <c r="C148">
        <v>15</v>
      </c>
      <c r="D148" s="7" t="s">
        <v>311</v>
      </c>
      <c r="E148" s="7" t="s">
        <v>349</v>
      </c>
      <c r="F148" s="7" t="s">
        <v>420</v>
      </c>
      <c r="G148" s="7" t="s">
        <v>421</v>
      </c>
      <c r="H148">
        <v>32</v>
      </c>
      <c r="I148" s="7" t="s">
        <v>522</v>
      </c>
      <c r="J148" s="7" t="s">
        <v>415</v>
      </c>
      <c r="K148" s="23" t="s">
        <v>618</v>
      </c>
      <c r="M148" s="14" t="str">
        <f t="shared" si="22"/>
        <v>legalBlock</v>
      </c>
      <c r="N148" s="14" t="str">
        <f t="shared" si="23"/>
        <v>{{ form_row(form.legalBlock) }}</v>
      </c>
      <c r="O148" s="10" t="str">
        <f t="shared" si="24"/>
        <v xml:space="preserve">-&gt;add('legalBlock', </v>
      </c>
      <c r="P148" s="10" t="s">
        <v>833</v>
      </c>
      <c r="Q148" s="16" t="s">
        <v>907</v>
      </c>
      <c r="R148" s="10" t="str">
        <f t="shared" si="25"/>
        <v>'label'          =&gt; 'Legal Description Block',</v>
      </c>
      <c r="S148" s="10" t="s">
        <v>843</v>
      </c>
      <c r="T148" s="10" t="s">
        <v>844</v>
      </c>
      <c r="U148" s="10" t="s">
        <v>864</v>
      </c>
      <c r="V148" s="10" t="s">
        <v>845</v>
      </c>
      <c r="W148" s="10" t="s">
        <v>846</v>
      </c>
      <c r="X148" s="10" t="s">
        <v>847</v>
      </c>
      <c r="Y148" s="10" t="s">
        <v>848</v>
      </c>
      <c r="Z148" s="10" t="s">
        <v>832</v>
      </c>
      <c r="AA148" t="s">
        <v>842</v>
      </c>
      <c r="AB148" t="s">
        <v>911</v>
      </c>
      <c r="AC148" s="1" t="s">
        <v>909</v>
      </c>
      <c r="AD148" s="1" t="s">
        <v>910</v>
      </c>
      <c r="AE148" s="1" t="s">
        <v>849</v>
      </c>
      <c r="AF148" t="s">
        <v>850</v>
      </c>
      <c r="AG148" s="16" t="s">
        <v>881</v>
      </c>
      <c r="AI148" t="str">
        <f>CONCATENATE("new Length(['max'=&gt; ",H148,",'maxMessage' =&gt; '",K148," cannot exceeed {{ limit }} characters.',]),")</f>
        <v>new Length(['max'=&gt; 32,'maxMessage' =&gt; 'Legal Description Block cannot exceeed {{ limit }} characters.',]),</v>
      </c>
      <c r="AJ148" t="s">
        <v>882</v>
      </c>
      <c r="AK148" t="s">
        <v>908</v>
      </c>
      <c r="AL148" s="1" t="str">
        <f t="shared" si="26"/>
        <v>-&gt;add('legalBlock', TextType::class, [
  'disabled' =&gt; FALSE, 
'label'          =&gt; 'Legal Description Block',
  'label_attr' =&gt; [], 
  'label_format' =&gt; NULL,
  'placeholder' =&gt; 'i.e. ACME Subdivision',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32,'maxMessage' =&gt; 'Legal Description Block cannot exceeed {{ limit }} characters.',]),
],
])</v>
      </c>
    </row>
    <row r="149" spans="1:38" ht="19.5" customHeight="1" x14ac:dyDescent="0.25">
      <c r="A149" s="10">
        <v>148</v>
      </c>
      <c r="B149" s="7" t="s">
        <v>306</v>
      </c>
      <c r="C149">
        <v>16</v>
      </c>
      <c r="D149" s="7" t="s">
        <v>312</v>
      </c>
      <c r="E149" s="7" t="s">
        <v>355</v>
      </c>
      <c r="F149" s="7" t="s">
        <v>420</v>
      </c>
      <c r="G149" s="7" t="s">
        <v>421</v>
      </c>
      <c r="H149">
        <v>65535</v>
      </c>
      <c r="I149" s="7" t="s">
        <v>355</v>
      </c>
      <c r="J149" s="7" t="s">
        <v>415</v>
      </c>
      <c r="K149" s="23" t="s">
        <v>581</v>
      </c>
      <c r="M149" s="14" t="str">
        <f t="shared" si="22"/>
        <v>legalDescription</v>
      </c>
      <c r="N149" s="14" t="str">
        <f t="shared" si="23"/>
        <v>{{ form_row(form.legalDescription) }}</v>
      </c>
      <c r="O149" s="10" t="str">
        <f t="shared" si="24"/>
        <v xml:space="preserve">-&gt;add('legalDescription', </v>
      </c>
      <c r="P149" s="10" t="s">
        <v>833</v>
      </c>
      <c r="Q149" s="16" t="s">
        <v>907</v>
      </c>
      <c r="R149" s="10" t="str">
        <f t="shared" si="25"/>
        <v>'label'          =&gt; 'Full Legal Description',</v>
      </c>
      <c r="S149" s="10" t="s">
        <v>843</v>
      </c>
      <c r="T149" s="10" t="s">
        <v>844</v>
      </c>
      <c r="U149" s="10" t="s">
        <v>875</v>
      </c>
      <c r="V149" s="10" t="s">
        <v>845</v>
      </c>
      <c r="W149" s="10" t="s">
        <v>846</v>
      </c>
      <c r="X149" s="10" t="s">
        <v>847</v>
      </c>
      <c r="Y149" s="10" t="s">
        <v>848</v>
      </c>
      <c r="Z149" s="10" t="s">
        <v>832</v>
      </c>
      <c r="AA149" t="s">
        <v>842</v>
      </c>
      <c r="AB149" t="s">
        <v>911</v>
      </c>
      <c r="AC149" s="1" t="s">
        <v>909</v>
      </c>
      <c r="AD149" s="1" t="s">
        <v>910</v>
      </c>
      <c r="AE149" s="1" t="s">
        <v>849</v>
      </c>
      <c r="AF149" t="s">
        <v>850</v>
      </c>
      <c r="AG149" s="16" t="s">
        <v>881</v>
      </c>
      <c r="AI149" t="str">
        <f>CONCATENATE("new Length(['max'=&gt; ",H149,",'maxMessage' =&gt; '",K149," cannot exceeed {{ limit }} characters.',]),")</f>
        <v>new Length(['max'=&gt; 65535,'maxMessage' =&gt; 'Full Legal Description cannot exceeed {{ limit }} characters.',]),</v>
      </c>
      <c r="AJ149" t="s">
        <v>882</v>
      </c>
      <c r="AK149" t="s">
        <v>908</v>
      </c>
      <c r="AL149" s="1" t="str">
        <f t="shared" si="26"/>
        <v>-&gt;add('legalDescription', TextType::class, [
  'disabled' =&gt; FALSE, 
'label'          =&gt; 'Full Legal Description',
  'label_attr' =&gt; [], 
  'label_format' =&gt; NULL,
  'placeholder' =&gt; 'i.e. Lot 1, Block 13, ACME Subdivision', 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65535,'maxMessage' =&gt; 'Full Legal Description cannot exceeed {{ limit }} characters.',]),
],
])</v>
      </c>
    </row>
    <row r="150" spans="1:38" ht="19.5" customHeight="1" x14ac:dyDescent="0.25">
      <c r="A150" s="10">
        <v>149</v>
      </c>
      <c r="B150" s="7" t="s">
        <v>326</v>
      </c>
      <c r="C150">
        <v>1</v>
      </c>
      <c r="D150" s="7" t="s">
        <v>396</v>
      </c>
      <c r="E150" s="7" t="s">
        <v>342</v>
      </c>
      <c r="F150" s="7" t="s">
        <v>415</v>
      </c>
      <c r="G150" s="7" t="s">
        <v>416</v>
      </c>
      <c r="H150"/>
      <c r="I150" s="7" t="s">
        <v>417</v>
      </c>
      <c r="J150" s="7" t="s">
        <v>418</v>
      </c>
      <c r="K150" s="23" t="s">
        <v>826</v>
      </c>
      <c r="M150" s="14" t="str">
        <f t="shared" si="22"/>
        <v>uploadId</v>
      </c>
      <c r="N150" s="14" t="str">
        <f t="shared" si="23"/>
        <v>{{ form_row(form.uploadId) }}</v>
      </c>
      <c r="O150" s="10" t="str">
        <f t="shared" si="24"/>
        <v xml:space="preserve">-&gt;add('uploadId', </v>
      </c>
      <c r="P150" s="10" t="s">
        <v>835</v>
      </c>
      <c r="Q150" s="16" t="s">
        <v>906</v>
      </c>
      <c r="R150" s="10" t="str">
        <f t="shared" si="25"/>
        <v>'label'          =&gt; 'Primary Key to Uploads',</v>
      </c>
      <c r="S150" s="10" t="s">
        <v>843</v>
      </c>
      <c r="T150" s="10" t="s">
        <v>844</v>
      </c>
      <c r="V150" s="10" t="s">
        <v>845</v>
      </c>
      <c r="W150" s="10" t="s">
        <v>846</v>
      </c>
      <c r="X150" s="10" t="s">
        <v>847</v>
      </c>
      <c r="Y150" s="10" t="s">
        <v>848</v>
      </c>
      <c r="Z150" s="10" t="s">
        <v>832</v>
      </c>
      <c r="AA150" t="s">
        <v>841</v>
      </c>
      <c r="AB150" t="s">
        <v>911</v>
      </c>
      <c r="AC150" s="1" t="s">
        <v>909</v>
      </c>
      <c r="AD150" s="1" t="s">
        <v>910</v>
      </c>
      <c r="AE150" s="1" t="s">
        <v>849</v>
      </c>
      <c r="AF150" t="s">
        <v>850</v>
      </c>
      <c r="AG150" s="16" t="s">
        <v>881</v>
      </c>
      <c r="AJ150" t="s">
        <v>882</v>
      </c>
      <c r="AK150" t="s">
        <v>908</v>
      </c>
      <c r="AL150" s="1" t="str">
        <f t="shared" si="26"/>
        <v>-&gt;add('uploadId', IntegerType::class, [
  'disabled' =&gt; TRUE, 
'label'          =&gt; 'Primary Key to Uploads',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51" spans="1:38" ht="19.5" customHeight="1" x14ac:dyDescent="0.25">
      <c r="A151" s="10">
        <v>150</v>
      </c>
      <c r="B151" s="7" t="s">
        <v>326</v>
      </c>
      <c r="C151">
        <v>2</v>
      </c>
      <c r="D151" s="7" t="s">
        <v>404</v>
      </c>
      <c r="E151" s="7" t="s">
        <v>342</v>
      </c>
      <c r="F151" s="7" t="s">
        <v>415</v>
      </c>
      <c r="G151" s="7" t="s">
        <v>416</v>
      </c>
      <c r="H151"/>
      <c r="I151" s="7" t="s">
        <v>417</v>
      </c>
      <c r="J151" s="7" t="s">
        <v>415</v>
      </c>
      <c r="K151" s="23" t="s">
        <v>586</v>
      </c>
      <c r="L151" s="10" t="s">
        <v>295</v>
      </c>
      <c r="M151" s="14" t="str">
        <f t="shared" si="22"/>
        <v>uploadedBy</v>
      </c>
      <c r="N151" s="14" t="str">
        <f t="shared" si="23"/>
        <v>{{ form_row(form.uploadedBy) }}</v>
      </c>
      <c r="O151" s="10" t="str">
        <f t="shared" si="24"/>
        <v xml:space="preserve">-&gt;add('uploadedBy', </v>
      </c>
      <c r="P151" s="10" t="s">
        <v>833</v>
      </c>
      <c r="Q151" s="16" t="s">
        <v>906</v>
      </c>
      <c r="R151" s="10" t="str">
        <f t="shared" si="25"/>
        <v>'label'          =&gt; 'Foreign Key to Person',</v>
      </c>
      <c r="S151" s="10" t="s">
        <v>843</v>
      </c>
      <c r="T151" s="10" t="s">
        <v>844</v>
      </c>
      <c r="V151" s="10" t="s">
        <v>845</v>
      </c>
      <c r="W151" s="10" t="s">
        <v>846</v>
      </c>
      <c r="X151" s="10" t="s">
        <v>847</v>
      </c>
      <c r="Y151" s="10" t="s">
        <v>848</v>
      </c>
      <c r="Z151" s="10" t="s">
        <v>832</v>
      </c>
      <c r="AA151" t="s">
        <v>841</v>
      </c>
      <c r="AB151" t="s">
        <v>911</v>
      </c>
      <c r="AC151" s="1" t="s">
        <v>909</v>
      </c>
      <c r="AD151" s="1" t="s">
        <v>910</v>
      </c>
      <c r="AE151" s="1" t="s">
        <v>849</v>
      </c>
      <c r="AF151" t="s">
        <v>850</v>
      </c>
      <c r="AG151" s="16" t="s">
        <v>881</v>
      </c>
      <c r="AH151" t="str">
        <f>CONCATENATE("new NotBlank([ 'message' =&gt; 'Please enter a ",K151," ',]),")</f>
        <v>new NotBlank([ 'message' =&gt; 'Please enter a Foreign Key to Person ',]),</v>
      </c>
      <c r="AJ151" t="s">
        <v>882</v>
      </c>
      <c r="AK151" t="s">
        <v>908</v>
      </c>
      <c r="AL151" s="1" t="str">
        <f t="shared" si="26"/>
        <v>-&gt;add('uploadedBy', TextType::class, [
  'disabled' =&gt; TRUE, 
'label'          =&gt; 'Foreign Key to Person',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Foreign Key to Person ',]),
],
])</v>
      </c>
    </row>
    <row r="152" spans="1:38" ht="19.5" customHeight="1" x14ac:dyDescent="0.25">
      <c r="A152" s="10">
        <v>151</v>
      </c>
      <c r="B152" s="7" t="s">
        <v>326</v>
      </c>
      <c r="C152">
        <v>3</v>
      </c>
      <c r="D152" s="7" t="s">
        <v>397</v>
      </c>
      <c r="E152" s="7" t="s">
        <v>349</v>
      </c>
      <c r="F152" s="7" t="s">
        <v>415</v>
      </c>
      <c r="G152" s="7" t="s">
        <v>416</v>
      </c>
      <c r="H152">
        <v>128</v>
      </c>
      <c r="I152" s="7" t="s">
        <v>431</v>
      </c>
      <c r="J152" s="7" t="s">
        <v>415</v>
      </c>
      <c r="K152" s="23" t="s">
        <v>589</v>
      </c>
      <c r="M152" s="14" t="str">
        <f t="shared" si="22"/>
        <v>filePath</v>
      </c>
      <c r="N152" s="14" t="str">
        <f t="shared" si="23"/>
        <v>{{ form_row(form.filePath) }}</v>
      </c>
      <c r="O152" s="10" t="str">
        <f t="shared" si="24"/>
        <v xml:space="preserve">-&gt;add('filePath', </v>
      </c>
      <c r="P152" s="10" t="s">
        <v>833</v>
      </c>
      <c r="Q152" s="16" t="s">
        <v>907</v>
      </c>
      <c r="R152" s="10" t="str">
        <f t="shared" si="25"/>
        <v>'label'          =&gt; 'File Path',</v>
      </c>
      <c r="S152" s="10" t="s">
        <v>843</v>
      </c>
      <c r="T152" s="10" t="s">
        <v>844</v>
      </c>
      <c r="V152" s="10" t="s">
        <v>845</v>
      </c>
      <c r="W152" s="10" t="s">
        <v>846</v>
      </c>
      <c r="X152" s="10" t="s">
        <v>847</v>
      </c>
      <c r="Y152" s="10" t="s">
        <v>848</v>
      </c>
      <c r="Z152" s="10" t="s">
        <v>832</v>
      </c>
      <c r="AA152" t="s">
        <v>841</v>
      </c>
      <c r="AB152" t="s">
        <v>911</v>
      </c>
      <c r="AC152" s="1" t="s">
        <v>909</v>
      </c>
      <c r="AD152" s="1" t="s">
        <v>910</v>
      </c>
      <c r="AE152" s="1" t="s">
        <v>849</v>
      </c>
      <c r="AF152" t="s">
        <v>850</v>
      </c>
      <c r="AG152" s="16" t="s">
        <v>881</v>
      </c>
      <c r="AI152" t="str">
        <f>CONCATENATE("new Length(['min'=&gt; 1,'minMessage' =&gt; '",K152," must be at least {{ limit }} characters in length.','max'=&gt; ",H152,",'maxMessage' =&gt; '",K152," cannot exceeed {{ limit }} characters.',]),")</f>
        <v>new Length(['min'=&gt; 1,'minMessage' =&gt; 'File Path must be at least {{ limit }} characters in length.','max'=&gt; 128,'maxMessage' =&gt; 'File Path cannot exceeed {{ limit }} characters.',]),</v>
      </c>
      <c r="AJ152" t="s">
        <v>882</v>
      </c>
      <c r="AK152" t="s">
        <v>908</v>
      </c>
      <c r="AL152" s="1" t="str">
        <f t="shared" si="26"/>
        <v>-&gt;add('filePath', TextType::class, [
  'disabled' =&gt; FALSE, 
'label'          =&gt; 'File Path',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Length(['min'=&gt; 1,'minMessage' =&gt; 'File Path must be at least {{ limit }} characters in length.','max'=&gt; 128,'maxMessage' =&gt; 'File Path cannot exceeed {{ limit }} characters.',]),
],
])</v>
      </c>
    </row>
    <row r="153" spans="1:38" ht="19.5" customHeight="1" x14ac:dyDescent="0.25">
      <c r="A153" s="10">
        <v>152</v>
      </c>
      <c r="B153" s="7" t="s">
        <v>326</v>
      </c>
      <c r="C153">
        <v>4</v>
      </c>
      <c r="D153" s="7" t="s">
        <v>398</v>
      </c>
      <c r="E153" s="7" t="s">
        <v>349</v>
      </c>
      <c r="F153" s="7" t="s">
        <v>415</v>
      </c>
      <c r="G153" s="7" t="s">
        <v>416</v>
      </c>
      <c r="H153">
        <v>64</v>
      </c>
      <c r="I153" s="7" t="s">
        <v>438</v>
      </c>
      <c r="J153" s="7" t="s">
        <v>415</v>
      </c>
      <c r="K153" s="23" t="s">
        <v>590</v>
      </c>
      <c r="M153" s="14" t="str">
        <f t="shared" si="22"/>
        <v>fileName</v>
      </c>
      <c r="N153" s="14" t="str">
        <f t="shared" si="23"/>
        <v>{{ form_row(form.fileName) }}</v>
      </c>
      <c r="O153" s="10" t="str">
        <f t="shared" si="24"/>
        <v xml:space="preserve">-&gt;add('fileName', </v>
      </c>
      <c r="P153" s="10" t="s">
        <v>833</v>
      </c>
      <c r="Q153" s="16" t="s">
        <v>907</v>
      </c>
      <c r="R153" s="10" t="str">
        <f t="shared" si="25"/>
        <v>'label'          =&gt; 'File Name',</v>
      </c>
      <c r="S153" s="10" t="s">
        <v>843</v>
      </c>
      <c r="T153" s="10" t="s">
        <v>844</v>
      </c>
      <c r="V153" s="10" t="s">
        <v>845</v>
      </c>
      <c r="W153" s="10" t="s">
        <v>846</v>
      </c>
      <c r="X153" s="10" t="s">
        <v>847</v>
      </c>
      <c r="Y153" s="10" t="s">
        <v>848</v>
      </c>
      <c r="Z153" s="10" t="s">
        <v>832</v>
      </c>
      <c r="AA153" t="s">
        <v>841</v>
      </c>
      <c r="AB153" t="s">
        <v>911</v>
      </c>
      <c r="AC153" s="1" t="s">
        <v>909</v>
      </c>
      <c r="AD153" s="1" t="s">
        <v>910</v>
      </c>
      <c r="AE153" s="1" t="s">
        <v>849</v>
      </c>
      <c r="AF153" t="s">
        <v>850</v>
      </c>
      <c r="AG153" s="16" t="s">
        <v>881</v>
      </c>
      <c r="AI153" t="str">
        <f>CONCATENATE("new Length(['min'=&gt; 1,'minMessage' =&gt; '",K153," must be at least {{ limit }} characters in length.','max'=&gt; ",H153,",'maxMessage' =&gt; '",K153," cannot exceeed {{ limit }} characters.',]),")</f>
        <v>new Length(['min'=&gt; 1,'minMessage' =&gt; 'File Name must be at least {{ limit }} characters in length.','max'=&gt; 64,'maxMessage' =&gt; 'File Name cannot exceeed {{ limit }} characters.',]),</v>
      </c>
      <c r="AJ153" t="s">
        <v>882</v>
      </c>
      <c r="AK153" t="s">
        <v>908</v>
      </c>
      <c r="AL153" s="1" t="str">
        <f t="shared" si="26"/>
        <v>-&gt;add('fileName', TextType::class, [
  'disabled' =&gt; FALSE, 
'label'          =&gt; 'File Name',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Length(['min'=&gt; 1,'minMessage' =&gt; 'File Name must be at least {{ limit }} characters in length.','max'=&gt; 64,'maxMessage' =&gt; 'File Name cannot exceeed {{ limit }} characters.',]),
],
])</v>
      </c>
    </row>
    <row r="154" spans="1:38" ht="19.5" customHeight="1" x14ac:dyDescent="0.25">
      <c r="A154" s="10">
        <v>153</v>
      </c>
      <c r="B154" s="7" t="s">
        <v>326</v>
      </c>
      <c r="C154">
        <v>5</v>
      </c>
      <c r="D154" s="7" t="s">
        <v>399</v>
      </c>
      <c r="E154" s="7" t="s">
        <v>349</v>
      </c>
      <c r="F154" s="7" t="s">
        <v>415</v>
      </c>
      <c r="G154" s="7" t="s">
        <v>416</v>
      </c>
      <c r="H154">
        <v>4</v>
      </c>
      <c r="I154" s="7" t="s">
        <v>529</v>
      </c>
      <c r="J154" s="7" t="s">
        <v>415</v>
      </c>
      <c r="K154" s="23" t="s">
        <v>591</v>
      </c>
      <c r="M154" s="14" t="str">
        <f t="shared" si="22"/>
        <v>fileExtension</v>
      </c>
      <c r="N154" s="14" t="str">
        <f t="shared" si="23"/>
        <v>{{ form_row(form.fileExtension) }}</v>
      </c>
      <c r="O154" s="10" t="str">
        <f t="shared" si="24"/>
        <v xml:space="preserve">-&gt;add('fileExtension', </v>
      </c>
      <c r="P154" s="10" t="s">
        <v>833</v>
      </c>
      <c r="Q154" s="16" t="s">
        <v>907</v>
      </c>
      <c r="R154" s="10" t="str">
        <f t="shared" si="25"/>
        <v>'label'          =&gt; 'File Extension',</v>
      </c>
      <c r="S154" s="10" t="s">
        <v>843</v>
      </c>
      <c r="T154" s="10" t="s">
        <v>844</v>
      </c>
      <c r="U154" s="10" t="s">
        <v>860</v>
      </c>
      <c r="V154" s="10" t="s">
        <v>845</v>
      </c>
      <c r="W154" s="10" t="s">
        <v>846</v>
      </c>
      <c r="X154" s="10" t="s">
        <v>847</v>
      </c>
      <c r="Y154" s="10" t="s">
        <v>848</v>
      </c>
      <c r="Z154" s="10" t="s">
        <v>832</v>
      </c>
      <c r="AA154" t="s">
        <v>841</v>
      </c>
      <c r="AB154" t="s">
        <v>911</v>
      </c>
      <c r="AC154" s="1" t="s">
        <v>909</v>
      </c>
      <c r="AD154" s="1" t="s">
        <v>910</v>
      </c>
      <c r="AE154" s="1" t="s">
        <v>849</v>
      </c>
      <c r="AF154" t="s">
        <v>850</v>
      </c>
      <c r="AG154" s="16" t="s">
        <v>881</v>
      </c>
      <c r="AI154" t="str">
        <f>CONCATENATE("new Length(['min'=&gt; 1,'minMessage' =&gt; '",K154," must be at least {{ limit }} characters in length.','max'=&gt; ",H154,",'maxMessage' =&gt; '",K154," cannot exceeed {{ limit }} characters.',]),")</f>
        <v>new Length(['min'=&gt; 1,'minMessage' =&gt; 'File Extension must be at least {{ limit }} characters in length.','max'=&gt; 4,'maxMessage' =&gt; 'File Extension cannot exceeed {{ limit }} characters.',]),</v>
      </c>
      <c r="AJ154" t="s">
        <v>882</v>
      </c>
      <c r="AK154" t="s">
        <v>908</v>
      </c>
      <c r="AL154" s="1" t="str">
        <f t="shared" si="26"/>
        <v>-&gt;add('fileExtension', TextType::class, [
  'disabled' =&gt; FALSE, 
'label'          =&gt; 'File Extension',
  'label_attr' =&gt; [], 
  'label_format' =&gt; NULL,
  'placeholder' =&gt; '.jpg or .png or .doc or .xlsx', 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Length(['min'=&gt; 1,'minMessage' =&gt; 'File Extension must be at least {{ limit }} characters in length.','max'=&gt; 4,'maxMessage' =&gt; 'File Extension cannot exceeed {{ limit }} characters.',]),
],
])</v>
      </c>
    </row>
    <row r="155" spans="1:38" ht="19.5" customHeight="1" x14ac:dyDescent="0.25">
      <c r="A155" s="10">
        <v>154</v>
      </c>
      <c r="B155" s="7" t="s">
        <v>326</v>
      </c>
      <c r="C155">
        <v>6</v>
      </c>
      <c r="D155" s="7" t="s">
        <v>400</v>
      </c>
      <c r="E155" s="7" t="s">
        <v>342</v>
      </c>
      <c r="F155" s="7" t="s">
        <v>420</v>
      </c>
      <c r="G155" s="7" t="s">
        <v>421</v>
      </c>
      <c r="H155"/>
      <c r="I155" s="7" t="s">
        <v>417</v>
      </c>
      <c r="J155" s="7" t="s">
        <v>415</v>
      </c>
      <c r="K155" s="23" t="s">
        <v>827</v>
      </c>
      <c r="M155" s="14" t="str">
        <f t="shared" si="22"/>
        <v>fileSize</v>
      </c>
      <c r="N155" s="14" t="str">
        <f t="shared" si="23"/>
        <v>{{ form_row(form.fileSize) }}</v>
      </c>
      <c r="O155" s="10" t="str">
        <f t="shared" si="24"/>
        <v xml:space="preserve">-&gt;add('fileSize', </v>
      </c>
      <c r="P155" s="10" t="s">
        <v>835</v>
      </c>
      <c r="Q155" s="16" t="s">
        <v>907</v>
      </c>
      <c r="R155" s="10" t="str">
        <f t="shared" si="25"/>
        <v>'label'          =&gt; 'Size of The File (In Bytes)',</v>
      </c>
      <c r="S155" s="10" t="s">
        <v>843</v>
      </c>
      <c r="T155" s="10" t="s">
        <v>844</v>
      </c>
      <c r="V155" s="10" t="s">
        <v>845</v>
      </c>
      <c r="W155" s="10" t="s">
        <v>846</v>
      </c>
      <c r="X155" s="10" t="s">
        <v>847</v>
      </c>
      <c r="Y155" s="10" t="s">
        <v>848</v>
      </c>
      <c r="Z155" s="10" t="s">
        <v>832</v>
      </c>
      <c r="AA155" t="s">
        <v>842</v>
      </c>
      <c r="AB155" t="s">
        <v>911</v>
      </c>
      <c r="AC155" s="1" t="s">
        <v>909</v>
      </c>
      <c r="AD155" s="1" t="s">
        <v>910</v>
      </c>
      <c r="AE155" s="1" t="s">
        <v>849</v>
      </c>
      <c r="AF155" t="s">
        <v>850</v>
      </c>
      <c r="AG155" s="16" t="s">
        <v>881</v>
      </c>
      <c r="AJ155" t="s">
        <v>882</v>
      </c>
      <c r="AK155" t="s">
        <v>908</v>
      </c>
      <c r="AL155" s="1" t="str">
        <f t="shared" si="26"/>
        <v>-&gt;add('fileSize', IntegerType::class, [
  'disabled' =&gt; FALSE, 
'label'          =&gt; 'Size of The File (In Bytes)',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56" spans="1:38" ht="19.5" customHeight="1" x14ac:dyDescent="0.25">
      <c r="A156" s="10">
        <v>155</v>
      </c>
      <c r="B156" s="7" t="s">
        <v>326</v>
      </c>
      <c r="C156">
        <v>7</v>
      </c>
      <c r="D156" s="7" t="s">
        <v>403</v>
      </c>
      <c r="E156" s="7" t="s">
        <v>346</v>
      </c>
      <c r="F156" s="7" t="s">
        <v>428</v>
      </c>
      <c r="G156" s="7" t="s">
        <v>416</v>
      </c>
      <c r="H156"/>
      <c r="I156" s="7" t="s">
        <v>794</v>
      </c>
      <c r="J156" s="7" t="s">
        <v>415</v>
      </c>
      <c r="K156" s="23" t="s">
        <v>611</v>
      </c>
      <c r="M156" s="14" t="str">
        <f t="shared" si="22"/>
        <v>isImage</v>
      </c>
      <c r="N156" s="14" t="str">
        <f t="shared" si="23"/>
        <v>{{ form_row(form.isImage) }}</v>
      </c>
      <c r="O156" s="10" t="str">
        <f t="shared" si="24"/>
        <v xml:space="preserve">-&gt;add('isImage', </v>
      </c>
      <c r="P156" s="10" t="s">
        <v>837</v>
      </c>
      <c r="Q156" s="16" t="s">
        <v>907</v>
      </c>
      <c r="R156" s="10" t="str">
        <f t="shared" si="25"/>
        <v>'label'          =&gt; 'Is File An Image',</v>
      </c>
      <c r="S156" s="10" t="s">
        <v>843</v>
      </c>
      <c r="T156" s="10" t="s">
        <v>844</v>
      </c>
      <c r="V156" s="10" t="s">
        <v>845</v>
      </c>
      <c r="W156" s="10" t="s">
        <v>846</v>
      </c>
      <c r="X156" s="10" t="s">
        <v>847</v>
      </c>
      <c r="Y156" s="10" t="s">
        <v>848</v>
      </c>
      <c r="Z156" s="10" t="s">
        <v>832</v>
      </c>
      <c r="AA156" t="s">
        <v>841</v>
      </c>
      <c r="AB156" t="s">
        <v>911</v>
      </c>
      <c r="AC156" s="1" t="s">
        <v>909</v>
      </c>
      <c r="AD156" s="1" t="s">
        <v>910</v>
      </c>
      <c r="AE156" s="1" t="s">
        <v>849</v>
      </c>
      <c r="AF156" t="s">
        <v>850</v>
      </c>
      <c r="AG156" s="16" t="s">
        <v>881</v>
      </c>
      <c r="AH156" t="str">
        <f>CONCATENATE("new NotBlank([ 'message' =&gt; 'Please enter a ",K156," ',]),")</f>
        <v>new NotBlank([ 'message' =&gt; 'Please enter a Is File An Image ',]),</v>
      </c>
      <c r="AJ156" t="s">
        <v>882</v>
      </c>
      <c r="AK156" t="s">
        <v>908</v>
      </c>
      <c r="AL156" s="1" t="str">
        <f t="shared" si="26"/>
        <v>-&gt;add('isImage', ChoiceType::class, [
  'disabled' =&gt; FALSE, 
'label'          =&gt; 'Is File An Image',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File An Image ',]),
],
])</v>
      </c>
    </row>
    <row r="157" spans="1:38" ht="19.5" customHeight="1" x14ac:dyDescent="0.25">
      <c r="A157" s="10">
        <v>156</v>
      </c>
      <c r="B157" s="7" t="s">
        <v>326</v>
      </c>
      <c r="C157">
        <v>8</v>
      </c>
      <c r="D157" s="7" t="s">
        <v>401</v>
      </c>
      <c r="E157" s="7" t="s">
        <v>342</v>
      </c>
      <c r="F157" s="7" t="s">
        <v>420</v>
      </c>
      <c r="G157" s="7" t="s">
        <v>421</v>
      </c>
      <c r="H157"/>
      <c r="I157" s="7" t="s">
        <v>417</v>
      </c>
      <c r="J157" s="7" t="s">
        <v>415</v>
      </c>
      <c r="K157" s="23" t="s">
        <v>603</v>
      </c>
      <c r="M157" s="14" t="str">
        <f t="shared" si="22"/>
        <v>imageWidth</v>
      </c>
      <c r="N157" s="14" t="str">
        <f t="shared" si="23"/>
        <v>{{ form_row(form.imageWidth) }}</v>
      </c>
      <c r="O157" s="10" t="str">
        <f t="shared" si="24"/>
        <v xml:space="preserve">-&gt;add('imageWidth', </v>
      </c>
      <c r="P157" s="10" t="s">
        <v>835</v>
      </c>
      <c r="Q157" s="16" t="s">
        <v>907</v>
      </c>
      <c r="R157" s="10" t="str">
        <f t="shared" si="25"/>
        <v>'label'          =&gt; 'Image Width',</v>
      </c>
      <c r="S157" s="10" t="s">
        <v>843</v>
      </c>
      <c r="T157" s="10" t="s">
        <v>844</v>
      </c>
      <c r="U157" s="10" t="s">
        <v>868</v>
      </c>
      <c r="V157" s="10" t="s">
        <v>845</v>
      </c>
      <c r="W157" s="10" t="s">
        <v>846</v>
      </c>
      <c r="X157" s="10" t="s">
        <v>847</v>
      </c>
      <c r="Y157" s="10" t="s">
        <v>848</v>
      </c>
      <c r="Z157" s="10" t="s">
        <v>832</v>
      </c>
      <c r="AA157" t="s">
        <v>842</v>
      </c>
      <c r="AB157" t="s">
        <v>911</v>
      </c>
      <c r="AC157" s="1" t="s">
        <v>909</v>
      </c>
      <c r="AD157" s="1" t="s">
        <v>910</v>
      </c>
      <c r="AE157" s="1" t="s">
        <v>849</v>
      </c>
      <c r="AF157" t="s">
        <v>850</v>
      </c>
      <c r="AG157" s="16" t="s">
        <v>881</v>
      </c>
      <c r="AJ157" t="s">
        <v>882</v>
      </c>
      <c r="AK157" t="s">
        <v>908</v>
      </c>
      <c r="AL157" s="1" t="str">
        <f t="shared" si="26"/>
        <v>-&gt;add('imageWidth', IntegerType::class, [
  'disabled' =&gt; FALSE, 
'label'          =&gt; 'Image Width',
  'label_attr' =&gt; [], 
  'label_format' =&gt; NULL,
  'placeholder' =&gt; '###',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58" spans="1:38" ht="19.5" customHeight="1" x14ac:dyDescent="0.25">
      <c r="A158" s="10">
        <v>157</v>
      </c>
      <c r="B158" s="7" t="s">
        <v>326</v>
      </c>
      <c r="C158">
        <v>9</v>
      </c>
      <c r="D158" s="7" t="s">
        <v>402</v>
      </c>
      <c r="E158" s="7" t="s">
        <v>342</v>
      </c>
      <c r="F158" s="7" t="s">
        <v>420</v>
      </c>
      <c r="G158" s="7" t="s">
        <v>421</v>
      </c>
      <c r="H158"/>
      <c r="I158" s="7" t="s">
        <v>417</v>
      </c>
      <c r="J158" s="7" t="s">
        <v>415</v>
      </c>
      <c r="K158" s="23" t="s">
        <v>604</v>
      </c>
      <c r="M158" s="14" t="str">
        <f t="shared" si="22"/>
        <v>imageHeight</v>
      </c>
      <c r="N158" s="14" t="str">
        <f t="shared" si="23"/>
        <v>{{ form_row(form.imageHeight) }}</v>
      </c>
      <c r="O158" s="10" t="str">
        <f t="shared" si="24"/>
        <v xml:space="preserve">-&gt;add('imageHeight', </v>
      </c>
      <c r="P158" s="10" t="s">
        <v>835</v>
      </c>
      <c r="Q158" s="16" t="s">
        <v>907</v>
      </c>
      <c r="R158" s="10" t="str">
        <f t="shared" si="25"/>
        <v>'label'          =&gt; 'Image Height',</v>
      </c>
      <c r="S158" s="10" t="s">
        <v>843</v>
      </c>
      <c r="T158" s="10" t="s">
        <v>844</v>
      </c>
      <c r="U158" s="10" t="s">
        <v>868</v>
      </c>
      <c r="V158" s="10" t="s">
        <v>845</v>
      </c>
      <c r="W158" s="10" t="s">
        <v>846</v>
      </c>
      <c r="X158" s="10" t="s">
        <v>847</v>
      </c>
      <c r="Y158" s="10" t="s">
        <v>848</v>
      </c>
      <c r="Z158" s="10" t="s">
        <v>832</v>
      </c>
      <c r="AA158" t="s">
        <v>842</v>
      </c>
      <c r="AB158" t="s">
        <v>911</v>
      </c>
      <c r="AC158" s="1" t="s">
        <v>909</v>
      </c>
      <c r="AD158" s="1" t="s">
        <v>910</v>
      </c>
      <c r="AE158" s="1" t="s">
        <v>849</v>
      </c>
      <c r="AF158" t="s">
        <v>850</v>
      </c>
      <c r="AG158" s="16" t="s">
        <v>881</v>
      </c>
      <c r="AJ158" t="s">
        <v>882</v>
      </c>
      <c r="AK158" t="s">
        <v>908</v>
      </c>
      <c r="AL158" s="1" t="str">
        <f t="shared" si="26"/>
        <v>-&gt;add('imageHeight', IntegerType::class, [
  'disabled' =&gt; FALSE, 
'label'          =&gt; 'Image Height',
  'label_attr' =&gt; [], 
  'label_format' =&gt; NULL,
  'placeholder' =&gt; '###',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59" spans="1:38" ht="19.5" customHeight="1" x14ac:dyDescent="0.25">
      <c r="A159" s="10">
        <v>158</v>
      </c>
      <c r="B159" s="7" t="s">
        <v>405</v>
      </c>
      <c r="C159">
        <v>1</v>
      </c>
      <c r="D159" s="7" t="s">
        <v>211</v>
      </c>
      <c r="E159" s="7" t="s">
        <v>342</v>
      </c>
      <c r="F159" s="7" t="s">
        <v>415</v>
      </c>
      <c r="G159" s="7" t="s">
        <v>416</v>
      </c>
      <c r="H159"/>
      <c r="I159" s="7" t="s">
        <v>417</v>
      </c>
      <c r="J159" s="7" t="s">
        <v>418</v>
      </c>
      <c r="K159" s="23" t="s">
        <v>582</v>
      </c>
      <c r="M159" s="14" t="str">
        <f t="shared" si="22"/>
        <v>ballotId</v>
      </c>
      <c r="N159" s="14" t="str">
        <f t="shared" si="23"/>
        <v>{{ form_row(form.ballotId) }}</v>
      </c>
      <c r="O159" s="10" t="str">
        <f t="shared" si="24"/>
        <v xml:space="preserve">-&gt;add('ballotId', </v>
      </c>
      <c r="P159" s="10" t="s">
        <v>835</v>
      </c>
      <c r="Q159" s="16" t="s">
        <v>907</v>
      </c>
      <c r="R159" s="10" t="str">
        <f t="shared" si="25"/>
        <v>'label'          =&gt; 'Duplex Primary Key For Vote - Ballot Id',</v>
      </c>
      <c r="S159" s="10" t="s">
        <v>843</v>
      </c>
      <c r="T159" s="10" t="s">
        <v>844</v>
      </c>
      <c r="V159" s="10" t="s">
        <v>845</v>
      </c>
      <c r="W159" s="10" t="s">
        <v>846</v>
      </c>
      <c r="X159" s="10" t="s">
        <v>847</v>
      </c>
      <c r="Y159" s="10" t="s">
        <v>848</v>
      </c>
      <c r="Z159" s="10" t="s">
        <v>832</v>
      </c>
      <c r="AA159" t="s">
        <v>841</v>
      </c>
      <c r="AB159" t="s">
        <v>911</v>
      </c>
      <c r="AC159" s="1" t="s">
        <v>909</v>
      </c>
      <c r="AD159" s="1" t="s">
        <v>910</v>
      </c>
      <c r="AE159" s="1" t="s">
        <v>849</v>
      </c>
      <c r="AF159" t="s">
        <v>850</v>
      </c>
      <c r="AG159" s="16" t="s">
        <v>881</v>
      </c>
      <c r="AJ159" t="s">
        <v>882</v>
      </c>
      <c r="AK159" t="s">
        <v>908</v>
      </c>
      <c r="AL159" s="1" t="str">
        <f t="shared" si="26"/>
        <v>-&gt;add('ballotId', IntegerType::class, [
  'disabled' =&gt; FALSE, 
'label'          =&gt; 'Duplex Primary Key For Vote - Ballot Id',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60" spans="1:38" ht="19.5" customHeight="1" x14ac:dyDescent="0.25">
      <c r="A160" s="10">
        <v>159</v>
      </c>
      <c r="B160" s="7" t="s">
        <v>405</v>
      </c>
      <c r="C160">
        <v>2</v>
      </c>
      <c r="D160" s="7" t="s">
        <v>213</v>
      </c>
      <c r="E160" s="7" t="s">
        <v>342</v>
      </c>
      <c r="F160" s="7" t="s">
        <v>415</v>
      </c>
      <c r="G160" s="7" t="s">
        <v>416</v>
      </c>
      <c r="H160"/>
      <c r="I160" s="7" t="s">
        <v>417</v>
      </c>
      <c r="J160" s="7" t="s">
        <v>418</v>
      </c>
      <c r="K160" s="23" t="s">
        <v>583</v>
      </c>
      <c r="M160" s="14" t="str">
        <f t="shared" si="22"/>
        <v>candidateId</v>
      </c>
      <c r="N160" s="14" t="str">
        <f t="shared" si="23"/>
        <v>{{ form_row(form.candidateId) }}</v>
      </c>
      <c r="O160" s="10" t="str">
        <f t="shared" si="24"/>
        <v xml:space="preserve">-&gt;add('candidateId', </v>
      </c>
      <c r="P160" s="10" t="s">
        <v>835</v>
      </c>
      <c r="Q160" s="16" t="s">
        <v>907</v>
      </c>
      <c r="R160" s="10" t="str">
        <f t="shared" si="25"/>
        <v>'label'          =&gt; 'Duplex Primary Key For Vote - Candidate Id',</v>
      </c>
      <c r="S160" s="10" t="s">
        <v>843</v>
      </c>
      <c r="T160" s="10" t="s">
        <v>844</v>
      </c>
      <c r="V160" s="10" t="s">
        <v>845</v>
      </c>
      <c r="W160" s="10" t="s">
        <v>846</v>
      </c>
      <c r="X160" s="10" t="s">
        <v>847</v>
      </c>
      <c r="Y160" s="10" t="s">
        <v>848</v>
      </c>
      <c r="Z160" s="10" t="s">
        <v>832</v>
      </c>
      <c r="AA160" t="s">
        <v>841</v>
      </c>
      <c r="AB160" t="s">
        <v>911</v>
      </c>
      <c r="AC160" s="1" t="s">
        <v>909</v>
      </c>
      <c r="AD160" s="1" t="s">
        <v>910</v>
      </c>
      <c r="AE160" s="1" t="s">
        <v>849</v>
      </c>
      <c r="AF160" t="s">
        <v>850</v>
      </c>
      <c r="AG160" s="16" t="s">
        <v>881</v>
      </c>
      <c r="AJ160" t="s">
        <v>882</v>
      </c>
      <c r="AK160" t="s">
        <v>908</v>
      </c>
      <c r="AL160" s="1" t="str">
        <f t="shared" si="26"/>
        <v>-&gt;add('candidateId', IntegerType::class, [
  'disabled' =&gt; FALSE, 
'label'          =&gt; 'Duplex Primary Key For Vote - Candidate Id',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61" spans="1:38" ht="19.5" customHeight="1" x14ac:dyDescent="0.25">
      <c r="A161" s="10">
        <v>160</v>
      </c>
      <c r="B161" s="7" t="s">
        <v>321</v>
      </c>
      <c r="C161">
        <v>1</v>
      </c>
      <c r="D161" s="7" t="s">
        <v>212</v>
      </c>
      <c r="E161" s="7" t="s">
        <v>342</v>
      </c>
      <c r="F161" s="7" t="s">
        <v>415</v>
      </c>
      <c r="G161" s="7" t="s">
        <v>416</v>
      </c>
      <c r="H161"/>
      <c r="I161" s="7" t="s">
        <v>417</v>
      </c>
      <c r="J161" s="7" t="s">
        <v>418</v>
      </c>
      <c r="K161" s="23" t="s">
        <v>828</v>
      </c>
      <c r="M161" s="14" t="str">
        <f t="shared" si="22"/>
        <v>voterId</v>
      </c>
      <c r="N161" s="14" t="str">
        <f t="shared" si="23"/>
        <v>{{ form_row(form.voterId) }}</v>
      </c>
      <c r="O161" s="10" t="str">
        <f t="shared" si="24"/>
        <v xml:space="preserve">-&gt;add('voterId', </v>
      </c>
      <c r="P161" s="10" t="s">
        <v>835</v>
      </c>
      <c r="Q161" s="16" t="s">
        <v>906</v>
      </c>
      <c r="R161" s="10" t="str">
        <f t="shared" si="25"/>
        <v>'label'          =&gt; 'Primary Key to Voter',</v>
      </c>
      <c r="S161" s="10" t="s">
        <v>843</v>
      </c>
      <c r="T161" s="10" t="s">
        <v>844</v>
      </c>
      <c r="V161" s="10" t="s">
        <v>845</v>
      </c>
      <c r="W161" s="10" t="s">
        <v>846</v>
      </c>
      <c r="X161" s="10" t="s">
        <v>847</v>
      </c>
      <c r="Y161" s="10" t="s">
        <v>848</v>
      </c>
      <c r="Z161" s="10" t="s">
        <v>832</v>
      </c>
      <c r="AA161" t="s">
        <v>841</v>
      </c>
      <c r="AB161" t="s">
        <v>911</v>
      </c>
      <c r="AC161" s="1" t="s">
        <v>909</v>
      </c>
      <c r="AD161" s="1" t="s">
        <v>910</v>
      </c>
      <c r="AE161" s="1" t="s">
        <v>849</v>
      </c>
      <c r="AF161" t="s">
        <v>850</v>
      </c>
      <c r="AG161" s="16" t="s">
        <v>881</v>
      </c>
      <c r="AJ161" t="s">
        <v>882</v>
      </c>
      <c r="AK161" t="s">
        <v>908</v>
      </c>
      <c r="AL161" s="1" t="str">
        <f t="shared" si="26"/>
        <v>-&gt;add('voterId', IntegerType::class, [
  'disabled' =&gt; TRUE, 
'label'          =&gt; 'Primary Key to Voter',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],
])</v>
      </c>
    </row>
    <row r="162" spans="1:38" ht="19.5" customHeight="1" x14ac:dyDescent="0.25">
      <c r="A162" s="10">
        <v>161</v>
      </c>
      <c r="B162" s="7" t="s">
        <v>321</v>
      </c>
      <c r="C162">
        <v>2</v>
      </c>
      <c r="D162" s="7" t="s">
        <v>293</v>
      </c>
      <c r="E162" s="7" t="s">
        <v>342</v>
      </c>
      <c r="F162" s="7" t="s">
        <v>420</v>
      </c>
      <c r="G162" s="7" t="s">
        <v>421</v>
      </c>
      <c r="H162"/>
      <c r="I162" s="7" t="s">
        <v>417</v>
      </c>
      <c r="J162" s="7" t="s">
        <v>422</v>
      </c>
      <c r="K162" s="23" t="s">
        <v>829</v>
      </c>
      <c r="L162" s="10" t="s">
        <v>306</v>
      </c>
      <c r="M162" s="14" t="str">
        <f t="shared" ref="M162:M168" si="27">REPLACE( SUBSTITUTE(PROPER(D162), "_", ""), 1, 1, LOWER(LEFT(D162,1)))</f>
        <v>propertyId</v>
      </c>
      <c r="N162" s="14" t="str">
        <f t="shared" ref="N162:N168" si="28">_xlfn.CONCAT("{{ form_row(form.", M162, ") }}")</f>
        <v>{{ form_row(form.propertyId) }}</v>
      </c>
      <c r="O162" s="10" t="str">
        <f t="shared" ref="O162:O168" si="29">CONCATENATE("-&gt;add('", M162, "', ")</f>
        <v xml:space="preserve">-&gt;add('propertyId', </v>
      </c>
      <c r="P162" s="10" t="s">
        <v>833</v>
      </c>
      <c r="Q162" s="16" t="s">
        <v>906</v>
      </c>
      <c r="R162" s="10" t="str">
        <f t="shared" ref="R162:R168" si="30">CONCATENATE("'label'          =&gt; '",K162, "',")</f>
        <v>'label'          =&gt; 'Foreign Key to Property',</v>
      </c>
      <c r="S162" s="10" t="s">
        <v>843</v>
      </c>
      <c r="T162" s="10" t="s">
        <v>844</v>
      </c>
      <c r="V162" s="10" t="s">
        <v>845</v>
      </c>
      <c r="W162" s="10" t="s">
        <v>846</v>
      </c>
      <c r="X162" s="10" t="s">
        <v>847</v>
      </c>
      <c r="Y162" s="10" t="s">
        <v>848</v>
      </c>
      <c r="Z162" s="10" t="s">
        <v>832</v>
      </c>
      <c r="AA162" t="s">
        <v>842</v>
      </c>
      <c r="AB162" t="s">
        <v>911</v>
      </c>
      <c r="AC162" s="1" t="s">
        <v>909</v>
      </c>
      <c r="AD162" s="1" t="s">
        <v>910</v>
      </c>
      <c r="AE162" s="1" t="s">
        <v>849</v>
      </c>
      <c r="AF162" t="s">
        <v>850</v>
      </c>
      <c r="AG162" s="16" t="s">
        <v>881</v>
      </c>
      <c r="AJ162" t="s">
        <v>882</v>
      </c>
      <c r="AK162" t="s">
        <v>908</v>
      </c>
      <c r="AL162" s="1" t="str">
        <f t="shared" si="26"/>
        <v>-&gt;add('propertyId', TextType::class, [
  'disabled' =&gt; TRUE, 
'label'          =&gt; 'Foreign Key to Property',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63" spans="1:38" ht="19.5" customHeight="1" x14ac:dyDescent="0.25">
      <c r="A163" s="10">
        <v>162</v>
      </c>
      <c r="B163" s="7" t="s">
        <v>321</v>
      </c>
      <c r="C163">
        <v>3</v>
      </c>
      <c r="D163" s="7" t="s">
        <v>226</v>
      </c>
      <c r="E163" s="7" t="s">
        <v>342</v>
      </c>
      <c r="F163" s="7" t="s">
        <v>420</v>
      </c>
      <c r="G163" s="7" t="s">
        <v>421</v>
      </c>
      <c r="H163"/>
      <c r="I163" s="7" t="s">
        <v>417</v>
      </c>
      <c r="J163" s="7" t="s">
        <v>422</v>
      </c>
      <c r="K163" s="23" t="s">
        <v>584</v>
      </c>
      <c r="L163" s="10" t="s">
        <v>334</v>
      </c>
      <c r="M163" s="14" t="str">
        <f t="shared" si="27"/>
        <v>electionId</v>
      </c>
      <c r="N163" s="14" t="str">
        <f t="shared" si="28"/>
        <v>{{ form_row(form.electionId) }}</v>
      </c>
      <c r="O163" s="10" t="str">
        <f t="shared" si="29"/>
        <v xml:space="preserve">-&gt;add('electionId', </v>
      </c>
      <c r="P163" s="10" t="s">
        <v>833</v>
      </c>
      <c r="Q163" s="16" t="s">
        <v>906</v>
      </c>
      <c r="R163" s="10" t="str">
        <f t="shared" si="30"/>
        <v>'label'          =&gt; 'Foreign Key to Election',</v>
      </c>
      <c r="S163" s="10" t="s">
        <v>843</v>
      </c>
      <c r="T163" s="10" t="s">
        <v>844</v>
      </c>
      <c r="V163" s="10" t="s">
        <v>845</v>
      </c>
      <c r="W163" s="10" t="s">
        <v>846</v>
      </c>
      <c r="X163" s="10" t="s">
        <v>847</v>
      </c>
      <c r="Y163" s="10" t="s">
        <v>848</v>
      </c>
      <c r="Z163" s="10" t="s">
        <v>832</v>
      </c>
      <c r="AA163" t="s">
        <v>842</v>
      </c>
      <c r="AB163" t="s">
        <v>911</v>
      </c>
      <c r="AC163" s="1" t="s">
        <v>909</v>
      </c>
      <c r="AD163" s="1" t="s">
        <v>910</v>
      </c>
      <c r="AE163" s="1" t="s">
        <v>849</v>
      </c>
      <c r="AF163" t="s">
        <v>850</v>
      </c>
      <c r="AG163" s="16" t="s">
        <v>881</v>
      </c>
      <c r="AJ163" t="s">
        <v>882</v>
      </c>
      <c r="AK163" t="s">
        <v>908</v>
      </c>
      <c r="AL163" s="1" t="str">
        <f t="shared" si="26"/>
        <v>-&gt;add('electionId', TextType::class, [
  'disabled' =&gt; TRUE, 
'label'          =&gt; 'Foreign Key to Election',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64" spans="1:38" ht="19.5" customHeight="1" x14ac:dyDescent="0.25">
      <c r="A164" s="10">
        <v>163</v>
      </c>
      <c r="B164" s="7" t="s">
        <v>321</v>
      </c>
      <c r="C164">
        <v>4</v>
      </c>
      <c r="D164" s="7" t="s">
        <v>322</v>
      </c>
      <c r="E164" s="7" t="s">
        <v>346</v>
      </c>
      <c r="F164" s="7" t="s">
        <v>428</v>
      </c>
      <c r="G164" s="7" t="s">
        <v>416</v>
      </c>
      <c r="H164"/>
      <c r="I164" s="7" t="s">
        <v>794</v>
      </c>
      <c r="J164" s="7" t="s">
        <v>415</v>
      </c>
      <c r="K164" s="23" t="s">
        <v>830</v>
      </c>
      <c r="M164" s="14" t="str">
        <f t="shared" si="27"/>
        <v>isProxy</v>
      </c>
      <c r="N164" s="14" t="str">
        <f t="shared" si="28"/>
        <v>{{ form_row(form.isProxy) }}</v>
      </c>
      <c r="O164" s="10" t="str">
        <f t="shared" si="29"/>
        <v xml:space="preserve">-&gt;add('isProxy', </v>
      </c>
      <c r="P164" s="10" t="s">
        <v>837</v>
      </c>
      <c r="Q164" s="16" t="s">
        <v>907</v>
      </c>
      <c r="R164" s="10" t="str">
        <f t="shared" si="30"/>
        <v>'label'          =&gt; 'Is This Voter a Proxy For Another Homeowner',</v>
      </c>
      <c r="S164" s="10" t="s">
        <v>843</v>
      </c>
      <c r="T164" s="10" t="s">
        <v>844</v>
      </c>
      <c r="V164" s="10" t="s">
        <v>845</v>
      </c>
      <c r="W164" s="10" t="s">
        <v>846</v>
      </c>
      <c r="X164" s="10" t="s">
        <v>847</v>
      </c>
      <c r="Y164" s="10" t="s">
        <v>848</v>
      </c>
      <c r="Z164" s="10" t="s">
        <v>832</v>
      </c>
      <c r="AA164" t="s">
        <v>841</v>
      </c>
      <c r="AB164" t="s">
        <v>911</v>
      </c>
      <c r="AC164" s="1" t="s">
        <v>909</v>
      </c>
      <c r="AD164" s="1" t="s">
        <v>910</v>
      </c>
      <c r="AE164" s="1" t="s">
        <v>849</v>
      </c>
      <c r="AF164" t="s">
        <v>850</v>
      </c>
      <c r="AG164" s="16" t="s">
        <v>881</v>
      </c>
      <c r="AH164" t="str">
        <f>CONCATENATE("new NotBlank([ 'message' =&gt; 'Please enter a ",K164," ',]),")</f>
        <v>new NotBlank([ 'message' =&gt; 'Please enter a Is This Voter a Proxy For Another Homeowner ',]),</v>
      </c>
      <c r="AJ164" t="s">
        <v>882</v>
      </c>
      <c r="AK164" t="s">
        <v>908</v>
      </c>
      <c r="AL164" s="1" t="str">
        <f t="shared" si="26"/>
        <v>-&gt;add('isProxy', ChoiceType::class, [
  'disabled' =&gt; FALSE, 
'label'          =&gt; 'Is This Voter a Proxy For Another Homeowner',
  'label_attr' =&gt; [], 
  'label_format' =&gt; NULL,
  'help' =&gt; '', 
  'help_attr' =&gt; [],
  'help_html' =&gt; FALSE,
  'attr'=&gt;[],
 'mapped' =&gt; TRUE,
 'required' =&gt;TRUE,
 'trim'=&gt;TRUE, 
// 'data' =&gt; '', 
 // 'empty_data' =&gt; '', 
  'error_bubbling' =&gt; FALSE,
  'error_mapping' =&gt; [], 
  'constraints'     =&gt; [
new NotBlank([ 'message' =&gt; 'Please enter a Is This Voter a Proxy For Another Homeowner ',]),
],
])</v>
      </c>
    </row>
    <row r="165" spans="1:38" ht="19.5" customHeight="1" x14ac:dyDescent="0.25">
      <c r="A165" s="10">
        <v>164</v>
      </c>
      <c r="B165" s="7" t="s">
        <v>321</v>
      </c>
      <c r="C165">
        <v>5</v>
      </c>
      <c r="D165" s="7" t="s">
        <v>323</v>
      </c>
      <c r="E165" s="7" t="s">
        <v>342</v>
      </c>
      <c r="F165" s="7" t="s">
        <v>420</v>
      </c>
      <c r="G165" s="7" t="s">
        <v>421</v>
      </c>
      <c r="H165"/>
      <c r="I165" s="7" t="s">
        <v>417</v>
      </c>
      <c r="J165" s="7" t="s">
        <v>422</v>
      </c>
      <c r="K165" s="23" t="s">
        <v>586</v>
      </c>
      <c r="L165" s="10" t="s">
        <v>295</v>
      </c>
      <c r="M165" s="14" t="str">
        <f t="shared" si="27"/>
        <v>proxyPersonId</v>
      </c>
      <c r="N165" s="14" t="str">
        <f t="shared" si="28"/>
        <v>{{ form_row(form.proxyPersonId) }}</v>
      </c>
      <c r="O165" s="10" t="str">
        <f t="shared" si="29"/>
        <v xml:space="preserve">-&gt;add('proxyPersonId', </v>
      </c>
      <c r="P165" s="10" t="s">
        <v>833</v>
      </c>
      <c r="Q165" s="16" t="s">
        <v>906</v>
      </c>
      <c r="R165" s="10" t="str">
        <f t="shared" si="30"/>
        <v>'label'          =&gt; 'Foreign Key to Person',</v>
      </c>
      <c r="S165" s="10" t="s">
        <v>843</v>
      </c>
      <c r="T165" s="10" t="s">
        <v>844</v>
      </c>
      <c r="V165" s="10" t="s">
        <v>845</v>
      </c>
      <c r="W165" s="10" t="s">
        <v>846</v>
      </c>
      <c r="X165" s="10" t="s">
        <v>847</v>
      </c>
      <c r="Y165" s="10" t="s">
        <v>848</v>
      </c>
      <c r="Z165" s="10" t="s">
        <v>832</v>
      </c>
      <c r="AA165" t="s">
        <v>842</v>
      </c>
      <c r="AB165" t="s">
        <v>911</v>
      </c>
      <c r="AC165" s="1" t="s">
        <v>909</v>
      </c>
      <c r="AD165" s="1" t="s">
        <v>910</v>
      </c>
      <c r="AE165" s="1" t="s">
        <v>849</v>
      </c>
      <c r="AF165" t="s">
        <v>850</v>
      </c>
      <c r="AG165" s="16" t="s">
        <v>881</v>
      </c>
      <c r="AJ165" t="s">
        <v>882</v>
      </c>
      <c r="AK165" t="s">
        <v>908</v>
      </c>
      <c r="AL165" s="1" t="str">
        <f t="shared" si="26"/>
        <v>-&gt;add('proxyPersonId', TextType::class, [
  'disabled' =&gt; TRUE, 
'label'          =&gt; 'Foreign Key to Person',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66" spans="1:38" ht="19.5" customHeight="1" x14ac:dyDescent="0.25">
      <c r="A166" s="10">
        <v>165</v>
      </c>
      <c r="B166" s="7" t="s">
        <v>321</v>
      </c>
      <c r="C166">
        <v>6</v>
      </c>
      <c r="D166" s="7" t="s">
        <v>294</v>
      </c>
      <c r="E166" s="7" t="s">
        <v>342</v>
      </c>
      <c r="F166" s="7" t="s">
        <v>420</v>
      </c>
      <c r="G166" s="7" t="s">
        <v>421</v>
      </c>
      <c r="H166"/>
      <c r="I166" s="7" t="s">
        <v>417</v>
      </c>
      <c r="J166" s="7" t="s">
        <v>415</v>
      </c>
      <c r="K166" s="23" t="s">
        <v>831</v>
      </c>
      <c r="L166" s="10" t="s">
        <v>295</v>
      </c>
      <c r="M166" s="14" t="str">
        <f t="shared" si="27"/>
        <v>updatedByPersonId</v>
      </c>
      <c r="N166" s="14" t="str">
        <f t="shared" si="28"/>
        <v>{{ form_row(form.updatedByPersonId) }}</v>
      </c>
      <c r="O166" s="10" t="str">
        <f t="shared" si="29"/>
        <v xml:space="preserve">-&gt;add('updatedByPersonId', </v>
      </c>
      <c r="P166" s="10" t="s">
        <v>833</v>
      </c>
      <c r="Q166" s="16" t="s">
        <v>906</v>
      </c>
      <c r="R166" s="10" t="str">
        <f t="shared" si="30"/>
        <v>'label'          =&gt; 'Foreign Key to Person (Soft and who Imported The Data)',</v>
      </c>
      <c r="S166" s="10" t="s">
        <v>843</v>
      </c>
      <c r="T166" s="10" t="s">
        <v>844</v>
      </c>
      <c r="V166" s="10" t="s">
        <v>845</v>
      </c>
      <c r="W166" s="10" t="s">
        <v>846</v>
      </c>
      <c r="X166" s="10" t="s">
        <v>847</v>
      </c>
      <c r="Y166" s="10" t="s">
        <v>848</v>
      </c>
      <c r="Z166" s="10" t="s">
        <v>832</v>
      </c>
      <c r="AA166" t="s">
        <v>842</v>
      </c>
      <c r="AB166" t="s">
        <v>911</v>
      </c>
      <c r="AC166" s="1" t="s">
        <v>909</v>
      </c>
      <c r="AD166" s="1" t="s">
        <v>910</v>
      </c>
      <c r="AE166" s="1" t="s">
        <v>849</v>
      </c>
      <c r="AF166" t="s">
        <v>850</v>
      </c>
      <c r="AG166" s="16" t="s">
        <v>881</v>
      </c>
      <c r="AJ166" t="s">
        <v>882</v>
      </c>
      <c r="AK166" t="s">
        <v>908</v>
      </c>
      <c r="AL166" s="1" t="str">
        <f t="shared" si="26"/>
        <v>-&gt;add('updatedByPersonId', TextType::class, [
  'disabled' =&gt; TRUE, 
'label'          =&gt; 'Foreign Key to Person (Soft and who Imported The Data)',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67" spans="1:38" ht="19.5" customHeight="1" x14ac:dyDescent="0.25">
      <c r="A167" s="10">
        <v>166</v>
      </c>
      <c r="B167" s="7" t="s">
        <v>321</v>
      </c>
      <c r="C167">
        <v>7</v>
      </c>
      <c r="D167" s="7" t="s">
        <v>257</v>
      </c>
      <c r="E167" s="7" t="s">
        <v>342</v>
      </c>
      <c r="F167" s="7" t="s">
        <v>420</v>
      </c>
      <c r="G167" s="7" t="s">
        <v>421</v>
      </c>
      <c r="H167"/>
      <c r="I167" s="7" t="s">
        <v>417</v>
      </c>
      <c r="J167" s="7" t="s">
        <v>415</v>
      </c>
      <c r="K167" s="23" t="s">
        <v>831</v>
      </c>
      <c r="L167" s="10" t="s">
        <v>295</v>
      </c>
      <c r="M167" s="14" t="str">
        <f t="shared" si="27"/>
        <v>createdByPersonId</v>
      </c>
      <c r="N167" s="14" t="str">
        <f t="shared" si="28"/>
        <v>{{ form_row(form.createdByPersonId) }}</v>
      </c>
      <c r="O167" s="10" t="str">
        <f t="shared" si="29"/>
        <v xml:space="preserve">-&gt;add('createdByPersonId', </v>
      </c>
      <c r="P167" s="10" t="s">
        <v>833</v>
      </c>
      <c r="Q167" s="16" t="s">
        <v>906</v>
      </c>
      <c r="R167" s="10" t="str">
        <f t="shared" si="30"/>
        <v>'label'          =&gt; 'Foreign Key to Person (Soft and who Imported The Data)',</v>
      </c>
      <c r="S167" s="10" t="s">
        <v>843</v>
      </c>
      <c r="T167" s="10" t="s">
        <v>844</v>
      </c>
      <c r="V167" s="10" t="s">
        <v>845</v>
      </c>
      <c r="W167" s="10" t="s">
        <v>846</v>
      </c>
      <c r="X167" s="10" t="s">
        <v>847</v>
      </c>
      <c r="Y167" s="10" t="s">
        <v>848</v>
      </c>
      <c r="Z167" s="10" t="s">
        <v>832</v>
      </c>
      <c r="AA167" t="s">
        <v>842</v>
      </c>
      <c r="AB167" t="s">
        <v>911</v>
      </c>
      <c r="AC167" s="1" t="s">
        <v>909</v>
      </c>
      <c r="AD167" s="1" t="s">
        <v>910</v>
      </c>
      <c r="AE167" s="1" t="s">
        <v>849</v>
      </c>
      <c r="AF167" t="s">
        <v>850</v>
      </c>
      <c r="AG167" s="16" t="s">
        <v>881</v>
      </c>
      <c r="AJ167" t="s">
        <v>882</v>
      </c>
      <c r="AK167" t="s">
        <v>908</v>
      </c>
      <c r="AL167" s="1" t="str">
        <f t="shared" si="26"/>
        <v>-&gt;add('createdByPersonId', TextType::class, [
  'disabled' =&gt; TRUE, 
'label'          =&gt; 'Foreign Key to Person (Soft and who Imported The Data)',
  'label_attr' =&gt; [], 
  'label_format' =&gt; NULL,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],
])</v>
      </c>
    </row>
    <row r="168" spans="1:38" ht="19.5" customHeight="1" x14ac:dyDescent="0.25">
      <c r="A168" s="10">
        <v>167</v>
      </c>
      <c r="B168" s="7" t="s">
        <v>321</v>
      </c>
      <c r="C168">
        <v>8</v>
      </c>
      <c r="D168" s="7" t="s">
        <v>406</v>
      </c>
      <c r="E168" s="7" t="s">
        <v>355</v>
      </c>
      <c r="F168" s="7" t="s">
        <v>420</v>
      </c>
      <c r="G168" s="7" t="s">
        <v>421</v>
      </c>
      <c r="H168">
        <v>65535</v>
      </c>
      <c r="I168" s="7" t="s">
        <v>355</v>
      </c>
      <c r="J168" s="7" t="s">
        <v>415</v>
      </c>
      <c r="K168" s="23" t="s">
        <v>564</v>
      </c>
      <c r="M168" s="14" t="str">
        <f t="shared" si="27"/>
        <v>memorandum</v>
      </c>
      <c r="N168" s="14" t="str">
        <f t="shared" si="28"/>
        <v>{{ form_row(form.memorandum) }}</v>
      </c>
      <c r="O168" s="10" t="str">
        <f t="shared" si="29"/>
        <v xml:space="preserve">-&gt;add('memorandum', </v>
      </c>
      <c r="P168" s="10" t="s">
        <v>833</v>
      </c>
      <c r="Q168" s="16" t="s">
        <v>907</v>
      </c>
      <c r="R168" s="10" t="str">
        <f t="shared" si="30"/>
        <v>'label'          =&gt; 'Memorandum on Voter',</v>
      </c>
      <c r="S168" s="10" t="s">
        <v>843</v>
      </c>
      <c r="T168" s="10" t="s">
        <v>844</v>
      </c>
      <c r="U168" s="10" t="s">
        <v>859</v>
      </c>
      <c r="V168" s="10" t="s">
        <v>845</v>
      </c>
      <c r="W168" s="10" t="s">
        <v>846</v>
      </c>
      <c r="X168" s="10" t="s">
        <v>847</v>
      </c>
      <c r="Y168" s="10" t="s">
        <v>848</v>
      </c>
      <c r="Z168" s="10" t="s">
        <v>832</v>
      </c>
      <c r="AA168" t="s">
        <v>842</v>
      </c>
      <c r="AB168" t="s">
        <v>911</v>
      </c>
      <c r="AC168" s="1" t="s">
        <v>909</v>
      </c>
      <c r="AD168" s="1" t="s">
        <v>910</v>
      </c>
      <c r="AE168" s="1" t="s">
        <v>849</v>
      </c>
      <c r="AF168" t="s">
        <v>850</v>
      </c>
      <c r="AG168" s="16" t="s">
        <v>881</v>
      </c>
      <c r="AI168" t="str">
        <f>CONCATENATE("new Length(['max'=&gt; ",H168,",'maxMessage' =&gt; '",K168," cannot exceeed {{ limit }} characters.',]),")</f>
        <v>new Length(['max'=&gt; 65535,'maxMessage' =&gt; 'Memorandum on Voter cannot exceeed {{ limit }} characters.',]),</v>
      </c>
      <c r="AJ168" t="s">
        <v>882</v>
      </c>
      <c r="AK168" t="s">
        <v>908</v>
      </c>
      <c r="AL168" s="1" t="str">
        <f t="shared" si="26"/>
        <v>-&gt;add('memorandum', TextType::class, [
  'disabled' =&gt; FALSE, 
'label'          =&gt; 'Memorandum on Voter',
  'label_attr' =&gt; [], 
  'label_format' =&gt; NULL,
  'placeholder' =&gt; '', 
  'help' =&gt; '', 
  'help_attr' =&gt; [],
  'help_html' =&gt; FALSE,
  'attr'=&gt;[],
 'mapped' =&gt; TRUE,
 'required' =&gt;FALSE,
 'trim'=&gt;TRUE, 
// 'data' =&gt; '', 
 // 'empty_data' =&gt; '', 
  'error_bubbling' =&gt; FALSE,
  'error_mapping' =&gt; [], 
  'constraints'     =&gt; [
new Length(['max'=&gt; 65535,'maxMessage' =&gt; 'Memorandum on Voter cannot exceeed {{ limit }} characters.',]),
],
])</v>
      </c>
    </row>
    <row r="169" spans="1:38" s="22" customFormat="1" ht="19.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1"/>
      <c r="L169" s="20"/>
      <c r="O169" s="20"/>
      <c r="P169" s="20"/>
      <c r="R169" s="20"/>
      <c r="S169" s="20"/>
      <c r="T169" s="20"/>
      <c r="U169" s="20"/>
      <c r="V169" s="20"/>
      <c r="W169" s="20"/>
      <c r="X169" s="20"/>
      <c r="Y169" s="20"/>
      <c r="Z169" s="20"/>
      <c r="AL169" s="28"/>
    </row>
    <row r="171" spans="1:38" ht="19.5" customHeight="1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24"/>
    </row>
    <row r="172" spans="1:38" ht="19.5" customHeight="1" x14ac:dyDescent="0.25">
      <c r="B172" s="7"/>
      <c r="C172"/>
      <c r="D172" s="7"/>
      <c r="E172" s="7"/>
      <c r="F172" s="7"/>
      <c r="G172" s="7"/>
      <c r="H172"/>
      <c r="I172" s="7"/>
      <c r="J172" s="7"/>
      <c r="K172" s="23"/>
    </row>
    <row r="173" spans="1:38" ht="19.5" customHeight="1" x14ac:dyDescent="0.25">
      <c r="B173" s="7"/>
      <c r="C173"/>
      <c r="D173" s="7"/>
      <c r="E173" s="7"/>
      <c r="F173" s="7"/>
      <c r="G173" s="7"/>
      <c r="H173"/>
      <c r="I173" s="7"/>
      <c r="J173" s="7"/>
      <c r="K173" s="23"/>
    </row>
    <row r="174" spans="1:38" ht="19.5" customHeight="1" x14ac:dyDescent="0.25">
      <c r="B174" s="7"/>
      <c r="C174"/>
      <c r="D174" s="7"/>
      <c r="E174" s="7"/>
      <c r="F174" s="7"/>
      <c r="G174" s="7"/>
      <c r="H174"/>
      <c r="I174" s="7"/>
      <c r="J174" s="7"/>
      <c r="K174" s="23"/>
    </row>
    <row r="175" spans="1:38" ht="19.5" customHeight="1" x14ac:dyDescent="0.25">
      <c r="B175" s="7"/>
      <c r="C175"/>
      <c r="D175" s="7"/>
      <c r="E175" s="7"/>
      <c r="F175" s="7"/>
      <c r="G175" s="7"/>
      <c r="H175"/>
      <c r="I175" s="7"/>
      <c r="J175" s="7"/>
      <c r="K175" s="23"/>
    </row>
    <row r="176" spans="1:38" ht="19.5" customHeight="1" x14ac:dyDescent="0.25">
      <c r="B176" s="7"/>
      <c r="C176"/>
      <c r="D176" s="7"/>
      <c r="E176" s="7"/>
      <c r="F176" s="7"/>
      <c r="G176" s="7"/>
      <c r="H176"/>
      <c r="I176" s="7"/>
      <c r="J176" s="7"/>
      <c r="K176" s="23"/>
    </row>
    <row r="177" spans="2:11" ht="19.5" customHeight="1" x14ac:dyDescent="0.25">
      <c r="B177" s="7"/>
      <c r="C177"/>
      <c r="D177" s="7"/>
      <c r="E177" s="7"/>
      <c r="F177" s="7"/>
      <c r="G177" s="7"/>
      <c r="H177"/>
      <c r="I177" s="7"/>
      <c r="J177" s="7"/>
      <c r="K177" s="23"/>
    </row>
    <row r="178" spans="2:11" ht="19.5" customHeight="1" x14ac:dyDescent="0.25">
      <c r="B178" s="7"/>
      <c r="C178"/>
      <c r="D178" s="7"/>
      <c r="E178" s="7"/>
      <c r="F178" s="7"/>
      <c r="G178" s="7"/>
      <c r="H178"/>
      <c r="I178" s="7"/>
      <c r="J178" s="7"/>
      <c r="K178" s="23"/>
    </row>
    <row r="179" spans="2:11" ht="19.5" customHeight="1" x14ac:dyDescent="0.25">
      <c r="B179" s="7"/>
      <c r="C179"/>
      <c r="D179" s="7"/>
      <c r="E179" s="7"/>
      <c r="F179" s="7"/>
      <c r="G179" s="7"/>
      <c r="H179"/>
      <c r="I179" s="7"/>
      <c r="J179" s="7"/>
      <c r="K179" s="23"/>
    </row>
    <row r="180" spans="2:11" ht="19.5" customHeight="1" x14ac:dyDescent="0.25">
      <c r="B180" s="7"/>
      <c r="C180"/>
      <c r="D180" s="7"/>
      <c r="E180" s="7"/>
      <c r="F180" s="7"/>
      <c r="G180" s="7"/>
      <c r="H180"/>
      <c r="I180" s="7"/>
      <c r="J180" s="7"/>
      <c r="K180" s="23"/>
    </row>
    <row r="181" spans="2:11" ht="19.5" customHeight="1" x14ac:dyDescent="0.25">
      <c r="B181" s="7"/>
      <c r="C181"/>
      <c r="D181" s="7"/>
      <c r="E181" s="7"/>
      <c r="F181" s="7"/>
      <c r="G181" s="7"/>
      <c r="H181"/>
      <c r="I181" s="7"/>
      <c r="J181" s="7"/>
      <c r="K181" s="23"/>
    </row>
    <row r="182" spans="2:11" ht="19.5" customHeight="1" x14ac:dyDescent="0.25">
      <c r="B182" s="7"/>
      <c r="C182"/>
      <c r="D182" s="7"/>
      <c r="E182" s="7"/>
      <c r="F182" s="7"/>
      <c r="G182" s="7"/>
      <c r="H182"/>
      <c r="I182" s="7"/>
      <c r="J182" s="7"/>
      <c r="K182" s="23"/>
    </row>
    <row r="183" spans="2:11" ht="19.5" customHeight="1" x14ac:dyDescent="0.25">
      <c r="B183" s="7"/>
      <c r="C183"/>
      <c r="D183" s="7"/>
      <c r="E183" s="7"/>
      <c r="F183" s="7"/>
      <c r="G183" s="7"/>
      <c r="H183"/>
      <c r="I183" s="7"/>
      <c r="J183" s="7"/>
      <c r="K183" s="23"/>
    </row>
    <row r="184" spans="2:11" ht="19.5" customHeight="1" x14ac:dyDescent="0.25">
      <c r="B184" s="7"/>
      <c r="C184"/>
      <c r="D184" s="7"/>
      <c r="E184" s="7"/>
      <c r="F184" s="7"/>
      <c r="G184" s="7"/>
      <c r="H184"/>
      <c r="I184" s="7"/>
      <c r="J184" s="7"/>
      <c r="K184" s="23"/>
    </row>
    <row r="185" spans="2:11" ht="19.5" customHeight="1" x14ac:dyDescent="0.25">
      <c r="B185" s="7"/>
      <c r="C185"/>
      <c r="D185" s="7"/>
      <c r="E185" s="7"/>
      <c r="F185" s="7"/>
      <c r="G185" s="7"/>
      <c r="H185"/>
      <c r="I185" s="7"/>
      <c r="J185" s="7"/>
      <c r="K185" s="23"/>
    </row>
    <row r="186" spans="2:11" ht="19.5" customHeight="1" x14ac:dyDescent="0.25">
      <c r="B186" s="7"/>
      <c r="C186"/>
      <c r="D186" s="7"/>
      <c r="E186" s="7"/>
      <c r="F186" s="7"/>
      <c r="G186" s="7"/>
      <c r="H186"/>
      <c r="I186" s="7"/>
      <c r="J186" s="7"/>
      <c r="K186" s="23"/>
    </row>
    <row r="187" spans="2:11" ht="19.5" customHeight="1" x14ac:dyDescent="0.25">
      <c r="B187" s="7"/>
      <c r="C187"/>
      <c r="D187" s="7"/>
      <c r="E187" s="7"/>
      <c r="F187" s="7"/>
      <c r="G187" s="7"/>
      <c r="H187"/>
      <c r="I187" s="7"/>
      <c r="J187" s="7"/>
      <c r="K187" s="23"/>
    </row>
    <row r="188" spans="2:11" ht="19.5" customHeight="1" x14ac:dyDescent="0.25">
      <c r="B188" s="7"/>
      <c r="C188"/>
      <c r="D188" s="7"/>
      <c r="E188" s="7"/>
      <c r="F188" s="7"/>
      <c r="G188" s="7"/>
      <c r="H188"/>
      <c r="I188" s="7"/>
      <c r="J188" s="7"/>
      <c r="K188" s="23"/>
    </row>
    <row r="189" spans="2:11" ht="19.5" customHeight="1" x14ac:dyDescent="0.25">
      <c r="B189" s="7"/>
      <c r="C189"/>
      <c r="D189" s="7"/>
      <c r="E189" s="7"/>
      <c r="F189" s="7"/>
      <c r="G189" s="7"/>
      <c r="H189"/>
      <c r="I189" s="7"/>
      <c r="J189" s="7"/>
      <c r="K189" s="23"/>
    </row>
    <row r="190" spans="2:11" ht="19.5" customHeight="1" x14ac:dyDescent="0.25">
      <c r="B190" s="7"/>
      <c r="C190"/>
      <c r="D190" s="7"/>
      <c r="E190" s="7"/>
      <c r="F190" s="7"/>
      <c r="G190" s="7"/>
      <c r="H190"/>
      <c r="I190" s="7"/>
      <c r="J190" s="7"/>
      <c r="K190" s="23"/>
    </row>
    <row r="191" spans="2:11" ht="19.5" customHeight="1" x14ac:dyDescent="0.25">
      <c r="B191" s="7"/>
      <c r="C191"/>
      <c r="D191" s="7"/>
      <c r="E191" s="7"/>
      <c r="F191" s="7"/>
      <c r="G191" s="7"/>
      <c r="H191"/>
      <c r="I191" s="7"/>
      <c r="J191" s="7"/>
      <c r="K191" s="23"/>
    </row>
    <row r="192" spans="2:11" ht="19.5" customHeight="1" x14ac:dyDescent="0.25">
      <c r="B192" s="7"/>
      <c r="C192"/>
      <c r="D192" s="7"/>
      <c r="E192" s="7"/>
      <c r="F192" s="7"/>
      <c r="G192" s="7"/>
      <c r="H192"/>
      <c r="I192" s="7"/>
      <c r="J192" s="7"/>
      <c r="K192" s="23"/>
    </row>
    <row r="193" spans="2:11" ht="19.5" customHeight="1" x14ac:dyDescent="0.25">
      <c r="B193" s="7"/>
      <c r="C193"/>
      <c r="D193" s="7"/>
      <c r="E193" s="7"/>
      <c r="F193" s="7"/>
      <c r="G193" s="7"/>
      <c r="H193"/>
      <c r="I193" s="7"/>
      <c r="J193" s="7"/>
      <c r="K193" s="23"/>
    </row>
    <row r="194" spans="2:11" ht="19.5" customHeight="1" x14ac:dyDescent="0.25">
      <c r="B194" s="7"/>
      <c r="C194"/>
      <c r="D194" s="7"/>
      <c r="E194" s="7"/>
      <c r="F194" s="7"/>
      <c r="G194" s="7"/>
      <c r="H194"/>
      <c r="I194" s="7"/>
      <c r="J194" s="7"/>
      <c r="K194" s="23"/>
    </row>
    <row r="195" spans="2:11" ht="19.5" customHeight="1" x14ac:dyDescent="0.25">
      <c r="B195" s="7"/>
      <c r="C195"/>
      <c r="D195" s="7"/>
      <c r="E195" s="7"/>
      <c r="F195" s="7"/>
      <c r="G195" s="7"/>
      <c r="H195"/>
      <c r="I195" s="7"/>
      <c r="J195" s="7"/>
      <c r="K195" s="23"/>
    </row>
    <row r="196" spans="2:11" ht="19.5" customHeight="1" x14ac:dyDescent="0.25">
      <c r="B196" s="7"/>
      <c r="C196"/>
      <c r="D196" s="7"/>
      <c r="E196" s="7"/>
      <c r="F196" s="7"/>
      <c r="G196" s="7"/>
      <c r="H196"/>
      <c r="I196" s="7"/>
      <c r="J196" s="7"/>
      <c r="K196" s="23"/>
    </row>
    <row r="197" spans="2:11" ht="19.5" customHeight="1" x14ac:dyDescent="0.25">
      <c r="B197" s="7"/>
      <c r="C197"/>
      <c r="D197" s="7"/>
      <c r="E197" s="7"/>
      <c r="F197" s="7"/>
      <c r="G197" s="7"/>
      <c r="H197"/>
      <c r="I197" s="7"/>
      <c r="J197" s="7"/>
      <c r="K197" s="23"/>
    </row>
    <row r="198" spans="2:11" ht="19.5" customHeight="1" x14ac:dyDescent="0.25">
      <c r="B198" s="7"/>
      <c r="C198"/>
      <c r="D198" s="7"/>
      <c r="E198" s="7"/>
      <c r="F198" s="7"/>
      <c r="G198" s="7"/>
      <c r="H198"/>
      <c r="I198" s="7"/>
      <c r="J198" s="7"/>
      <c r="K198" s="23"/>
    </row>
    <row r="199" spans="2:11" ht="19.5" customHeight="1" x14ac:dyDescent="0.25">
      <c r="B199" s="7"/>
      <c r="C199"/>
      <c r="D199" s="7"/>
      <c r="E199" s="7"/>
      <c r="F199" s="7"/>
      <c r="G199" s="7"/>
      <c r="H199"/>
      <c r="I199" s="7"/>
      <c r="J199" s="7"/>
      <c r="K199" s="23"/>
    </row>
    <row r="200" spans="2:11" ht="19.5" customHeight="1" x14ac:dyDescent="0.25">
      <c r="B200" s="7"/>
      <c r="C200"/>
      <c r="D200" s="7"/>
      <c r="E200" s="7"/>
      <c r="F200" s="7"/>
      <c r="G200" s="7"/>
      <c r="H200"/>
      <c r="I200" s="7"/>
      <c r="J200" s="7"/>
      <c r="K200" s="23"/>
    </row>
    <row r="201" spans="2:11" ht="19.5" customHeight="1" x14ac:dyDescent="0.25">
      <c r="B201" s="7"/>
      <c r="C201"/>
      <c r="D201" s="7"/>
      <c r="E201" s="7"/>
      <c r="F201" s="7"/>
      <c r="G201" s="7"/>
      <c r="H201"/>
      <c r="I201" s="7"/>
      <c r="J201" s="7"/>
      <c r="K201" s="23"/>
    </row>
    <row r="202" spans="2:11" ht="19.5" customHeight="1" x14ac:dyDescent="0.25">
      <c r="B202" s="7"/>
      <c r="C202"/>
      <c r="D202" s="7"/>
      <c r="E202" s="7"/>
      <c r="F202" s="7"/>
      <c r="G202" s="7"/>
      <c r="H202"/>
      <c r="I202" s="7"/>
      <c r="J202" s="7"/>
      <c r="K202" s="23"/>
    </row>
    <row r="203" spans="2:11" ht="19.5" customHeight="1" x14ac:dyDescent="0.25">
      <c r="B203" s="7"/>
      <c r="C203"/>
      <c r="D203" s="7"/>
      <c r="E203" s="7"/>
      <c r="F203" s="7"/>
      <c r="G203" s="7"/>
      <c r="H203"/>
      <c r="I203" s="7"/>
      <c r="J203" s="7"/>
      <c r="K203" s="23"/>
    </row>
    <row r="204" spans="2:11" ht="19.5" customHeight="1" x14ac:dyDescent="0.25">
      <c r="B204" s="7"/>
      <c r="C204"/>
      <c r="D204" s="7"/>
      <c r="E204" s="7"/>
      <c r="F204" s="7"/>
      <c r="G204" s="7"/>
      <c r="H204"/>
      <c r="I204" s="7"/>
      <c r="J204" s="7"/>
      <c r="K204" s="23"/>
    </row>
    <row r="205" spans="2:11" ht="19.5" customHeight="1" x14ac:dyDescent="0.25">
      <c r="B205" s="7"/>
      <c r="C205"/>
      <c r="D205" s="7"/>
      <c r="E205" s="7"/>
      <c r="F205" s="7"/>
      <c r="G205" s="7"/>
      <c r="H205"/>
      <c r="I205" s="7"/>
      <c r="J205" s="7"/>
      <c r="K205" s="23"/>
    </row>
    <row r="206" spans="2:11" ht="19.5" customHeight="1" x14ac:dyDescent="0.25">
      <c r="B206" s="7"/>
      <c r="C206"/>
      <c r="D206" s="7"/>
      <c r="E206" s="7"/>
      <c r="F206" s="7"/>
      <c r="G206" s="7"/>
      <c r="H206"/>
      <c r="I206" s="7"/>
      <c r="J206" s="7"/>
      <c r="K206" s="23"/>
    </row>
    <row r="207" spans="2:11" ht="19.5" customHeight="1" x14ac:dyDescent="0.25">
      <c r="B207" s="7"/>
      <c r="C207"/>
      <c r="D207" s="7"/>
      <c r="E207" s="7"/>
      <c r="F207" s="7"/>
      <c r="G207" s="7"/>
      <c r="H207"/>
      <c r="I207" s="7"/>
      <c r="J207" s="7"/>
      <c r="K207" s="23"/>
    </row>
    <row r="208" spans="2:11" ht="19.5" customHeight="1" x14ac:dyDescent="0.25">
      <c r="B208" s="7"/>
      <c r="C208"/>
      <c r="D208" s="7"/>
      <c r="E208" s="7"/>
      <c r="F208" s="7"/>
      <c r="G208" s="7"/>
      <c r="H208"/>
      <c r="I208" s="7"/>
      <c r="J208" s="7"/>
      <c r="K208" s="23"/>
    </row>
    <row r="209" spans="2:11" ht="19.5" customHeight="1" x14ac:dyDescent="0.25">
      <c r="B209" s="7"/>
      <c r="C209"/>
      <c r="D209" s="7"/>
      <c r="E209" s="7"/>
      <c r="F209" s="7"/>
      <c r="G209" s="7"/>
      <c r="H209"/>
      <c r="I209" s="7"/>
      <c r="J209" s="7"/>
      <c r="K209" s="23"/>
    </row>
    <row r="210" spans="2:11" ht="19.5" customHeight="1" x14ac:dyDescent="0.25">
      <c r="B210" s="7"/>
      <c r="C210"/>
      <c r="D210" s="7"/>
      <c r="E210" s="7"/>
      <c r="F210" s="8"/>
      <c r="G210" s="7"/>
      <c r="H210"/>
      <c r="I210" s="7"/>
      <c r="J210" s="7"/>
      <c r="K210" s="23"/>
    </row>
    <row r="211" spans="2:11" ht="19.5" customHeight="1" x14ac:dyDescent="0.25">
      <c r="B211" s="7"/>
      <c r="C211"/>
      <c r="D211" s="7"/>
      <c r="E211" s="7"/>
      <c r="F211" s="7"/>
      <c r="G211" s="7"/>
      <c r="H211"/>
      <c r="I211" s="7"/>
      <c r="J211" s="7"/>
      <c r="K211" s="23"/>
    </row>
    <row r="212" spans="2:11" ht="19.5" customHeight="1" x14ac:dyDescent="0.25">
      <c r="B212" s="7"/>
      <c r="C212"/>
      <c r="D212" s="7"/>
      <c r="E212" s="7"/>
      <c r="F212" s="7"/>
      <c r="G212" s="7"/>
      <c r="H212"/>
      <c r="I212" s="7"/>
      <c r="J212" s="7"/>
      <c r="K212" s="23"/>
    </row>
    <row r="213" spans="2:11" ht="19.5" customHeight="1" x14ac:dyDescent="0.25">
      <c r="B213" s="7"/>
      <c r="C213"/>
      <c r="D213" s="7"/>
      <c r="E213" s="7"/>
      <c r="F213" s="7"/>
      <c r="G213" s="7"/>
      <c r="H213"/>
      <c r="I213" s="7"/>
      <c r="J213" s="7"/>
      <c r="K213" s="23"/>
    </row>
    <row r="214" spans="2:11" ht="19.5" customHeight="1" x14ac:dyDescent="0.25">
      <c r="B214" s="7"/>
      <c r="C214"/>
      <c r="D214" s="7"/>
      <c r="E214" s="7"/>
      <c r="F214" s="7"/>
      <c r="G214" s="7"/>
      <c r="H214"/>
      <c r="I214" s="7"/>
      <c r="J214" s="7"/>
      <c r="K214" s="23"/>
    </row>
    <row r="215" spans="2:11" ht="19.5" customHeight="1" x14ac:dyDescent="0.25">
      <c r="B215" s="7"/>
      <c r="C215"/>
      <c r="D215" s="7"/>
      <c r="E215" s="7"/>
      <c r="F215" s="7"/>
      <c r="G215" s="7"/>
      <c r="H215"/>
      <c r="I215" s="7"/>
      <c r="J215" s="7"/>
      <c r="K215" s="23"/>
    </row>
    <row r="216" spans="2:11" ht="19.5" customHeight="1" x14ac:dyDescent="0.25">
      <c r="B216" s="7"/>
      <c r="C216"/>
      <c r="D216" s="7"/>
      <c r="E216" s="7"/>
      <c r="F216" s="7"/>
      <c r="G216" s="7"/>
      <c r="H216"/>
      <c r="I216" s="7"/>
      <c r="J216" s="7"/>
      <c r="K216" s="23"/>
    </row>
    <row r="217" spans="2:11" ht="19.5" customHeight="1" x14ac:dyDescent="0.25">
      <c r="B217" s="7"/>
      <c r="C217"/>
      <c r="D217" s="7"/>
      <c r="E217" s="7"/>
      <c r="F217" s="7"/>
      <c r="G217" s="7"/>
      <c r="H217"/>
      <c r="I217" s="7"/>
      <c r="J217" s="7"/>
      <c r="K217" s="23"/>
    </row>
    <row r="218" spans="2:11" ht="19.5" customHeight="1" x14ac:dyDescent="0.25">
      <c r="B218" s="7"/>
      <c r="C218"/>
      <c r="D218" s="7"/>
      <c r="E218" s="7"/>
      <c r="F218" s="7"/>
      <c r="G218" s="7"/>
      <c r="H218"/>
      <c r="I218" s="7"/>
      <c r="J218" s="7"/>
      <c r="K218" s="23"/>
    </row>
    <row r="219" spans="2:11" ht="19.5" customHeight="1" x14ac:dyDescent="0.25">
      <c r="B219" s="7"/>
      <c r="C219"/>
      <c r="D219" s="7"/>
      <c r="E219" s="7"/>
      <c r="F219" s="7"/>
      <c r="G219" s="7"/>
      <c r="H219"/>
      <c r="I219" s="7"/>
      <c r="J219" s="7"/>
      <c r="K219" s="23"/>
    </row>
    <row r="220" spans="2:11" ht="19.5" customHeight="1" x14ac:dyDescent="0.25">
      <c r="B220" s="7"/>
      <c r="C220"/>
      <c r="D220" s="7"/>
      <c r="E220" s="7"/>
      <c r="F220" s="7"/>
      <c r="G220" s="7"/>
      <c r="H220"/>
      <c r="I220" s="7"/>
      <c r="J220" s="7"/>
      <c r="K220" s="23"/>
    </row>
    <row r="221" spans="2:11" ht="19.5" customHeight="1" x14ac:dyDescent="0.25">
      <c r="B221" s="7"/>
      <c r="C221"/>
      <c r="D221" s="7"/>
      <c r="E221" s="7"/>
      <c r="F221" s="7"/>
      <c r="G221" s="7"/>
      <c r="H221"/>
      <c r="I221" s="7"/>
      <c r="J221" s="7"/>
      <c r="K221" s="23"/>
    </row>
    <row r="222" spans="2:11" ht="19.5" customHeight="1" x14ac:dyDescent="0.25">
      <c r="B222" s="7"/>
      <c r="C222"/>
      <c r="D222" s="7"/>
      <c r="E222" s="7"/>
      <c r="F222" s="7"/>
      <c r="G222" s="7"/>
      <c r="H222"/>
      <c r="I222" s="7"/>
      <c r="J222" s="7"/>
      <c r="K222" s="23"/>
    </row>
    <row r="223" spans="2:11" ht="19.5" customHeight="1" x14ac:dyDescent="0.25">
      <c r="B223" s="7"/>
      <c r="C223"/>
      <c r="D223" s="7"/>
      <c r="E223" s="7"/>
      <c r="F223" s="7"/>
      <c r="G223" s="7"/>
      <c r="H223"/>
      <c r="I223" s="7"/>
      <c r="J223" s="7"/>
      <c r="K223" s="23"/>
    </row>
    <row r="224" spans="2:11" ht="19.5" customHeight="1" x14ac:dyDescent="0.25">
      <c r="B224" s="7"/>
      <c r="C224"/>
      <c r="D224" s="7"/>
      <c r="E224" s="7"/>
      <c r="F224" s="7"/>
      <c r="G224" s="7"/>
      <c r="H224"/>
      <c r="I224" s="7"/>
      <c r="J224" s="7"/>
      <c r="K224" s="23"/>
    </row>
    <row r="225" spans="2:11" ht="19.5" customHeight="1" x14ac:dyDescent="0.25">
      <c r="B225" s="7"/>
      <c r="C225"/>
      <c r="D225" s="7"/>
      <c r="E225" s="7"/>
      <c r="F225" s="7"/>
      <c r="G225" s="7"/>
      <c r="H225"/>
      <c r="I225" s="7"/>
      <c r="J225" s="7"/>
      <c r="K225" s="23"/>
    </row>
    <row r="226" spans="2:11" ht="19.5" customHeight="1" x14ac:dyDescent="0.25">
      <c r="B226" s="7"/>
      <c r="C226"/>
      <c r="D226" s="7"/>
      <c r="E226" s="7"/>
      <c r="F226" s="7"/>
      <c r="G226" s="7"/>
      <c r="H226"/>
      <c r="I226" s="7"/>
      <c r="J226" s="7"/>
      <c r="K226" s="23"/>
    </row>
    <row r="227" spans="2:11" ht="19.5" customHeight="1" x14ac:dyDescent="0.25">
      <c r="B227" s="7"/>
      <c r="C227"/>
      <c r="D227" s="7"/>
      <c r="E227" s="7"/>
      <c r="F227" s="7"/>
      <c r="G227" s="7"/>
      <c r="H227"/>
      <c r="I227" s="7"/>
      <c r="J227" s="7"/>
      <c r="K227" s="23"/>
    </row>
    <row r="228" spans="2:11" ht="19.5" customHeight="1" x14ac:dyDescent="0.25">
      <c r="B228" s="7"/>
      <c r="C228"/>
      <c r="D228" s="7"/>
      <c r="E228" s="7"/>
      <c r="F228" s="7"/>
      <c r="G228" s="7"/>
      <c r="H228"/>
      <c r="I228" s="7"/>
      <c r="J228" s="7"/>
      <c r="K228" s="23"/>
    </row>
    <row r="229" spans="2:11" ht="19.5" customHeight="1" x14ac:dyDescent="0.25">
      <c r="B229" s="7"/>
      <c r="C229"/>
      <c r="D229" s="7"/>
      <c r="E229" s="7"/>
      <c r="F229" s="7"/>
      <c r="G229" s="7"/>
      <c r="H229"/>
      <c r="I229" s="7"/>
      <c r="J229" s="7"/>
      <c r="K229" s="23"/>
    </row>
    <row r="230" spans="2:11" ht="19.5" customHeight="1" x14ac:dyDescent="0.25">
      <c r="B230" s="7"/>
      <c r="C230"/>
      <c r="D230" s="7"/>
      <c r="E230" s="7"/>
      <c r="F230" s="7"/>
      <c r="G230" s="7"/>
      <c r="H230"/>
      <c r="I230" s="7"/>
      <c r="J230" s="7"/>
      <c r="K230" s="23"/>
    </row>
    <row r="231" spans="2:11" ht="19.5" customHeight="1" x14ac:dyDescent="0.25">
      <c r="B231" s="7"/>
      <c r="C231"/>
      <c r="D231" s="7"/>
      <c r="E231" s="7"/>
      <c r="F231" s="7"/>
      <c r="G231" s="7"/>
      <c r="H231"/>
      <c r="I231" s="7"/>
      <c r="J231" s="7"/>
      <c r="K231" s="23"/>
    </row>
    <row r="232" spans="2:11" ht="19.5" customHeight="1" x14ac:dyDescent="0.25">
      <c r="B232" s="7"/>
      <c r="C232"/>
      <c r="D232" s="7"/>
      <c r="E232" s="7"/>
      <c r="F232" s="7"/>
      <c r="G232" s="7"/>
      <c r="H232"/>
      <c r="I232" s="7"/>
      <c r="J232" s="7"/>
      <c r="K232" s="23"/>
    </row>
    <row r="233" spans="2:11" ht="19.5" customHeight="1" x14ac:dyDescent="0.25">
      <c r="B233" s="7"/>
      <c r="C233"/>
      <c r="D233" s="7"/>
      <c r="E233" s="7"/>
      <c r="F233" s="7"/>
      <c r="G233" s="7"/>
      <c r="H233"/>
      <c r="I233" s="7"/>
      <c r="J233" s="7"/>
      <c r="K233" s="23"/>
    </row>
    <row r="234" spans="2:11" ht="19.5" customHeight="1" x14ac:dyDescent="0.25">
      <c r="B234" s="7"/>
      <c r="C234"/>
      <c r="D234" s="7"/>
      <c r="E234" s="7"/>
      <c r="F234" s="7"/>
      <c r="G234" s="7"/>
      <c r="H234"/>
      <c r="I234" s="7"/>
      <c r="J234" s="7"/>
      <c r="K234" s="23"/>
    </row>
    <row r="235" spans="2:11" ht="19.5" customHeight="1" x14ac:dyDescent="0.25">
      <c r="B235" s="7"/>
      <c r="C235"/>
      <c r="D235" s="7"/>
      <c r="E235" s="7"/>
      <c r="F235" s="7"/>
      <c r="G235" s="7"/>
      <c r="H235"/>
      <c r="I235" s="7"/>
      <c r="J235" s="7"/>
      <c r="K235" s="23"/>
    </row>
    <row r="236" spans="2:11" ht="19.5" customHeight="1" x14ac:dyDescent="0.25">
      <c r="B236" s="7"/>
      <c r="C236"/>
      <c r="D236" s="7"/>
      <c r="E236" s="7"/>
      <c r="F236" s="7"/>
      <c r="G236" s="7"/>
      <c r="H236"/>
      <c r="I236" s="7"/>
      <c r="J236" s="7"/>
      <c r="K236" s="23"/>
    </row>
    <row r="237" spans="2:11" ht="19.5" customHeight="1" x14ac:dyDescent="0.25">
      <c r="B237" s="7"/>
      <c r="C237"/>
      <c r="D237" s="7"/>
      <c r="E237" s="7"/>
      <c r="F237" s="7"/>
      <c r="G237" s="7"/>
      <c r="H237"/>
      <c r="I237" s="7"/>
      <c r="J237" s="7"/>
      <c r="K237" s="23"/>
    </row>
    <row r="238" spans="2:11" ht="19.5" customHeight="1" x14ac:dyDescent="0.25">
      <c r="B238" s="7"/>
      <c r="C238"/>
      <c r="D238" s="7"/>
      <c r="E238" s="7"/>
      <c r="F238" s="7"/>
      <c r="G238" s="7"/>
      <c r="H238"/>
      <c r="I238" s="7"/>
      <c r="J238" s="7"/>
      <c r="K238" s="23"/>
    </row>
    <row r="239" spans="2:11" ht="19.5" customHeight="1" x14ac:dyDescent="0.25">
      <c r="B239" s="7"/>
      <c r="C239"/>
      <c r="D239" s="7"/>
      <c r="E239" s="7"/>
      <c r="F239" s="7"/>
      <c r="G239" s="7"/>
      <c r="H239"/>
      <c r="I239" s="7"/>
      <c r="J239" s="7"/>
      <c r="K239" s="23"/>
    </row>
    <row r="240" spans="2:11" ht="19.5" customHeight="1" x14ac:dyDescent="0.25">
      <c r="B240" s="7"/>
      <c r="C240"/>
      <c r="D240" s="7"/>
      <c r="E240" s="7"/>
      <c r="F240" s="7"/>
      <c r="G240" s="7"/>
      <c r="H240"/>
      <c r="I240" s="7"/>
      <c r="J240" s="7"/>
      <c r="K240" s="23"/>
    </row>
    <row r="241" spans="2:11" ht="19.5" customHeight="1" x14ac:dyDescent="0.25">
      <c r="B241" s="7"/>
      <c r="C241"/>
      <c r="D241" s="7"/>
      <c r="E241" s="7"/>
      <c r="F241" s="7"/>
      <c r="G241" s="7"/>
      <c r="H241"/>
      <c r="I241" s="7"/>
      <c r="J241" s="7"/>
      <c r="K241" s="23"/>
    </row>
    <row r="242" spans="2:11" ht="19.5" customHeight="1" x14ac:dyDescent="0.25">
      <c r="B242" s="7"/>
      <c r="C242"/>
      <c r="D242" s="7"/>
      <c r="E242" s="7"/>
      <c r="F242" s="7"/>
      <c r="G242" s="7"/>
      <c r="H242"/>
      <c r="I242" s="7"/>
      <c r="J242" s="7"/>
      <c r="K242" s="23"/>
    </row>
    <row r="243" spans="2:11" ht="19.5" customHeight="1" x14ac:dyDescent="0.25">
      <c r="B243" s="7"/>
      <c r="C243"/>
      <c r="D243" s="7"/>
      <c r="E243" s="7"/>
      <c r="F243" s="7"/>
      <c r="G243" s="7"/>
      <c r="H243"/>
      <c r="I243" s="7"/>
      <c r="J243" s="7"/>
      <c r="K243" s="23"/>
    </row>
    <row r="244" spans="2:11" ht="19.5" customHeight="1" x14ac:dyDescent="0.25">
      <c r="B244" s="7"/>
      <c r="C244"/>
      <c r="D244" s="7"/>
      <c r="E244" s="7"/>
      <c r="F244" s="7"/>
      <c r="G244" s="7"/>
      <c r="H244"/>
      <c r="I244" s="7"/>
      <c r="J244" s="7"/>
      <c r="K244" s="23"/>
    </row>
    <row r="245" spans="2:11" ht="19.5" customHeight="1" x14ac:dyDescent="0.25">
      <c r="B245" s="7"/>
      <c r="C245"/>
      <c r="D245" s="7"/>
      <c r="E245" s="7"/>
      <c r="F245" s="7"/>
      <c r="G245" s="7"/>
      <c r="H245"/>
      <c r="I245" s="7"/>
      <c r="J245" s="7"/>
      <c r="K245" s="23"/>
    </row>
    <row r="246" spans="2:11" ht="19.5" customHeight="1" x14ac:dyDescent="0.25">
      <c r="B246" s="7"/>
      <c r="C246"/>
      <c r="D246" s="7"/>
      <c r="E246" s="7"/>
      <c r="F246" s="8"/>
      <c r="G246" s="7"/>
      <c r="H246"/>
      <c r="I246" s="7"/>
      <c r="J246" s="7"/>
      <c r="K246" s="23"/>
    </row>
    <row r="247" spans="2:11" ht="19.5" customHeight="1" x14ac:dyDescent="0.25">
      <c r="B247" s="7"/>
      <c r="C247"/>
      <c r="D247" s="7"/>
      <c r="E247" s="7"/>
      <c r="F247" s="7"/>
      <c r="G247" s="7"/>
      <c r="H247"/>
      <c r="I247" s="7"/>
      <c r="J247" s="7"/>
      <c r="K247" s="23"/>
    </row>
    <row r="248" spans="2:11" ht="19.5" customHeight="1" x14ac:dyDescent="0.25">
      <c r="B248" s="7"/>
      <c r="C248"/>
      <c r="D248" s="7"/>
      <c r="E248" s="7"/>
      <c r="F248" s="7"/>
      <c r="G248" s="7"/>
      <c r="H248"/>
      <c r="I248" s="7"/>
      <c r="J248" s="7"/>
      <c r="K248" s="23"/>
    </row>
    <row r="249" spans="2:11" ht="19.5" customHeight="1" x14ac:dyDescent="0.25">
      <c r="B249" s="7"/>
      <c r="C249"/>
      <c r="D249" s="7"/>
      <c r="E249" s="7"/>
      <c r="F249" s="7"/>
      <c r="G249" s="7"/>
      <c r="H249"/>
      <c r="I249" s="7"/>
      <c r="J249" s="7"/>
      <c r="K249" s="23"/>
    </row>
    <row r="250" spans="2:11" ht="19.5" customHeight="1" x14ac:dyDescent="0.25">
      <c r="B250" s="7"/>
      <c r="C250"/>
      <c r="D250" s="7"/>
      <c r="E250" s="7"/>
      <c r="F250" s="7"/>
      <c r="G250" s="7"/>
      <c r="H250"/>
      <c r="I250" s="7"/>
      <c r="J250" s="7"/>
      <c r="K250" s="23"/>
    </row>
    <row r="251" spans="2:11" ht="19.5" customHeight="1" x14ac:dyDescent="0.25">
      <c r="B251" s="7"/>
      <c r="C251"/>
      <c r="D251" s="7"/>
      <c r="E251" s="7"/>
      <c r="F251" s="7"/>
      <c r="G251" s="7"/>
      <c r="H251"/>
      <c r="I251" s="7"/>
      <c r="J251" s="7"/>
      <c r="K251" s="23"/>
    </row>
    <row r="252" spans="2:11" ht="19.5" customHeight="1" x14ac:dyDescent="0.25">
      <c r="B252" s="7"/>
      <c r="C252"/>
      <c r="D252" s="7"/>
      <c r="E252" s="7"/>
      <c r="F252" s="8"/>
      <c r="G252" s="7"/>
      <c r="H252"/>
      <c r="I252" s="7"/>
      <c r="J252" s="7"/>
      <c r="K252" s="23"/>
    </row>
    <row r="253" spans="2:11" ht="19.5" customHeight="1" x14ac:dyDescent="0.25">
      <c r="B253" s="7"/>
      <c r="C253"/>
      <c r="D253" s="7"/>
      <c r="E253" s="7"/>
      <c r="F253" s="7"/>
      <c r="G253" s="7"/>
      <c r="H253"/>
      <c r="I253" s="7"/>
      <c r="J253" s="7"/>
      <c r="K253" s="23"/>
    </row>
    <row r="254" spans="2:11" ht="19.5" customHeight="1" x14ac:dyDescent="0.25">
      <c r="B254" s="7"/>
      <c r="C254"/>
      <c r="D254" s="7"/>
      <c r="E254" s="7"/>
      <c r="F254" s="7"/>
      <c r="G254" s="7"/>
      <c r="H254"/>
      <c r="I254" s="7"/>
      <c r="J254" s="7"/>
      <c r="K254" s="23"/>
    </row>
    <row r="255" spans="2:11" ht="19.5" customHeight="1" x14ac:dyDescent="0.25">
      <c r="B255" s="7"/>
      <c r="C255"/>
      <c r="D255" s="7"/>
      <c r="E255" s="7"/>
      <c r="F255" s="7"/>
      <c r="G255" s="7"/>
      <c r="H255"/>
      <c r="I255" s="7"/>
      <c r="J255" s="7"/>
      <c r="K255" s="23"/>
    </row>
    <row r="256" spans="2:11" ht="19.5" customHeight="1" x14ac:dyDescent="0.25">
      <c r="B256" s="7"/>
      <c r="C256"/>
      <c r="D256" s="7"/>
      <c r="E256" s="7"/>
      <c r="F256" s="7"/>
      <c r="G256" s="7"/>
      <c r="H256"/>
      <c r="I256" s="7"/>
      <c r="J256" s="7"/>
      <c r="K256" s="23"/>
    </row>
    <row r="257" spans="2:11" ht="19.5" customHeight="1" x14ac:dyDescent="0.25">
      <c r="B257" s="7"/>
      <c r="C257"/>
      <c r="D257" s="7"/>
      <c r="E257" s="7"/>
      <c r="F257" s="7"/>
      <c r="G257" s="7"/>
      <c r="H257"/>
      <c r="I257" s="7"/>
      <c r="J257" s="7"/>
      <c r="K257" s="23"/>
    </row>
    <row r="258" spans="2:11" ht="19.5" customHeight="1" x14ac:dyDescent="0.25">
      <c r="B258" s="7"/>
      <c r="C258"/>
      <c r="D258" s="7"/>
      <c r="E258" s="7"/>
      <c r="F258" s="7"/>
      <c r="G258" s="7"/>
      <c r="H258"/>
      <c r="I258" s="7"/>
      <c r="J258" s="7"/>
      <c r="K258" s="23"/>
    </row>
    <row r="259" spans="2:11" ht="19.5" customHeight="1" x14ac:dyDescent="0.25">
      <c r="B259" s="7"/>
      <c r="C259"/>
      <c r="D259" s="7"/>
      <c r="E259" s="7"/>
      <c r="F259" s="7"/>
      <c r="G259" s="7"/>
      <c r="H259"/>
      <c r="I259" s="7"/>
      <c r="J259" s="7"/>
      <c r="K259" s="23"/>
    </row>
    <row r="260" spans="2:11" ht="19.5" customHeight="1" x14ac:dyDescent="0.25">
      <c r="B260" s="7"/>
      <c r="C260"/>
      <c r="D260" s="7"/>
      <c r="E260" s="7"/>
      <c r="F260" s="7"/>
      <c r="G260" s="7"/>
      <c r="H260"/>
      <c r="I260" s="7"/>
      <c r="J260" s="7"/>
      <c r="K260" s="23"/>
    </row>
    <row r="261" spans="2:11" ht="19.5" customHeight="1" x14ac:dyDescent="0.25">
      <c r="B261" s="7"/>
      <c r="C261"/>
      <c r="D261" s="7"/>
      <c r="E261" s="7"/>
      <c r="F261" s="7"/>
      <c r="G261" s="7"/>
      <c r="H261"/>
      <c r="I261" s="7"/>
      <c r="J261" s="7"/>
      <c r="K261" s="23"/>
    </row>
    <row r="262" spans="2:11" ht="19.5" customHeight="1" x14ac:dyDescent="0.25">
      <c r="B262" s="7"/>
      <c r="C262"/>
      <c r="D262" s="7"/>
      <c r="E262" s="7"/>
      <c r="F262" s="7"/>
      <c r="G262" s="7"/>
      <c r="H262"/>
      <c r="I262" s="7"/>
      <c r="J262" s="7"/>
      <c r="K262" s="23"/>
    </row>
    <row r="263" spans="2:11" ht="19.5" customHeight="1" x14ac:dyDescent="0.25">
      <c r="B263" s="7"/>
      <c r="C263"/>
      <c r="D263" s="7"/>
      <c r="E263" s="7"/>
      <c r="F263" s="7"/>
      <c r="G263" s="7"/>
      <c r="H263"/>
      <c r="I263" s="7"/>
      <c r="J263" s="7"/>
      <c r="K263" s="23"/>
    </row>
    <row r="264" spans="2:11" ht="19.5" customHeight="1" x14ac:dyDescent="0.25">
      <c r="B264" s="7"/>
      <c r="C264"/>
      <c r="D264" s="7"/>
      <c r="E264" s="7"/>
      <c r="F264" s="8"/>
      <c r="G264" s="7"/>
      <c r="H264"/>
      <c r="I264" s="7"/>
      <c r="J264" s="7"/>
      <c r="K264" s="23"/>
    </row>
    <row r="265" spans="2:11" ht="19.5" customHeight="1" x14ac:dyDescent="0.25">
      <c r="B265" s="7"/>
      <c r="C265"/>
      <c r="D265" s="7"/>
      <c r="E265" s="7"/>
      <c r="F265" s="7"/>
      <c r="G265" s="7"/>
      <c r="H265"/>
      <c r="I265" s="7"/>
      <c r="J265" s="7"/>
      <c r="K265" s="23"/>
    </row>
    <row r="266" spans="2:11" ht="19.5" customHeight="1" x14ac:dyDescent="0.25">
      <c r="B266" s="7"/>
      <c r="C266"/>
      <c r="D266" s="7"/>
      <c r="E266" s="7"/>
      <c r="F266" s="7"/>
      <c r="G266" s="7"/>
      <c r="H266"/>
      <c r="I266" s="7"/>
      <c r="J266" s="7"/>
      <c r="K266" s="23"/>
    </row>
    <row r="267" spans="2:11" ht="19.5" customHeight="1" x14ac:dyDescent="0.25">
      <c r="B267" s="7"/>
      <c r="C267"/>
      <c r="D267" s="7"/>
      <c r="E267" s="7"/>
      <c r="F267" s="7"/>
      <c r="G267" s="7"/>
      <c r="H267"/>
      <c r="I267" s="7"/>
      <c r="J267" s="7"/>
      <c r="K267" s="23"/>
    </row>
    <row r="268" spans="2:11" ht="19.5" customHeight="1" x14ac:dyDescent="0.25">
      <c r="B268" s="7"/>
      <c r="C268"/>
      <c r="D268" s="7"/>
      <c r="E268" s="7"/>
      <c r="F268" s="7"/>
      <c r="G268" s="7"/>
      <c r="H268"/>
      <c r="I268" s="7"/>
      <c r="J268" s="7"/>
      <c r="K268" s="23"/>
    </row>
    <row r="269" spans="2:11" ht="19.5" customHeight="1" x14ac:dyDescent="0.25">
      <c r="B269" s="7"/>
      <c r="C269"/>
      <c r="D269" s="7"/>
      <c r="E269" s="7"/>
      <c r="F269" s="7"/>
      <c r="G269" s="7"/>
      <c r="H269"/>
      <c r="I269" s="7"/>
      <c r="J269" s="7"/>
      <c r="K269" s="23"/>
    </row>
    <row r="270" spans="2:11" ht="19.5" customHeight="1" x14ac:dyDescent="0.25">
      <c r="B270" s="7"/>
      <c r="C270"/>
      <c r="D270" s="7"/>
      <c r="E270" s="7"/>
      <c r="F270" s="7"/>
      <c r="G270" s="7"/>
      <c r="H270"/>
      <c r="I270" s="7"/>
      <c r="J270" s="7"/>
      <c r="K270" s="23"/>
    </row>
    <row r="271" spans="2:11" ht="19.5" customHeight="1" x14ac:dyDescent="0.25">
      <c r="B271" s="7"/>
      <c r="C271"/>
      <c r="D271" s="7"/>
      <c r="E271" s="7"/>
      <c r="F271" s="7"/>
      <c r="G271" s="7"/>
      <c r="H271"/>
      <c r="I271" s="7"/>
      <c r="J271" s="7"/>
      <c r="K271" s="23"/>
    </row>
    <row r="272" spans="2:11" ht="19.5" customHeight="1" x14ac:dyDescent="0.25">
      <c r="B272" s="7"/>
      <c r="C272"/>
      <c r="D272" s="7"/>
      <c r="E272" s="7"/>
      <c r="F272" s="7"/>
      <c r="G272" s="7"/>
      <c r="H272"/>
      <c r="I272" s="7"/>
      <c r="J272" s="7"/>
      <c r="K272" s="23"/>
    </row>
    <row r="273" spans="2:11" ht="19.5" customHeight="1" x14ac:dyDescent="0.25">
      <c r="B273" s="7"/>
      <c r="C273"/>
      <c r="D273" s="7"/>
      <c r="E273" s="7"/>
      <c r="F273" s="7"/>
      <c r="G273" s="7"/>
      <c r="H273"/>
      <c r="I273" s="7"/>
      <c r="J273" s="7"/>
      <c r="K273" s="23"/>
    </row>
    <row r="274" spans="2:11" ht="19.5" customHeight="1" x14ac:dyDescent="0.25">
      <c r="B274" s="7"/>
      <c r="C274"/>
      <c r="D274" s="7"/>
      <c r="E274" s="7"/>
      <c r="F274" s="7"/>
      <c r="G274" s="7"/>
      <c r="H274"/>
      <c r="I274" s="7"/>
      <c r="J274" s="7"/>
      <c r="K274" s="23"/>
    </row>
    <row r="275" spans="2:11" ht="19.5" customHeight="1" x14ac:dyDescent="0.25">
      <c r="B275" s="7"/>
      <c r="C275"/>
      <c r="D275" s="7"/>
      <c r="E275" s="7"/>
      <c r="F275" s="7"/>
      <c r="G275" s="7"/>
      <c r="H275"/>
      <c r="I275" s="7"/>
      <c r="J275" s="7"/>
      <c r="K275" s="23"/>
    </row>
    <row r="276" spans="2:11" ht="19.5" customHeight="1" x14ac:dyDescent="0.25">
      <c r="B276" s="7"/>
      <c r="C276"/>
      <c r="D276" s="7"/>
      <c r="E276" s="7"/>
      <c r="F276" s="7"/>
      <c r="G276" s="7"/>
      <c r="H276"/>
      <c r="I276" s="7"/>
      <c r="J276" s="7"/>
      <c r="K276" s="23"/>
    </row>
    <row r="277" spans="2:11" ht="19.5" customHeight="1" x14ac:dyDescent="0.25">
      <c r="B277" s="7"/>
      <c r="C277"/>
      <c r="D277" s="7"/>
      <c r="E277" s="7"/>
      <c r="F277" s="7"/>
      <c r="G277" s="7"/>
      <c r="H277"/>
      <c r="I277" s="7"/>
      <c r="J277" s="7"/>
      <c r="K277" s="23"/>
    </row>
    <row r="278" spans="2:11" ht="19.5" customHeight="1" x14ac:dyDescent="0.25">
      <c r="B278" s="7"/>
      <c r="C278"/>
      <c r="D278" s="7"/>
      <c r="E278" s="7"/>
      <c r="F278" s="7"/>
      <c r="G278" s="7"/>
      <c r="H278"/>
      <c r="I278" s="7"/>
      <c r="J278" s="7"/>
      <c r="K278" s="23"/>
    </row>
    <row r="279" spans="2:11" ht="19.5" customHeight="1" x14ac:dyDescent="0.25">
      <c r="B279" s="7"/>
      <c r="C279"/>
      <c r="D279" s="7"/>
      <c r="E279" s="7"/>
      <c r="F279" s="7"/>
      <c r="G279" s="7"/>
      <c r="H279"/>
      <c r="I279" s="7"/>
      <c r="J279" s="7"/>
      <c r="K279" s="23"/>
    </row>
    <row r="280" spans="2:11" ht="19.5" customHeight="1" x14ac:dyDescent="0.25">
      <c r="B280" s="7"/>
      <c r="C280"/>
      <c r="D280" s="7"/>
      <c r="E280" s="7"/>
      <c r="F280" s="7"/>
      <c r="G280" s="7"/>
      <c r="H280"/>
      <c r="I280" s="7"/>
      <c r="J280" s="7"/>
      <c r="K280" s="23"/>
    </row>
    <row r="281" spans="2:11" ht="19.5" customHeight="1" x14ac:dyDescent="0.25">
      <c r="B281" s="7"/>
      <c r="C281"/>
      <c r="D281" s="7"/>
      <c r="E281" s="7"/>
      <c r="F281" s="7"/>
      <c r="G281" s="7"/>
      <c r="H281"/>
      <c r="I281" s="7"/>
      <c r="J281" s="7"/>
      <c r="K281" s="23"/>
    </row>
    <row r="282" spans="2:11" ht="19.5" customHeight="1" x14ac:dyDescent="0.25">
      <c r="B282" s="7"/>
      <c r="C282"/>
      <c r="D282" s="7"/>
      <c r="E282" s="7"/>
      <c r="F282" s="7"/>
      <c r="G282" s="7"/>
      <c r="H282"/>
      <c r="I282" s="7"/>
      <c r="J282" s="7"/>
      <c r="K282" s="23"/>
    </row>
    <row r="283" spans="2:11" ht="19.5" customHeight="1" x14ac:dyDescent="0.25">
      <c r="B283" s="7"/>
      <c r="C283"/>
      <c r="D283" s="7"/>
      <c r="E283" s="7"/>
      <c r="F283" s="7"/>
      <c r="G283" s="7"/>
      <c r="H283"/>
      <c r="I283" s="7"/>
      <c r="J283" s="7"/>
      <c r="K283" s="23"/>
    </row>
    <row r="284" spans="2:11" ht="19.5" customHeight="1" x14ac:dyDescent="0.25">
      <c r="B284" s="7"/>
      <c r="C284"/>
      <c r="D284" s="7"/>
      <c r="E284" s="7"/>
      <c r="F284" s="7"/>
      <c r="G284" s="7"/>
      <c r="H284"/>
      <c r="I284" s="7"/>
      <c r="J284" s="7"/>
      <c r="K284" s="23"/>
    </row>
    <row r="285" spans="2:11" ht="19.5" customHeight="1" x14ac:dyDescent="0.25">
      <c r="B285" s="7"/>
      <c r="C285"/>
      <c r="D285" s="7"/>
      <c r="E285" s="7"/>
      <c r="F285" s="7"/>
      <c r="G285" s="7"/>
      <c r="H285"/>
      <c r="I285" s="7"/>
      <c r="J285" s="7"/>
      <c r="K285" s="23"/>
    </row>
    <row r="286" spans="2:11" ht="19.5" customHeight="1" x14ac:dyDescent="0.25">
      <c r="B286" s="7"/>
      <c r="C286"/>
      <c r="D286" s="7"/>
      <c r="E286" s="7"/>
      <c r="F286" s="7"/>
      <c r="G286" s="7"/>
      <c r="H286"/>
      <c r="I286" s="7"/>
      <c r="J286" s="7"/>
      <c r="K286" s="23"/>
    </row>
    <row r="287" spans="2:11" ht="19.5" customHeight="1" x14ac:dyDescent="0.25">
      <c r="B287" s="7"/>
      <c r="C287"/>
      <c r="D287" s="7"/>
      <c r="E287" s="7"/>
      <c r="F287" s="7"/>
      <c r="G287" s="7"/>
      <c r="H287"/>
      <c r="I287" s="7"/>
      <c r="J287" s="7"/>
      <c r="K287" s="23"/>
    </row>
    <row r="288" spans="2:11" ht="19.5" customHeight="1" x14ac:dyDescent="0.25">
      <c r="B288" s="7"/>
      <c r="C288"/>
      <c r="D288" s="7"/>
      <c r="E288" s="7"/>
      <c r="F288" s="7"/>
      <c r="G288" s="7"/>
      <c r="H288"/>
      <c r="I288" s="7"/>
      <c r="J288" s="7"/>
      <c r="K288" s="23"/>
    </row>
    <row r="289" spans="2:11" ht="19.5" customHeight="1" x14ac:dyDescent="0.25">
      <c r="B289" s="7"/>
      <c r="C289"/>
      <c r="D289" s="7"/>
      <c r="E289" s="7"/>
      <c r="F289" s="7"/>
      <c r="G289" s="7"/>
      <c r="H289"/>
      <c r="I289" s="7"/>
      <c r="J289" s="7"/>
      <c r="K289" s="23"/>
    </row>
    <row r="290" spans="2:11" ht="19.5" customHeight="1" x14ac:dyDescent="0.25">
      <c r="B290" s="7"/>
      <c r="C290"/>
      <c r="D290" s="7"/>
      <c r="E290" s="7"/>
      <c r="F290" s="7"/>
      <c r="G290" s="7"/>
      <c r="H290"/>
      <c r="I290" s="7"/>
      <c r="J290" s="7"/>
      <c r="K290" s="23"/>
    </row>
    <row r="291" spans="2:11" ht="19.5" customHeight="1" x14ac:dyDescent="0.25">
      <c r="B291" s="7"/>
      <c r="C291"/>
      <c r="D291" s="7"/>
      <c r="E291" s="7"/>
      <c r="F291" s="7"/>
      <c r="G291" s="7"/>
      <c r="H291"/>
      <c r="I291" s="7"/>
      <c r="J291" s="7"/>
      <c r="K291" s="23"/>
    </row>
    <row r="292" spans="2:11" ht="19.5" customHeight="1" x14ac:dyDescent="0.25">
      <c r="B292" s="7"/>
      <c r="C292"/>
      <c r="D292" s="7"/>
      <c r="E292" s="7"/>
      <c r="F292" s="7"/>
      <c r="G292" s="7"/>
      <c r="H292"/>
      <c r="I292" s="7"/>
      <c r="J292" s="7"/>
      <c r="K292" s="23"/>
    </row>
    <row r="293" spans="2:11" ht="19.5" customHeight="1" x14ac:dyDescent="0.25">
      <c r="B293" s="7"/>
      <c r="C293"/>
      <c r="D293" s="7"/>
      <c r="E293" s="7"/>
      <c r="F293" s="7"/>
      <c r="G293" s="7"/>
      <c r="H293"/>
      <c r="I293" s="7"/>
      <c r="J293" s="7"/>
      <c r="K293" s="23"/>
    </row>
    <row r="294" spans="2:11" ht="19.5" customHeight="1" x14ac:dyDescent="0.25">
      <c r="B294" s="7"/>
      <c r="C294"/>
      <c r="D294" s="7"/>
      <c r="E294" s="7"/>
      <c r="F294" s="7"/>
      <c r="G294" s="7"/>
      <c r="H294"/>
      <c r="I294" s="7"/>
      <c r="J294" s="7"/>
      <c r="K294" s="23"/>
    </row>
    <row r="295" spans="2:11" ht="19.5" customHeight="1" x14ac:dyDescent="0.25">
      <c r="B295" s="7"/>
      <c r="C295"/>
      <c r="D295" s="7"/>
      <c r="E295" s="7"/>
      <c r="F295" s="7"/>
      <c r="G295" s="7"/>
      <c r="H295"/>
      <c r="I295" s="7"/>
      <c r="J295" s="7"/>
      <c r="K295" s="23"/>
    </row>
    <row r="296" spans="2:11" ht="19.5" customHeight="1" x14ac:dyDescent="0.25">
      <c r="B296" s="7"/>
      <c r="C296"/>
      <c r="D296" s="7"/>
      <c r="E296" s="7"/>
      <c r="F296" s="7"/>
      <c r="G296" s="7"/>
      <c r="H296"/>
      <c r="I296" s="7"/>
      <c r="J296" s="7"/>
      <c r="K296" s="23"/>
    </row>
    <row r="297" spans="2:11" ht="19.5" customHeight="1" x14ac:dyDescent="0.25">
      <c r="B297" s="7"/>
      <c r="C297"/>
      <c r="D297" s="7"/>
      <c r="E297" s="7"/>
      <c r="F297" s="7"/>
      <c r="G297" s="7"/>
      <c r="H297"/>
      <c r="I297" s="7"/>
      <c r="J297" s="7"/>
      <c r="K297" s="23"/>
    </row>
    <row r="298" spans="2:11" ht="19.5" customHeight="1" x14ac:dyDescent="0.25">
      <c r="B298" s="7"/>
      <c r="C298"/>
      <c r="D298" s="7"/>
      <c r="E298" s="7"/>
      <c r="F298" s="7"/>
      <c r="G298" s="7"/>
      <c r="H298"/>
      <c r="I298" s="7"/>
      <c r="J298" s="7"/>
      <c r="K298" s="23"/>
    </row>
    <row r="299" spans="2:11" ht="19.5" customHeight="1" x14ac:dyDescent="0.25">
      <c r="B299" s="7"/>
      <c r="C299"/>
      <c r="D299" s="7"/>
      <c r="E299" s="7"/>
      <c r="F299" s="7"/>
      <c r="G299" s="7"/>
      <c r="H299"/>
      <c r="I299" s="7"/>
      <c r="J299" s="7"/>
      <c r="K299" s="23"/>
    </row>
    <row r="300" spans="2:11" ht="19.5" customHeight="1" x14ac:dyDescent="0.25">
      <c r="B300" s="7"/>
      <c r="C300"/>
      <c r="D300" s="7"/>
      <c r="E300" s="7"/>
      <c r="F300" s="7"/>
      <c r="G300" s="7"/>
      <c r="H300"/>
      <c r="I300" s="7"/>
      <c r="J300" s="7"/>
      <c r="K300" s="23"/>
    </row>
    <row r="301" spans="2:11" ht="19.5" customHeight="1" x14ac:dyDescent="0.25">
      <c r="B301" s="7"/>
      <c r="C301"/>
      <c r="D301" s="7"/>
      <c r="E301" s="7"/>
      <c r="F301" s="7"/>
      <c r="G301" s="7"/>
      <c r="H301"/>
      <c r="I301" s="7"/>
      <c r="J301" s="7"/>
      <c r="K301" s="23"/>
    </row>
    <row r="302" spans="2:11" ht="19.5" customHeight="1" x14ac:dyDescent="0.25">
      <c r="B302" s="7"/>
      <c r="C302"/>
      <c r="D302" s="7"/>
      <c r="E302" s="7"/>
      <c r="F302" s="7"/>
      <c r="G302" s="7"/>
      <c r="H302"/>
      <c r="I302" s="7"/>
      <c r="J302" s="7"/>
      <c r="K302" s="23"/>
    </row>
    <row r="303" spans="2:11" ht="19.5" customHeight="1" x14ac:dyDescent="0.25">
      <c r="B303" s="7"/>
      <c r="C303"/>
      <c r="D303" s="7"/>
      <c r="E303" s="7"/>
      <c r="F303" s="7"/>
      <c r="G303" s="7"/>
      <c r="H303"/>
      <c r="I303" s="7"/>
      <c r="J303" s="7"/>
      <c r="K303" s="23"/>
    </row>
    <row r="304" spans="2:11" ht="19.5" customHeight="1" x14ac:dyDescent="0.25">
      <c r="B304" s="7"/>
      <c r="C304"/>
      <c r="D304" s="7"/>
      <c r="E304" s="7"/>
      <c r="F304" s="7"/>
      <c r="G304" s="7"/>
      <c r="H304"/>
      <c r="I304" s="7"/>
      <c r="J304" s="7"/>
      <c r="K304" s="23"/>
    </row>
    <row r="305" spans="2:11" ht="19.5" customHeight="1" x14ac:dyDescent="0.25">
      <c r="B305" s="7"/>
      <c r="C305"/>
      <c r="D305" s="7"/>
      <c r="E305" s="7"/>
      <c r="F305" s="7"/>
      <c r="G305" s="7"/>
      <c r="H305"/>
      <c r="I305" s="7"/>
      <c r="J305" s="7"/>
      <c r="K305" s="23"/>
    </row>
    <row r="306" spans="2:11" ht="19.5" customHeight="1" x14ac:dyDescent="0.25">
      <c r="B306" s="7"/>
      <c r="C306"/>
      <c r="D306" s="7"/>
      <c r="E306" s="7"/>
      <c r="F306" s="7"/>
      <c r="G306" s="7"/>
      <c r="H306"/>
      <c r="I306" s="7"/>
      <c r="J306" s="7"/>
      <c r="K306" s="23"/>
    </row>
    <row r="307" spans="2:11" ht="19.5" customHeight="1" x14ac:dyDescent="0.25">
      <c r="B307" s="7"/>
      <c r="C307"/>
      <c r="D307" s="7"/>
      <c r="E307" s="7"/>
      <c r="F307" s="7"/>
      <c r="G307" s="7"/>
      <c r="H307"/>
      <c r="I307" s="7"/>
      <c r="J307" s="7"/>
      <c r="K307" s="23"/>
    </row>
    <row r="308" spans="2:11" ht="19.5" customHeight="1" x14ac:dyDescent="0.25">
      <c r="B308" s="7"/>
      <c r="C308"/>
      <c r="D308" s="7"/>
      <c r="E308" s="7"/>
      <c r="F308" s="7"/>
      <c r="G308" s="7"/>
      <c r="H308"/>
      <c r="I308" s="7"/>
      <c r="J308" s="7"/>
      <c r="K308" s="23"/>
    </row>
    <row r="309" spans="2:11" ht="19.5" customHeight="1" x14ac:dyDescent="0.25">
      <c r="B309" s="7"/>
      <c r="C309"/>
      <c r="D309" s="7"/>
      <c r="E309" s="7"/>
      <c r="F309" s="7"/>
      <c r="G309" s="7"/>
      <c r="H309"/>
      <c r="I309" s="7"/>
      <c r="J309" s="7"/>
      <c r="K309" s="23"/>
    </row>
    <row r="310" spans="2:11" ht="19.5" customHeight="1" x14ac:dyDescent="0.25">
      <c r="B310" s="7"/>
      <c r="C310"/>
      <c r="D310" s="7"/>
      <c r="E310" s="7"/>
      <c r="F310" s="7"/>
      <c r="G310" s="7"/>
      <c r="H310"/>
      <c r="I310" s="7"/>
      <c r="J310" s="7"/>
      <c r="K310" s="23"/>
    </row>
    <row r="311" spans="2:11" ht="19.5" customHeight="1" x14ac:dyDescent="0.25">
      <c r="B311" s="7"/>
      <c r="C311"/>
      <c r="D311" s="7"/>
      <c r="E311" s="7"/>
      <c r="F311" s="7"/>
      <c r="G311" s="7"/>
      <c r="H311"/>
      <c r="I311" s="7"/>
      <c r="J311" s="7"/>
      <c r="K311" s="23"/>
    </row>
    <row r="312" spans="2:11" ht="19.5" customHeight="1" x14ac:dyDescent="0.25">
      <c r="B312" s="7"/>
      <c r="C312"/>
      <c r="D312" s="7"/>
      <c r="E312" s="7"/>
      <c r="F312" s="7"/>
      <c r="G312" s="7"/>
      <c r="H312"/>
      <c r="I312" s="7"/>
      <c r="J312" s="7"/>
      <c r="K312" s="23"/>
    </row>
    <row r="313" spans="2:11" ht="19.5" customHeight="1" x14ac:dyDescent="0.25">
      <c r="B313" s="7"/>
      <c r="C313"/>
      <c r="D313" s="7"/>
      <c r="E313" s="7"/>
      <c r="F313" s="7"/>
      <c r="G313" s="7"/>
      <c r="H313"/>
      <c r="I313" s="7"/>
      <c r="J313" s="7"/>
      <c r="K313" s="23"/>
    </row>
    <row r="314" spans="2:11" ht="19.5" customHeight="1" x14ac:dyDescent="0.25">
      <c r="B314" s="7"/>
      <c r="C314"/>
      <c r="D314" s="7"/>
      <c r="E314" s="7"/>
      <c r="F314" s="8"/>
      <c r="G314" s="7"/>
      <c r="H314"/>
      <c r="I314" s="7"/>
      <c r="J314" s="7"/>
      <c r="K314" s="23"/>
    </row>
    <row r="315" spans="2:11" ht="19.5" customHeight="1" x14ac:dyDescent="0.25">
      <c r="B315" s="7"/>
      <c r="C315"/>
      <c r="D315" s="7"/>
      <c r="E315" s="7"/>
      <c r="F315" s="7"/>
      <c r="G315" s="7"/>
      <c r="H315"/>
      <c r="I315" s="7"/>
      <c r="J315" s="7"/>
      <c r="K315" s="23"/>
    </row>
    <row r="316" spans="2:11" ht="19.5" customHeight="1" x14ac:dyDescent="0.25">
      <c r="B316" s="7"/>
      <c r="C316"/>
      <c r="D316" s="7"/>
      <c r="E316" s="7"/>
      <c r="F316" s="7"/>
      <c r="G316" s="7"/>
      <c r="H316"/>
      <c r="I316" s="7"/>
      <c r="J316" s="7"/>
      <c r="K316" s="23"/>
    </row>
    <row r="317" spans="2:11" ht="19.5" customHeight="1" x14ac:dyDescent="0.25">
      <c r="B317" s="7"/>
      <c r="C317"/>
      <c r="D317" s="7"/>
      <c r="E317" s="7"/>
      <c r="F317" s="7"/>
      <c r="G317" s="7"/>
      <c r="H317"/>
      <c r="I317" s="7"/>
      <c r="J317" s="7"/>
      <c r="K317" s="23"/>
    </row>
    <row r="318" spans="2:11" ht="19.5" customHeight="1" x14ac:dyDescent="0.25">
      <c r="B318" s="7"/>
      <c r="C318"/>
      <c r="D318" s="7"/>
      <c r="E318" s="7"/>
      <c r="F318" s="7"/>
      <c r="G318" s="7"/>
      <c r="H318"/>
      <c r="I318" s="7"/>
      <c r="J318" s="7"/>
      <c r="K318" s="23"/>
    </row>
    <row r="319" spans="2:11" ht="19.5" customHeight="1" x14ac:dyDescent="0.25">
      <c r="B319" s="7"/>
      <c r="C319"/>
      <c r="D319" s="7"/>
      <c r="E319" s="7"/>
      <c r="F319" s="7"/>
      <c r="G319" s="7"/>
      <c r="H319"/>
      <c r="I319" s="7"/>
      <c r="J319" s="7"/>
      <c r="K319" s="23"/>
    </row>
    <row r="320" spans="2:11" ht="19.5" customHeight="1" x14ac:dyDescent="0.25">
      <c r="B320" s="7"/>
      <c r="C320"/>
      <c r="D320" s="7"/>
      <c r="E320" s="7"/>
      <c r="F320" s="7"/>
      <c r="G320" s="7"/>
      <c r="H320"/>
      <c r="I320" s="7"/>
      <c r="J320" s="7"/>
      <c r="K320" s="23"/>
    </row>
    <row r="321" spans="2:11" ht="19.5" customHeight="1" x14ac:dyDescent="0.25">
      <c r="B321" s="7"/>
      <c r="C321"/>
      <c r="D321" s="7"/>
      <c r="E321" s="7"/>
      <c r="F321" s="7"/>
      <c r="G321" s="7"/>
      <c r="H321"/>
      <c r="I321" s="7"/>
      <c r="J321" s="7"/>
      <c r="K321" s="23"/>
    </row>
    <row r="322" spans="2:11" ht="19.5" customHeight="1" x14ac:dyDescent="0.25">
      <c r="B322" s="7"/>
      <c r="C322"/>
      <c r="D322" s="7"/>
      <c r="E322" s="7"/>
      <c r="F322" s="7"/>
      <c r="G322" s="7"/>
      <c r="H322"/>
      <c r="I322" s="7"/>
      <c r="J322" s="7"/>
      <c r="K322" s="23"/>
    </row>
    <row r="323" spans="2:11" ht="19.5" customHeight="1" x14ac:dyDescent="0.25">
      <c r="B323" s="7"/>
      <c r="C323"/>
      <c r="D323" s="7"/>
      <c r="E323" s="7"/>
      <c r="F323" s="7"/>
      <c r="G323" s="7"/>
      <c r="H323"/>
      <c r="I323" s="7"/>
      <c r="J323" s="7"/>
      <c r="K323" s="23"/>
    </row>
    <row r="324" spans="2:11" ht="19.5" customHeight="1" x14ac:dyDescent="0.25">
      <c r="B324" s="7"/>
      <c r="C324"/>
      <c r="D324" s="7"/>
      <c r="E324" s="7"/>
      <c r="F324" s="7"/>
      <c r="G324" s="7"/>
      <c r="H324"/>
      <c r="I324" s="7"/>
      <c r="J324" s="7"/>
      <c r="K324" s="23"/>
    </row>
    <row r="325" spans="2:11" ht="19.5" customHeight="1" x14ac:dyDescent="0.25">
      <c r="B325" s="7"/>
      <c r="C325"/>
      <c r="D325" s="7"/>
      <c r="E325" s="7"/>
      <c r="F325" s="7"/>
      <c r="G325" s="7"/>
      <c r="H325"/>
      <c r="I325" s="7"/>
      <c r="J325" s="7"/>
      <c r="K325" s="23"/>
    </row>
    <row r="326" spans="2:11" ht="19.5" customHeight="1" x14ac:dyDescent="0.25">
      <c r="B326" s="7"/>
      <c r="C326"/>
      <c r="D326" s="7"/>
      <c r="E326" s="7"/>
      <c r="F326" s="7"/>
      <c r="G326" s="7"/>
      <c r="H326"/>
      <c r="I326" s="7"/>
      <c r="J326" s="7"/>
      <c r="K326" s="23"/>
    </row>
    <row r="327" spans="2:11" ht="19.5" customHeight="1" x14ac:dyDescent="0.25">
      <c r="B327" s="7"/>
      <c r="C327"/>
      <c r="D327" s="7"/>
      <c r="E327" s="7"/>
      <c r="F327" s="7"/>
      <c r="G327" s="7"/>
      <c r="H327"/>
      <c r="I327" s="7"/>
      <c r="J327" s="7"/>
      <c r="K327" s="23"/>
    </row>
    <row r="328" spans="2:11" ht="19.5" customHeight="1" x14ac:dyDescent="0.25">
      <c r="B328" s="7"/>
      <c r="C328"/>
      <c r="D328" s="7"/>
      <c r="E328" s="7"/>
      <c r="F328" s="7"/>
      <c r="G328" s="7"/>
      <c r="H328"/>
      <c r="I328" s="7"/>
      <c r="J328" s="7"/>
      <c r="K328" s="23"/>
    </row>
    <row r="329" spans="2:11" ht="19.5" customHeight="1" x14ac:dyDescent="0.25">
      <c r="B329" s="7"/>
      <c r="C329"/>
      <c r="D329" s="7"/>
      <c r="E329" s="7"/>
      <c r="F329" s="7"/>
      <c r="G329" s="7"/>
      <c r="H329"/>
      <c r="I329" s="7"/>
      <c r="J329" s="7"/>
      <c r="K329" s="23"/>
    </row>
    <row r="330" spans="2:11" ht="19.5" customHeight="1" x14ac:dyDescent="0.25">
      <c r="B330" s="7"/>
      <c r="C330"/>
      <c r="D330" s="7"/>
      <c r="E330" s="7"/>
      <c r="F330" s="7"/>
      <c r="G330" s="7"/>
      <c r="H330"/>
      <c r="I330" s="7"/>
      <c r="J330" s="7"/>
      <c r="K330" s="23"/>
    </row>
    <row r="331" spans="2:11" ht="19.5" customHeight="1" x14ac:dyDescent="0.25">
      <c r="B331" s="7"/>
      <c r="C331"/>
      <c r="D331" s="7"/>
      <c r="E331" s="7"/>
      <c r="F331" s="7"/>
      <c r="G331" s="7"/>
      <c r="H331"/>
      <c r="I331" s="7"/>
      <c r="J331" s="7"/>
      <c r="K331" s="23"/>
    </row>
    <row r="332" spans="2:11" ht="19.5" customHeight="1" x14ac:dyDescent="0.25">
      <c r="B332" s="7"/>
      <c r="C332"/>
      <c r="D332" s="7"/>
      <c r="E332" s="7"/>
      <c r="F332" s="7"/>
      <c r="G332" s="7"/>
      <c r="H332"/>
      <c r="I332" s="7"/>
      <c r="J332" s="7"/>
      <c r="K332" s="23"/>
    </row>
    <row r="333" spans="2:11" ht="19.5" customHeight="1" x14ac:dyDescent="0.25">
      <c r="B333" s="7"/>
      <c r="C333"/>
      <c r="D333" s="7"/>
      <c r="E333" s="7"/>
      <c r="F333" s="7"/>
      <c r="G333" s="7"/>
      <c r="H333"/>
      <c r="I333" s="7"/>
      <c r="J333" s="7"/>
      <c r="K333" s="23"/>
    </row>
    <row r="334" spans="2:11" ht="19.5" customHeight="1" x14ac:dyDescent="0.25">
      <c r="B334" s="7"/>
      <c r="C334"/>
      <c r="D334" s="7"/>
      <c r="E334" s="7"/>
      <c r="F334" s="7"/>
      <c r="G334" s="7"/>
      <c r="H334"/>
      <c r="I334" s="7"/>
      <c r="J334" s="7"/>
      <c r="K334" s="23"/>
    </row>
    <row r="335" spans="2:11" ht="19.5" customHeight="1" x14ac:dyDescent="0.25">
      <c r="B335" s="7"/>
      <c r="C335"/>
      <c r="D335" s="7"/>
      <c r="E335" s="7"/>
      <c r="F335" s="7"/>
      <c r="G335" s="7"/>
      <c r="H335"/>
      <c r="I335" s="7"/>
      <c r="J335" s="7"/>
      <c r="K335" s="23"/>
    </row>
    <row r="336" spans="2:11" ht="19.5" customHeight="1" x14ac:dyDescent="0.25">
      <c r="B336" s="7"/>
      <c r="C336"/>
      <c r="D336" s="7"/>
      <c r="E336" s="7"/>
      <c r="F336" s="7"/>
      <c r="G336" s="7"/>
      <c r="H336"/>
      <c r="I336" s="7"/>
      <c r="J336" s="7"/>
      <c r="K336" s="23"/>
    </row>
    <row r="337" spans="2:11" ht="19.5" customHeight="1" x14ac:dyDescent="0.25">
      <c r="B337" s="7"/>
      <c r="C337"/>
      <c r="D337" s="7"/>
      <c r="E337" s="7"/>
      <c r="F337" s="7"/>
      <c r="G337" s="7"/>
      <c r="H337"/>
      <c r="I337" s="7"/>
      <c r="J337" s="7"/>
      <c r="K337" s="23"/>
    </row>
    <row r="338" spans="2:11" ht="19.5" customHeight="1" x14ac:dyDescent="0.25">
      <c r="B338" s="7"/>
      <c r="C338"/>
      <c r="D338" s="7"/>
      <c r="E338" s="7"/>
      <c r="F338" s="7"/>
      <c r="G338" s="7"/>
      <c r="H338"/>
      <c r="I338" s="7"/>
      <c r="J338" s="7"/>
      <c r="K338" s="23"/>
    </row>
  </sheetData>
  <sortState xmlns:xlrd2="http://schemas.microsoft.com/office/spreadsheetml/2017/richdata2" ref="A2:AL339">
    <sortCondition ref="A1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3FB6-9719-4AE6-B55A-DA2D5402DBA9}">
  <dimension ref="A1:D174"/>
  <sheetViews>
    <sheetView workbookViewId="0">
      <selection sqref="A1:D1048576"/>
    </sheetView>
  </sheetViews>
  <sheetFormatPr defaultRowHeight="15" x14ac:dyDescent="0.25"/>
  <cols>
    <col min="1" max="1" width="18.28515625" bestFit="1" customWidth="1"/>
    <col min="2" max="2" width="18.85546875" bestFit="1" customWidth="1"/>
    <col min="3" max="3" width="31.7109375" bestFit="1" customWidth="1"/>
    <col min="4" max="4" width="11.140625" bestFit="1" customWidth="1"/>
  </cols>
  <sheetData>
    <row r="1" spans="1:4" x14ac:dyDescent="0.25">
      <c r="A1" s="6" t="s">
        <v>192</v>
      </c>
      <c r="B1" s="6" t="s">
        <v>340</v>
      </c>
      <c r="C1" s="6" t="s">
        <v>193</v>
      </c>
      <c r="D1" s="6" t="s">
        <v>341</v>
      </c>
    </row>
    <row r="2" spans="1:4" x14ac:dyDescent="0.25">
      <c r="A2" s="7" t="s">
        <v>195</v>
      </c>
      <c r="B2">
        <v>1</v>
      </c>
      <c r="C2" s="7" t="s">
        <v>196</v>
      </c>
      <c r="D2" s="7" t="s">
        <v>342</v>
      </c>
    </row>
    <row r="3" spans="1:4" x14ac:dyDescent="0.25">
      <c r="A3" s="7" t="s">
        <v>195</v>
      </c>
      <c r="B3">
        <v>2</v>
      </c>
      <c r="C3" s="7" t="s">
        <v>197</v>
      </c>
      <c r="D3" s="7" t="s">
        <v>342</v>
      </c>
    </row>
    <row r="4" spans="1:4" x14ac:dyDescent="0.25">
      <c r="A4" s="7" t="s">
        <v>195</v>
      </c>
      <c r="B4">
        <v>3</v>
      </c>
      <c r="C4" s="7" t="s">
        <v>343</v>
      </c>
      <c r="D4" s="7" t="s">
        <v>342</v>
      </c>
    </row>
    <row r="5" spans="1:4" x14ac:dyDescent="0.25">
      <c r="A5" s="7" t="s">
        <v>195</v>
      </c>
      <c r="B5">
        <v>4</v>
      </c>
      <c r="C5" s="7" t="s">
        <v>198</v>
      </c>
      <c r="D5" s="7" t="s">
        <v>342</v>
      </c>
    </row>
    <row r="6" spans="1:4" x14ac:dyDescent="0.25">
      <c r="A6" s="7" t="s">
        <v>195</v>
      </c>
      <c r="B6">
        <v>5</v>
      </c>
      <c r="C6" s="7" t="s">
        <v>344</v>
      </c>
      <c r="D6" s="7" t="s">
        <v>342</v>
      </c>
    </row>
    <row r="7" spans="1:4" x14ac:dyDescent="0.25">
      <c r="A7" s="7" t="s">
        <v>325</v>
      </c>
      <c r="B7">
        <v>1</v>
      </c>
      <c r="C7" s="7" t="s">
        <v>347</v>
      </c>
      <c r="D7" s="7" t="s">
        <v>342</v>
      </c>
    </row>
    <row r="8" spans="1:4" x14ac:dyDescent="0.25">
      <c r="A8" s="7" t="s">
        <v>325</v>
      </c>
      <c r="B8">
        <v>2</v>
      </c>
      <c r="C8" s="7" t="s">
        <v>196</v>
      </c>
      <c r="D8" s="7" t="s">
        <v>342</v>
      </c>
    </row>
    <row r="9" spans="1:4" x14ac:dyDescent="0.25">
      <c r="A9" s="7" t="s">
        <v>325</v>
      </c>
      <c r="B9">
        <v>3</v>
      </c>
      <c r="C9" s="7" t="s">
        <v>204</v>
      </c>
      <c r="D9" s="7" t="s">
        <v>342</v>
      </c>
    </row>
    <row r="10" spans="1:4" x14ac:dyDescent="0.25">
      <c r="A10" s="7" t="s">
        <v>325</v>
      </c>
      <c r="B10">
        <v>4</v>
      </c>
      <c r="C10" s="7" t="s">
        <v>348</v>
      </c>
      <c r="D10" s="7" t="s">
        <v>346</v>
      </c>
    </row>
    <row r="11" spans="1:4" x14ac:dyDescent="0.25">
      <c r="A11" s="7" t="s">
        <v>325</v>
      </c>
      <c r="B11">
        <v>5</v>
      </c>
      <c r="C11" s="7" t="s">
        <v>284</v>
      </c>
      <c r="D11" s="7" t="s">
        <v>349</v>
      </c>
    </row>
    <row r="12" spans="1:4" x14ac:dyDescent="0.25">
      <c r="A12" s="7" t="s">
        <v>325</v>
      </c>
      <c r="B12">
        <v>6</v>
      </c>
      <c r="C12" s="7" t="s">
        <v>350</v>
      </c>
      <c r="D12" s="7" t="s">
        <v>346</v>
      </c>
    </row>
    <row r="13" spans="1:4" x14ac:dyDescent="0.25">
      <c r="A13" s="7" t="s">
        <v>325</v>
      </c>
      <c r="B13">
        <v>7</v>
      </c>
      <c r="C13" s="7" t="s">
        <v>223</v>
      </c>
      <c r="D13" s="7" t="s">
        <v>345</v>
      </c>
    </row>
    <row r="14" spans="1:4" x14ac:dyDescent="0.25">
      <c r="A14" s="7" t="s">
        <v>325</v>
      </c>
      <c r="B14">
        <v>8</v>
      </c>
      <c r="C14" s="7" t="s">
        <v>224</v>
      </c>
      <c r="D14" s="7" t="s">
        <v>345</v>
      </c>
    </row>
    <row r="15" spans="1:4" x14ac:dyDescent="0.25">
      <c r="A15" s="7" t="s">
        <v>210</v>
      </c>
      <c r="B15">
        <v>1</v>
      </c>
      <c r="C15" s="7" t="s">
        <v>211</v>
      </c>
      <c r="D15" s="7" t="s">
        <v>342</v>
      </c>
    </row>
    <row r="16" spans="1:4" x14ac:dyDescent="0.25">
      <c r="A16" s="7" t="s">
        <v>210</v>
      </c>
      <c r="B16">
        <v>2</v>
      </c>
      <c r="C16" s="7" t="s">
        <v>212</v>
      </c>
      <c r="D16" s="7" t="s">
        <v>342</v>
      </c>
    </row>
    <row r="17" spans="1:4" x14ac:dyDescent="0.25">
      <c r="A17" s="7" t="s">
        <v>210</v>
      </c>
      <c r="B17">
        <v>3</v>
      </c>
      <c r="C17" s="7" t="s">
        <v>214</v>
      </c>
      <c r="D17" s="7" t="s">
        <v>342</v>
      </c>
    </row>
    <row r="18" spans="1:4" x14ac:dyDescent="0.25">
      <c r="A18" s="7" t="s">
        <v>210</v>
      </c>
      <c r="B18">
        <v>4</v>
      </c>
      <c r="C18" s="7" t="s">
        <v>351</v>
      </c>
      <c r="D18" s="7" t="s">
        <v>349</v>
      </c>
    </row>
    <row r="19" spans="1:4" x14ac:dyDescent="0.25">
      <c r="A19" s="7" t="s">
        <v>210</v>
      </c>
      <c r="B19">
        <v>6</v>
      </c>
      <c r="C19" s="7" t="s">
        <v>215</v>
      </c>
      <c r="D19" s="7" t="s">
        <v>349</v>
      </c>
    </row>
    <row r="20" spans="1:4" x14ac:dyDescent="0.25">
      <c r="A20" s="7" t="s">
        <v>210</v>
      </c>
      <c r="B20">
        <v>7</v>
      </c>
      <c r="C20" s="7" t="s">
        <v>216</v>
      </c>
      <c r="D20" s="7" t="s">
        <v>349</v>
      </c>
    </row>
    <row r="21" spans="1:4" x14ac:dyDescent="0.25">
      <c r="A21" s="7" t="s">
        <v>210</v>
      </c>
      <c r="B21">
        <v>8</v>
      </c>
      <c r="C21" s="7" t="s">
        <v>217</v>
      </c>
      <c r="D21" s="7" t="s">
        <v>349</v>
      </c>
    </row>
    <row r="22" spans="1:4" x14ac:dyDescent="0.25">
      <c r="A22" s="7" t="s">
        <v>210</v>
      </c>
      <c r="B22">
        <v>9</v>
      </c>
      <c r="C22" s="7" t="s">
        <v>353</v>
      </c>
      <c r="D22" s="7" t="s">
        <v>345</v>
      </c>
    </row>
    <row r="23" spans="1:4" x14ac:dyDescent="0.25">
      <c r="A23" s="7" t="s">
        <v>210</v>
      </c>
      <c r="B23">
        <v>10</v>
      </c>
      <c r="C23" s="7" t="s">
        <v>354</v>
      </c>
      <c r="D23" s="7" t="s">
        <v>342</v>
      </c>
    </row>
    <row r="24" spans="1:4" x14ac:dyDescent="0.25">
      <c r="A24" s="7" t="s">
        <v>218</v>
      </c>
      <c r="B24">
        <v>1</v>
      </c>
      <c r="C24" s="7" t="s">
        <v>214</v>
      </c>
      <c r="D24" s="7" t="s">
        <v>342</v>
      </c>
    </row>
    <row r="25" spans="1:4" x14ac:dyDescent="0.25">
      <c r="A25" s="7" t="s">
        <v>218</v>
      </c>
      <c r="B25">
        <v>2</v>
      </c>
      <c r="C25" s="7" t="s">
        <v>218</v>
      </c>
      <c r="D25" s="7" t="s">
        <v>349</v>
      </c>
    </row>
    <row r="26" spans="1:4" x14ac:dyDescent="0.25">
      <c r="A26" s="7" t="s">
        <v>218</v>
      </c>
      <c r="B26">
        <v>3</v>
      </c>
      <c r="C26" s="7" t="s">
        <v>219</v>
      </c>
      <c r="D26" s="7" t="s">
        <v>349</v>
      </c>
    </row>
    <row r="27" spans="1:4" x14ac:dyDescent="0.25">
      <c r="A27" s="7" t="s">
        <v>218</v>
      </c>
      <c r="B27">
        <v>4</v>
      </c>
      <c r="C27" s="7" t="s">
        <v>220</v>
      </c>
      <c r="D27" s="7" t="s">
        <v>355</v>
      </c>
    </row>
    <row r="28" spans="1:4" x14ac:dyDescent="0.25">
      <c r="A28" s="7" t="s">
        <v>225</v>
      </c>
      <c r="B28">
        <v>1</v>
      </c>
      <c r="C28" s="7" t="s">
        <v>213</v>
      </c>
      <c r="D28" s="7" t="s">
        <v>342</v>
      </c>
    </row>
    <row r="29" spans="1:4" x14ac:dyDescent="0.25">
      <c r="A29" s="7" t="s">
        <v>225</v>
      </c>
      <c r="B29">
        <v>2</v>
      </c>
      <c r="C29" s="7" t="s">
        <v>226</v>
      </c>
      <c r="D29" s="7" t="s">
        <v>342</v>
      </c>
    </row>
    <row r="30" spans="1:4" x14ac:dyDescent="0.25">
      <c r="A30" s="7" t="s">
        <v>225</v>
      </c>
      <c r="B30">
        <v>3</v>
      </c>
      <c r="C30" s="7" t="s">
        <v>227</v>
      </c>
      <c r="D30" s="7" t="s">
        <v>346</v>
      </c>
    </row>
    <row r="31" spans="1:4" x14ac:dyDescent="0.25">
      <c r="A31" s="7" t="s">
        <v>225</v>
      </c>
      <c r="B31">
        <v>4</v>
      </c>
      <c r="C31" s="7" t="s">
        <v>228</v>
      </c>
      <c r="D31" s="7" t="s">
        <v>342</v>
      </c>
    </row>
    <row r="32" spans="1:4" x14ac:dyDescent="0.25">
      <c r="A32" s="7" t="s">
        <v>225</v>
      </c>
      <c r="B32">
        <v>5</v>
      </c>
      <c r="C32" s="7" t="s">
        <v>229</v>
      </c>
      <c r="D32" s="7" t="s">
        <v>356</v>
      </c>
    </row>
    <row r="33" spans="1:4" x14ac:dyDescent="0.25">
      <c r="A33" s="7" t="s">
        <v>225</v>
      </c>
      <c r="B33">
        <v>6</v>
      </c>
      <c r="C33" s="7" t="s">
        <v>230</v>
      </c>
      <c r="D33" s="7" t="s">
        <v>356</v>
      </c>
    </row>
    <row r="34" spans="1:4" x14ac:dyDescent="0.25">
      <c r="A34" s="7" t="s">
        <v>225</v>
      </c>
      <c r="B34">
        <v>7</v>
      </c>
      <c r="C34" s="7" t="s">
        <v>231</v>
      </c>
      <c r="D34" s="7" t="s">
        <v>356</v>
      </c>
    </row>
    <row r="35" spans="1:4" x14ac:dyDescent="0.25">
      <c r="A35" s="7" t="s">
        <v>225</v>
      </c>
      <c r="B35">
        <v>8</v>
      </c>
      <c r="C35" s="7" t="s">
        <v>232</v>
      </c>
      <c r="D35" s="7" t="s">
        <v>356</v>
      </c>
    </row>
    <row r="36" spans="1:4" x14ac:dyDescent="0.25">
      <c r="A36" s="7" t="s">
        <v>225</v>
      </c>
      <c r="B36">
        <v>9</v>
      </c>
      <c r="C36" s="7" t="s">
        <v>233</v>
      </c>
      <c r="D36" s="7" t="s">
        <v>356</v>
      </c>
    </row>
    <row r="37" spans="1:4" x14ac:dyDescent="0.25">
      <c r="A37" s="7" t="s">
        <v>225</v>
      </c>
      <c r="B37">
        <v>10</v>
      </c>
      <c r="C37" s="7" t="s">
        <v>357</v>
      </c>
      <c r="D37" s="7" t="s">
        <v>349</v>
      </c>
    </row>
    <row r="38" spans="1:4" x14ac:dyDescent="0.25">
      <c r="A38" s="7" t="s">
        <v>225</v>
      </c>
      <c r="B38">
        <v>11</v>
      </c>
      <c r="C38" s="7" t="s">
        <v>358</v>
      </c>
      <c r="D38" s="7" t="s">
        <v>349</v>
      </c>
    </row>
    <row r="39" spans="1:4" x14ac:dyDescent="0.25">
      <c r="A39" s="7" t="s">
        <v>225</v>
      </c>
      <c r="B39">
        <v>12</v>
      </c>
      <c r="C39" s="7" t="s">
        <v>359</v>
      </c>
      <c r="D39" s="7" t="s">
        <v>349</v>
      </c>
    </row>
    <row r="40" spans="1:4" x14ac:dyDescent="0.25">
      <c r="A40" s="7" t="s">
        <v>225</v>
      </c>
      <c r="B40">
        <v>13</v>
      </c>
      <c r="C40" s="7" t="s">
        <v>360</v>
      </c>
      <c r="D40" s="7" t="s">
        <v>349</v>
      </c>
    </row>
    <row r="41" spans="1:4" x14ac:dyDescent="0.25">
      <c r="A41" s="7" t="s">
        <v>225</v>
      </c>
      <c r="B41">
        <v>14</v>
      </c>
      <c r="C41" s="7" t="s">
        <v>361</v>
      </c>
      <c r="D41" s="7" t="s">
        <v>349</v>
      </c>
    </row>
    <row r="42" spans="1:4" x14ac:dyDescent="0.25">
      <c r="A42" s="7" t="s">
        <v>225</v>
      </c>
      <c r="B42">
        <v>15</v>
      </c>
      <c r="C42" s="7" t="s">
        <v>297</v>
      </c>
      <c r="D42" s="7" t="s">
        <v>349</v>
      </c>
    </row>
    <row r="43" spans="1:4" x14ac:dyDescent="0.25">
      <c r="A43" s="7" t="s">
        <v>225</v>
      </c>
      <c r="B43">
        <v>16</v>
      </c>
      <c r="C43" s="7" t="s">
        <v>301</v>
      </c>
      <c r="D43" s="7" t="s">
        <v>356</v>
      </c>
    </row>
    <row r="44" spans="1:4" x14ac:dyDescent="0.25">
      <c r="A44" s="7" t="s">
        <v>225</v>
      </c>
      <c r="B44">
        <v>17</v>
      </c>
      <c r="C44" s="7" t="s">
        <v>362</v>
      </c>
      <c r="D44" s="7" t="s">
        <v>346</v>
      </c>
    </row>
    <row r="45" spans="1:4" x14ac:dyDescent="0.25">
      <c r="A45" s="7" t="s">
        <v>225</v>
      </c>
      <c r="B45">
        <v>18</v>
      </c>
      <c r="C45" s="7" t="s">
        <v>240</v>
      </c>
      <c r="D45" s="7" t="s">
        <v>346</v>
      </c>
    </row>
    <row r="46" spans="1:4" x14ac:dyDescent="0.25">
      <c r="A46" s="7" t="s">
        <v>30</v>
      </c>
      <c r="B46">
        <v>1</v>
      </c>
      <c r="C46" s="7" t="s">
        <v>197</v>
      </c>
      <c r="D46" s="7" t="s">
        <v>342</v>
      </c>
    </row>
    <row r="47" spans="1:4" x14ac:dyDescent="0.25">
      <c r="A47" s="7" t="s">
        <v>30</v>
      </c>
      <c r="B47">
        <v>2</v>
      </c>
      <c r="C47" s="7" t="s">
        <v>241</v>
      </c>
      <c r="D47" s="7" t="s">
        <v>349</v>
      </c>
    </row>
    <row r="48" spans="1:4" x14ac:dyDescent="0.25">
      <c r="A48" s="7" t="s">
        <v>30</v>
      </c>
      <c r="B48">
        <v>3</v>
      </c>
      <c r="C48" s="7" t="s">
        <v>242</v>
      </c>
      <c r="D48" s="7" t="s">
        <v>349</v>
      </c>
    </row>
    <row r="49" spans="1:4" x14ac:dyDescent="0.25">
      <c r="A49" s="7" t="s">
        <v>30</v>
      </c>
      <c r="B49">
        <v>4</v>
      </c>
      <c r="C49" s="7" t="s">
        <v>243</v>
      </c>
      <c r="D49" s="7" t="s">
        <v>349</v>
      </c>
    </row>
    <row r="50" spans="1:4" x14ac:dyDescent="0.25">
      <c r="A50" s="7" t="s">
        <v>30</v>
      </c>
      <c r="B50">
        <v>5</v>
      </c>
      <c r="C50" s="7" t="s">
        <v>244</v>
      </c>
      <c r="D50" s="7" t="s">
        <v>349</v>
      </c>
    </row>
    <row r="51" spans="1:4" x14ac:dyDescent="0.25">
      <c r="A51" s="7" t="s">
        <v>30</v>
      </c>
      <c r="B51">
        <v>6</v>
      </c>
      <c r="C51" s="7" t="s">
        <v>245</v>
      </c>
      <c r="D51" s="7" t="s">
        <v>349</v>
      </c>
    </row>
    <row r="52" spans="1:4" x14ac:dyDescent="0.25">
      <c r="A52" s="7" t="s">
        <v>30</v>
      </c>
      <c r="B52">
        <v>7</v>
      </c>
      <c r="C52" s="7" t="s">
        <v>246</v>
      </c>
      <c r="D52" s="7" t="s">
        <v>349</v>
      </c>
    </row>
    <row r="53" spans="1:4" x14ac:dyDescent="0.25">
      <c r="A53" s="7" t="s">
        <v>30</v>
      </c>
      <c r="B53">
        <v>8</v>
      </c>
      <c r="C53" s="7" t="s">
        <v>247</v>
      </c>
      <c r="D53" s="7" t="s">
        <v>349</v>
      </c>
    </row>
    <row r="54" spans="1:4" x14ac:dyDescent="0.25">
      <c r="A54" s="7" t="s">
        <v>30</v>
      </c>
      <c r="B54">
        <v>9</v>
      </c>
      <c r="C54" s="7" t="s">
        <v>248</v>
      </c>
      <c r="D54" s="7" t="s">
        <v>349</v>
      </c>
    </row>
    <row r="55" spans="1:4" x14ac:dyDescent="0.25">
      <c r="A55" s="7" t="s">
        <v>30</v>
      </c>
      <c r="B55">
        <v>10</v>
      </c>
      <c r="C55" s="7" t="s">
        <v>249</v>
      </c>
      <c r="D55" s="7" t="s">
        <v>349</v>
      </c>
    </row>
    <row r="56" spans="1:4" x14ac:dyDescent="0.25">
      <c r="A56" s="7" t="s">
        <v>30</v>
      </c>
      <c r="B56">
        <v>11</v>
      </c>
      <c r="C56" s="7" t="s">
        <v>250</v>
      </c>
      <c r="D56" s="7" t="s">
        <v>349</v>
      </c>
    </row>
    <row r="57" spans="1:4" x14ac:dyDescent="0.25">
      <c r="A57" s="7" t="s">
        <v>30</v>
      </c>
      <c r="B57">
        <v>12</v>
      </c>
      <c r="C57" s="7" t="s">
        <v>251</v>
      </c>
      <c r="D57" s="7" t="s">
        <v>349</v>
      </c>
    </row>
    <row r="58" spans="1:4" x14ac:dyDescent="0.25">
      <c r="A58" s="7" t="s">
        <v>30</v>
      </c>
      <c r="B58">
        <v>13</v>
      </c>
      <c r="C58" s="7" t="s">
        <v>252</v>
      </c>
      <c r="D58" s="7" t="s">
        <v>349</v>
      </c>
    </row>
    <row r="59" spans="1:4" x14ac:dyDescent="0.25">
      <c r="A59" s="7" t="s">
        <v>30</v>
      </c>
      <c r="B59">
        <v>14</v>
      </c>
      <c r="C59" s="7" t="s">
        <v>253</v>
      </c>
      <c r="D59" s="7" t="s">
        <v>349</v>
      </c>
    </row>
    <row r="60" spans="1:4" x14ac:dyDescent="0.25">
      <c r="A60" s="7" t="s">
        <v>30</v>
      </c>
      <c r="B60">
        <v>15</v>
      </c>
      <c r="C60" s="7" t="s">
        <v>254</v>
      </c>
      <c r="D60" s="7" t="s">
        <v>349</v>
      </c>
    </row>
    <row r="61" spans="1:4" x14ac:dyDescent="0.25">
      <c r="A61" s="7" t="s">
        <v>30</v>
      </c>
      <c r="B61">
        <v>16</v>
      </c>
      <c r="C61" s="7" t="s">
        <v>255</v>
      </c>
      <c r="D61" s="7" t="s">
        <v>349</v>
      </c>
    </row>
    <row r="62" spans="1:4" x14ac:dyDescent="0.25">
      <c r="A62" s="7" t="s">
        <v>30</v>
      </c>
      <c r="B62">
        <v>17</v>
      </c>
      <c r="C62" s="7" t="s">
        <v>256</v>
      </c>
      <c r="D62" s="7" t="s">
        <v>349</v>
      </c>
    </row>
    <row r="63" spans="1:4" x14ac:dyDescent="0.25">
      <c r="A63" s="7" t="s">
        <v>30</v>
      </c>
      <c r="B63">
        <v>18</v>
      </c>
      <c r="C63" s="7" t="s">
        <v>298</v>
      </c>
      <c r="D63" s="7" t="s">
        <v>349</v>
      </c>
    </row>
    <row r="64" spans="1:4" x14ac:dyDescent="0.25">
      <c r="A64" s="7" t="s">
        <v>30</v>
      </c>
      <c r="B64">
        <v>19</v>
      </c>
      <c r="C64" s="7" t="s">
        <v>299</v>
      </c>
      <c r="D64" s="7" t="s">
        <v>349</v>
      </c>
    </row>
    <row r="65" spans="1:4" x14ac:dyDescent="0.25">
      <c r="A65" s="7" t="s">
        <v>30</v>
      </c>
      <c r="B65">
        <v>20</v>
      </c>
      <c r="C65" s="7" t="s">
        <v>363</v>
      </c>
      <c r="D65" s="7" t="s">
        <v>356</v>
      </c>
    </row>
    <row r="66" spans="1:4" x14ac:dyDescent="0.25">
      <c r="A66" s="7" t="s">
        <v>258</v>
      </c>
      <c r="B66">
        <v>1</v>
      </c>
      <c r="C66" s="7" t="s">
        <v>226</v>
      </c>
      <c r="D66" s="7" t="s">
        <v>342</v>
      </c>
    </row>
    <row r="67" spans="1:4" x14ac:dyDescent="0.25">
      <c r="A67" s="7" t="s">
        <v>258</v>
      </c>
      <c r="B67">
        <v>2</v>
      </c>
      <c r="C67" s="7" t="s">
        <v>196</v>
      </c>
      <c r="D67" s="7" t="s">
        <v>342</v>
      </c>
    </row>
    <row r="68" spans="1:4" x14ac:dyDescent="0.25">
      <c r="A68" s="7" t="s">
        <v>258</v>
      </c>
      <c r="B68">
        <v>3</v>
      </c>
      <c r="C68" s="7" t="s">
        <v>259</v>
      </c>
      <c r="D68" s="7" t="s">
        <v>342</v>
      </c>
    </row>
    <row r="69" spans="1:4" x14ac:dyDescent="0.25">
      <c r="A69" s="7" t="s">
        <v>258</v>
      </c>
      <c r="B69">
        <v>4</v>
      </c>
      <c r="C69" s="7" t="s">
        <v>260</v>
      </c>
      <c r="D69" s="7" t="s">
        <v>349</v>
      </c>
    </row>
    <row r="70" spans="1:4" x14ac:dyDescent="0.25">
      <c r="A70" s="7" t="s">
        <v>258</v>
      </c>
      <c r="B70">
        <v>5</v>
      </c>
      <c r="C70" s="7" t="s">
        <v>261</v>
      </c>
      <c r="D70" s="7" t="s">
        <v>349</v>
      </c>
    </row>
    <row r="71" spans="1:4" x14ac:dyDescent="0.25">
      <c r="A71" s="7" t="s">
        <v>258</v>
      </c>
      <c r="B71">
        <v>6</v>
      </c>
      <c r="C71" s="7" t="s">
        <v>262</v>
      </c>
      <c r="D71" s="7" t="s">
        <v>349</v>
      </c>
    </row>
    <row r="72" spans="1:4" x14ac:dyDescent="0.25">
      <c r="A72" s="7" t="s">
        <v>258</v>
      </c>
      <c r="B72">
        <v>7</v>
      </c>
      <c r="C72" s="7" t="s">
        <v>263</v>
      </c>
      <c r="D72" s="7" t="s">
        <v>355</v>
      </c>
    </row>
    <row r="73" spans="1:4" x14ac:dyDescent="0.25">
      <c r="A73" s="7" t="s">
        <v>258</v>
      </c>
      <c r="B73">
        <v>8</v>
      </c>
      <c r="C73" s="7" t="s">
        <v>264</v>
      </c>
      <c r="D73" s="7" t="s">
        <v>349</v>
      </c>
    </row>
    <row r="74" spans="1:4" x14ac:dyDescent="0.25">
      <c r="A74" s="7" t="s">
        <v>258</v>
      </c>
      <c r="B74">
        <v>9</v>
      </c>
      <c r="C74" s="7" t="s">
        <v>265</v>
      </c>
      <c r="D74" s="7" t="s">
        <v>349</v>
      </c>
    </row>
    <row r="75" spans="1:4" x14ac:dyDescent="0.25">
      <c r="A75" s="7" t="s">
        <v>258</v>
      </c>
      <c r="B75">
        <v>10</v>
      </c>
      <c r="C75" s="7" t="s">
        <v>266</v>
      </c>
      <c r="D75" s="7" t="s">
        <v>349</v>
      </c>
    </row>
    <row r="76" spans="1:4" x14ac:dyDescent="0.25">
      <c r="A76" s="7" t="s">
        <v>258</v>
      </c>
      <c r="B76">
        <v>11</v>
      </c>
      <c r="C76" s="7" t="s">
        <v>267</v>
      </c>
      <c r="D76" s="7" t="s">
        <v>349</v>
      </c>
    </row>
    <row r="77" spans="1:4" x14ac:dyDescent="0.25">
      <c r="A77" s="7" t="s">
        <v>258</v>
      </c>
      <c r="B77">
        <v>12</v>
      </c>
      <c r="C77" s="7" t="s">
        <v>268</v>
      </c>
      <c r="D77" s="7" t="s">
        <v>349</v>
      </c>
    </row>
    <row r="78" spans="1:4" x14ac:dyDescent="0.25">
      <c r="A78" s="7" t="s">
        <v>258</v>
      </c>
      <c r="B78">
        <v>13</v>
      </c>
      <c r="C78" s="7" t="s">
        <v>364</v>
      </c>
      <c r="D78" s="7" t="s">
        <v>346</v>
      </c>
    </row>
    <row r="79" spans="1:4" x14ac:dyDescent="0.25">
      <c r="A79" s="7" t="s">
        <v>258</v>
      </c>
      <c r="B79">
        <v>14</v>
      </c>
      <c r="C79" s="7" t="s">
        <v>269</v>
      </c>
      <c r="D79" s="7" t="s">
        <v>349</v>
      </c>
    </row>
    <row r="80" spans="1:4" x14ac:dyDescent="0.25">
      <c r="A80" s="7" t="s">
        <v>258</v>
      </c>
      <c r="B80">
        <v>15</v>
      </c>
      <c r="C80" s="7" t="s">
        <v>270</v>
      </c>
      <c r="D80" s="7" t="s">
        <v>349</v>
      </c>
    </row>
    <row r="81" spans="1:4" x14ac:dyDescent="0.25">
      <c r="A81" s="7" t="s">
        <v>258</v>
      </c>
      <c r="B81">
        <v>16</v>
      </c>
      <c r="C81" s="7" t="s">
        <v>271</v>
      </c>
      <c r="D81" s="7" t="s">
        <v>349</v>
      </c>
    </row>
    <row r="82" spans="1:4" x14ac:dyDescent="0.25">
      <c r="A82" s="7" t="s">
        <v>258</v>
      </c>
      <c r="B82">
        <v>17</v>
      </c>
      <c r="C82" s="7" t="s">
        <v>272</v>
      </c>
      <c r="D82" s="7" t="s">
        <v>349</v>
      </c>
    </row>
    <row r="83" spans="1:4" x14ac:dyDescent="0.25">
      <c r="A83" s="7" t="s">
        <v>258</v>
      </c>
      <c r="B83">
        <v>18</v>
      </c>
      <c r="C83" s="7" t="s">
        <v>273</v>
      </c>
      <c r="D83" s="7" t="s">
        <v>349</v>
      </c>
    </row>
    <row r="84" spans="1:4" x14ac:dyDescent="0.25">
      <c r="A84" s="7" t="s">
        <v>258</v>
      </c>
      <c r="B84">
        <v>19</v>
      </c>
      <c r="C84" s="7" t="s">
        <v>365</v>
      </c>
      <c r="D84" s="7" t="s">
        <v>346</v>
      </c>
    </row>
    <row r="85" spans="1:4" x14ac:dyDescent="0.25">
      <c r="A85" s="7" t="s">
        <v>258</v>
      </c>
      <c r="B85">
        <v>20</v>
      </c>
      <c r="C85" s="7" t="s">
        <v>366</v>
      </c>
      <c r="D85" s="7" t="s">
        <v>367</v>
      </c>
    </row>
    <row r="86" spans="1:4" x14ac:dyDescent="0.25">
      <c r="A86" s="7" t="s">
        <v>258</v>
      </c>
      <c r="B86">
        <v>21</v>
      </c>
      <c r="C86" s="7" t="s">
        <v>368</v>
      </c>
      <c r="D86" s="7" t="s">
        <v>367</v>
      </c>
    </row>
    <row r="87" spans="1:4" x14ac:dyDescent="0.25">
      <c r="A87" s="7" t="s">
        <v>258</v>
      </c>
      <c r="B87">
        <v>22</v>
      </c>
      <c r="C87" s="7" t="s">
        <v>223</v>
      </c>
      <c r="D87" s="7" t="s">
        <v>345</v>
      </c>
    </row>
    <row r="88" spans="1:4" x14ac:dyDescent="0.25">
      <c r="A88" s="7" t="s">
        <v>258</v>
      </c>
      <c r="B88">
        <v>23</v>
      </c>
      <c r="C88" s="7" t="s">
        <v>224</v>
      </c>
      <c r="D88" s="7" t="s">
        <v>345</v>
      </c>
    </row>
    <row r="89" spans="1:4" x14ac:dyDescent="0.25">
      <c r="A89" s="7" t="s">
        <v>258</v>
      </c>
      <c r="B89">
        <v>24</v>
      </c>
      <c r="C89" s="7" t="s">
        <v>369</v>
      </c>
      <c r="D89" s="7" t="s">
        <v>342</v>
      </c>
    </row>
    <row r="90" spans="1:4" x14ac:dyDescent="0.25">
      <c r="A90" s="7" t="s">
        <v>258</v>
      </c>
      <c r="B90">
        <v>25</v>
      </c>
      <c r="C90" s="7" t="s">
        <v>370</v>
      </c>
      <c r="D90" s="7" t="s">
        <v>342</v>
      </c>
    </row>
    <row r="91" spans="1:4" x14ac:dyDescent="0.25">
      <c r="A91" s="7" t="s">
        <v>258</v>
      </c>
      <c r="B91">
        <v>26</v>
      </c>
      <c r="C91" s="7" t="s">
        <v>371</v>
      </c>
      <c r="D91" s="7" t="s">
        <v>342</v>
      </c>
    </row>
    <row r="92" spans="1:4" x14ac:dyDescent="0.25">
      <c r="A92" s="7" t="s">
        <v>258</v>
      </c>
      <c r="B92">
        <v>27</v>
      </c>
      <c r="C92" s="7" t="s">
        <v>372</v>
      </c>
      <c r="D92" s="7" t="s">
        <v>367</v>
      </c>
    </row>
    <row r="93" spans="1:4" x14ac:dyDescent="0.25">
      <c r="A93" s="7" t="s">
        <v>258</v>
      </c>
      <c r="B93">
        <v>28</v>
      </c>
      <c r="C93" s="7" t="s">
        <v>373</v>
      </c>
      <c r="D93" s="7" t="s">
        <v>367</v>
      </c>
    </row>
    <row r="94" spans="1:4" x14ac:dyDescent="0.25">
      <c r="A94" s="7" t="s">
        <v>258</v>
      </c>
      <c r="B94">
        <v>29</v>
      </c>
      <c r="C94" s="7" t="s">
        <v>374</v>
      </c>
      <c r="D94" s="7" t="s">
        <v>349</v>
      </c>
    </row>
    <row r="95" spans="1:4" x14ac:dyDescent="0.25">
      <c r="A95" s="7" t="s">
        <v>258</v>
      </c>
      <c r="B95">
        <v>30</v>
      </c>
      <c r="C95" s="7" t="s">
        <v>375</v>
      </c>
      <c r="D95" s="7" t="s">
        <v>346</v>
      </c>
    </row>
    <row r="96" spans="1:4" x14ac:dyDescent="0.25">
      <c r="A96" s="7" t="s">
        <v>258</v>
      </c>
      <c r="B96">
        <v>31</v>
      </c>
      <c r="C96" s="7" t="s">
        <v>376</v>
      </c>
      <c r="D96" s="7" t="s">
        <v>346</v>
      </c>
    </row>
    <row r="97" spans="1:4" x14ac:dyDescent="0.25">
      <c r="A97" s="7" t="s">
        <v>258</v>
      </c>
      <c r="B97">
        <v>32</v>
      </c>
      <c r="C97" s="7" t="s">
        <v>377</v>
      </c>
      <c r="D97" s="7" t="s">
        <v>346</v>
      </c>
    </row>
    <row r="98" spans="1:4" x14ac:dyDescent="0.25">
      <c r="A98" s="7" t="s">
        <v>258</v>
      </c>
      <c r="B98">
        <v>33</v>
      </c>
      <c r="C98" s="7" t="s">
        <v>378</v>
      </c>
      <c r="D98" s="7" t="s">
        <v>346</v>
      </c>
    </row>
    <row r="99" spans="1:4" x14ac:dyDescent="0.25">
      <c r="A99" s="7" t="s">
        <v>274</v>
      </c>
      <c r="B99">
        <v>1</v>
      </c>
      <c r="C99" s="7" t="s">
        <v>275</v>
      </c>
      <c r="D99" s="7" t="s">
        <v>342</v>
      </c>
    </row>
    <row r="100" spans="1:4" x14ac:dyDescent="0.25">
      <c r="A100" s="7" t="s">
        <v>274</v>
      </c>
      <c r="B100">
        <v>2</v>
      </c>
      <c r="C100" s="7" t="s">
        <v>226</v>
      </c>
      <c r="D100" s="7" t="s">
        <v>342</v>
      </c>
    </row>
    <row r="101" spans="1:4" x14ac:dyDescent="0.25">
      <c r="A101" s="7" t="s">
        <v>274</v>
      </c>
      <c r="B101">
        <v>3</v>
      </c>
      <c r="C101" s="7" t="s">
        <v>276</v>
      </c>
      <c r="D101" s="7" t="s">
        <v>345</v>
      </c>
    </row>
    <row r="102" spans="1:4" x14ac:dyDescent="0.25">
      <c r="A102" s="7" t="s">
        <v>274</v>
      </c>
      <c r="B102">
        <v>4</v>
      </c>
      <c r="C102" s="7" t="s">
        <v>277</v>
      </c>
      <c r="D102" s="7" t="s">
        <v>356</v>
      </c>
    </row>
    <row r="103" spans="1:4" x14ac:dyDescent="0.25">
      <c r="A103" s="7" t="s">
        <v>279</v>
      </c>
      <c r="B103">
        <v>1</v>
      </c>
      <c r="C103" s="7" t="s">
        <v>259</v>
      </c>
      <c r="D103" s="7" t="s">
        <v>342</v>
      </c>
    </row>
    <row r="104" spans="1:4" x14ac:dyDescent="0.25">
      <c r="A104" s="7" t="s">
        <v>279</v>
      </c>
      <c r="B104">
        <v>2</v>
      </c>
      <c r="C104" s="7" t="s">
        <v>279</v>
      </c>
      <c r="D104" s="7" t="s">
        <v>356</v>
      </c>
    </row>
    <row r="105" spans="1:4" x14ac:dyDescent="0.25">
      <c r="A105" s="7" t="s">
        <v>279</v>
      </c>
      <c r="B105">
        <v>3</v>
      </c>
      <c r="C105" s="7" t="s">
        <v>280</v>
      </c>
      <c r="D105" s="7" t="s">
        <v>349</v>
      </c>
    </row>
    <row r="106" spans="1:4" x14ac:dyDescent="0.25">
      <c r="A106" s="7" t="s">
        <v>279</v>
      </c>
      <c r="B106">
        <v>4</v>
      </c>
      <c r="C106" s="7" t="s">
        <v>281</v>
      </c>
      <c r="D106" s="7" t="s">
        <v>355</v>
      </c>
    </row>
    <row r="107" spans="1:4" x14ac:dyDescent="0.25">
      <c r="A107" s="7" t="s">
        <v>379</v>
      </c>
      <c r="B107">
        <v>1</v>
      </c>
      <c r="C107" s="7" t="s">
        <v>380</v>
      </c>
      <c r="D107" s="7" t="s">
        <v>356</v>
      </c>
    </row>
    <row r="108" spans="1:4" x14ac:dyDescent="0.25">
      <c r="A108" s="7" t="s">
        <v>379</v>
      </c>
      <c r="B108">
        <v>2</v>
      </c>
      <c r="C108" s="7" t="s">
        <v>381</v>
      </c>
      <c r="D108" s="7" t="s">
        <v>345</v>
      </c>
    </row>
    <row r="109" spans="1:4" x14ac:dyDescent="0.25">
      <c r="A109" s="7" t="s">
        <v>295</v>
      </c>
      <c r="B109">
        <v>1</v>
      </c>
      <c r="C109" s="7" t="s">
        <v>172</v>
      </c>
      <c r="D109" s="7" t="s">
        <v>342</v>
      </c>
    </row>
    <row r="110" spans="1:4" x14ac:dyDescent="0.25">
      <c r="A110" s="7" t="s">
        <v>295</v>
      </c>
      <c r="B110">
        <v>2</v>
      </c>
      <c r="C110" s="7" t="s">
        <v>229</v>
      </c>
      <c r="D110" s="7" t="s">
        <v>356</v>
      </c>
    </row>
    <row r="111" spans="1:4" x14ac:dyDescent="0.25">
      <c r="A111" s="7" t="s">
        <v>295</v>
      </c>
      <c r="B111">
        <v>3</v>
      </c>
      <c r="C111" s="7" t="s">
        <v>230</v>
      </c>
      <c r="D111" s="7" t="s">
        <v>356</v>
      </c>
    </row>
    <row r="112" spans="1:4" x14ac:dyDescent="0.25">
      <c r="A112" s="7" t="s">
        <v>295</v>
      </c>
      <c r="B112">
        <v>4</v>
      </c>
      <c r="C112" s="7" t="s">
        <v>231</v>
      </c>
      <c r="D112" s="7" t="s">
        <v>356</v>
      </c>
    </row>
    <row r="113" spans="1:4" x14ac:dyDescent="0.25">
      <c r="A113" s="7" t="s">
        <v>295</v>
      </c>
      <c r="B113">
        <v>5</v>
      </c>
      <c r="C113" s="7" t="s">
        <v>232</v>
      </c>
      <c r="D113" s="7" t="s">
        <v>356</v>
      </c>
    </row>
    <row r="114" spans="1:4" x14ac:dyDescent="0.25">
      <c r="A114" s="7" t="s">
        <v>295</v>
      </c>
      <c r="B114">
        <v>6</v>
      </c>
      <c r="C114" s="7" t="s">
        <v>233</v>
      </c>
      <c r="D114" s="7" t="s">
        <v>356</v>
      </c>
    </row>
    <row r="115" spans="1:4" x14ac:dyDescent="0.25">
      <c r="A115" s="7" t="s">
        <v>295</v>
      </c>
      <c r="B115">
        <v>7</v>
      </c>
      <c r="C115" s="7" t="s">
        <v>296</v>
      </c>
      <c r="D115" s="7" t="s">
        <v>349</v>
      </c>
    </row>
    <row r="116" spans="1:4" x14ac:dyDescent="0.25">
      <c r="A116" s="7" t="s">
        <v>295</v>
      </c>
      <c r="B116">
        <v>8</v>
      </c>
      <c r="C116" s="7" t="s">
        <v>297</v>
      </c>
      <c r="D116" s="7" t="s">
        <v>349</v>
      </c>
    </row>
    <row r="117" spans="1:4" x14ac:dyDescent="0.25">
      <c r="A117" s="7" t="s">
        <v>295</v>
      </c>
      <c r="B117">
        <v>9</v>
      </c>
      <c r="C117" s="7" t="s">
        <v>298</v>
      </c>
      <c r="D117" s="7" t="s">
        <v>349</v>
      </c>
    </row>
    <row r="118" spans="1:4" x14ac:dyDescent="0.25">
      <c r="A118" s="7" t="s">
        <v>295</v>
      </c>
      <c r="B118">
        <v>10</v>
      </c>
      <c r="C118" s="7" t="s">
        <v>299</v>
      </c>
      <c r="D118" s="7" t="s">
        <v>349</v>
      </c>
    </row>
    <row r="119" spans="1:4" x14ac:dyDescent="0.25">
      <c r="A119" s="7" t="s">
        <v>295</v>
      </c>
      <c r="B119">
        <v>11</v>
      </c>
      <c r="C119" s="7" t="s">
        <v>300</v>
      </c>
      <c r="D119" s="7" t="s">
        <v>349</v>
      </c>
    </row>
    <row r="120" spans="1:4" x14ac:dyDescent="0.25">
      <c r="A120" s="7" t="s">
        <v>295</v>
      </c>
      <c r="B120">
        <v>12</v>
      </c>
      <c r="C120" s="7" t="s">
        <v>176</v>
      </c>
      <c r="D120" s="7" t="s">
        <v>356</v>
      </c>
    </row>
    <row r="121" spans="1:4" x14ac:dyDescent="0.25">
      <c r="A121" s="7" t="s">
        <v>295</v>
      </c>
      <c r="B121">
        <v>13</v>
      </c>
      <c r="C121" s="7" t="s">
        <v>247</v>
      </c>
      <c r="D121" s="7" t="s">
        <v>349</v>
      </c>
    </row>
    <row r="122" spans="1:4" x14ac:dyDescent="0.25">
      <c r="A122" s="7" t="s">
        <v>295</v>
      </c>
      <c r="B122">
        <v>14</v>
      </c>
      <c r="C122" s="7" t="s">
        <v>248</v>
      </c>
      <c r="D122" s="7" t="s">
        <v>349</v>
      </c>
    </row>
    <row r="123" spans="1:4" x14ac:dyDescent="0.25">
      <c r="A123" s="7" t="s">
        <v>295</v>
      </c>
      <c r="B123">
        <v>15</v>
      </c>
      <c r="C123" s="7" t="s">
        <v>249</v>
      </c>
      <c r="D123" s="7" t="s">
        <v>349</v>
      </c>
    </row>
    <row r="124" spans="1:4" x14ac:dyDescent="0.25">
      <c r="A124" s="7" t="s">
        <v>295</v>
      </c>
      <c r="B124">
        <v>16</v>
      </c>
      <c r="C124" s="7" t="s">
        <v>250</v>
      </c>
      <c r="D124" s="7" t="s">
        <v>349</v>
      </c>
    </row>
    <row r="125" spans="1:4" x14ac:dyDescent="0.25">
      <c r="A125" s="7" t="s">
        <v>295</v>
      </c>
      <c r="B125">
        <v>17</v>
      </c>
      <c r="C125" s="7" t="s">
        <v>251</v>
      </c>
      <c r="D125" s="7" t="s">
        <v>349</v>
      </c>
    </row>
    <row r="126" spans="1:4" x14ac:dyDescent="0.25">
      <c r="A126" s="7" t="s">
        <v>295</v>
      </c>
      <c r="B126">
        <v>18</v>
      </c>
      <c r="C126" s="7" t="s">
        <v>302</v>
      </c>
      <c r="D126" s="7" t="s">
        <v>349</v>
      </c>
    </row>
    <row r="127" spans="1:4" x14ac:dyDescent="0.25">
      <c r="A127" s="7" t="s">
        <v>295</v>
      </c>
      <c r="B127">
        <v>19</v>
      </c>
      <c r="C127" s="7" t="s">
        <v>242</v>
      </c>
      <c r="D127" s="7" t="s">
        <v>349</v>
      </c>
    </row>
    <row r="128" spans="1:4" x14ac:dyDescent="0.25">
      <c r="A128" s="7" t="s">
        <v>295</v>
      </c>
      <c r="B128">
        <v>20</v>
      </c>
      <c r="C128" s="7" t="s">
        <v>243</v>
      </c>
      <c r="D128" s="7" t="s">
        <v>349</v>
      </c>
    </row>
    <row r="129" spans="1:4" x14ac:dyDescent="0.25">
      <c r="A129" s="7" t="s">
        <v>295</v>
      </c>
      <c r="B129">
        <v>21</v>
      </c>
      <c r="C129" s="7" t="s">
        <v>244</v>
      </c>
      <c r="D129" s="7" t="s">
        <v>349</v>
      </c>
    </row>
    <row r="130" spans="1:4" x14ac:dyDescent="0.25">
      <c r="A130" s="7" t="s">
        <v>295</v>
      </c>
      <c r="B130">
        <v>22</v>
      </c>
      <c r="C130" s="7" t="s">
        <v>245</v>
      </c>
      <c r="D130" s="7" t="s">
        <v>349</v>
      </c>
    </row>
    <row r="131" spans="1:4" x14ac:dyDescent="0.25">
      <c r="A131" s="7" t="s">
        <v>295</v>
      </c>
      <c r="B131">
        <v>23</v>
      </c>
      <c r="C131" s="7" t="s">
        <v>246</v>
      </c>
      <c r="D131" s="7" t="s">
        <v>349</v>
      </c>
    </row>
    <row r="132" spans="1:4" x14ac:dyDescent="0.25">
      <c r="A132" s="7" t="s">
        <v>295</v>
      </c>
      <c r="B132">
        <v>25</v>
      </c>
      <c r="C132" s="7" t="s">
        <v>188</v>
      </c>
      <c r="D132" s="7" t="s">
        <v>382</v>
      </c>
    </row>
    <row r="133" spans="1:4" x14ac:dyDescent="0.25">
      <c r="A133" s="7" t="s">
        <v>295</v>
      </c>
      <c r="B133">
        <v>31</v>
      </c>
      <c r="C133" s="7" t="s">
        <v>387</v>
      </c>
      <c r="D133" s="7" t="s">
        <v>345</v>
      </c>
    </row>
    <row r="134" spans="1:4" x14ac:dyDescent="0.25">
      <c r="A134" s="7" t="s">
        <v>295</v>
      </c>
      <c r="B134">
        <v>37</v>
      </c>
      <c r="C134" s="7" t="s">
        <v>390</v>
      </c>
      <c r="D134" s="7" t="s">
        <v>346</v>
      </c>
    </row>
    <row r="135" spans="1:4" x14ac:dyDescent="0.25">
      <c r="A135" s="7" t="s">
        <v>295</v>
      </c>
      <c r="B135">
        <v>38</v>
      </c>
      <c r="C135" s="7" t="s">
        <v>391</v>
      </c>
      <c r="D135" s="7" t="s">
        <v>346</v>
      </c>
    </row>
    <row r="136" spans="1:4" x14ac:dyDescent="0.25">
      <c r="A136" s="7" t="s">
        <v>306</v>
      </c>
      <c r="B136">
        <v>1</v>
      </c>
      <c r="C136" s="7" t="s">
        <v>293</v>
      </c>
      <c r="D136" s="7" t="s">
        <v>342</v>
      </c>
    </row>
    <row r="137" spans="1:4" x14ac:dyDescent="0.25">
      <c r="A137" s="7" t="s">
        <v>306</v>
      </c>
      <c r="B137">
        <v>2</v>
      </c>
      <c r="C137" s="7" t="s">
        <v>292</v>
      </c>
      <c r="D137" s="7" t="s">
        <v>342</v>
      </c>
    </row>
    <row r="138" spans="1:4" x14ac:dyDescent="0.25">
      <c r="A138" s="7" t="s">
        <v>306</v>
      </c>
      <c r="B138">
        <v>3</v>
      </c>
      <c r="C138" s="7" t="s">
        <v>196</v>
      </c>
      <c r="D138" s="7" t="s">
        <v>342</v>
      </c>
    </row>
    <row r="139" spans="1:4" x14ac:dyDescent="0.25">
      <c r="A139" s="7" t="s">
        <v>306</v>
      </c>
      <c r="B139">
        <v>4</v>
      </c>
      <c r="C139" s="7" t="s">
        <v>307</v>
      </c>
      <c r="D139" s="7" t="s">
        <v>349</v>
      </c>
    </row>
    <row r="140" spans="1:4" x14ac:dyDescent="0.25">
      <c r="A140" s="7" t="s">
        <v>306</v>
      </c>
      <c r="B140">
        <v>5</v>
      </c>
      <c r="C140" s="7" t="s">
        <v>308</v>
      </c>
      <c r="D140" s="7" t="s">
        <v>349</v>
      </c>
    </row>
    <row r="141" spans="1:4" x14ac:dyDescent="0.25">
      <c r="A141" s="7" t="s">
        <v>306</v>
      </c>
      <c r="B141">
        <v>6</v>
      </c>
      <c r="C141" s="7" t="s">
        <v>223</v>
      </c>
      <c r="D141" s="7" t="s">
        <v>345</v>
      </c>
    </row>
    <row r="142" spans="1:4" x14ac:dyDescent="0.25">
      <c r="A142" s="7" t="s">
        <v>306</v>
      </c>
      <c r="B142">
        <v>7</v>
      </c>
      <c r="C142" s="7" t="s">
        <v>224</v>
      </c>
      <c r="D142" s="7" t="s">
        <v>345</v>
      </c>
    </row>
    <row r="143" spans="1:4" x14ac:dyDescent="0.25">
      <c r="A143" s="7" t="s">
        <v>306</v>
      </c>
      <c r="B143">
        <v>8</v>
      </c>
      <c r="C143" s="7" t="s">
        <v>242</v>
      </c>
      <c r="D143" s="7" t="s">
        <v>349</v>
      </c>
    </row>
    <row r="144" spans="1:4" x14ac:dyDescent="0.25">
      <c r="A144" s="7" t="s">
        <v>306</v>
      </c>
      <c r="B144">
        <v>9</v>
      </c>
      <c r="C144" s="7" t="s">
        <v>243</v>
      </c>
      <c r="D144" s="7" t="s">
        <v>349</v>
      </c>
    </row>
    <row r="145" spans="1:4" x14ac:dyDescent="0.25">
      <c r="A145" s="7" t="s">
        <v>306</v>
      </c>
      <c r="B145">
        <v>10</v>
      </c>
      <c r="C145" s="7" t="s">
        <v>244</v>
      </c>
      <c r="D145" s="7" t="s">
        <v>349</v>
      </c>
    </row>
    <row r="146" spans="1:4" x14ac:dyDescent="0.25">
      <c r="A146" s="7" t="s">
        <v>306</v>
      </c>
      <c r="B146">
        <v>11</v>
      </c>
      <c r="C146" s="7" t="s">
        <v>245</v>
      </c>
      <c r="D146" s="7" t="s">
        <v>349</v>
      </c>
    </row>
    <row r="147" spans="1:4" x14ac:dyDescent="0.25">
      <c r="A147" s="7" t="s">
        <v>306</v>
      </c>
      <c r="B147">
        <v>12</v>
      </c>
      <c r="C147" s="7" t="s">
        <v>246</v>
      </c>
      <c r="D147" s="7" t="s">
        <v>349</v>
      </c>
    </row>
    <row r="148" spans="1:4" x14ac:dyDescent="0.25">
      <c r="A148" s="7" t="s">
        <v>306</v>
      </c>
      <c r="B148">
        <v>13</v>
      </c>
      <c r="C148" s="7" t="s">
        <v>309</v>
      </c>
      <c r="D148" s="7" t="s">
        <v>349</v>
      </c>
    </row>
    <row r="149" spans="1:4" x14ac:dyDescent="0.25">
      <c r="A149" s="7" t="s">
        <v>306</v>
      </c>
      <c r="B149">
        <v>14</v>
      </c>
      <c r="C149" s="7" t="s">
        <v>310</v>
      </c>
      <c r="D149" s="7" t="s">
        <v>349</v>
      </c>
    </row>
    <row r="150" spans="1:4" x14ac:dyDescent="0.25">
      <c r="A150" s="7" t="s">
        <v>306</v>
      </c>
      <c r="B150">
        <v>15</v>
      </c>
      <c r="C150" s="7" t="s">
        <v>311</v>
      </c>
      <c r="D150" s="7" t="s">
        <v>349</v>
      </c>
    </row>
    <row r="151" spans="1:4" x14ac:dyDescent="0.25">
      <c r="A151" s="7" t="s">
        <v>306</v>
      </c>
      <c r="B151">
        <v>16</v>
      </c>
      <c r="C151" s="7" t="s">
        <v>312</v>
      </c>
      <c r="D151" s="7" t="s">
        <v>356</v>
      </c>
    </row>
    <row r="152" spans="1:4" x14ac:dyDescent="0.25">
      <c r="A152" s="7" t="s">
        <v>44</v>
      </c>
      <c r="B152">
        <v>1</v>
      </c>
      <c r="C152" s="7" t="s">
        <v>313</v>
      </c>
      <c r="D152" s="7" t="s">
        <v>356</v>
      </c>
    </row>
    <row r="153" spans="1:4" x14ac:dyDescent="0.25">
      <c r="A153" s="7" t="s">
        <v>44</v>
      </c>
      <c r="B153">
        <v>2</v>
      </c>
      <c r="C153" s="7" t="s">
        <v>314</v>
      </c>
      <c r="D153" s="7" t="s">
        <v>394</v>
      </c>
    </row>
    <row r="154" spans="1:4" x14ac:dyDescent="0.25">
      <c r="A154" s="7" t="s">
        <v>44</v>
      </c>
      <c r="B154">
        <v>3</v>
      </c>
      <c r="C154" s="7" t="s">
        <v>315</v>
      </c>
      <c r="D154" s="7" t="s">
        <v>342</v>
      </c>
    </row>
    <row r="155" spans="1:4" x14ac:dyDescent="0.25">
      <c r="A155" s="7" t="s">
        <v>44</v>
      </c>
      <c r="B155">
        <v>4</v>
      </c>
      <c r="C155" s="7" t="s">
        <v>316</v>
      </c>
      <c r="D155" s="7" t="s">
        <v>395</v>
      </c>
    </row>
    <row r="156" spans="1:4" x14ac:dyDescent="0.25">
      <c r="A156" s="7" t="s">
        <v>326</v>
      </c>
      <c r="B156">
        <v>1</v>
      </c>
      <c r="C156" s="7" t="s">
        <v>396</v>
      </c>
      <c r="D156" s="7" t="s">
        <v>342</v>
      </c>
    </row>
    <row r="157" spans="1:4" x14ac:dyDescent="0.25">
      <c r="A157" s="7" t="s">
        <v>326</v>
      </c>
      <c r="B157">
        <v>2</v>
      </c>
      <c r="C157" s="7" t="s">
        <v>397</v>
      </c>
      <c r="D157" s="7" t="s">
        <v>349</v>
      </c>
    </row>
    <row r="158" spans="1:4" x14ac:dyDescent="0.25">
      <c r="A158" s="7" t="s">
        <v>326</v>
      </c>
      <c r="B158">
        <v>3</v>
      </c>
      <c r="C158" s="7" t="s">
        <v>398</v>
      </c>
      <c r="D158" s="7" t="s">
        <v>349</v>
      </c>
    </row>
    <row r="159" spans="1:4" x14ac:dyDescent="0.25">
      <c r="A159" s="7" t="s">
        <v>326</v>
      </c>
      <c r="B159">
        <v>4</v>
      </c>
      <c r="C159" s="7" t="s">
        <v>399</v>
      </c>
      <c r="D159" s="7" t="s">
        <v>349</v>
      </c>
    </row>
    <row r="160" spans="1:4" x14ac:dyDescent="0.25">
      <c r="A160" s="7" t="s">
        <v>326</v>
      </c>
      <c r="B160">
        <v>5</v>
      </c>
      <c r="C160" s="7" t="s">
        <v>400</v>
      </c>
      <c r="D160" s="7" t="s">
        <v>342</v>
      </c>
    </row>
    <row r="161" spans="1:4" x14ac:dyDescent="0.25">
      <c r="A161" s="7" t="s">
        <v>326</v>
      </c>
      <c r="B161">
        <v>6</v>
      </c>
      <c r="C161" s="7" t="s">
        <v>401</v>
      </c>
      <c r="D161" s="7" t="s">
        <v>342</v>
      </c>
    </row>
    <row r="162" spans="1:4" x14ac:dyDescent="0.25">
      <c r="A162" s="7" t="s">
        <v>326</v>
      </c>
      <c r="B162">
        <v>7</v>
      </c>
      <c r="C162" s="7" t="s">
        <v>402</v>
      </c>
      <c r="D162" s="7" t="s">
        <v>342</v>
      </c>
    </row>
    <row r="163" spans="1:4" x14ac:dyDescent="0.25">
      <c r="A163" s="7" t="s">
        <v>326</v>
      </c>
      <c r="B163">
        <v>8</v>
      </c>
      <c r="C163" s="7" t="s">
        <v>403</v>
      </c>
      <c r="D163" s="7" t="s">
        <v>346</v>
      </c>
    </row>
    <row r="164" spans="1:4" x14ac:dyDescent="0.25">
      <c r="A164" s="7" t="s">
        <v>326</v>
      </c>
      <c r="B164">
        <v>9</v>
      </c>
      <c r="C164" s="7" t="s">
        <v>404</v>
      </c>
      <c r="D164" s="7" t="s">
        <v>342</v>
      </c>
    </row>
    <row r="165" spans="1:4" x14ac:dyDescent="0.25">
      <c r="A165" s="7" t="s">
        <v>405</v>
      </c>
      <c r="B165">
        <v>1</v>
      </c>
      <c r="C165" s="7" t="s">
        <v>211</v>
      </c>
      <c r="D165" s="7" t="s">
        <v>342</v>
      </c>
    </row>
    <row r="166" spans="1:4" x14ac:dyDescent="0.25">
      <c r="A166" s="7" t="s">
        <v>405</v>
      </c>
      <c r="B166">
        <v>2</v>
      </c>
      <c r="C166" s="7" t="s">
        <v>213</v>
      </c>
      <c r="D166" s="7" t="s">
        <v>342</v>
      </c>
    </row>
    <row r="167" spans="1:4" x14ac:dyDescent="0.25">
      <c r="A167" s="7" t="s">
        <v>321</v>
      </c>
      <c r="B167">
        <v>1</v>
      </c>
      <c r="C167" s="7" t="s">
        <v>212</v>
      </c>
      <c r="D167" s="7" t="s">
        <v>342</v>
      </c>
    </row>
    <row r="168" spans="1:4" x14ac:dyDescent="0.25">
      <c r="A168" s="7" t="s">
        <v>321</v>
      </c>
      <c r="B168">
        <v>2</v>
      </c>
      <c r="C168" s="7" t="s">
        <v>293</v>
      </c>
      <c r="D168" s="7" t="s">
        <v>342</v>
      </c>
    </row>
    <row r="169" spans="1:4" x14ac:dyDescent="0.25">
      <c r="A169" s="7" t="s">
        <v>321</v>
      </c>
      <c r="B169">
        <v>3</v>
      </c>
      <c r="C169" s="7" t="s">
        <v>226</v>
      </c>
      <c r="D169" s="7" t="s">
        <v>342</v>
      </c>
    </row>
    <row r="170" spans="1:4" x14ac:dyDescent="0.25">
      <c r="A170" s="7" t="s">
        <v>321</v>
      </c>
      <c r="B170">
        <v>4</v>
      </c>
      <c r="C170" s="7" t="s">
        <v>322</v>
      </c>
      <c r="D170" s="7" t="s">
        <v>346</v>
      </c>
    </row>
    <row r="171" spans="1:4" x14ac:dyDescent="0.25">
      <c r="A171" s="7" t="s">
        <v>321</v>
      </c>
      <c r="B171">
        <v>5</v>
      </c>
      <c r="C171" s="7" t="s">
        <v>323</v>
      </c>
      <c r="D171" s="7" t="s">
        <v>342</v>
      </c>
    </row>
    <row r="172" spans="1:4" x14ac:dyDescent="0.25">
      <c r="A172" s="7" t="s">
        <v>321</v>
      </c>
      <c r="B172">
        <v>6</v>
      </c>
      <c r="C172" s="7" t="s">
        <v>294</v>
      </c>
      <c r="D172" s="7" t="s">
        <v>342</v>
      </c>
    </row>
    <row r="173" spans="1:4" x14ac:dyDescent="0.25">
      <c r="A173" s="7" t="s">
        <v>321</v>
      </c>
      <c r="B173">
        <v>7</v>
      </c>
      <c r="C173" s="7" t="s">
        <v>257</v>
      </c>
      <c r="D173" s="7" t="s">
        <v>342</v>
      </c>
    </row>
    <row r="174" spans="1:4" x14ac:dyDescent="0.25">
      <c r="A174" s="7" t="s">
        <v>321</v>
      </c>
      <c r="B174">
        <v>8</v>
      </c>
      <c r="C174" s="7" t="s">
        <v>406</v>
      </c>
      <c r="D174" s="7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656-B824-49FE-805E-0517454E2A7D}">
  <dimension ref="A1:H224"/>
  <sheetViews>
    <sheetView workbookViewId="0">
      <selection activeCell="G2" sqref="G2"/>
    </sheetView>
  </sheetViews>
  <sheetFormatPr defaultRowHeight="15" x14ac:dyDescent="0.25"/>
  <cols>
    <col min="2" max="2" width="18.28515625" bestFit="1" customWidth="1"/>
    <col min="3" max="3" width="18.85546875" bestFit="1" customWidth="1"/>
    <col min="4" max="4" width="31.7109375" bestFit="1" customWidth="1"/>
    <col min="5" max="5" width="15" bestFit="1" customWidth="1"/>
    <col min="6" max="6" width="11.140625" bestFit="1" customWidth="1"/>
    <col min="7" max="7" width="29.42578125" customWidth="1"/>
    <col min="8" max="8" width="32" bestFit="1" customWidth="1"/>
  </cols>
  <sheetData>
    <row r="1" spans="1:8" x14ac:dyDescent="0.25">
      <c r="A1" t="s">
        <v>407</v>
      </c>
      <c r="B1" s="6" t="s">
        <v>192</v>
      </c>
      <c r="C1" s="6" t="s">
        <v>340</v>
      </c>
      <c r="D1" s="6" t="s">
        <v>193</v>
      </c>
      <c r="E1" s="6" t="s">
        <v>191</v>
      </c>
      <c r="F1" s="6" t="s">
        <v>341</v>
      </c>
      <c r="G1" s="6" t="s">
        <v>408</v>
      </c>
      <c r="H1" s="6" t="s">
        <v>409</v>
      </c>
    </row>
    <row r="2" spans="1:8" x14ac:dyDescent="0.25">
      <c r="A2">
        <v>1</v>
      </c>
      <c r="B2" s="7" t="s">
        <v>195</v>
      </c>
      <c r="C2">
        <v>1</v>
      </c>
      <c r="D2" s="7" t="s">
        <v>196</v>
      </c>
      <c r="E2" s="7" t="s">
        <v>194</v>
      </c>
      <c r="F2" s="7" t="s">
        <v>342</v>
      </c>
      <c r="G2" t="str">
        <f>REPLACE( SUBSTITUTE(PROPER(D2), "_", ""), 1, 1, LOWER(LEFT(D2,1)))</f>
        <v>associationId</v>
      </c>
      <c r="H2" t="str">
        <f>_xlfn.CONCAT("{{ form_row(form.", G2, ") }}")</f>
        <v>{{ form_row(form.associationId) }}</v>
      </c>
    </row>
    <row r="3" spans="1:8" x14ac:dyDescent="0.25">
      <c r="A3">
        <v>2</v>
      </c>
      <c r="B3" s="7" t="s">
        <v>195</v>
      </c>
      <c r="C3">
        <v>2</v>
      </c>
      <c r="D3" s="7" t="s">
        <v>197</v>
      </c>
      <c r="E3" s="7" t="s">
        <v>194</v>
      </c>
      <c r="F3" s="7" t="s">
        <v>342</v>
      </c>
    </row>
    <row r="4" spans="1:8" x14ac:dyDescent="0.25">
      <c r="A4">
        <v>3</v>
      </c>
      <c r="B4" s="7" t="s">
        <v>195</v>
      </c>
      <c r="C4">
        <v>3</v>
      </c>
      <c r="D4" s="7" t="s">
        <v>343</v>
      </c>
      <c r="E4" s="7" t="s">
        <v>194</v>
      </c>
      <c r="F4" s="7" t="s">
        <v>342</v>
      </c>
    </row>
    <row r="5" spans="1:8" x14ac:dyDescent="0.25">
      <c r="A5">
        <v>4</v>
      </c>
      <c r="B5" s="7" t="s">
        <v>195</v>
      </c>
      <c r="C5">
        <v>4</v>
      </c>
      <c r="D5" s="7" t="s">
        <v>198</v>
      </c>
      <c r="E5" s="7" t="s">
        <v>194</v>
      </c>
      <c r="F5" s="7" t="s">
        <v>342</v>
      </c>
    </row>
    <row r="6" spans="1:8" x14ac:dyDescent="0.25">
      <c r="A6">
        <v>5</v>
      </c>
      <c r="B6" s="7" t="s">
        <v>195</v>
      </c>
      <c r="C6">
        <v>5</v>
      </c>
      <c r="D6" s="7" t="s">
        <v>344</v>
      </c>
      <c r="E6" s="7" t="s">
        <v>194</v>
      </c>
      <c r="F6" s="7" t="s">
        <v>342</v>
      </c>
    </row>
    <row r="7" spans="1:8" x14ac:dyDescent="0.25">
      <c r="A7">
        <v>6</v>
      </c>
      <c r="B7" s="7" t="s">
        <v>195</v>
      </c>
      <c r="C7">
        <v>6</v>
      </c>
      <c r="D7" s="7" t="s">
        <v>200</v>
      </c>
      <c r="E7" s="7" t="s">
        <v>194</v>
      </c>
      <c r="F7" s="7" t="s">
        <v>345</v>
      </c>
    </row>
    <row r="8" spans="1:8" x14ac:dyDescent="0.25">
      <c r="A8">
        <v>7</v>
      </c>
      <c r="B8" s="7" t="s">
        <v>195</v>
      </c>
      <c r="C8">
        <v>7</v>
      </c>
      <c r="D8" s="7" t="s">
        <v>201</v>
      </c>
      <c r="E8" s="7" t="s">
        <v>194</v>
      </c>
      <c r="F8" s="7" t="s">
        <v>345</v>
      </c>
    </row>
    <row r="9" spans="1:8" x14ac:dyDescent="0.25">
      <c r="A9">
        <v>8</v>
      </c>
      <c r="B9" s="7" t="s">
        <v>195</v>
      </c>
      <c r="C9">
        <v>8</v>
      </c>
      <c r="D9" s="7" t="s">
        <v>199</v>
      </c>
      <c r="E9" s="7" t="s">
        <v>194</v>
      </c>
      <c r="F9" s="7" t="s">
        <v>346</v>
      </c>
    </row>
    <row r="10" spans="1:8" x14ac:dyDescent="0.25">
      <c r="A10">
        <v>9</v>
      </c>
      <c r="B10" s="7" t="s">
        <v>325</v>
      </c>
      <c r="C10">
        <v>1</v>
      </c>
      <c r="D10" s="7" t="s">
        <v>347</v>
      </c>
      <c r="E10" s="7" t="s">
        <v>194</v>
      </c>
      <c r="F10" s="7" t="s">
        <v>342</v>
      </c>
    </row>
    <row r="11" spans="1:8" x14ac:dyDescent="0.25">
      <c r="A11">
        <v>10</v>
      </c>
      <c r="B11" s="7" t="s">
        <v>325</v>
      </c>
      <c r="C11">
        <v>2</v>
      </c>
      <c r="D11" s="7" t="s">
        <v>196</v>
      </c>
      <c r="E11" s="7" t="s">
        <v>194</v>
      </c>
      <c r="F11" s="7" t="s">
        <v>342</v>
      </c>
    </row>
    <row r="12" spans="1:8" x14ac:dyDescent="0.25">
      <c r="A12">
        <v>11</v>
      </c>
      <c r="B12" s="7" t="s">
        <v>325</v>
      </c>
      <c r="C12">
        <v>3</v>
      </c>
      <c r="D12" s="7" t="s">
        <v>204</v>
      </c>
      <c r="E12" s="7" t="s">
        <v>194</v>
      </c>
      <c r="F12" s="7" t="s">
        <v>342</v>
      </c>
    </row>
    <row r="13" spans="1:8" x14ac:dyDescent="0.25">
      <c r="A13">
        <v>12</v>
      </c>
      <c r="B13" s="7" t="s">
        <v>325</v>
      </c>
      <c r="C13">
        <v>4</v>
      </c>
      <c r="D13" s="7" t="s">
        <v>348</v>
      </c>
      <c r="E13" s="7" t="s">
        <v>194</v>
      </c>
      <c r="F13" s="7" t="s">
        <v>346</v>
      </c>
    </row>
    <row r="14" spans="1:8" x14ac:dyDescent="0.25">
      <c r="A14">
        <v>13</v>
      </c>
      <c r="B14" s="7" t="s">
        <v>325</v>
      </c>
      <c r="C14">
        <v>5</v>
      </c>
      <c r="D14" s="7" t="s">
        <v>284</v>
      </c>
      <c r="E14" s="7" t="s">
        <v>194</v>
      </c>
      <c r="F14" s="7" t="s">
        <v>349</v>
      </c>
    </row>
    <row r="15" spans="1:8" x14ac:dyDescent="0.25">
      <c r="A15">
        <v>14</v>
      </c>
      <c r="B15" s="7" t="s">
        <v>325</v>
      </c>
      <c r="C15">
        <v>6</v>
      </c>
      <c r="D15" s="7" t="s">
        <v>350</v>
      </c>
      <c r="E15" s="7" t="s">
        <v>194</v>
      </c>
      <c r="F15" s="7" t="s">
        <v>346</v>
      </c>
    </row>
    <row r="16" spans="1:8" x14ac:dyDescent="0.25">
      <c r="A16">
        <v>15</v>
      </c>
      <c r="B16" s="7" t="s">
        <v>325</v>
      </c>
      <c r="C16">
        <v>7</v>
      </c>
      <c r="D16" s="7" t="s">
        <v>223</v>
      </c>
      <c r="E16" s="7" t="s">
        <v>194</v>
      </c>
      <c r="F16" s="7" t="s">
        <v>345</v>
      </c>
    </row>
    <row r="17" spans="1:6" x14ac:dyDescent="0.25">
      <c r="A17">
        <v>16</v>
      </c>
      <c r="B17" s="7" t="s">
        <v>325</v>
      </c>
      <c r="C17">
        <v>8</v>
      </c>
      <c r="D17" s="7" t="s">
        <v>224</v>
      </c>
      <c r="E17" s="7" t="s">
        <v>194</v>
      </c>
      <c r="F17" s="7" t="s">
        <v>345</v>
      </c>
    </row>
    <row r="18" spans="1:6" x14ac:dyDescent="0.25">
      <c r="A18">
        <v>17</v>
      </c>
      <c r="B18" s="7" t="s">
        <v>325</v>
      </c>
      <c r="C18">
        <v>9</v>
      </c>
      <c r="D18" s="7" t="s">
        <v>200</v>
      </c>
      <c r="E18" s="7" t="s">
        <v>194</v>
      </c>
      <c r="F18" s="7" t="s">
        <v>345</v>
      </c>
    </row>
    <row r="19" spans="1:6" x14ac:dyDescent="0.25">
      <c r="A19">
        <v>18</v>
      </c>
      <c r="B19" s="7" t="s">
        <v>325</v>
      </c>
      <c r="C19">
        <v>10</v>
      </c>
      <c r="D19" s="7" t="s">
        <v>201</v>
      </c>
      <c r="E19" s="7" t="s">
        <v>194</v>
      </c>
      <c r="F19" s="7" t="s">
        <v>345</v>
      </c>
    </row>
    <row r="20" spans="1:6" x14ac:dyDescent="0.25">
      <c r="A20">
        <v>19</v>
      </c>
      <c r="B20" s="7" t="s">
        <v>325</v>
      </c>
      <c r="C20">
        <v>11</v>
      </c>
      <c r="D20" s="7" t="s">
        <v>199</v>
      </c>
      <c r="E20" s="7" t="s">
        <v>194</v>
      </c>
      <c r="F20" s="7" t="s">
        <v>346</v>
      </c>
    </row>
    <row r="21" spans="1:6" x14ac:dyDescent="0.25">
      <c r="A21">
        <v>20</v>
      </c>
      <c r="B21" s="7" t="s">
        <v>210</v>
      </c>
      <c r="C21">
        <v>1</v>
      </c>
      <c r="D21" s="7" t="s">
        <v>211</v>
      </c>
      <c r="E21" s="7" t="s">
        <v>194</v>
      </c>
      <c r="F21" s="7" t="s">
        <v>342</v>
      </c>
    </row>
    <row r="22" spans="1:6" x14ac:dyDescent="0.25">
      <c r="A22">
        <v>21</v>
      </c>
      <c r="B22" s="7" t="s">
        <v>210</v>
      </c>
      <c r="C22">
        <v>2</v>
      </c>
      <c r="D22" s="7" t="s">
        <v>212</v>
      </c>
      <c r="E22" s="7" t="s">
        <v>194</v>
      </c>
      <c r="F22" s="7" t="s">
        <v>342</v>
      </c>
    </row>
    <row r="23" spans="1:6" x14ac:dyDescent="0.25">
      <c r="A23">
        <v>22</v>
      </c>
      <c r="B23" s="7" t="s">
        <v>210</v>
      </c>
      <c r="C23">
        <v>3</v>
      </c>
      <c r="D23" s="7" t="s">
        <v>214</v>
      </c>
      <c r="E23" s="7" t="s">
        <v>194</v>
      </c>
      <c r="F23" s="7" t="s">
        <v>342</v>
      </c>
    </row>
    <row r="24" spans="1:6" x14ac:dyDescent="0.25">
      <c r="A24">
        <v>23</v>
      </c>
      <c r="B24" s="7" t="s">
        <v>210</v>
      </c>
      <c r="C24">
        <v>4</v>
      </c>
      <c r="D24" s="7" t="s">
        <v>351</v>
      </c>
      <c r="E24" s="7" t="s">
        <v>194</v>
      </c>
      <c r="F24" s="7" t="s">
        <v>349</v>
      </c>
    </row>
    <row r="25" spans="1:6" x14ac:dyDescent="0.25">
      <c r="A25">
        <v>24</v>
      </c>
      <c r="B25" s="7" t="s">
        <v>210</v>
      </c>
      <c r="C25">
        <v>5</v>
      </c>
      <c r="D25" s="7" t="s">
        <v>352</v>
      </c>
      <c r="E25" s="7" t="s">
        <v>194</v>
      </c>
      <c r="F25" s="7" t="s">
        <v>349</v>
      </c>
    </row>
    <row r="26" spans="1:6" x14ac:dyDescent="0.25">
      <c r="A26">
        <v>25</v>
      </c>
      <c r="B26" s="7" t="s">
        <v>210</v>
      </c>
      <c r="C26">
        <v>6</v>
      </c>
      <c r="D26" s="7" t="s">
        <v>215</v>
      </c>
      <c r="E26" s="7" t="s">
        <v>194</v>
      </c>
      <c r="F26" s="7" t="s">
        <v>349</v>
      </c>
    </row>
    <row r="27" spans="1:6" x14ac:dyDescent="0.25">
      <c r="A27">
        <v>26</v>
      </c>
      <c r="B27" s="7" t="s">
        <v>210</v>
      </c>
      <c r="C27">
        <v>7</v>
      </c>
      <c r="D27" s="7" t="s">
        <v>216</v>
      </c>
      <c r="E27" s="7" t="s">
        <v>194</v>
      </c>
      <c r="F27" s="7" t="s">
        <v>349</v>
      </c>
    </row>
    <row r="28" spans="1:6" x14ac:dyDescent="0.25">
      <c r="A28">
        <v>27</v>
      </c>
      <c r="B28" s="7" t="s">
        <v>210</v>
      </c>
      <c r="C28">
        <v>8</v>
      </c>
      <c r="D28" s="7" t="s">
        <v>217</v>
      </c>
      <c r="E28" s="7" t="s">
        <v>194</v>
      </c>
      <c r="F28" s="7" t="s">
        <v>349</v>
      </c>
    </row>
    <row r="29" spans="1:6" x14ac:dyDescent="0.25">
      <c r="A29">
        <v>28</v>
      </c>
      <c r="B29" s="7" t="s">
        <v>210</v>
      </c>
      <c r="C29">
        <v>9</v>
      </c>
      <c r="D29" s="7" t="s">
        <v>353</v>
      </c>
      <c r="E29" s="7" t="s">
        <v>194</v>
      </c>
      <c r="F29" s="7" t="s">
        <v>345</v>
      </c>
    </row>
    <row r="30" spans="1:6" x14ac:dyDescent="0.25">
      <c r="A30">
        <v>29</v>
      </c>
      <c r="B30" s="7" t="s">
        <v>210</v>
      </c>
      <c r="C30">
        <v>10</v>
      </c>
      <c r="D30" s="7" t="s">
        <v>354</v>
      </c>
      <c r="E30" s="7" t="s">
        <v>194</v>
      </c>
      <c r="F30" s="7" t="s">
        <v>342</v>
      </c>
    </row>
    <row r="31" spans="1:6" x14ac:dyDescent="0.25">
      <c r="A31">
        <v>30</v>
      </c>
      <c r="B31" s="7" t="s">
        <v>210</v>
      </c>
      <c r="C31">
        <v>11</v>
      </c>
      <c r="D31" s="7" t="s">
        <v>200</v>
      </c>
      <c r="E31" s="7" t="s">
        <v>194</v>
      </c>
      <c r="F31" s="7" t="s">
        <v>345</v>
      </c>
    </row>
    <row r="32" spans="1:6" x14ac:dyDescent="0.25">
      <c r="A32">
        <v>31</v>
      </c>
      <c r="B32" s="7" t="s">
        <v>210</v>
      </c>
      <c r="C32">
        <v>12</v>
      </c>
      <c r="D32" s="7" t="s">
        <v>201</v>
      </c>
      <c r="E32" s="7" t="s">
        <v>194</v>
      </c>
      <c r="F32" s="7" t="s">
        <v>345</v>
      </c>
    </row>
    <row r="33" spans="1:6" x14ac:dyDescent="0.25">
      <c r="A33">
        <v>32</v>
      </c>
      <c r="B33" s="7" t="s">
        <v>210</v>
      </c>
      <c r="C33">
        <v>13</v>
      </c>
      <c r="D33" s="7" t="s">
        <v>199</v>
      </c>
      <c r="E33" s="7" t="s">
        <v>194</v>
      </c>
      <c r="F33" s="7" t="s">
        <v>346</v>
      </c>
    </row>
    <row r="34" spans="1:6" x14ac:dyDescent="0.25">
      <c r="A34">
        <v>33</v>
      </c>
      <c r="B34" s="7" t="s">
        <v>218</v>
      </c>
      <c r="C34">
        <v>1</v>
      </c>
      <c r="D34" s="7" t="s">
        <v>214</v>
      </c>
      <c r="E34" s="7" t="s">
        <v>194</v>
      </c>
      <c r="F34" s="7" t="s">
        <v>342</v>
      </c>
    </row>
    <row r="35" spans="1:6" x14ac:dyDescent="0.25">
      <c r="A35">
        <v>34</v>
      </c>
      <c r="B35" s="7" t="s">
        <v>218</v>
      </c>
      <c r="C35">
        <v>2</v>
      </c>
      <c r="D35" s="7" t="s">
        <v>218</v>
      </c>
      <c r="E35" s="7" t="s">
        <v>194</v>
      </c>
      <c r="F35" s="7" t="s">
        <v>349</v>
      </c>
    </row>
    <row r="36" spans="1:6" x14ac:dyDescent="0.25">
      <c r="A36">
        <v>35</v>
      </c>
      <c r="B36" s="7" t="s">
        <v>218</v>
      </c>
      <c r="C36">
        <v>3</v>
      </c>
      <c r="D36" s="7" t="s">
        <v>219</v>
      </c>
      <c r="E36" s="7" t="s">
        <v>194</v>
      </c>
      <c r="F36" s="7" t="s">
        <v>349</v>
      </c>
    </row>
    <row r="37" spans="1:6" x14ac:dyDescent="0.25">
      <c r="A37">
        <v>36</v>
      </c>
      <c r="B37" s="7" t="s">
        <v>218</v>
      </c>
      <c r="C37">
        <v>4</v>
      </c>
      <c r="D37" s="7" t="s">
        <v>220</v>
      </c>
      <c r="E37" s="7" t="s">
        <v>194</v>
      </c>
      <c r="F37" s="7" t="s">
        <v>355</v>
      </c>
    </row>
    <row r="38" spans="1:6" x14ac:dyDescent="0.25">
      <c r="A38">
        <v>37</v>
      </c>
      <c r="B38" s="7" t="s">
        <v>218</v>
      </c>
      <c r="C38">
        <v>5</v>
      </c>
      <c r="D38" s="7" t="s">
        <v>200</v>
      </c>
      <c r="E38" s="7" t="s">
        <v>194</v>
      </c>
      <c r="F38" s="7" t="s">
        <v>345</v>
      </c>
    </row>
    <row r="39" spans="1:6" x14ac:dyDescent="0.25">
      <c r="A39">
        <v>38</v>
      </c>
      <c r="B39" s="7" t="s">
        <v>218</v>
      </c>
      <c r="C39">
        <v>6</v>
      </c>
      <c r="D39" s="7" t="s">
        <v>201</v>
      </c>
      <c r="E39" s="7" t="s">
        <v>194</v>
      </c>
      <c r="F39" s="7" t="s">
        <v>345</v>
      </c>
    </row>
    <row r="40" spans="1:6" x14ac:dyDescent="0.25">
      <c r="A40">
        <v>39</v>
      </c>
      <c r="B40" s="7" t="s">
        <v>218</v>
      </c>
      <c r="C40">
        <v>7</v>
      </c>
      <c r="D40" s="7" t="s">
        <v>199</v>
      </c>
      <c r="E40" s="7" t="s">
        <v>194</v>
      </c>
      <c r="F40" s="7" t="s">
        <v>346</v>
      </c>
    </row>
    <row r="41" spans="1:6" x14ac:dyDescent="0.25">
      <c r="A41">
        <v>40</v>
      </c>
      <c r="B41" s="7" t="s">
        <v>225</v>
      </c>
      <c r="C41">
        <v>1</v>
      </c>
      <c r="D41" s="7" t="s">
        <v>213</v>
      </c>
      <c r="E41" s="7" t="s">
        <v>194</v>
      </c>
      <c r="F41" s="7" t="s">
        <v>342</v>
      </c>
    </row>
    <row r="42" spans="1:6" x14ac:dyDescent="0.25">
      <c r="A42">
        <v>41</v>
      </c>
      <c r="B42" s="7" t="s">
        <v>225</v>
      </c>
      <c r="C42">
        <v>2</v>
      </c>
      <c r="D42" s="7" t="s">
        <v>226</v>
      </c>
      <c r="E42" s="7" t="s">
        <v>194</v>
      </c>
      <c r="F42" s="7" t="s">
        <v>342</v>
      </c>
    </row>
    <row r="43" spans="1:6" x14ac:dyDescent="0.25">
      <c r="A43">
        <v>42</v>
      </c>
      <c r="B43" s="7" t="s">
        <v>225</v>
      </c>
      <c r="C43">
        <v>3</v>
      </c>
      <c r="D43" s="7" t="s">
        <v>227</v>
      </c>
      <c r="E43" s="7" t="s">
        <v>194</v>
      </c>
      <c r="F43" s="7" t="s">
        <v>346</v>
      </c>
    </row>
    <row r="44" spans="1:6" x14ac:dyDescent="0.25">
      <c r="A44">
        <v>43</v>
      </c>
      <c r="B44" s="7" t="s">
        <v>225</v>
      </c>
      <c r="C44">
        <v>4</v>
      </c>
      <c r="D44" s="7" t="s">
        <v>228</v>
      </c>
      <c r="E44" s="7" t="s">
        <v>194</v>
      </c>
      <c r="F44" s="7" t="s">
        <v>342</v>
      </c>
    </row>
    <row r="45" spans="1:6" x14ac:dyDescent="0.25">
      <c r="A45">
        <v>44</v>
      </c>
      <c r="B45" s="7" t="s">
        <v>225</v>
      </c>
      <c r="C45">
        <v>5</v>
      </c>
      <c r="D45" s="7" t="s">
        <v>229</v>
      </c>
      <c r="E45" s="7" t="s">
        <v>194</v>
      </c>
      <c r="F45" s="7" t="s">
        <v>356</v>
      </c>
    </row>
    <row r="46" spans="1:6" x14ac:dyDescent="0.25">
      <c r="A46">
        <v>45</v>
      </c>
      <c r="B46" s="7" t="s">
        <v>225</v>
      </c>
      <c r="C46">
        <v>6</v>
      </c>
      <c r="D46" s="7" t="s">
        <v>230</v>
      </c>
      <c r="E46" s="7" t="s">
        <v>194</v>
      </c>
      <c r="F46" s="7" t="s">
        <v>356</v>
      </c>
    </row>
    <row r="47" spans="1:6" x14ac:dyDescent="0.25">
      <c r="A47">
        <v>46</v>
      </c>
      <c r="B47" s="7" t="s">
        <v>225</v>
      </c>
      <c r="C47">
        <v>7</v>
      </c>
      <c r="D47" s="7" t="s">
        <v>231</v>
      </c>
      <c r="E47" s="7" t="s">
        <v>194</v>
      </c>
      <c r="F47" s="7" t="s">
        <v>356</v>
      </c>
    </row>
    <row r="48" spans="1:6" x14ac:dyDescent="0.25">
      <c r="A48">
        <v>47</v>
      </c>
      <c r="B48" s="7" t="s">
        <v>225</v>
      </c>
      <c r="C48">
        <v>8</v>
      </c>
      <c r="D48" s="7" t="s">
        <v>232</v>
      </c>
      <c r="E48" s="7" t="s">
        <v>194</v>
      </c>
      <c r="F48" s="7" t="s">
        <v>356</v>
      </c>
    </row>
    <row r="49" spans="1:6" x14ac:dyDescent="0.25">
      <c r="A49">
        <v>48</v>
      </c>
      <c r="B49" s="7" t="s">
        <v>225</v>
      </c>
      <c r="C49">
        <v>9</v>
      </c>
      <c r="D49" s="7" t="s">
        <v>233</v>
      </c>
      <c r="E49" s="7" t="s">
        <v>194</v>
      </c>
      <c r="F49" s="7" t="s">
        <v>356</v>
      </c>
    </row>
    <row r="50" spans="1:6" x14ac:dyDescent="0.25">
      <c r="A50">
        <v>49</v>
      </c>
      <c r="B50" s="7" t="s">
        <v>225</v>
      </c>
      <c r="C50">
        <v>10</v>
      </c>
      <c r="D50" s="7" t="s">
        <v>357</v>
      </c>
      <c r="E50" s="7" t="s">
        <v>194</v>
      </c>
      <c r="F50" s="7" t="s">
        <v>349</v>
      </c>
    </row>
    <row r="51" spans="1:6" x14ac:dyDescent="0.25">
      <c r="A51">
        <v>50</v>
      </c>
      <c r="B51" s="7" t="s">
        <v>225</v>
      </c>
      <c r="C51">
        <v>11</v>
      </c>
      <c r="D51" s="7" t="s">
        <v>358</v>
      </c>
      <c r="E51" s="7" t="s">
        <v>194</v>
      </c>
      <c r="F51" s="7" t="s">
        <v>349</v>
      </c>
    </row>
    <row r="52" spans="1:6" x14ac:dyDescent="0.25">
      <c r="A52">
        <v>51</v>
      </c>
      <c r="B52" s="7" t="s">
        <v>225</v>
      </c>
      <c r="C52">
        <v>12</v>
      </c>
      <c r="D52" s="7" t="s">
        <v>359</v>
      </c>
      <c r="E52" s="7" t="s">
        <v>194</v>
      </c>
      <c r="F52" s="7" t="s">
        <v>349</v>
      </c>
    </row>
    <row r="53" spans="1:6" x14ac:dyDescent="0.25">
      <c r="A53">
        <v>52</v>
      </c>
      <c r="B53" s="7" t="s">
        <v>225</v>
      </c>
      <c r="C53">
        <v>13</v>
      </c>
      <c r="D53" s="7" t="s">
        <v>360</v>
      </c>
      <c r="E53" s="7" t="s">
        <v>194</v>
      </c>
      <c r="F53" s="7" t="s">
        <v>349</v>
      </c>
    </row>
    <row r="54" spans="1:6" x14ac:dyDescent="0.25">
      <c r="A54">
        <v>53</v>
      </c>
      <c r="B54" s="7" t="s">
        <v>225</v>
      </c>
      <c r="C54">
        <v>14</v>
      </c>
      <c r="D54" s="7" t="s">
        <v>361</v>
      </c>
      <c r="E54" s="7" t="s">
        <v>194</v>
      </c>
      <c r="F54" s="7" t="s">
        <v>349</v>
      </c>
    </row>
    <row r="55" spans="1:6" x14ac:dyDescent="0.25">
      <c r="A55">
        <v>54</v>
      </c>
      <c r="B55" s="7" t="s">
        <v>225</v>
      </c>
      <c r="C55">
        <v>15</v>
      </c>
      <c r="D55" s="7" t="s">
        <v>297</v>
      </c>
      <c r="E55" s="7" t="s">
        <v>194</v>
      </c>
      <c r="F55" s="7" t="s">
        <v>349</v>
      </c>
    </row>
    <row r="56" spans="1:6" x14ac:dyDescent="0.25">
      <c r="A56">
        <v>55</v>
      </c>
      <c r="B56" s="7" t="s">
        <v>225</v>
      </c>
      <c r="C56">
        <v>16</v>
      </c>
      <c r="D56" s="7" t="s">
        <v>301</v>
      </c>
      <c r="E56" s="7" t="s">
        <v>194</v>
      </c>
      <c r="F56" s="7" t="s">
        <v>356</v>
      </c>
    </row>
    <row r="57" spans="1:6" x14ac:dyDescent="0.25">
      <c r="A57">
        <v>56</v>
      </c>
      <c r="B57" s="7" t="s">
        <v>225</v>
      </c>
      <c r="C57">
        <v>17</v>
      </c>
      <c r="D57" s="7" t="s">
        <v>362</v>
      </c>
      <c r="E57" s="7" t="s">
        <v>194</v>
      </c>
      <c r="F57" s="7" t="s">
        <v>346</v>
      </c>
    </row>
    <row r="58" spans="1:6" x14ac:dyDescent="0.25">
      <c r="A58">
        <v>57</v>
      </c>
      <c r="B58" s="7" t="s">
        <v>225</v>
      </c>
      <c r="C58">
        <v>18</v>
      </c>
      <c r="D58" s="7" t="s">
        <v>240</v>
      </c>
      <c r="E58" s="7" t="s">
        <v>194</v>
      </c>
      <c r="F58" s="7" t="s">
        <v>346</v>
      </c>
    </row>
    <row r="59" spans="1:6" x14ac:dyDescent="0.25">
      <c r="A59">
        <v>58</v>
      </c>
      <c r="B59" s="7" t="s">
        <v>225</v>
      </c>
      <c r="C59">
        <v>19</v>
      </c>
      <c r="D59" s="7" t="s">
        <v>200</v>
      </c>
      <c r="E59" s="7" t="s">
        <v>194</v>
      </c>
      <c r="F59" s="7" t="s">
        <v>345</v>
      </c>
    </row>
    <row r="60" spans="1:6" x14ac:dyDescent="0.25">
      <c r="A60">
        <v>59</v>
      </c>
      <c r="B60" s="7" t="s">
        <v>225</v>
      </c>
      <c r="C60">
        <v>20</v>
      </c>
      <c r="D60" s="7" t="s">
        <v>201</v>
      </c>
      <c r="E60" s="7" t="s">
        <v>194</v>
      </c>
      <c r="F60" s="7" t="s">
        <v>345</v>
      </c>
    </row>
    <row r="61" spans="1:6" x14ac:dyDescent="0.25">
      <c r="A61">
        <v>60</v>
      </c>
      <c r="B61" s="7" t="s">
        <v>225</v>
      </c>
      <c r="C61">
        <v>21</v>
      </c>
      <c r="D61" s="7" t="s">
        <v>199</v>
      </c>
      <c r="E61" s="7" t="s">
        <v>194</v>
      </c>
      <c r="F61" s="7" t="s">
        <v>346</v>
      </c>
    </row>
    <row r="62" spans="1:6" x14ac:dyDescent="0.25">
      <c r="A62">
        <v>61</v>
      </c>
      <c r="B62" s="7" t="s">
        <v>30</v>
      </c>
      <c r="C62">
        <v>1</v>
      </c>
      <c r="D62" s="7" t="s">
        <v>197</v>
      </c>
      <c r="E62" s="7" t="s">
        <v>194</v>
      </c>
      <c r="F62" s="7" t="s">
        <v>342</v>
      </c>
    </row>
    <row r="63" spans="1:6" x14ac:dyDescent="0.25">
      <c r="A63">
        <v>62</v>
      </c>
      <c r="B63" s="7" t="s">
        <v>30</v>
      </c>
      <c r="C63">
        <v>2</v>
      </c>
      <c r="D63" s="7" t="s">
        <v>241</v>
      </c>
      <c r="E63" s="7" t="s">
        <v>194</v>
      </c>
      <c r="F63" s="7" t="s">
        <v>349</v>
      </c>
    </row>
    <row r="64" spans="1:6" x14ac:dyDescent="0.25">
      <c r="A64">
        <v>63</v>
      </c>
      <c r="B64" s="7" t="s">
        <v>30</v>
      </c>
      <c r="C64">
        <v>3</v>
      </c>
      <c r="D64" s="7" t="s">
        <v>242</v>
      </c>
      <c r="E64" s="7" t="s">
        <v>194</v>
      </c>
      <c r="F64" s="7" t="s">
        <v>349</v>
      </c>
    </row>
    <row r="65" spans="1:6" x14ac:dyDescent="0.25">
      <c r="A65">
        <v>64</v>
      </c>
      <c r="B65" s="7" t="s">
        <v>30</v>
      </c>
      <c r="C65">
        <v>4</v>
      </c>
      <c r="D65" s="7" t="s">
        <v>243</v>
      </c>
      <c r="E65" s="7" t="s">
        <v>194</v>
      </c>
      <c r="F65" s="7" t="s">
        <v>349</v>
      </c>
    </row>
    <row r="66" spans="1:6" x14ac:dyDescent="0.25">
      <c r="A66">
        <v>65</v>
      </c>
      <c r="B66" s="7" t="s">
        <v>30</v>
      </c>
      <c r="C66">
        <v>5</v>
      </c>
      <c r="D66" s="7" t="s">
        <v>244</v>
      </c>
      <c r="E66" s="7" t="s">
        <v>194</v>
      </c>
      <c r="F66" s="7" t="s">
        <v>349</v>
      </c>
    </row>
    <row r="67" spans="1:6" x14ac:dyDescent="0.25">
      <c r="A67">
        <v>66</v>
      </c>
      <c r="B67" s="7" t="s">
        <v>30</v>
      </c>
      <c r="C67">
        <v>6</v>
      </c>
      <c r="D67" s="7" t="s">
        <v>245</v>
      </c>
      <c r="E67" s="7" t="s">
        <v>194</v>
      </c>
      <c r="F67" s="7" t="s">
        <v>349</v>
      </c>
    </row>
    <row r="68" spans="1:6" x14ac:dyDescent="0.25">
      <c r="A68">
        <v>67</v>
      </c>
      <c r="B68" s="7" t="s">
        <v>30</v>
      </c>
      <c r="C68">
        <v>7</v>
      </c>
      <c r="D68" s="7" t="s">
        <v>246</v>
      </c>
      <c r="E68" s="7" t="s">
        <v>194</v>
      </c>
      <c r="F68" s="7" t="s">
        <v>349</v>
      </c>
    </row>
    <row r="69" spans="1:6" x14ac:dyDescent="0.25">
      <c r="A69">
        <v>68</v>
      </c>
      <c r="B69" s="7" t="s">
        <v>30</v>
      </c>
      <c r="C69">
        <v>8</v>
      </c>
      <c r="D69" s="7" t="s">
        <v>247</v>
      </c>
      <c r="E69" s="7" t="s">
        <v>194</v>
      </c>
      <c r="F69" s="7" t="s">
        <v>349</v>
      </c>
    </row>
    <row r="70" spans="1:6" x14ac:dyDescent="0.25">
      <c r="A70">
        <v>69</v>
      </c>
      <c r="B70" s="7" t="s">
        <v>30</v>
      </c>
      <c r="C70">
        <v>9</v>
      </c>
      <c r="D70" s="7" t="s">
        <v>248</v>
      </c>
      <c r="E70" s="7" t="s">
        <v>194</v>
      </c>
      <c r="F70" s="7" t="s">
        <v>349</v>
      </c>
    </row>
    <row r="71" spans="1:6" x14ac:dyDescent="0.25">
      <c r="A71">
        <v>70</v>
      </c>
      <c r="B71" s="7" t="s">
        <v>30</v>
      </c>
      <c r="C71">
        <v>10</v>
      </c>
      <c r="D71" s="7" t="s">
        <v>249</v>
      </c>
      <c r="E71" s="7" t="s">
        <v>194</v>
      </c>
      <c r="F71" s="7" t="s">
        <v>349</v>
      </c>
    </row>
    <row r="72" spans="1:6" x14ac:dyDescent="0.25">
      <c r="A72">
        <v>71</v>
      </c>
      <c r="B72" s="7" t="s">
        <v>30</v>
      </c>
      <c r="C72">
        <v>11</v>
      </c>
      <c r="D72" s="7" t="s">
        <v>250</v>
      </c>
      <c r="E72" s="7" t="s">
        <v>194</v>
      </c>
      <c r="F72" s="7" t="s">
        <v>349</v>
      </c>
    </row>
    <row r="73" spans="1:6" x14ac:dyDescent="0.25">
      <c r="A73">
        <v>72</v>
      </c>
      <c r="B73" s="7" t="s">
        <v>30</v>
      </c>
      <c r="C73">
        <v>12</v>
      </c>
      <c r="D73" s="7" t="s">
        <v>251</v>
      </c>
      <c r="E73" s="7" t="s">
        <v>194</v>
      </c>
      <c r="F73" s="7" t="s">
        <v>349</v>
      </c>
    </row>
    <row r="74" spans="1:6" x14ac:dyDescent="0.25">
      <c r="A74">
        <v>73</v>
      </c>
      <c r="B74" s="7" t="s">
        <v>30</v>
      </c>
      <c r="C74">
        <v>13</v>
      </c>
      <c r="D74" s="7" t="s">
        <v>252</v>
      </c>
      <c r="E74" s="7" t="s">
        <v>194</v>
      </c>
      <c r="F74" s="7" t="s">
        <v>349</v>
      </c>
    </row>
    <row r="75" spans="1:6" x14ac:dyDescent="0.25">
      <c r="A75">
        <v>74</v>
      </c>
      <c r="B75" s="7" t="s">
        <v>30</v>
      </c>
      <c r="C75">
        <v>14</v>
      </c>
      <c r="D75" s="7" t="s">
        <v>253</v>
      </c>
      <c r="E75" s="7" t="s">
        <v>194</v>
      </c>
      <c r="F75" s="7" t="s">
        <v>349</v>
      </c>
    </row>
    <row r="76" spans="1:6" x14ac:dyDescent="0.25">
      <c r="A76">
        <v>75</v>
      </c>
      <c r="B76" s="7" t="s">
        <v>30</v>
      </c>
      <c r="C76">
        <v>15</v>
      </c>
      <c r="D76" s="7" t="s">
        <v>254</v>
      </c>
      <c r="E76" s="7" t="s">
        <v>194</v>
      </c>
      <c r="F76" s="7" t="s">
        <v>349</v>
      </c>
    </row>
    <row r="77" spans="1:6" x14ac:dyDescent="0.25">
      <c r="A77">
        <v>76</v>
      </c>
      <c r="B77" s="7" t="s">
        <v>30</v>
      </c>
      <c r="C77">
        <v>16</v>
      </c>
      <c r="D77" s="7" t="s">
        <v>255</v>
      </c>
      <c r="E77" s="7" t="s">
        <v>194</v>
      </c>
      <c r="F77" s="7" t="s">
        <v>349</v>
      </c>
    </row>
    <row r="78" spans="1:6" x14ac:dyDescent="0.25">
      <c r="A78">
        <v>77</v>
      </c>
      <c r="B78" s="7" t="s">
        <v>30</v>
      </c>
      <c r="C78">
        <v>17</v>
      </c>
      <c r="D78" s="7" t="s">
        <v>256</v>
      </c>
      <c r="E78" s="7" t="s">
        <v>194</v>
      </c>
      <c r="F78" s="7" t="s">
        <v>349</v>
      </c>
    </row>
    <row r="79" spans="1:6" x14ac:dyDescent="0.25">
      <c r="A79">
        <v>78</v>
      </c>
      <c r="B79" s="7" t="s">
        <v>30</v>
      </c>
      <c r="C79">
        <v>18</v>
      </c>
      <c r="D79" s="7" t="s">
        <v>298</v>
      </c>
      <c r="E79" s="7" t="s">
        <v>194</v>
      </c>
      <c r="F79" s="7" t="s">
        <v>349</v>
      </c>
    </row>
    <row r="80" spans="1:6" x14ac:dyDescent="0.25">
      <c r="A80">
        <v>79</v>
      </c>
      <c r="B80" s="7" t="s">
        <v>30</v>
      </c>
      <c r="C80">
        <v>19</v>
      </c>
      <c r="D80" s="7" t="s">
        <v>299</v>
      </c>
      <c r="E80" s="7" t="s">
        <v>194</v>
      </c>
      <c r="F80" s="7" t="s">
        <v>349</v>
      </c>
    </row>
    <row r="81" spans="1:6" x14ac:dyDescent="0.25">
      <c r="A81">
        <v>80</v>
      </c>
      <c r="B81" s="7" t="s">
        <v>30</v>
      </c>
      <c r="C81">
        <v>20</v>
      </c>
      <c r="D81" s="7" t="s">
        <v>363</v>
      </c>
      <c r="E81" s="7" t="s">
        <v>194</v>
      </c>
      <c r="F81" s="7" t="s">
        <v>356</v>
      </c>
    </row>
    <row r="82" spans="1:6" x14ac:dyDescent="0.25">
      <c r="A82">
        <v>81</v>
      </c>
      <c r="B82" s="7" t="s">
        <v>30</v>
      </c>
      <c r="C82">
        <v>21</v>
      </c>
      <c r="D82" s="7" t="s">
        <v>200</v>
      </c>
      <c r="E82" s="7" t="s">
        <v>194</v>
      </c>
      <c r="F82" s="7" t="s">
        <v>345</v>
      </c>
    </row>
    <row r="83" spans="1:6" x14ac:dyDescent="0.25">
      <c r="A83">
        <v>82</v>
      </c>
      <c r="B83" s="7" t="s">
        <v>30</v>
      </c>
      <c r="C83">
        <v>22</v>
      </c>
      <c r="D83" s="7" t="s">
        <v>201</v>
      </c>
      <c r="E83" s="7" t="s">
        <v>194</v>
      </c>
      <c r="F83" s="7" t="s">
        <v>345</v>
      </c>
    </row>
    <row r="84" spans="1:6" x14ac:dyDescent="0.25">
      <c r="A84">
        <v>83</v>
      </c>
      <c r="B84" s="7" t="s">
        <v>30</v>
      </c>
      <c r="C84">
        <v>23</v>
      </c>
      <c r="D84" s="7" t="s">
        <v>199</v>
      </c>
      <c r="E84" s="7" t="s">
        <v>194</v>
      </c>
      <c r="F84" s="7" t="s">
        <v>346</v>
      </c>
    </row>
    <row r="85" spans="1:6" x14ac:dyDescent="0.25">
      <c r="A85">
        <v>84</v>
      </c>
      <c r="B85" s="7" t="s">
        <v>258</v>
      </c>
      <c r="C85">
        <v>1</v>
      </c>
      <c r="D85" s="7" t="s">
        <v>226</v>
      </c>
      <c r="E85" s="7" t="s">
        <v>194</v>
      </c>
      <c r="F85" s="7" t="s">
        <v>342</v>
      </c>
    </row>
    <row r="86" spans="1:6" x14ac:dyDescent="0.25">
      <c r="A86">
        <v>85</v>
      </c>
      <c r="B86" s="7" t="s">
        <v>258</v>
      </c>
      <c r="C86">
        <v>2</v>
      </c>
      <c r="D86" s="7" t="s">
        <v>196</v>
      </c>
      <c r="E86" s="7" t="s">
        <v>194</v>
      </c>
      <c r="F86" s="7" t="s">
        <v>342</v>
      </c>
    </row>
    <row r="87" spans="1:6" x14ac:dyDescent="0.25">
      <c r="A87">
        <v>86</v>
      </c>
      <c r="B87" s="7" t="s">
        <v>258</v>
      </c>
      <c r="C87">
        <v>3</v>
      </c>
      <c r="D87" s="7" t="s">
        <v>259</v>
      </c>
      <c r="E87" s="7" t="s">
        <v>194</v>
      </c>
      <c r="F87" s="7" t="s">
        <v>342</v>
      </c>
    </row>
    <row r="88" spans="1:6" x14ac:dyDescent="0.25">
      <c r="A88">
        <v>87</v>
      </c>
      <c r="B88" s="7" t="s">
        <v>258</v>
      </c>
      <c r="C88">
        <v>4</v>
      </c>
      <c r="D88" s="7" t="s">
        <v>260</v>
      </c>
      <c r="E88" s="7" t="s">
        <v>194</v>
      </c>
      <c r="F88" s="7" t="s">
        <v>349</v>
      </c>
    </row>
    <row r="89" spans="1:6" x14ac:dyDescent="0.25">
      <c r="A89">
        <v>88</v>
      </c>
      <c r="B89" s="7" t="s">
        <v>258</v>
      </c>
      <c r="C89">
        <v>5</v>
      </c>
      <c r="D89" s="7" t="s">
        <v>261</v>
      </c>
      <c r="E89" s="7" t="s">
        <v>194</v>
      </c>
      <c r="F89" s="7" t="s">
        <v>349</v>
      </c>
    </row>
    <row r="90" spans="1:6" x14ac:dyDescent="0.25">
      <c r="A90">
        <v>89</v>
      </c>
      <c r="B90" s="7" t="s">
        <v>258</v>
      </c>
      <c r="C90">
        <v>6</v>
      </c>
      <c r="D90" s="7" t="s">
        <v>262</v>
      </c>
      <c r="E90" s="7" t="s">
        <v>194</v>
      </c>
      <c r="F90" s="7" t="s">
        <v>349</v>
      </c>
    </row>
    <row r="91" spans="1:6" x14ac:dyDescent="0.25">
      <c r="A91">
        <v>90</v>
      </c>
      <c r="B91" s="7" t="s">
        <v>258</v>
      </c>
      <c r="C91">
        <v>7</v>
      </c>
      <c r="D91" s="7" t="s">
        <v>263</v>
      </c>
      <c r="E91" s="7" t="s">
        <v>194</v>
      </c>
      <c r="F91" s="7" t="s">
        <v>355</v>
      </c>
    </row>
    <row r="92" spans="1:6" x14ac:dyDescent="0.25">
      <c r="A92">
        <v>91</v>
      </c>
      <c r="B92" s="7" t="s">
        <v>258</v>
      </c>
      <c r="C92">
        <v>8</v>
      </c>
      <c r="D92" s="7" t="s">
        <v>264</v>
      </c>
      <c r="E92" s="7" t="s">
        <v>194</v>
      </c>
      <c r="F92" s="7" t="s">
        <v>349</v>
      </c>
    </row>
    <row r="93" spans="1:6" x14ac:dyDescent="0.25">
      <c r="A93">
        <v>92</v>
      </c>
      <c r="B93" s="7" t="s">
        <v>258</v>
      </c>
      <c r="C93">
        <v>9</v>
      </c>
      <c r="D93" s="7" t="s">
        <v>265</v>
      </c>
      <c r="E93" s="7" t="s">
        <v>194</v>
      </c>
      <c r="F93" s="7" t="s">
        <v>349</v>
      </c>
    </row>
    <row r="94" spans="1:6" x14ac:dyDescent="0.25">
      <c r="A94">
        <v>93</v>
      </c>
      <c r="B94" s="7" t="s">
        <v>258</v>
      </c>
      <c r="C94">
        <v>10</v>
      </c>
      <c r="D94" s="7" t="s">
        <v>266</v>
      </c>
      <c r="E94" s="7" t="s">
        <v>194</v>
      </c>
      <c r="F94" s="7" t="s">
        <v>349</v>
      </c>
    </row>
    <row r="95" spans="1:6" x14ac:dyDescent="0.25">
      <c r="A95">
        <v>94</v>
      </c>
      <c r="B95" s="7" t="s">
        <v>258</v>
      </c>
      <c r="C95">
        <v>11</v>
      </c>
      <c r="D95" s="7" t="s">
        <v>267</v>
      </c>
      <c r="E95" s="7" t="s">
        <v>194</v>
      </c>
      <c r="F95" s="7" t="s">
        <v>349</v>
      </c>
    </row>
    <row r="96" spans="1:6" x14ac:dyDescent="0.25">
      <c r="A96">
        <v>95</v>
      </c>
      <c r="B96" s="7" t="s">
        <v>258</v>
      </c>
      <c r="C96">
        <v>12</v>
      </c>
      <c r="D96" s="7" t="s">
        <v>268</v>
      </c>
      <c r="E96" s="7" t="s">
        <v>194</v>
      </c>
      <c r="F96" s="7" t="s">
        <v>349</v>
      </c>
    </row>
    <row r="97" spans="1:6" x14ac:dyDescent="0.25">
      <c r="A97">
        <v>96</v>
      </c>
      <c r="B97" s="7" t="s">
        <v>258</v>
      </c>
      <c r="C97">
        <v>13</v>
      </c>
      <c r="D97" s="7" t="s">
        <v>364</v>
      </c>
      <c r="E97" s="7" t="s">
        <v>194</v>
      </c>
      <c r="F97" s="7" t="s">
        <v>346</v>
      </c>
    </row>
    <row r="98" spans="1:6" x14ac:dyDescent="0.25">
      <c r="A98">
        <v>97</v>
      </c>
      <c r="B98" s="7" t="s">
        <v>258</v>
      </c>
      <c r="C98">
        <v>14</v>
      </c>
      <c r="D98" s="7" t="s">
        <v>269</v>
      </c>
      <c r="E98" s="7" t="s">
        <v>194</v>
      </c>
      <c r="F98" s="7" t="s">
        <v>349</v>
      </c>
    </row>
    <row r="99" spans="1:6" x14ac:dyDescent="0.25">
      <c r="A99">
        <v>98</v>
      </c>
      <c r="B99" s="7" t="s">
        <v>258</v>
      </c>
      <c r="C99">
        <v>15</v>
      </c>
      <c r="D99" s="7" t="s">
        <v>270</v>
      </c>
      <c r="E99" s="7" t="s">
        <v>194</v>
      </c>
      <c r="F99" s="7" t="s">
        <v>349</v>
      </c>
    </row>
    <row r="100" spans="1:6" x14ac:dyDescent="0.25">
      <c r="A100">
        <v>99</v>
      </c>
      <c r="B100" s="7" t="s">
        <v>258</v>
      </c>
      <c r="C100">
        <v>16</v>
      </c>
      <c r="D100" s="7" t="s">
        <v>271</v>
      </c>
      <c r="E100" s="7" t="s">
        <v>194</v>
      </c>
      <c r="F100" s="7" t="s">
        <v>349</v>
      </c>
    </row>
    <row r="101" spans="1:6" x14ac:dyDescent="0.25">
      <c r="A101">
        <v>100</v>
      </c>
      <c r="B101" s="7" t="s">
        <v>258</v>
      </c>
      <c r="C101">
        <v>17</v>
      </c>
      <c r="D101" s="7" t="s">
        <v>272</v>
      </c>
      <c r="E101" s="7" t="s">
        <v>194</v>
      </c>
      <c r="F101" s="7" t="s">
        <v>349</v>
      </c>
    </row>
    <row r="102" spans="1:6" x14ac:dyDescent="0.25">
      <c r="A102">
        <v>101</v>
      </c>
      <c r="B102" s="7" t="s">
        <v>258</v>
      </c>
      <c r="C102">
        <v>18</v>
      </c>
      <c r="D102" s="7" t="s">
        <v>273</v>
      </c>
      <c r="E102" s="7" t="s">
        <v>194</v>
      </c>
      <c r="F102" s="7" t="s">
        <v>349</v>
      </c>
    </row>
    <row r="103" spans="1:6" x14ac:dyDescent="0.25">
      <c r="A103">
        <v>102</v>
      </c>
      <c r="B103" s="7" t="s">
        <v>258</v>
      </c>
      <c r="C103">
        <v>19</v>
      </c>
      <c r="D103" s="7" t="s">
        <v>365</v>
      </c>
      <c r="E103" s="7" t="s">
        <v>194</v>
      </c>
      <c r="F103" s="7" t="s">
        <v>346</v>
      </c>
    </row>
    <row r="104" spans="1:6" x14ac:dyDescent="0.25">
      <c r="A104">
        <v>103</v>
      </c>
      <c r="B104" s="7" t="s">
        <v>258</v>
      </c>
      <c r="C104">
        <v>20</v>
      </c>
      <c r="D104" s="7" t="s">
        <v>366</v>
      </c>
      <c r="E104" s="7" t="s">
        <v>194</v>
      </c>
      <c r="F104" s="7" t="s">
        <v>367</v>
      </c>
    </row>
    <row r="105" spans="1:6" x14ac:dyDescent="0.25">
      <c r="A105">
        <v>104</v>
      </c>
      <c r="B105" s="7" t="s">
        <v>258</v>
      </c>
      <c r="C105">
        <v>21</v>
      </c>
      <c r="D105" s="7" t="s">
        <v>368</v>
      </c>
      <c r="E105" s="7" t="s">
        <v>194</v>
      </c>
      <c r="F105" s="7" t="s">
        <v>367</v>
      </c>
    </row>
    <row r="106" spans="1:6" x14ac:dyDescent="0.25">
      <c r="A106">
        <v>105</v>
      </c>
      <c r="B106" s="7" t="s">
        <v>258</v>
      </c>
      <c r="C106">
        <v>22</v>
      </c>
      <c r="D106" s="7" t="s">
        <v>223</v>
      </c>
      <c r="E106" s="7" t="s">
        <v>194</v>
      </c>
      <c r="F106" s="7" t="s">
        <v>345</v>
      </c>
    </row>
    <row r="107" spans="1:6" x14ac:dyDescent="0.25">
      <c r="A107">
        <v>106</v>
      </c>
      <c r="B107" s="7" t="s">
        <v>258</v>
      </c>
      <c r="C107">
        <v>23</v>
      </c>
      <c r="D107" s="7" t="s">
        <v>224</v>
      </c>
      <c r="E107" s="7" t="s">
        <v>194</v>
      </c>
      <c r="F107" s="7" t="s">
        <v>345</v>
      </c>
    </row>
    <row r="108" spans="1:6" x14ac:dyDescent="0.25">
      <c r="A108">
        <v>107</v>
      </c>
      <c r="B108" s="7" t="s">
        <v>258</v>
      </c>
      <c r="C108">
        <v>24</v>
      </c>
      <c r="D108" s="7" t="s">
        <v>369</v>
      </c>
      <c r="E108" s="7" t="s">
        <v>194</v>
      </c>
      <c r="F108" s="7" t="s">
        <v>342</v>
      </c>
    </row>
    <row r="109" spans="1:6" x14ac:dyDescent="0.25">
      <c r="A109">
        <v>108</v>
      </c>
      <c r="B109" s="7" t="s">
        <v>258</v>
      </c>
      <c r="C109">
        <v>25</v>
      </c>
      <c r="D109" s="7" t="s">
        <v>370</v>
      </c>
      <c r="E109" s="7" t="s">
        <v>194</v>
      </c>
      <c r="F109" s="7" t="s">
        <v>342</v>
      </c>
    </row>
    <row r="110" spans="1:6" x14ac:dyDescent="0.25">
      <c r="A110">
        <v>109</v>
      </c>
      <c r="B110" s="7" t="s">
        <v>258</v>
      </c>
      <c r="C110">
        <v>26</v>
      </c>
      <c r="D110" s="7" t="s">
        <v>371</v>
      </c>
      <c r="E110" s="7" t="s">
        <v>194</v>
      </c>
      <c r="F110" s="7" t="s">
        <v>342</v>
      </c>
    </row>
    <row r="111" spans="1:6" x14ac:dyDescent="0.25">
      <c r="A111">
        <v>110</v>
      </c>
      <c r="B111" s="7" t="s">
        <v>258</v>
      </c>
      <c r="C111">
        <v>27</v>
      </c>
      <c r="D111" s="7" t="s">
        <v>372</v>
      </c>
      <c r="E111" s="7" t="s">
        <v>194</v>
      </c>
      <c r="F111" s="7" t="s">
        <v>367</v>
      </c>
    </row>
    <row r="112" spans="1:6" x14ac:dyDescent="0.25">
      <c r="A112">
        <v>111</v>
      </c>
      <c r="B112" s="7" t="s">
        <v>258</v>
      </c>
      <c r="C112">
        <v>28</v>
      </c>
      <c r="D112" s="7" t="s">
        <v>373</v>
      </c>
      <c r="E112" s="7" t="s">
        <v>194</v>
      </c>
      <c r="F112" s="7" t="s">
        <v>367</v>
      </c>
    </row>
    <row r="113" spans="1:6" x14ac:dyDescent="0.25">
      <c r="A113">
        <v>112</v>
      </c>
      <c r="B113" s="7" t="s">
        <v>258</v>
      </c>
      <c r="C113">
        <v>29</v>
      </c>
      <c r="D113" s="7" t="s">
        <v>374</v>
      </c>
      <c r="E113" s="7" t="s">
        <v>194</v>
      </c>
      <c r="F113" s="7" t="s">
        <v>349</v>
      </c>
    </row>
    <row r="114" spans="1:6" x14ac:dyDescent="0.25">
      <c r="A114">
        <v>113</v>
      </c>
      <c r="B114" s="7" t="s">
        <v>258</v>
      </c>
      <c r="C114">
        <v>30</v>
      </c>
      <c r="D114" s="7" t="s">
        <v>375</v>
      </c>
      <c r="E114" s="7" t="s">
        <v>194</v>
      </c>
      <c r="F114" s="7" t="s">
        <v>346</v>
      </c>
    </row>
    <row r="115" spans="1:6" x14ac:dyDescent="0.25">
      <c r="A115">
        <v>114</v>
      </c>
      <c r="B115" s="7" t="s">
        <v>258</v>
      </c>
      <c r="C115">
        <v>31</v>
      </c>
      <c r="D115" s="7" t="s">
        <v>376</v>
      </c>
      <c r="E115" s="7" t="s">
        <v>194</v>
      </c>
      <c r="F115" s="7" t="s">
        <v>346</v>
      </c>
    </row>
    <row r="116" spans="1:6" x14ac:dyDescent="0.25">
      <c r="A116">
        <v>115</v>
      </c>
      <c r="B116" s="7" t="s">
        <v>258</v>
      </c>
      <c r="C116">
        <v>32</v>
      </c>
      <c r="D116" s="7" t="s">
        <v>377</v>
      </c>
      <c r="E116" s="7" t="s">
        <v>194</v>
      </c>
      <c r="F116" s="7" t="s">
        <v>346</v>
      </c>
    </row>
    <row r="117" spans="1:6" x14ac:dyDescent="0.25">
      <c r="A117">
        <v>116</v>
      </c>
      <c r="B117" s="7" t="s">
        <v>258</v>
      </c>
      <c r="C117">
        <v>33</v>
      </c>
      <c r="D117" s="7" t="s">
        <v>378</v>
      </c>
      <c r="E117" s="7" t="s">
        <v>194</v>
      </c>
      <c r="F117" s="7" t="s">
        <v>346</v>
      </c>
    </row>
    <row r="118" spans="1:6" x14ac:dyDescent="0.25">
      <c r="A118">
        <v>117</v>
      </c>
      <c r="B118" s="7" t="s">
        <v>258</v>
      </c>
      <c r="C118">
        <v>34</v>
      </c>
      <c r="D118" s="7" t="s">
        <v>200</v>
      </c>
      <c r="E118" s="7" t="s">
        <v>194</v>
      </c>
      <c r="F118" s="7" t="s">
        <v>345</v>
      </c>
    </row>
    <row r="119" spans="1:6" x14ac:dyDescent="0.25">
      <c r="A119">
        <v>118</v>
      </c>
      <c r="B119" s="7" t="s">
        <v>258</v>
      </c>
      <c r="C119">
        <v>35</v>
      </c>
      <c r="D119" s="7" t="s">
        <v>201</v>
      </c>
      <c r="E119" s="7" t="s">
        <v>194</v>
      </c>
      <c r="F119" s="7" t="s">
        <v>345</v>
      </c>
    </row>
    <row r="120" spans="1:6" x14ac:dyDescent="0.25">
      <c r="A120">
        <v>119</v>
      </c>
      <c r="B120" s="7" t="s">
        <v>258</v>
      </c>
      <c r="C120">
        <v>36</v>
      </c>
      <c r="D120" s="7" t="s">
        <v>199</v>
      </c>
      <c r="E120" s="7" t="s">
        <v>194</v>
      </c>
      <c r="F120" s="7" t="s">
        <v>346</v>
      </c>
    </row>
    <row r="121" spans="1:6" x14ac:dyDescent="0.25">
      <c r="A121">
        <v>120</v>
      </c>
      <c r="B121" s="7" t="s">
        <v>274</v>
      </c>
      <c r="C121">
        <v>1</v>
      </c>
      <c r="D121" s="7" t="s">
        <v>275</v>
      </c>
      <c r="E121" s="7" t="s">
        <v>194</v>
      </c>
      <c r="F121" s="7" t="s">
        <v>342</v>
      </c>
    </row>
    <row r="122" spans="1:6" x14ac:dyDescent="0.25">
      <c r="A122">
        <v>121</v>
      </c>
      <c r="B122" s="7" t="s">
        <v>274</v>
      </c>
      <c r="C122">
        <v>2</v>
      </c>
      <c r="D122" s="7" t="s">
        <v>226</v>
      </c>
      <c r="E122" s="7" t="s">
        <v>194</v>
      </c>
      <c r="F122" s="7" t="s">
        <v>342</v>
      </c>
    </row>
    <row r="123" spans="1:6" x14ac:dyDescent="0.25">
      <c r="A123">
        <v>122</v>
      </c>
      <c r="B123" s="7" t="s">
        <v>274</v>
      </c>
      <c r="C123">
        <v>3</v>
      </c>
      <c r="D123" s="7" t="s">
        <v>276</v>
      </c>
      <c r="E123" s="7" t="s">
        <v>194</v>
      </c>
      <c r="F123" s="7" t="s">
        <v>345</v>
      </c>
    </row>
    <row r="124" spans="1:6" x14ac:dyDescent="0.25">
      <c r="A124">
        <v>123</v>
      </c>
      <c r="B124" s="7" t="s">
        <v>274</v>
      </c>
      <c r="C124">
        <v>4</v>
      </c>
      <c r="D124" s="7" t="s">
        <v>277</v>
      </c>
      <c r="E124" s="7" t="s">
        <v>194</v>
      </c>
      <c r="F124" s="7" t="s">
        <v>356</v>
      </c>
    </row>
    <row r="125" spans="1:6" x14ac:dyDescent="0.25">
      <c r="A125">
        <v>124</v>
      </c>
      <c r="B125" s="7" t="s">
        <v>274</v>
      </c>
      <c r="C125">
        <v>5</v>
      </c>
      <c r="D125" s="7" t="s">
        <v>200</v>
      </c>
      <c r="E125" s="7" t="s">
        <v>194</v>
      </c>
      <c r="F125" s="7" t="s">
        <v>345</v>
      </c>
    </row>
    <row r="126" spans="1:6" x14ac:dyDescent="0.25">
      <c r="A126">
        <v>125</v>
      </c>
      <c r="B126" s="7" t="s">
        <v>274</v>
      </c>
      <c r="C126">
        <v>6</v>
      </c>
      <c r="D126" s="7" t="s">
        <v>201</v>
      </c>
      <c r="E126" s="7" t="s">
        <v>194</v>
      </c>
      <c r="F126" s="7" t="s">
        <v>345</v>
      </c>
    </row>
    <row r="127" spans="1:6" x14ac:dyDescent="0.25">
      <c r="A127">
        <v>126</v>
      </c>
      <c r="B127" s="7" t="s">
        <v>274</v>
      </c>
      <c r="C127">
        <v>7</v>
      </c>
      <c r="D127" s="7" t="s">
        <v>199</v>
      </c>
      <c r="E127" s="7" t="s">
        <v>194</v>
      </c>
      <c r="F127" s="7" t="s">
        <v>346</v>
      </c>
    </row>
    <row r="128" spans="1:6" x14ac:dyDescent="0.25">
      <c r="A128">
        <v>127</v>
      </c>
      <c r="B128" s="7" t="s">
        <v>279</v>
      </c>
      <c r="C128">
        <v>1</v>
      </c>
      <c r="D128" s="7" t="s">
        <v>259</v>
      </c>
      <c r="E128" s="7" t="s">
        <v>194</v>
      </c>
      <c r="F128" s="7" t="s">
        <v>342</v>
      </c>
    </row>
    <row r="129" spans="1:6" x14ac:dyDescent="0.25">
      <c r="A129">
        <v>128</v>
      </c>
      <c r="B129" s="7" t="s">
        <v>279</v>
      </c>
      <c r="C129">
        <v>2</v>
      </c>
      <c r="D129" s="7" t="s">
        <v>279</v>
      </c>
      <c r="E129" s="7" t="s">
        <v>194</v>
      </c>
      <c r="F129" s="7" t="s">
        <v>356</v>
      </c>
    </row>
    <row r="130" spans="1:6" x14ac:dyDescent="0.25">
      <c r="A130">
        <v>129</v>
      </c>
      <c r="B130" s="7" t="s">
        <v>279</v>
      </c>
      <c r="C130">
        <v>3</v>
      </c>
      <c r="D130" s="7" t="s">
        <v>280</v>
      </c>
      <c r="E130" s="7" t="s">
        <v>194</v>
      </c>
      <c r="F130" s="7" t="s">
        <v>349</v>
      </c>
    </row>
    <row r="131" spans="1:6" x14ac:dyDescent="0.25">
      <c r="A131">
        <v>130</v>
      </c>
      <c r="B131" s="7" t="s">
        <v>279</v>
      </c>
      <c r="C131">
        <v>4</v>
      </c>
      <c r="D131" s="7" t="s">
        <v>281</v>
      </c>
      <c r="E131" s="7" t="s">
        <v>194</v>
      </c>
      <c r="F131" s="7" t="s">
        <v>355</v>
      </c>
    </row>
    <row r="132" spans="1:6" x14ac:dyDescent="0.25">
      <c r="A132">
        <v>131</v>
      </c>
      <c r="B132" s="7" t="s">
        <v>279</v>
      </c>
      <c r="C132">
        <v>5</v>
      </c>
      <c r="D132" s="7" t="s">
        <v>200</v>
      </c>
      <c r="E132" s="7" t="s">
        <v>194</v>
      </c>
      <c r="F132" s="7" t="s">
        <v>345</v>
      </c>
    </row>
    <row r="133" spans="1:6" x14ac:dyDescent="0.25">
      <c r="A133">
        <v>132</v>
      </c>
      <c r="B133" s="7" t="s">
        <v>279</v>
      </c>
      <c r="C133">
        <v>6</v>
      </c>
      <c r="D133" s="7" t="s">
        <v>201</v>
      </c>
      <c r="E133" s="7" t="s">
        <v>194</v>
      </c>
      <c r="F133" s="7" t="s">
        <v>345</v>
      </c>
    </row>
    <row r="134" spans="1:6" x14ac:dyDescent="0.25">
      <c r="A134">
        <v>133</v>
      </c>
      <c r="B134" s="7" t="s">
        <v>279</v>
      </c>
      <c r="C134">
        <v>7</v>
      </c>
      <c r="D134" s="7" t="s">
        <v>199</v>
      </c>
      <c r="E134" s="7" t="s">
        <v>194</v>
      </c>
      <c r="F134" s="7" t="s">
        <v>346</v>
      </c>
    </row>
    <row r="135" spans="1:6" x14ac:dyDescent="0.25">
      <c r="A135">
        <v>134</v>
      </c>
      <c r="B135" s="7" t="s">
        <v>379</v>
      </c>
      <c r="C135">
        <v>1</v>
      </c>
      <c r="D135" s="7" t="s">
        <v>380</v>
      </c>
      <c r="E135" s="7" t="s">
        <v>194</v>
      </c>
      <c r="F135" s="7" t="s">
        <v>356</v>
      </c>
    </row>
    <row r="136" spans="1:6" x14ac:dyDescent="0.25">
      <c r="A136">
        <v>135</v>
      </c>
      <c r="B136" s="7" t="s">
        <v>379</v>
      </c>
      <c r="C136">
        <v>2</v>
      </c>
      <c r="D136" s="7" t="s">
        <v>381</v>
      </c>
      <c r="E136" s="7" t="s">
        <v>194</v>
      </c>
      <c r="F136" s="7" t="s">
        <v>345</v>
      </c>
    </row>
    <row r="137" spans="1:6" x14ac:dyDescent="0.25">
      <c r="A137">
        <v>136</v>
      </c>
      <c r="B137" s="7" t="s">
        <v>295</v>
      </c>
      <c r="C137">
        <v>1</v>
      </c>
      <c r="D137" s="7" t="s">
        <v>172</v>
      </c>
      <c r="E137" s="7" t="s">
        <v>194</v>
      </c>
      <c r="F137" s="7" t="s">
        <v>342</v>
      </c>
    </row>
    <row r="138" spans="1:6" x14ac:dyDescent="0.25">
      <c r="A138">
        <v>137</v>
      </c>
      <c r="B138" s="7" t="s">
        <v>295</v>
      </c>
      <c r="C138">
        <v>2</v>
      </c>
      <c r="D138" s="7" t="s">
        <v>229</v>
      </c>
      <c r="E138" s="7" t="s">
        <v>194</v>
      </c>
      <c r="F138" s="7" t="s">
        <v>356</v>
      </c>
    </row>
    <row r="139" spans="1:6" x14ac:dyDescent="0.25">
      <c r="A139">
        <v>138</v>
      </c>
      <c r="B139" s="7" t="s">
        <v>295</v>
      </c>
      <c r="C139">
        <v>3</v>
      </c>
      <c r="D139" s="7" t="s">
        <v>230</v>
      </c>
      <c r="E139" s="7" t="s">
        <v>194</v>
      </c>
      <c r="F139" s="7" t="s">
        <v>356</v>
      </c>
    </row>
    <row r="140" spans="1:6" x14ac:dyDescent="0.25">
      <c r="A140">
        <v>139</v>
      </c>
      <c r="B140" s="7" t="s">
        <v>295</v>
      </c>
      <c r="C140">
        <v>4</v>
      </c>
      <c r="D140" s="7" t="s">
        <v>231</v>
      </c>
      <c r="E140" s="7" t="s">
        <v>194</v>
      </c>
      <c r="F140" s="7" t="s">
        <v>356</v>
      </c>
    </row>
    <row r="141" spans="1:6" x14ac:dyDescent="0.25">
      <c r="A141">
        <v>140</v>
      </c>
      <c r="B141" s="7" t="s">
        <v>295</v>
      </c>
      <c r="C141">
        <v>5</v>
      </c>
      <c r="D141" s="7" t="s">
        <v>232</v>
      </c>
      <c r="E141" s="7" t="s">
        <v>194</v>
      </c>
      <c r="F141" s="7" t="s">
        <v>356</v>
      </c>
    </row>
    <row r="142" spans="1:6" x14ac:dyDescent="0.25">
      <c r="A142">
        <v>141</v>
      </c>
      <c r="B142" s="7" t="s">
        <v>295</v>
      </c>
      <c r="C142">
        <v>6</v>
      </c>
      <c r="D142" s="7" t="s">
        <v>233</v>
      </c>
      <c r="E142" s="7" t="s">
        <v>194</v>
      </c>
      <c r="F142" s="7" t="s">
        <v>356</v>
      </c>
    </row>
    <row r="143" spans="1:6" x14ac:dyDescent="0.25">
      <c r="A143">
        <v>142</v>
      </c>
      <c r="B143" s="7" t="s">
        <v>295</v>
      </c>
      <c r="C143">
        <v>7</v>
      </c>
      <c r="D143" s="7" t="s">
        <v>296</v>
      </c>
      <c r="E143" s="7" t="s">
        <v>194</v>
      </c>
      <c r="F143" s="7" t="s">
        <v>349</v>
      </c>
    </row>
    <row r="144" spans="1:6" x14ac:dyDescent="0.25">
      <c r="A144">
        <v>143</v>
      </c>
      <c r="B144" s="7" t="s">
        <v>295</v>
      </c>
      <c r="C144">
        <v>8</v>
      </c>
      <c r="D144" s="7" t="s">
        <v>297</v>
      </c>
      <c r="E144" s="7" t="s">
        <v>194</v>
      </c>
      <c r="F144" s="7" t="s">
        <v>349</v>
      </c>
    </row>
    <row r="145" spans="1:6" x14ac:dyDescent="0.25">
      <c r="A145">
        <v>144</v>
      </c>
      <c r="B145" s="7" t="s">
        <v>295</v>
      </c>
      <c r="C145">
        <v>9</v>
      </c>
      <c r="D145" s="7" t="s">
        <v>298</v>
      </c>
      <c r="E145" s="7" t="s">
        <v>194</v>
      </c>
      <c r="F145" s="7" t="s">
        <v>349</v>
      </c>
    </row>
    <row r="146" spans="1:6" x14ac:dyDescent="0.25">
      <c r="A146">
        <v>145</v>
      </c>
      <c r="B146" s="7" t="s">
        <v>295</v>
      </c>
      <c r="C146">
        <v>10</v>
      </c>
      <c r="D146" s="7" t="s">
        <v>299</v>
      </c>
      <c r="E146" s="7" t="s">
        <v>194</v>
      </c>
      <c r="F146" s="7" t="s">
        <v>349</v>
      </c>
    </row>
    <row r="147" spans="1:6" x14ac:dyDescent="0.25">
      <c r="A147">
        <v>146</v>
      </c>
      <c r="B147" s="7" t="s">
        <v>295</v>
      </c>
      <c r="C147">
        <v>11</v>
      </c>
      <c r="D147" s="7" t="s">
        <v>300</v>
      </c>
      <c r="E147" s="7" t="s">
        <v>194</v>
      </c>
      <c r="F147" s="7" t="s">
        <v>349</v>
      </c>
    </row>
    <row r="148" spans="1:6" x14ac:dyDescent="0.25">
      <c r="A148">
        <v>147</v>
      </c>
      <c r="B148" s="7" t="s">
        <v>295</v>
      </c>
      <c r="C148">
        <v>12</v>
      </c>
      <c r="D148" s="7" t="s">
        <v>176</v>
      </c>
      <c r="E148" s="7" t="s">
        <v>194</v>
      </c>
      <c r="F148" s="7" t="s">
        <v>356</v>
      </c>
    </row>
    <row r="149" spans="1:6" x14ac:dyDescent="0.25">
      <c r="A149">
        <v>148</v>
      </c>
      <c r="B149" s="7" t="s">
        <v>295</v>
      </c>
      <c r="C149">
        <v>13</v>
      </c>
      <c r="D149" s="7" t="s">
        <v>247</v>
      </c>
      <c r="E149" s="7" t="s">
        <v>194</v>
      </c>
      <c r="F149" s="7" t="s">
        <v>349</v>
      </c>
    </row>
    <row r="150" spans="1:6" x14ac:dyDescent="0.25">
      <c r="A150">
        <v>149</v>
      </c>
      <c r="B150" s="7" t="s">
        <v>295</v>
      </c>
      <c r="C150">
        <v>14</v>
      </c>
      <c r="D150" s="7" t="s">
        <v>248</v>
      </c>
      <c r="E150" s="7" t="s">
        <v>194</v>
      </c>
      <c r="F150" s="7" t="s">
        <v>349</v>
      </c>
    </row>
    <row r="151" spans="1:6" x14ac:dyDescent="0.25">
      <c r="A151">
        <v>150</v>
      </c>
      <c r="B151" s="7" t="s">
        <v>295</v>
      </c>
      <c r="C151">
        <v>15</v>
      </c>
      <c r="D151" s="7" t="s">
        <v>249</v>
      </c>
      <c r="E151" s="7" t="s">
        <v>194</v>
      </c>
      <c r="F151" s="7" t="s">
        <v>349</v>
      </c>
    </row>
    <row r="152" spans="1:6" x14ac:dyDescent="0.25">
      <c r="A152">
        <v>151</v>
      </c>
      <c r="B152" s="7" t="s">
        <v>295</v>
      </c>
      <c r="C152">
        <v>16</v>
      </c>
      <c r="D152" s="7" t="s">
        <v>250</v>
      </c>
      <c r="E152" s="7" t="s">
        <v>194</v>
      </c>
      <c r="F152" s="7" t="s">
        <v>349</v>
      </c>
    </row>
    <row r="153" spans="1:6" x14ac:dyDescent="0.25">
      <c r="A153">
        <v>152</v>
      </c>
      <c r="B153" s="7" t="s">
        <v>295</v>
      </c>
      <c r="C153">
        <v>17</v>
      </c>
      <c r="D153" s="7" t="s">
        <v>251</v>
      </c>
      <c r="E153" s="7" t="s">
        <v>194</v>
      </c>
      <c r="F153" s="7" t="s">
        <v>349</v>
      </c>
    </row>
    <row r="154" spans="1:6" x14ac:dyDescent="0.25">
      <c r="A154">
        <v>153</v>
      </c>
      <c r="B154" s="7" t="s">
        <v>295</v>
      </c>
      <c r="C154">
        <v>18</v>
      </c>
      <c r="D154" s="7" t="s">
        <v>302</v>
      </c>
      <c r="E154" s="7" t="s">
        <v>194</v>
      </c>
      <c r="F154" s="7" t="s">
        <v>349</v>
      </c>
    </row>
    <row r="155" spans="1:6" x14ac:dyDescent="0.25">
      <c r="A155">
        <v>154</v>
      </c>
      <c r="B155" s="7" t="s">
        <v>295</v>
      </c>
      <c r="C155">
        <v>19</v>
      </c>
      <c r="D155" s="7" t="s">
        <v>242</v>
      </c>
      <c r="E155" s="7" t="s">
        <v>194</v>
      </c>
      <c r="F155" s="7" t="s">
        <v>349</v>
      </c>
    </row>
    <row r="156" spans="1:6" x14ac:dyDescent="0.25">
      <c r="A156">
        <v>155</v>
      </c>
      <c r="B156" s="7" t="s">
        <v>295</v>
      </c>
      <c r="C156">
        <v>20</v>
      </c>
      <c r="D156" s="7" t="s">
        <v>243</v>
      </c>
      <c r="E156" s="7" t="s">
        <v>194</v>
      </c>
      <c r="F156" s="7" t="s">
        <v>349</v>
      </c>
    </row>
    <row r="157" spans="1:6" x14ac:dyDescent="0.25">
      <c r="A157">
        <v>156</v>
      </c>
      <c r="B157" s="7" t="s">
        <v>295</v>
      </c>
      <c r="C157">
        <v>21</v>
      </c>
      <c r="D157" s="7" t="s">
        <v>244</v>
      </c>
      <c r="E157" s="7" t="s">
        <v>194</v>
      </c>
      <c r="F157" s="7" t="s">
        <v>349</v>
      </c>
    </row>
    <row r="158" spans="1:6" x14ac:dyDescent="0.25">
      <c r="A158">
        <v>157</v>
      </c>
      <c r="B158" s="7" t="s">
        <v>295</v>
      </c>
      <c r="C158">
        <v>22</v>
      </c>
      <c r="D158" s="7" t="s">
        <v>245</v>
      </c>
      <c r="E158" s="7" t="s">
        <v>194</v>
      </c>
      <c r="F158" s="7" t="s">
        <v>349</v>
      </c>
    </row>
    <row r="159" spans="1:6" x14ac:dyDescent="0.25">
      <c r="A159">
        <v>158</v>
      </c>
      <c r="B159" s="7" t="s">
        <v>295</v>
      </c>
      <c r="C159">
        <v>23</v>
      </c>
      <c r="D159" s="7" t="s">
        <v>246</v>
      </c>
      <c r="E159" s="7" t="s">
        <v>194</v>
      </c>
      <c r="F159" s="7" t="s">
        <v>349</v>
      </c>
    </row>
    <row r="160" spans="1:6" x14ac:dyDescent="0.25">
      <c r="A160">
        <v>159</v>
      </c>
      <c r="B160" s="7" t="s">
        <v>295</v>
      </c>
      <c r="C160">
        <v>24</v>
      </c>
      <c r="D160" s="7" t="s">
        <v>352</v>
      </c>
      <c r="E160" s="7" t="s">
        <v>194</v>
      </c>
      <c r="F160" s="7" t="s">
        <v>349</v>
      </c>
    </row>
    <row r="161" spans="1:6" x14ac:dyDescent="0.25">
      <c r="A161">
        <v>160</v>
      </c>
      <c r="B161" s="7" t="s">
        <v>295</v>
      </c>
      <c r="C161">
        <v>25</v>
      </c>
      <c r="D161" s="7" t="s">
        <v>188</v>
      </c>
      <c r="E161" s="7" t="s">
        <v>194</v>
      </c>
      <c r="F161" s="7" t="s">
        <v>382</v>
      </c>
    </row>
    <row r="162" spans="1:6" x14ac:dyDescent="0.25">
      <c r="A162">
        <v>161</v>
      </c>
      <c r="B162" s="7" t="s">
        <v>295</v>
      </c>
      <c r="C162">
        <v>26</v>
      </c>
      <c r="D162" s="7" t="s">
        <v>180</v>
      </c>
      <c r="E162" s="7" t="s">
        <v>194</v>
      </c>
      <c r="F162" s="7" t="s">
        <v>356</v>
      </c>
    </row>
    <row r="163" spans="1:6" x14ac:dyDescent="0.25">
      <c r="A163">
        <v>162</v>
      </c>
      <c r="B163" s="7" t="s">
        <v>295</v>
      </c>
      <c r="C163">
        <v>27</v>
      </c>
      <c r="D163" s="7" t="s">
        <v>383</v>
      </c>
      <c r="E163" s="7" t="s">
        <v>194</v>
      </c>
      <c r="F163" s="7" t="s">
        <v>349</v>
      </c>
    </row>
    <row r="164" spans="1:6" x14ac:dyDescent="0.25">
      <c r="A164">
        <v>163</v>
      </c>
      <c r="B164" s="7" t="s">
        <v>295</v>
      </c>
      <c r="C164">
        <v>28</v>
      </c>
      <c r="D164" s="7" t="s">
        <v>384</v>
      </c>
      <c r="E164" s="7" t="s">
        <v>194</v>
      </c>
      <c r="F164" s="7" t="s">
        <v>345</v>
      </c>
    </row>
    <row r="165" spans="1:6" x14ac:dyDescent="0.25">
      <c r="A165">
        <v>164</v>
      </c>
      <c r="B165" s="7" t="s">
        <v>295</v>
      </c>
      <c r="C165">
        <v>29</v>
      </c>
      <c r="D165" s="7" t="s">
        <v>385</v>
      </c>
      <c r="E165" s="7" t="s">
        <v>194</v>
      </c>
      <c r="F165" s="7" t="s">
        <v>349</v>
      </c>
    </row>
    <row r="166" spans="1:6" x14ac:dyDescent="0.25">
      <c r="A166">
        <v>165</v>
      </c>
      <c r="B166" s="7" t="s">
        <v>295</v>
      </c>
      <c r="C166">
        <v>30</v>
      </c>
      <c r="D166" s="7" t="s">
        <v>386</v>
      </c>
      <c r="E166" s="7" t="s">
        <v>194</v>
      </c>
      <c r="F166" s="7" t="s">
        <v>349</v>
      </c>
    </row>
    <row r="167" spans="1:6" x14ac:dyDescent="0.25">
      <c r="A167">
        <v>166</v>
      </c>
      <c r="B167" s="7" t="s">
        <v>295</v>
      </c>
      <c r="C167">
        <v>31</v>
      </c>
      <c r="D167" s="7" t="s">
        <v>387</v>
      </c>
      <c r="E167" s="7" t="s">
        <v>194</v>
      </c>
      <c r="F167" s="7" t="s">
        <v>345</v>
      </c>
    </row>
    <row r="168" spans="1:6" x14ac:dyDescent="0.25">
      <c r="A168">
        <v>167</v>
      </c>
      <c r="B168" s="7" t="s">
        <v>295</v>
      </c>
      <c r="C168">
        <v>32</v>
      </c>
      <c r="D168" s="7" t="s">
        <v>388</v>
      </c>
      <c r="E168" s="7" t="s">
        <v>194</v>
      </c>
      <c r="F168" s="7" t="s">
        <v>349</v>
      </c>
    </row>
    <row r="169" spans="1:6" x14ac:dyDescent="0.25">
      <c r="A169">
        <v>168</v>
      </c>
      <c r="B169" s="7" t="s">
        <v>295</v>
      </c>
      <c r="C169">
        <v>33</v>
      </c>
      <c r="D169" s="7" t="s">
        <v>200</v>
      </c>
      <c r="E169" s="7" t="s">
        <v>194</v>
      </c>
      <c r="F169" s="7" t="s">
        <v>345</v>
      </c>
    </row>
    <row r="170" spans="1:6" x14ac:dyDescent="0.25">
      <c r="A170">
        <v>169</v>
      </c>
      <c r="B170" s="7" t="s">
        <v>295</v>
      </c>
      <c r="C170">
        <v>34</v>
      </c>
      <c r="D170" s="7" t="s">
        <v>201</v>
      </c>
      <c r="E170" s="7" t="s">
        <v>194</v>
      </c>
      <c r="F170" s="7" t="s">
        <v>345</v>
      </c>
    </row>
    <row r="171" spans="1:6" x14ac:dyDescent="0.25">
      <c r="A171">
        <v>170</v>
      </c>
      <c r="B171" s="7" t="s">
        <v>295</v>
      </c>
      <c r="C171">
        <v>35</v>
      </c>
      <c r="D171" s="7" t="s">
        <v>389</v>
      </c>
      <c r="E171" s="7" t="s">
        <v>194</v>
      </c>
      <c r="F171" s="7" t="s">
        <v>346</v>
      </c>
    </row>
    <row r="172" spans="1:6" x14ac:dyDescent="0.25">
      <c r="A172">
        <v>171</v>
      </c>
      <c r="B172" s="7" t="s">
        <v>295</v>
      </c>
      <c r="C172">
        <v>36</v>
      </c>
      <c r="D172" s="7" t="s">
        <v>199</v>
      </c>
      <c r="E172" s="7" t="s">
        <v>194</v>
      </c>
      <c r="F172" s="7" t="s">
        <v>346</v>
      </c>
    </row>
    <row r="173" spans="1:6" x14ac:dyDescent="0.25">
      <c r="A173">
        <v>172</v>
      </c>
      <c r="B173" s="7" t="s">
        <v>295</v>
      </c>
      <c r="C173">
        <v>37</v>
      </c>
      <c r="D173" s="7" t="s">
        <v>390</v>
      </c>
      <c r="E173" s="7" t="s">
        <v>194</v>
      </c>
      <c r="F173" s="7" t="s">
        <v>346</v>
      </c>
    </row>
    <row r="174" spans="1:6" x14ac:dyDescent="0.25">
      <c r="A174">
        <v>173</v>
      </c>
      <c r="B174" s="7" t="s">
        <v>295</v>
      </c>
      <c r="C174">
        <v>38</v>
      </c>
      <c r="D174" s="7" t="s">
        <v>391</v>
      </c>
      <c r="E174" s="7" t="s">
        <v>194</v>
      </c>
      <c r="F174" s="7" t="s">
        <v>346</v>
      </c>
    </row>
    <row r="175" spans="1:6" x14ac:dyDescent="0.25">
      <c r="A175">
        <v>174</v>
      </c>
      <c r="B175" s="7" t="s">
        <v>295</v>
      </c>
      <c r="C175">
        <v>39</v>
      </c>
      <c r="D175" s="7" t="s">
        <v>392</v>
      </c>
      <c r="E175" s="7" t="s">
        <v>194</v>
      </c>
      <c r="F175" s="7" t="s">
        <v>345</v>
      </c>
    </row>
    <row r="176" spans="1:6" x14ac:dyDescent="0.25">
      <c r="A176">
        <v>175</v>
      </c>
      <c r="B176" s="7" t="s">
        <v>295</v>
      </c>
      <c r="C176">
        <v>40</v>
      </c>
      <c r="D176" s="7" t="s">
        <v>393</v>
      </c>
      <c r="E176" s="7" t="s">
        <v>194</v>
      </c>
      <c r="F176" s="7" t="s">
        <v>342</v>
      </c>
    </row>
    <row r="177" spans="1:6" x14ac:dyDescent="0.25">
      <c r="A177">
        <v>176</v>
      </c>
      <c r="B177" s="7" t="s">
        <v>306</v>
      </c>
      <c r="C177">
        <v>1</v>
      </c>
      <c r="D177" s="7" t="s">
        <v>293</v>
      </c>
      <c r="E177" s="7" t="s">
        <v>194</v>
      </c>
      <c r="F177" s="7" t="s">
        <v>342</v>
      </c>
    </row>
    <row r="178" spans="1:6" x14ac:dyDescent="0.25">
      <c r="A178">
        <v>177</v>
      </c>
      <c r="B178" s="7" t="s">
        <v>306</v>
      </c>
      <c r="C178">
        <v>2</v>
      </c>
      <c r="D178" s="7" t="s">
        <v>292</v>
      </c>
      <c r="E178" s="7" t="s">
        <v>194</v>
      </c>
      <c r="F178" s="7" t="s">
        <v>342</v>
      </c>
    </row>
    <row r="179" spans="1:6" x14ac:dyDescent="0.25">
      <c r="A179">
        <v>178</v>
      </c>
      <c r="B179" s="7" t="s">
        <v>306</v>
      </c>
      <c r="C179">
        <v>3</v>
      </c>
      <c r="D179" s="7" t="s">
        <v>196</v>
      </c>
      <c r="E179" s="7" t="s">
        <v>194</v>
      </c>
      <c r="F179" s="7" t="s">
        <v>342</v>
      </c>
    </row>
    <row r="180" spans="1:6" x14ac:dyDescent="0.25">
      <c r="A180">
        <v>179</v>
      </c>
      <c r="B180" s="7" t="s">
        <v>306</v>
      </c>
      <c r="C180">
        <v>4</v>
      </c>
      <c r="D180" s="7" t="s">
        <v>307</v>
      </c>
      <c r="E180" s="7" t="s">
        <v>194</v>
      </c>
      <c r="F180" s="7" t="s">
        <v>349</v>
      </c>
    </row>
    <row r="181" spans="1:6" x14ac:dyDescent="0.25">
      <c r="A181">
        <v>180</v>
      </c>
      <c r="B181" s="7" t="s">
        <v>306</v>
      </c>
      <c r="C181">
        <v>5</v>
      </c>
      <c r="D181" s="7" t="s">
        <v>308</v>
      </c>
      <c r="E181" s="7" t="s">
        <v>194</v>
      </c>
      <c r="F181" s="7" t="s">
        <v>349</v>
      </c>
    </row>
    <row r="182" spans="1:6" x14ac:dyDescent="0.25">
      <c r="A182">
        <v>181</v>
      </c>
      <c r="B182" s="7" t="s">
        <v>306</v>
      </c>
      <c r="C182">
        <v>6</v>
      </c>
      <c r="D182" s="7" t="s">
        <v>223</v>
      </c>
      <c r="E182" s="7" t="s">
        <v>194</v>
      </c>
      <c r="F182" s="7" t="s">
        <v>345</v>
      </c>
    </row>
    <row r="183" spans="1:6" x14ac:dyDescent="0.25">
      <c r="A183">
        <v>182</v>
      </c>
      <c r="B183" s="7" t="s">
        <v>306</v>
      </c>
      <c r="C183">
        <v>7</v>
      </c>
      <c r="D183" s="7" t="s">
        <v>224</v>
      </c>
      <c r="E183" s="7" t="s">
        <v>194</v>
      </c>
      <c r="F183" s="7" t="s">
        <v>345</v>
      </c>
    </row>
    <row r="184" spans="1:6" x14ac:dyDescent="0.25">
      <c r="A184">
        <v>183</v>
      </c>
      <c r="B184" s="7" t="s">
        <v>306</v>
      </c>
      <c r="C184">
        <v>8</v>
      </c>
      <c r="D184" s="7" t="s">
        <v>242</v>
      </c>
      <c r="E184" s="7" t="s">
        <v>194</v>
      </c>
      <c r="F184" s="7" t="s">
        <v>349</v>
      </c>
    </row>
    <row r="185" spans="1:6" x14ac:dyDescent="0.25">
      <c r="A185">
        <v>184</v>
      </c>
      <c r="B185" s="7" t="s">
        <v>306</v>
      </c>
      <c r="C185">
        <v>9</v>
      </c>
      <c r="D185" s="7" t="s">
        <v>243</v>
      </c>
      <c r="E185" s="7" t="s">
        <v>194</v>
      </c>
      <c r="F185" s="7" t="s">
        <v>349</v>
      </c>
    </row>
    <row r="186" spans="1:6" x14ac:dyDescent="0.25">
      <c r="A186">
        <v>185</v>
      </c>
      <c r="B186" s="7" t="s">
        <v>306</v>
      </c>
      <c r="C186">
        <v>10</v>
      </c>
      <c r="D186" s="7" t="s">
        <v>244</v>
      </c>
      <c r="E186" s="7" t="s">
        <v>194</v>
      </c>
      <c r="F186" s="7" t="s">
        <v>349</v>
      </c>
    </row>
    <row r="187" spans="1:6" x14ac:dyDescent="0.25">
      <c r="A187">
        <v>186</v>
      </c>
      <c r="B187" s="7" t="s">
        <v>306</v>
      </c>
      <c r="C187">
        <v>11</v>
      </c>
      <c r="D187" s="7" t="s">
        <v>245</v>
      </c>
      <c r="E187" s="7" t="s">
        <v>194</v>
      </c>
      <c r="F187" s="7" t="s">
        <v>349</v>
      </c>
    </row>
    <row r="188" spans="1:6" x14ac:dyDescent="0.25">
      <c r="A188">
        <v>187</v>
      </c>
      <c r="B188" s="7" t="s">
        <v>306</v>
      </c>
      <c r="C188">
        <v>12</v>
      </c>
      <c r="D188" s="7" t="s">
        <v>246</v>
      </c>
      <c r="E188" s="7" t="s">
        <v>194</v>
      </c>
      <c r="F188" s="7" t="s">
        <v>349</v>
      </c>
    </row>
    <row r="189" spans="1:6" x14ac:dyDescent="0.25">
      <c r="A189">
        <v>188</v>
      </c>
      <c r="B189" s="7" t="s">
        <v>306</v>
      </c>
      <c r="C189">
        <v>13</v>
      </c>
      <c r="D189" s="7" t="s">
        <v>309</v>
      </c>
      <c r="E189" s="7" t="s">
        <v>194</v>
      </c>
      <c r="F189" s="7" t="s">
        <v>349</v>
      </c>
    </row>
    <row r="190" spans="1:6" x14ac:dyDescent="0.25">
      <c r="A190">
        <v>189</v>
      </c>
      <c r="B190" s="7" t="s">
        <v>306</v>
      </c>
      <c r="C190">
        <v>14</v>
      </c>
      <c r="D190" s="7" t="s">
        <v>310</v>
      </c>
      <c r="E190" s="7" t="s">
        <v>194</v>
      </c>
      <c r="F190" s="7" t="s">
        <v>349</v>
      </c>
    </row>
    <row r="191" spans="1:6" x14ac:dyDescent="0.25">
      <c r="A191">
        <v>190</v>
      </c>
      <c r="B191" s="7" t="s">
        <v>306</v>
      </c>
      <c r="C191">
        <v>15</v>
      </c>
      <c r="D191" s="7" t="s">
        <v>311</v>
      </c>
      <c r="E191" s="7" t="s">
        <v>194</v>
      </c>
      <c r="F191" s="7" t="s">
        <v>349</v>
      </c>
    </row>
    <row r="192" spans="1:6" x14ac:dyDescent="0.25">
      <c r="A192">
        <v>191</v>
      </c>
      <c r="B192" s="7" t="s">
        <v>306</v>
      </c>
      <c r="C192">
        <v>16</v>
      </c>
      <c r="D192" s="7" t="s">
        <v>312</v>
      </c>
      <c r="E192" s="7" t="s">
        <v>194</v>
      </c>
      <c r="F192" s="7" t="s">
        <v>356</v>
      </c>
    </row>
    <row r="193" spans="1:6" x14ac:dyDescent="0.25">
      <c r="A193">
        <v>192</v>
      </c>
      <c r="B193" s="7" t="s">
        <v>306</v>
      </c>
      <c r="C193">
        <v>17</v>
      </c>
      <c r="D193" s="7" t="s">
        <v>200</v>
      </c>
      <c r="E193" s="7" t="s">
        <v>194</v>
      </c>
      <c r="F193" s="7" t="s">
        <v>345</v>
      </c>
    </row>
    <row r="194" spans="1:6" x14ac:dyDescent="0.25">
      <c r="A194">
        <v>193</v>
      </c>
      <c r="B194" s="7" t="s">
        <v>306</v>
      </c>
      <c r="C194">
        <v>18</v>
      </c>
      <c r="D194" s="7" t="s">
        <v>201</v>
      </c>
      <c r="E194" s="7" t="s">
        <v>194</v>
      </c>
      <c r="F194" s="7" t="s">
        <v>345</v>
      </c>
    </row>
    <row r="195" spans="1:6" x14ac:dyDescent="0.25">
      <c r="A195">
        <v>194</v>
      </c>
      <c r="B195" s="7" t="s">
        <v>306</v>
      </c>
      <c r="C195">
        <v>19</v>
      </c>
      <c r="D195" s="7" t="s">
        <v>199</v>
      </c>
      <c r="E195" s="7" t="s">
        <v>194</v>
      </c>
      <c r="F195" s="7" t="s">
        <v>346</v>
      </c>
    </row>
    <row r="196" spans="1:6" x14ac:dyDescent="0.25">
      <c r="A196">
        <v>195</v>
      </c>
      <c r="B196" s="7" t="s">
        <v>44</v>
      </c>
      <c r="C196">
        <v>1</v>
      </c>
      <c r="D196" s="7" t="s">
        <v>313</v>
      </c>
      <c r="E196" s="7" t="s">
        <v>194</v>
      </c>
      <c r="F196" s="7" t="s">
        <v>356</v>
      </c>
    </row>
    <row r="197" spans="1:6" x14ac:dyDescent="0.25">
      <c r="A197">
        <v>196</v>
      </c>
      <c r="B197" s="7" t="s">
        <v>44</v>
      </c>
      <c r="C197">
        <v>2</v>
      </c>
      <c r="D197" s="7" t="s">
        <v>314</v>
      </c>
      <c r="E197" s="7" t="s">
        <v>194</v>
      </c>
      <c r="F197" s="7" t="s">
        <v>394</v>
      </c>
    </row>
    <row r="198" spans="1:6" x14ac:dyDescent="0.25">
      <c r="A198">
        <v>197</v>
      </c>
      <c r="B198" s="7" t="s">
        <v>44</v>
      </c>
      <c r="C198">
        <v>3</v>
      </c>
      <c r="D198" s="7" t="s">
        <v>315</v>
      </c>
      <c r="E198" s="7" t="s">
        <v>194</v>
      </c>
      <c r="F198" s="7" t="s">
        <v>342</v>
      </c>
    </row>
    <row r="199" spans="1:6" x14ac:dyDescent="0.25">
      <c r="A199">
        <v>198</v>
      </c>
      <c r="B199" s="7" t="s">
        <v>44</v>
      </c>
      <c r="C199">
        <v>4</v>
      </c>
      <c r="D199" s="7" t="s">
        <v>316</v>
      </c>
      <c r="E199" s="7" t="s">
        <v>194</v>
      </c>
      <c r="F199" s="7" t="s">
        <v>395</v>
      </c>
    </row>
    <row r="200" spans="1:6" x14ac:dyDescent="0.25">
      <c r="A200">
        <v>199</v>
      </c>
      <c r="B200" s="7" t="s">
        <v>326</v>
      </c>
      <c r="C200">
        <v>1</v>
      </c>
      <c r="D200" s="7" t="s">
        <v>396</v>
      </c>
      <c r="E200" s="7" t="s">
        <v>194</v>
      </c>
      <c r="F200" s="7" t="s">
        <v>342</v>
      </c>
    </row>
    <row r="201" spans="1:6" x14ac:dyDescent="0.25">
      <c r="A201">
        <v>200</v>
      </c>
      <c r="B201" s="7" t="s">
        <v>326</v>
      </c>
      <c r="C201">
        <v>2</v>
      </c>
      <c r="D201" s="7" t="s">
        <v>397</v>
      </c>
      <c r="E201" s="7" t="s">
        <v>194</v>
      </c>
      <c r="F201" s="7" t="s">
        <v>349</v>
      </c>
    </row>
    <row r="202" spans="1:6" x14ac:dyDescent="0.25">
      <c r="A202">
        <v>201</v>
      </c>
      <c r="B202" s="7" t="s">
        <v>326</v>
      </c>
      <c r="C202">
        <v>3</v>
      </c>
      <c r="D202" s="7" t="s">
        <v>398</v>
      </c>
      <c r="E202" s="7" t="s">
        <v>194</v>
      </c>
      <c r="F202" s="7" t="s">
        <v>349</v>
      </c>
    </row>
    <row r="203" spans="1:6" x14ac:dyDescent="0.25">
      <c r="A203">
        <v>202</v>
      </c>
      <c r="B203" s="7" t="s">
        <v>326</v>
      </c>
      <c r="C203">
        <v>4</v>
      </c>
      <c r="D203" s="7" t="s">
        <v>399</v>
      </c>
      <c r="E203" s="7" t="s">
        <v>194</v>
      </c>
      <c r="F203" s="7" t="s">
        <v>349</v>
      </c>
    </row>
    <row r="204" spans="1:6" x14ac:dyDescent="0.25">
      <c r="A204">
        <v>203</v>
      </c>
      <c r="B204" s="7" t="s">
        <v>326</v>
      </c>
      <c r="C204">
        <v>5</v>
      </c>
      <c r="D204" s="7" t="s">
        <v>400</v>
      </c>
      <c r="E204" s="7" t="s">
        <v>194</v>
      </c>
      <c r="F204" s="7" t="s">
        <v>342</v>
      </c>
    </row>
    <row r="205" spans="1:6" x14ac:dyDescent="0.25">
      <c r="A205">
        <v>204</v>
      </c>
      <c r="B205" s="7" t="s">
        <v>326</v>
      </c>
      <c r="C205">
        <v>6</v>
      </c>
      <c r="D205" s="7" t="s">
        <v>401</v>
      </c>
      <c r="E205" s="7" t="s">
        <v>194</v>
      </c>
      <c r="F205" s="7" t="s">
        <v>342</v>
      </c>
    </row>
    <row r="206" spans="1:6" x14ac:dyDescent="0.25">
      <c r="A206">
        <v>205</v>
      </c>
      <c r="B206" s="7" t="s">
        <v>326</v>
      </c>
      <c r="C206">
        <v>7</v>
      </c>
      <c r="D206" s="7" t="s">
        <v>402</v>
      </c>
      <c r="E206" s="7" t="s">
        <v>194</v>
      </c>
      <c r="F206" s="7" t="s">
        <v>342</v>
      </c>
    </row>
    <row r="207" spans="1:6" x14ac:dyDescent="0.25">
      <c r="A207">
        <v>206</v>
      </c>
      <c r="B207" s="7" t="s">
        <v>326</v>
      </c>
      <c r="C207">
        <v>8</v>
      </c>
      <c r="D207" s="7" t="s">
        <v>403</v>
      </c>
      <c r="E207" s="7" t="s">
        <v>194</v>
      </c>
      <c r="F207" s="7" t="s">
        <v>346</v>
      </c>
    </row>
    <row r="208" spans="1:6" x14ac:dyDescent="0.25">
      <c r="A208">
        <v>207</v>
      </c>
      <c r="B208" s="7" t="s">
        <v>326</v>
      </c>
      <c r="C208">
        <v>9</v>
      </c>
      <c r="D208" s="7" t="s">
        <v>404</v>
      </c>
      <c r="E208" s="7" t="s">
        <v>194</v>
      </c>
      <c r="F208" s="7" t="s">
        <v>342</v>
      </c>
    </row>
    <row r="209" spans="1:6" x14ac:dyDescent="0.25">
      <c r="A209">
        <v>208</v>
      </c>
      <c r="B209" s="7" t="s">
        <v>326</v>
      </c>
      <c r="C209">
        <v>10</v>
      </c>
      <c r="D209" s="7" t="s">
        <v>200</v>
      </c>
      <c r="E209" s="7" t="s">
        <v>194</v>
      </c>
      <c r="F209" s="7" t="s">
        <v>345</v>
      </c>
    </row>
    <row r="210" spans="1:6" x14ac:dyDescent="0.25">
      <c r="A210">
        <v>209</v>
      </c>
      <c r="B210" s="7" t="s">
        <v>326</v>
      </c>
      <c r="C210">
        <v>11</v>
      </c>
      <c r="D210" s="7" t="s">
        <v>201</v>
      </c>
      <c r="E210" s="7" t="s">
        <v>194</v>
      </c>
      <c r="F210" s="7" t="s">
        <v>345</v>
      </c>
    </row>
    <row r="211" spans="1:6" x14ac:dyDescent="0.25">
      <c r="A211">
        <v>210</v>
      </c>
      <c r="B211" s="7" t="s">
        <v>326</v>
      </c>
      <c r="C211">
        <v>12</v>
      </c>
      <c r="D211" s="7" t="s">
        <v>199</v>
      </c>
      <c r="E211" s="7" t="s">
        <v>194</v>
      </c>
      <c r="F211" s="7" t="s">
        <v>346</v>
      </c>
    </row>
    <row r="212" spans="1:6" x14ac:dyDescent="0.25">
      <c r="A212">
        <v>211</v>
      </c>
      <c r="B212" s="7" t="s">
        <v>405</v>
      </c>
      <c r="C212">
        <v>1</v>
      </c>
      <c r="D212" s="7" t="s">
        <v>211</v>
      </c>
      <c r="E212" s="7" t="s">
        <v>194</v>
      </c>
      <c r="F212" s="7" t="s">
        <v>342</v>
      </c>
    </row>
    <row r="213" spans="1:6" x14ac:dyDescent="0.25">
      <c r="A213">
        <v>212</v>
      </c>
      <c r="B213" s="7" t="s">
        <v>405</v>
      </c>
      <c r="C213">
        <v>2</v>
      </c>
      <c r="D213" s="7" t="s">
        <v>213</v>
      </c>
      <c r="E213" s="7" t="s">
        <v>194</v>
      </c>
      <c r="F213" s="7" t="s">
        <v>342</v>
      </c>
    </row>
    <row r="214" spans="1:6" x14ac:dyDescent="0.25">
      <c r="A214">
        <v>213</v>
      </c>
      <c r="B214" s="7" t="s">
        <v>321</v>
      </c>
      <c r="C214">
        <v>1</v>
      </c>
      <c r="D214" s="7" t="s">
        <v>212</v>
      </c>
      <c r="E214" s="7" t="s">
        <v>194</v>
      </c>
      <c r="F214" s="7" t="s">
        <v>342</v>
      </c>
    </row>
    <row r="215" spans="1:6" x14ac:dyDescent="0.25">
      <c r="A215">
        <v>214</v>
      </c>
      <c r="B215" s="7" t="s">
        <v>321</v>
      </c>
      <c r="C215">
        <v>2</v>
      </c>
      <c r="D215" s="7" t="s">
        <v>293</v>
      </c>
      <c r="E215" s="7" t="s">
        <v>194</v>
      </c>
      <c r="F215" s="7" t="s">
        <v>342</v>
      </c>
    </row>
    <row r="216" spans="1:6" x14ac:dyDescent="0.25">
      <c r="A216">
        <v>215</v>
      </c>
      <c r="B216" s="7" t="s">
        <v>321</v>
      </c>
      <c r="C216">
        <v>3</v>
      </c>
      <c r="D216" s="7" t="s">
        <v>226</v>
      </c>
      <c r="E216" s="7" t="s">
        <v>194</v>
      </c>
      <c r="F216" s="7" t="s">
        <v>342</v>
      </c>
    </row>
    <row r="217" spans="1:6" x14ac:dyDescent="0.25">
      <c r="A217">
        <v>216</v>
      </c>
      <c r="B217" s="7" t="s">
        <v>321</v>
      </c>
      <c r="C217">
        <v>4</v>
      </c>
      <c r="D217" s="7" t="s">
        <v>322</v>
      </c>
      <c r="E217" s="7" t="s">
        <v>194</v>
      </c>
      <c r="F217" s="7" t="s">
        <v>346</v>
      </c>
    </row>
    <row r="218" spans="1:6" x14ac:dyDescent="0.25">
      <c r="A218">
        <v>217</v>
      </c>
      <c r="B218" s="7" t="s">
        <v>321</v>
      </c>
      <c r="C218">
        <v>5</v>
      </c>
      <c r="D218" s="7" t="s">
        <v>323</v>
      </c>
      <c r="E218" s="7" t="s">
        <v>194</v>
      </c>
      <c r="F218" s="7" t="s">
        <v>342</v>
      </c>
    </row>
    <row r="219" spans="1:6" x14ac:dyDescent="0.25">
      <c r="A219">
        <v>218</v>
      </c>
      <c r="B219" s="7" t="s">
        <v>321</v>
      </c>
      <c r="C219">
        <v>6</v>
      </c>
      <c r="D219" s="7" t="s">
        <v>294</v>
      </c>
      <c r="E219" s="7" t="s">
        <v>194</v>
      </c>
      <c r="F219" s="7" t="s">
        <v>342</v>
      </c>
    </row>
    <row r="220" spans="1:6" x14ac:dyDescent="0.25">
      <c r="A220">
        <v>219</v>
      </c>
      <c r="B220" s="7" t="s">
        <v>321</v>
      </c>
      <c r="C220">
        <v>7</v>
      </c>
      <c r="D220" s="7" t="s">
        <v>257</v>
      </c>
      <c r="E220" s="7" t="s">
        <v>194</v>
      </c>
      <c r="F220" s="7" t="s">
        <v>342</v>
      </c>
    </row>
    <row r="221" spans="1:6" x14ac:dyDescent="0.25">
      <c r="A221">
        <v>220</v>
      </c>
      <c r="B221" s="7" t="s">
        <v>321</v>
      </c>
      <c r="C221">
        <v>8</v>
      </c>
      <c r="D221" s="7" t="s">
        <v>406</v>
      </c>
      <c r="E221" s="7" t="s">
        <v>194</v>
      </c>
      <c r="F221" s="7" t="s">
        <v>356</v>
      </c>
    </row>
    <row r="222" spans="1:6" x14ac:dyDescent="0.25">
      <c r="A222">
        <v>221</v>
      </c>
      <c r="B222" s="7" t="s">
        <v>321</v>
      </c>
      <c r="C222">
        <v>9</v>
      </c>
      <c r="D222" s="7" t="s">
        <v>200</v>
      </c>
      <c r="E222" s="7" t="s">
        <v>194</v>
      </c>
      <c r="F222" s="7" t="s">
        <v>345</v>
      </c>
    </row>
    <row r="223" spans="1:6" x14ac:dyDescent="0.25">
      <c r="A223">
        <v>222</v>
      </c>
      <c r="B223" s="7" t="s">
        <v>321</v>
      </c>
      <c r="C223">
        <v>10</v>
      </c>
      <c r="D223" s="7" t="s">
        <v>201</v>
      </c>
      <c r="E223" s="7" t="s">
        <v>194</v>
      </c>
      <c r="F223" s="7" t="s">
        <v>345</v>
      </c>
    </row>
    <row r="224" spans="1:6" x14ac:dyDescent="0.25">
      <c r="A224">
        <v>223</v>
      </c>
      <c r="B224" s="7" t="s">
        <v>321</v>
      </c>
      <c r="C224">
        <v>11</v>
      </c>
      <c r="D224" s="7" t="s">
        <v>199</v>
      </c>
      <c r="E224" s="7" t="s">
        <v>194</v>
      </c>
      <c r="F224" s="7" t="s">
        <v>346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DFF-85E7-43BB-A3FB-47E35AA07F37}">
  <dimension ref="A1:J174"/>
  <sheetViews>
    <sheetView topLeftCell="J1" workbookViewId="0">
      <selection sqref="A1:J1"/>
    </sheetView>
  </sheetViews>
  <sheetFormatPr defaultRowHeight="15" x14ac:dyDescent="0.25"/>
  <cols>
    <col min="1" max="1" width="18.28515625" bestFit="1" customWidth="1"/>
    <col min="2" max="2" width="9.5703125" bestFit="1" customWidth="1"/>
    <col min="3" max="3" width="31.7109375" bestFit="1" customWidth="1"/>
    <col min="4" max="4" width="10.85546875" bestFit="1" customWidth="1"/>
    <col min="5" max="5" width="15.28515625" bestFit="1" customWidth="1"/>
    <col min="6" max="6" width="11.85546875" bestFit="1" customWidth="1"/>
    <col min="7" max="7" width="12.7109375" bestFit="1" customWidth="1"/>
    <col min="8" max="8" width="19.42578125" bestFit="1" customWidth="1"/>
    <col min="9" max="9" width="8.140625" bestFit="1" customWidth="1"/>
    <col min="10" max="10" width="141.140625" bestFit="1" customWidth="1"/>
  </cols>
  <sheetData>
    <row r="1" spans="1:10" x14ac:dyDescent="0.25">
      <c r="A1" s="6" t="s">
        <v>541</v>
      </c>
      <c r="B1" s="6" t="s">
        <v>542</v>
      </c>
      <c r="C1" s="6" t="s">
        <v>543</v>
      </c>
      <c r="D1" s="6" t="s">
        <v>544</v>
      </c>
      <c r="E1" s="6" t="s">
        <v>545</v>
      </c>
      <c r="F1" s="6" t="s">
        <v>540</v>
      </c>
      <c r="G1" s="6" t="s">
        <v>546</v>
      </c>
      <c r="H1" s="6" t="s">
        <v>547</v>
      </c>
      <c r="I1" s="6" t="s">
        <v>548</v>
      </c>
      <c r="J1" s="6" t="s">
        <v>413</v>
      </c>
    </row>
    <row r="2" spans="1:10" x14ac:dyDescent="0.25">
      <c r="A2" s="7" t="s">
        <v>195</v>
      </c>
      <c r="B2">
        <v>1</v>
      </c>
      <c r="C2" s="7" t="s">
        <v>196</v>
      </c>
      <c r="D2" s="7" t="s">
        <v>342</v>
      </c>
      <c r="E2" s="7" t="s">
        <v>415</v>
      </c>
      <c r="F2" s="7" t="s">
        <v>416</v>
      </c>
      <c r="H2" s="7" t="s">
        <v>417</v>
      </c>
      <c r="I2" s="7" t="s">
        <v>418</v>
      </c>
      <c r="J2" s="7" t="s">
        <v>419</v>
      </c>
    </row>
    <row r="3" spans="1:10" x14ac:dyDescent="0.25">
      <c r="A3" s="7" t="s">
        <v>195</v>
      </c>
      <c r="B3">
        <v>2</v>
      </c>
      <c r="C3" s="7" t="s">
        <v>197</v>
      </c>
      <c r="D3" s="7" t="s">
        <v>342</v>
      </c>
      <c r="E3" s="7" t="s">
        <v>420</v>
      </c>
      <c r="F3" s="7" t="s">
        <v>421</v>
      </c>
      <c r="H3" s="7" t="s">
        <v>417</v>
      </c>
      <c r="I3" s="7" t="s">
        <v>422</v>
      </c>
      <c r="J3" s="7" t="s">
        <v>423</v>
      </c>
    </row>
    <row r="4" spans="1:10" x14ac:dyDescent="0.25">
      <c r="A4" s="7" t="s">
        <v>195</v>
      </c>
      <c r="B4">
        <v>3</v>
      </c>
      <c r="C4" s="7" t="s">
        <v>343</v>
      </c>
      <c r="D4" s="7" t="s">
        <v>342</v>
      </c>
      <c r="E4" s="7" t="s">
        <v>420</v>
      </c>
      <c r="F4" s="7" t="s">
        <v>421</v>
      </c>
      <c r="H4" s="7" t="s">
        <v>417</v>
      </c>
      <c r="I4" s="7" t="s">
        <v>422</v>
      </c>
      <c r="J4" s="7" t="s">
        <v>423</v>
      </c>
    </row>
    <row r="5" spans="1:10" x14ac:dyDescent="0.25">
      <c r="A5" s="7" t="s">
        <v>195</v>
      </c>
      <c r="B5">
        <v>4</v>
      </c>
      <c r="C5" s="7" t="s">
        <v>198</v>
      </c>
      <c r="D5" s="7" t="s">
        <v>342</v>
      </c>
      <c r="E5" s="7" t="s">
        <v>414</v>
      </c>
      <c r="F5" s="7" t="s">
        <v>416</v>
      </c>
      <c r="H5" s="7" t="s">
        <v>417</v>
      </c>
      <c r="I5" s="7" t="s">
        <v>415</v>
      </c>
      <c r="J5" s="7" t="s">
        <v>424</v>
      </c>
    </row>
    <row r="6" spans="1:10" x14ac:dyDescent="0.25">
      <c r="A6" s="7" t="s">
        <v>195</v>
      </c>
      <c r="B6">
        <v>5</v>
      </c>
      <c r="C6" s="7" t="s">
        <v>344</v>
      </c>
      <c r="D6" s="7" t="s">
        <v>342</v>
      </c>
      <c r="E6" s="7" t="s">
        <v>414</v>
      </c>
      <c r="F6" s="7" t="s">
        <v>416</v>
      </c>
      <c r="H6" s="7" t="s">
        <v>417</v>
      </c>
      <c r="I6" s="7" t="s">
        <v>415</v>
      </c>
      <c r="J6" s="7" t="s">
        <v>425</v>
      </c>
    </row>
    <row r="7" spans="1:10" x14ac:dyDescent="0.25">
      <c r="A7" s="7" t="s">
        <v>325</v>
      </c>
      <c r="B7">
        <v>1</v>
      </c>
      <c r="C7" s="7" t="s">
        <v>347</v>
      </c>
      <c r="D7" s="7" t="s">
        <v>342</v>
      </c>
      <c r="E7" s="7" t="s">
        <v>415</v>
      </c>
      <c r="F7" s="7" t="s">
        <v>416</v>
      </c>
      <c r="H7" s="7" t="s">
        <v>417</v>
      </c>
      <c r="I7" s="7" t="s">
        <v>418</v>
      </c>
      <c r="J7" s="7" t="s">
        <v>426</v>
      </c>
    </row>
    <row r="8" spans="1:10" x14ac:dyDescent="0.25">
      <c r="A8" s="7" t="s">
        <v>325</v>
      </c>
      <c r="B8">
        <v>2</v>
      </c>
      <c r="C8" s="7" t="s">
        <v>196</v>
      </c>
      <c r="D8" s="7" t="s">
        <v>342</v>
      </c>
      <c r="E8" s="7" t="s">
        <v>420</v>
      </c>
      <c r="F8" s="7" t="s">
        <v>421</v>
      </c>
      <c r="H8" s="7" t="s">
        <v>417</v>
      </c>
      <c r="I8" s="7" t="s">
        <v>422</v>
      </c>
      <c r="J8" s="7" t="s">
        <v>419</v>
      </c>
    </row>
    <row r="9" spans="1:10" x14ac:dyDescent="0.25">
      <c r="A9" s="7" t="s">
        <v>325</v>
      </c>
      <c r="B9">
        <v>3</v>
      </c>
      <c r="C9" s="7" t="s">
        <v>204</v>
      </c>
      <c r="D9" s="7" t="s">
        <v>342</v>
      </c>
      <c r="E9" s="7" t="s">
        <v>420</v>
      </c>
      <c r="F9" s="7" t="s">
        <v>421</v>
      </c>
      <c r="H9" s="7" t="s">
        <v>417</v>
      </c>
      <c r="I9" s="7" t="s">
        <v>422</v>
      </c>
      <c r="J9" s="7" t="s">
        <v>427</v>
      </c>
    </row>
    <row r="10" spans="1:10" x14ac:dyDescent="0.25">
      <c r="A10" s="7" t="s">
        <v>325</v>
      </c>
      <c r="B10">
        <v>4</v>
      </c>
      <c r="C10" s="7" t="s">
        <v>348</v>
      </c>
      <c r="D10" s="7" t="s">
        <v>346</v>
      </c>
      <c r="E10" s="7" t="s">
        <v>428</v>
      </c>
      <c r="F10" s="7" t="s">
        <v>416</v>
      </c>
      <c r="H10" s="7" t="s">
        <v>429</v>
      </c>
      <c r="I10" s="7" t="s">
        <v>415</v>
      </c>
      <c r="J10" s="7" t="s">
        <v>430</v>
      </c>
    </row>
    <row r="11" spans="1:10" x14ac:dyDescent="0.25">
      <c r="A11" s="7" t="s">
        <v>325</v>
      </c>
      <c r="B11">
        <v>5</v>
      </c>
      <c r="C11" s="7" t="s">
        <v>284</v>
      </c>
      <c r="D11" s="7" t="s">
        <v>349</v>
      </c>
      <c r="E11" s="7" t="s">
        <v>420</v>
      </c>
      <c r="F11" s="7" t="s">
        <v>421</v>
      </c>
      <c r="G11">
        <v>128</v>
      </c>
      <c r="H11" s="7" t="s">
        <v>431</v>
      </c>
      <c r="I11" s="7" t="s">
        <v>415</v>
      </c>
      <c r="J11" s="7" t="s">
        <v>432</v>
      </c>
    </row>
    <row r="12" spans="1:10" x14ac:dyDescent="0.25">
      <c r="A12" s="7" t="s">
        <v>325</v>
      </c>
      <c r="B12">
        <v>6</v>
      </c>
      <c r="C12" s="7" t="s">
        <v>350</v>
      </c>
      <c r="D12" s="7" t="s">
        <v>346</v>
      </c>
      <c r="E12" s="7" t="s">
        <v>428</v>
      </c>
      <c r="F12" s="7" t="s">
        <v>416</v>
      </c>
      <c r="H12" s="7" t="s">
        <v>429</v>
      </c>
      <c r="I12" s="7" t="s">
        <v>415</v>
      </c>
      <c r="J12" s="7" t="s">
        <v>433</v>
      </c>
    </row>
    <row r="13" spans="1:10" x14ac:dyDescent="0.25">
      <c r="A13" s="7" t="s">
        <v>325</v>
      </c>
      <c r="B13">
        <v>7</v>
      </c>
      <c r="C13" s="7" t="s">
        <v>223</v>
      </c>
      <c r="D13" s="7" t="s">
        <v>345</v>
      </c>
      <c r="E13" s="7" t="s">
        <v>420</v>
      </c>
      <c r="F13" s="7" t="s">
        <v>421</v>
      </c>
      <c r="H13" s="7" t="s">
        <v>345</v>
      </c>
      <c r="I13" s="7" t="s">
        <v>415</v>
      </c>
      <c r="J13" s="7" t="s">
        <v>415</v>
      </c>
    </row>
    <row r="14" spans="1:10" x14ac:dyDescent="0.25">
      <c r="A14" s="7" t="s">
        <v>325</v>
      </c>
      <c r="B14">
        <v>8</v>
      </c>
      <c r="C14" s="7" t="s">
        <v>224</v>
      </c>
      <c r="D14" s="7" t="s">
        <v>345</v>
      </c>
      <c r="E14" s="7" t="s">
        <v>420</v>
      </c>
      <c r="F14" s="7" t="s">
        <v>421</v>
      </c>
      <c r="H14" s="7" t="s">
        <v>345</v>
      </c>
      <c r="I14" s="7" t="s">
        <v>415</v>
      </c>
      <c r="J14" s="7" t="s">
        <v>415</v>
      </c>
    </row>
    <row r="15" spans="1:10" x14ac:dyDescent="0.25">
      <c r="A15" s="7" t="s">
        <v>210</v>
      </c>
      <c r="B15">
        <v>1</v>
      </c>
      <c r="C15" s="7" t="s">
        <v>211</v>
      </c>
      <c r="D15" s="7" t="s">
        <v>342</v>
      </c>
      <c r="E15" s="7" t="s">
        <v>415</v>
      </c>
      <c r="F15" s="7" t="s">
        <v>416</v>
      </c>
      <c r="H15" s="7" t="s">
        <v>417</v>
      </c>
      <c r="I15" s="7" t="s">
        <v>418</v>
      </c>
      <c r="J15" s="7" t="s">
        <v>434</v>
      </c>
    </row>
    <row r="16" spans="1:10" x14ac:dyDescent="0.25">
      <c r="A16" s="7" t="s">
        <v>210</v>
      </c>
      <c r="B16">
        <v>2</v>
      </c>
      <c r="C16" s="7" t="s">
        <v>212</v>
      </c>
      <c r="D16" s="7" t="s">
        <v>342</v>
      </c>
      <c r="E16" s="7" t="s">
        <v>420</v>
      </c>
      <c r="F16" s="7" t="s">
        <v>421</v>
      </c>
      <c r="H16" s="7" t="s">
        <v>417</v>
      </c>
      <c r="I16" s="7" t="s">
        <v>435</v>
      </c>
      <c r="J16" s="7" t="s">
        <v>436</v>
      </c>
    </row>
    <row r="17" spans="1:10" x14ac:dyDescent="0.25">
      <c r="A17" s="7" t="s">
        <v>210</v>
      </c>
      <c r="B17">
        <v>3</v>
      </c>
      <c r="C17" s="7" t="s">
        <v>214</v>
      </c>
      <c r="D17" s="7" t="s">
        <v>342</v>
      </c>
      <c r="E17" s="7" t="s">
        <v>420</v>
      </c>
      <c r="F17" s="7" t="s">
        <v>421</v>
      </c>
      <c r="H17" s="7" t="s">
        <v>417</v>
      </c>
      <c r="I17" s="7" t="s">
        <v>422</v>
      </c>
      <c r="J17" s="7" t="s">
        <v>437</v>
      </c>
    </row>
    <row r="18" spans="1:10" x14ac:dyDescent="0.25">
      <c r="A18" s="7" t="s">
        <v>210</v>
      </c>
      <c r="B18">
        <v>4</v>
      </c>
      <c r="C18" s="7" t="s">
        <v>351</v>
      </c>
      <c r="D18" s="7" t="s">
        <v>349</v>
      </c>
      <c r="E18" s="7" t="s">
        <v>420</v>
      </c>
      <c r="F18" s="7" t="s">
        <v>421</v>
      </c>
      <c r="G18">
        <v>64</v>
      </c>
      <c r="H18" s="7" t="s">
        <v>438</v>
      </c>
      <c r="I18" s="7" t="s">
        <v>415</v>
      </c>
      <c r="J18" s="7" t="s">
        <v>439</v>
      </c>
    </row>
    <row r="19" spans="1:10" x14ac:dyDescent="0.25">
      <c r="A19" s="7" t="s">
        <v>210</v>
      </c>
      <c r="B19">
        <v>6</v>
      </c>
      <c r="C19" s="7" t="s">
        <v>215</v>
      </c>
      <c r="D19" s="7" t="s">
        <v>349</v>
      </c>
      <c r="E19" s="7" t="s">
        <v>420</v>
      </c>
      <c r="F19" s="7" t="s">
        <v>421</v>
      </c>
      <c r="G19">
        <v>128</v>
      </c>
      <c r="H19" s="7" t="s">
        <v>431</v>
      </c>
      <c r="I19" s="7" t="s">
        <v>415</v>
      </c>
      <c r="J19" s="7" t="s">
        <v>440</v>
      </c>
    </row>
    <row r="20" spans="1:10" x14ac:dyDescent="0.25">
      <c r="A20" s="7" t="s">
        <v>210</v>
      </c>
      <c r="B20">
        <v>7</v>
      </c>
      <c r="C20" s="7" t="s">
        <v>216</v>
      </c>
      <c r="D20" s="7" t="s">
        <v>349</v>
      </c>
      <c r="E20" s="7" t="s">
        <v>420</v>
      </c>
      <c r="F20" s="7" t="s">
        <v>421</v>
      </c>
      <c r="G20">
        <v>128</v>
      </c>
      <c r="H20" s="7" t="s">
        <v>431</v>
      </c>
      <c r="I20" s="7" t="s">
        <v>415</v>
      </c>
      <c r="J20" s="7" t="s">
        <v>441</v>
      </c>
    </row>
    <row r="21" spans="1:10" x14ac:dyDescent="0.25">
      <c r="A21" s="7" t="s">
        <v>210</v>
      </c>
      <c r="B21">
        <v>8</v>
      </c>
      <c r="C21" s="7" t="s">
        <v>217</v>
      </c>
      <c r="D21" s="7" t="s">
        <v>349</v>
      </c>
      <c r="E21" s="7" t="s">
        <v>420</v>
      </c>
      <c r="F21" s="7" t="s">
        <v>421</v>
      </c>
      <c r="G21">
        <v>128</v>
      </c>
      <c r="H21" s="7" t="s">
        <v>431</v>
      </c>
      <c r="I21" s="7" t="s">
        <v>415</v>
      </c>
      <c r="J21" s="7" t="s">
        <v>442</v>
      </c>
    </row>
    <row r="22" spans="1:10" x14ac:dyDescent="0.25">
      <c r="A22" s="7" t="s">
        <v>210</v>
      </c>
      <c r="B22">
        <v>9</v>
      </c>
      <c r="C22" s="7" t="s">
        <v>353</v>
      </c>
      <c r="D22" s="7" t="s">
        <v>345</v>
      </c>
      <c r="E22" s="7" t="s">
        <v>420</v>
      </c>
      <c r="F22" s="7" t="s">
        <v>421</v>
      </c>
      <c r="H22" s="7" t="s">
        <v>345</v>
      </c>
      <c r="I22" s="7" t="s">
        <v>415</v>
      </c>
      <c r="J22" s="7" t="s">
        <v>443</v>
      </c>
    </row>
    <row r="23" spans="1:10" x14ac:dyDescent="0.25">
      <c r="A23" s="7" t="s">
        <v>210</v>
      </c>
      <c r="B23">
        <v>10</v>
      </c>
      <c r="C23" s="7" t="s">
        <v>354</v>
      </c>
      <c r="D23" s="7" t="s">
        <v>342</v>
      </c>
      <c r="E23" s="7" t="s">
        <v>420</v>
      </c>
      <c r="F23" s="7" t="s">
        <v>421</v>
      </c>
      <c r="H23" s="7" t="s">
        <v>417</v>
      </c>
      <c r="I23" s="7" t="s">
        <v>415</v>
      </c>
      <c r="J23" s="7" t="s">
        <v>444</v>
      </c>
    </row>
    <row r="24" spans="1:10" x14ac:dyDescent="0.25">
      <c r="A24" s="7" t="s">
        <v>218</v>
      </c>
      <c r="B24">
        <v>1</v>
      </c>
      <c r="C24" s="7" t="s">
        <v>214</v>
      </c>
      <c r="D24" s="7" t="s">
        <v>342</v>
      </c>
      <c r="E24" s="7" t="s">
        <v>415</v>
      </c>
      <c r="F24" s="7" t="s">
        <v>416</v>
      </c>
      <c r="H24" s="7" t="s">
        <v>417</v>
      </c>
      <c r="I24" s="7" t="s">
        <v>418</v>
      </c>
      <c r="J24" s="7" t="s">
        <v>437</v>
      </c>
    </row>
    <row r="25" spans="1:10" x14ac:dyDescent="0.25">
      <c r="A25" s="7" t="s">
        <v>218</v>
      </c>
      <c r="B25">
        <v>2</v>
      </c>
      <c r="C25" s="7" t="s">
        <v>218</v>
      </c>
      <c r="D25" s="7" t="s">
        <v>349</v>
      </c>
      <c r="E25" s="7" t="s">
        <v>415</v>
      </c>
      <c r="F25" s="7" t="s">
        <v>416</v>
      </c>
      <c r="G25">
        <v>128</v>
      </c>
      <c r="H25" s="7" t="s">
        <v>431</v>
      </c>
      <c r="I25" s="7" t="s">
        <v>415</v>
      </c>
      <c r="J25" s="7" t="s">
        <v>445</v>
      </c>
    </row>
    <row r="26" spans="1:10" x14ac:dyDescent="0.25">
      <c r="A26" s="7" t="s">
        <v>218</v>
      </c>
      <c r="B26">
        <v>3</v>
      </c>
      <c r="C26" s="7" t="s">
        <v>219</v>
      </c>
      <c r="D26" s="7" t="s">
        <v>349</v>
      </c>
      <c r="E26" s="7" t="s">
        <v>420</v>
      </c>
      <c r="F26" s="7" t="s">
        <v>421</v>
      </c>
      <c r="G26">
        <v>128</v>
      </c>
      <c r="H26" s="7" t="s">
        <v>431</v>
      </c>
      <c r="I26" s="7" t="s">
        <v>415</v>
      </c>
      <c r="J26" s="7" t="s">
        <v>446</v>
      </c>
    </row>
    <row r="27" spans="1:10" x14ac:dyDescent="0.25">
      <c r="A27" s="7" t="s">
        <v>218</v>
      </c>
      <c r="B27">
        <v>4</v>
      </c>
      <c r="C27" s="7" t="s">
        <v>220</v>
      </c>
      <c r="D27" s="7" t="s">
        <v>355</v>
      </c>
      <c r="E27" s="7" t="s">
        <v>420</v>
      </c>
      <c r="F27" s="7" t="s">
        <v>421</v>
      </c>
      <c r="G27">
        <v>65535</v>
      </c>
      <c r="H27" s="7" t="s">
        <v>355</v>
      </c>
      <c r="I27" s="7" t="s">
        <v>415</v>
      </c>
      <c r="J27" s="7" t="s">
        <v>447</v>
      </c>
    </row>
    <row r="28" spans="1:10" x14ac:dyDescent="0.25">
      <c r="A28" s="7" t="s">
        <v>225</v>
      </c>
      <c r="B28">
        <v>1</v>
      </c>
      <c r="C28" s="7" t="s">
        <v>213</v>
      </c>
      <c r="D28" s="7" t="s">
        <v>342</v>
      </c>
      <c r="E28" s="7" t="s">
        <v>415</v>
      </c>
      <c r="F28" s="7" t="s">
        <v>416</v>
      </c>
      <c r="H28" s="7" t="s">
        <v>417</v>
      </c>
      <c r="I28" s="7" t="s">
        <v>418</v>
      </c>
      <c r="J28" s="7" t="s">
        <v>448</v>
      </c>
    </row>
    <row r="29" spans="1:10" x14ac:dyDescent="0.25">
      <c r="A29" s="7" t="s">
        <v>225</v>
      </c>
      <c r="B29">
        <v>2</v>
      </c>
      <c r="C29" s="7" t="s">
        <v>226</v>
      </c>
      <c r="D29" s="7" t="s">
        <v>342</v>
      </c>
      <c r="E29" s="7" t="s">
        <v>420</v>
      </c>
      <c r="F29" s="7" t="s">
        <v>421</v>
      </c>
      <c r="H29" s="7" t="s">
        <v>417</v>
      </c>
      <c r="I29" s="7" t="s">
        <v>422</v>
      </c>
      <c r="J29" s="7" t="s">
        <v>449</v>
      </c>
    </row>
    <row r="30" spans="1:10" x14ac:dyDescent="0.25">
      <c r="A30" s="7" t="s">
        <v>225</v>
      </c>
      <c r="B30">
        <v>3</v>
      </c>
      <c r="C30" s="7" t="s">
        <v>227</v>
      </c>
      <c r="D30" s="7" t="s">
        <v>346</v>
      </c>
      <c r="E30" s="7" t="s">
        <v>428</v>
      </c>
      <c r="F30" s="7" t="s">
        <v>416</v>
      </c>
      <c r="H30" s="7" t="s">
        <v>429</v>
      </c>
      <c r="I30" s="7" t="s">
        <v>415</v>
      </c>
      <c r="J30" s="7" t="s">
        <v>450</v>
      </c>
    </row>
    <row r="31" spans="1:10" x14ac:dyDescent="0.25">
      <c r="A31" s="7" t="s">
        <v>225</v>
      </c>
      <c r="B31">
        <v>4</v>
      </c>
      <c r="C31" s="7" t="s">
        <v>228</v>
      </c>
      <c r="D31" s="7" t="s">
        <v>342</v>
      </c>
      <c r="E31" s="7" t="s">
        <v>420</v>
      </c>
      <c r="F31" s="7" t="s">
        <v>421</v>
      </c>
      <c r="H31" s="7" t="s">
        <v>417</v>
      </c>
      <c r="I31" s="7" t="s">
        <v>415</v>
      </c>
      <c r="J31" s="7" t="s">
        <v>451</v>
      </c>
    </row>
    <row r="32" spans="1:10" x14ac:dyDescent="0.25">
      <c r="A32" s="7" t="s">
        <v>225</v>
      </c>
      <c r="B32">
        <v>5</v>
      </c>
      <c r="C32" s="7" t="s">
        <v>229</v>
      </c>
      <c r="D32" s="7" t="s">
        <v>356</v>
      </c>
      <c r="E32" s="7" t="s">
        <v>415</v>
      </c>
      <c r="F32" s="7" t="s">
        <v>416</v>
      </c>
      <c r="G32">
        <v>256</v>
      </c>
      <c r="H32" s="7" t="s">
        <v>452</v>
      </c>
      <c r="I32" s="7" t="s">
        <v>422</v>
      </c>
      <c r="J32" s="7" t="s">
        <v>453</v>
      </c>
    </row>
    <row r="33" spans="1:10" x14ac:dyDescent="0.25">
      <c r="A33" s="7" t="s">
        <v>225</v>
      </c>
      <c r="B33">
        <v>6</v>
      </c>
      <c r="C33" s="7" t="s">
        <v>230</v>
      </c>
      <c r="D33" s="7" t="s">
        <v>356</v>
      </c>
      <c r="E33" s="7" t="s">
        <v>415</v>
      </c>
      <c r="F33" s="7" t="s">
        <v>416</v>
      </c>
      <c r="G33">
        <v>32</v>
      </c>
      <c r="H33" s="7" t="s">
        <v>454</v>
      </c>
      <c r="I33" s="7" t="s">
        <v>415</v>
      </c>
      <c r="J33" s="7" t="s">
        <v>455</v>
      </c>
    </row>
    <row r="34" spans="1:10" x14ac:dyDescent="0.25">
      <c r="A34" s="7" t="s">
        <v>225</v>
      </c>
      <c r="B34">
        <v>7</v>
      </c>
      <c r="C34" s="7" t="s">
        <v>231</v>
      </c>
      <c r="D34" s="7" t="s">
        <v>356</v>
      </c>
      <c r="E34" s="7" t="s">
        <v>420</v>
      </c>
      <c r="F34" s="7" t="s">
        <v>421</v>
      </c>
      <c r="G34">
        <v>32</v>
      </c>
      <c r="H34" s="7" t="s">
        <v>454</v>
      </c>
      <c r="I34" s="7" t="s">
        <v>415</v>
      </c>
      <c r="J34" s="7" t="s">
        <v>456</v>
      </c>
    </row>
    <row r="35" spans="1:10" x14ac:dyDescent="0.25">
      <c r="A35" s="7" t="s">
        <v>225</v>
      </c>
      <c r="B35">
        <v>8</v>
      </c>
      <c r="C35" s="7" t="s">
        <v>232</v>
      </c>
      <c r="D35" s="7" t="s">
        <v>356</v>
      </c>
      <c r="E35" s="7" t="s">
        <v>415</v>
      </c>
      <c r="F35" s="7" t="s">
        <v>416</v>
      </c>
      <c r="G35">
        <v>32</v>
      </c>
      <c r="H35" s="7" t="s">
        <v>454</v>
      </c>
      <c r="I35" s="7" t="s">
        <v>422</v>
      </c>
      <c r="J35" s="7" t="s">
        <v>457</v>
      </c>
    </row>
    <row r="36" spans="1:10" x14ac:dyDescent="0.25">
      <c r="A36" s="7" t="s">
        <v>225</v>
      </c>
      <c r="B36">
        <v>9</v>
      </c>
      <c r="C36" s="7" t="s">
        <v>233</v>
      </c>
      <c r="D36" s="7" t="s">
        <v>356</v>
      </c>
      <c r="E36" s="7" t="s">
        <v>420</v>
      </c>
      <c r="F36" s="7" t="s">
        <v>421</v>
      </c>
      <c r="G36">
        <v>12</v>
      </c>
      <c r="H36" s="7" t="s">
        <v>458</v>
      </c>
      <c r="I36" s="7" t="s">
        <v>415</v>
      </c>
      <c r="J36" s="7" t="s">
        <v>459</v>
      </c>
    </row>
    <row r="37" spans="1:10" x14ac:dyDescent="0.25">
      <c r="A37" s="7" t="s">
        <v>225</v>
      </c>
      <c r="B37">
        <v>10</v>
      </c>
      <c r="C37" s="7" t="s">
        <v>357</v>
      </c>
      <c r="D37" s="7" t="s">
        <v>349</v>
      </c>
      <c r="E37" s="7" t="s">
        <v>420</v>
      </c>
      <c r="F37" s="7" t="s">
        <v>421</v>
      </c>
      <c r="G37">
        <v>128</v>
      </c>
      <c r="H37" s="7" t="s">
        <v>431</v>
      </c>
      <c r="I37" s="7" t="s">
        <v>415</v>
      </c>
      <c r="J37" s="7" t="s">
        <v>460</v>
      </c>
    </row>
    <row r="38" spans="1:10" x14ac:dyDescent="0.25">
      <c r="A38" s="7" t="s">
        <v>225</v>
      </c>
      <c r="B38">
        <v>11</v>
      </c>
      <c r="C38" s="7" t="s">
        <v>358</v>
      </c>
      <c r="D38" s="7" t="s">
        <v>349</v>
      </c>
      <c r="E38" s="7" t="s">
        <v>420</v>
      </c>
      <c r="F38" s="7" t="s">
        <v>421</v>
      </c>
      <c r="G38">
        <v>128</v>
      </c>
      <c r="H38" s="7" t="s">
        <v>431</v>
      </c>
      <c r="I38" s="7" t="s">
        <v>415</v>
      </c>
      <c r="J38" s="7" t="s">
        <v>460</v>
      </c>
    </row>
    <row r="39" spans="1:10" x14ac:dyDescent="0.25">
      <c r="A39" s="7" t="s">
        <v>225</v>
      </c>
      <c r="B39">
        <v>12</v>
      </c>
      <c r="C39" s="7" t="s">
        <v>359</v>
      </c>
      <c r="D39" s="7" t="s">
        <v>349</v>
      </c>
      <c r="E39" s="7" t="s">
        <v>420</v>
      </c>
      <c r="F39" s="7" t="s">
        <v>421</v>
      </c>
      <c r="G39">
        <v>128</v>
      </c>
      <c r="H39" s="7" t="s">
        <v>431</v>
      </c>
      <c r="I39" s="7" t="s">
        <v>415</v>
      </c>
      <c r="J39" s="7" t="s">
        <v>461</v>
      </c>
    </row>
    <row r="40" spans="1:10" x14ac:dyDescent="0.25">
      <c r="A40" s="7" t="s">
        <v>225</v>
      </c>
      <c r="B40">
        <v>13</v>
      </c>
      <c r="C40" s="7" t="s">
        <v>360</v>
      </c>
      <c r="D40" s="7" t="s">
        <v>349</v>
      </c>
      <c r="E40" s="8" t="s">
        <v>462</v>
      </c>
      <c r="F40" s="7" t="s">
        <v>421</v>
      </c>
      <c r="G40">
        <v>2</v>
      </c>
      <c r="H40" s="7" t="s">
        <v>463</v>
      </c>
      <c r="I40" s="7" t="s">
        <v>415</v>
      </c>
      <c r="J40" s="7" t="s">
        <v>464</v>
      </c>
    </row>
    <row r="41" spans="1:10" x14ac:dyDescent="0.25">
      <c r="A41" s="7" t="s">
        <v>225</v>
      </c>
      <c r="B41">
        <v>14</v>
      </c>
      <c r="C41" s="7" t="s">
        <v>361</v>
      </c>
      <c r="D41" s="7" t="s">
        <v>349</v>
      </c>
      <c r="E41" s="7" t="s">
        <v>420</v>
      </c>
      <c r="F41" s="7" t="s">
        <v>421</v>
      </c>
      <c r="G41">
        <v>16</v>
      </c>
      <c r="H41" s="7" t="s">
        <v>465</v>
      </c>
      <c r="I41" s="7" t="s">
        <v>415</v>
      </c>
      <c r="J41" s="7" t="s">
        <v>466</v>
      </c>
    </row>
    <row r="42" spans="1:10" x14ac:dyDescent="0.25">
      <c r="A42" s="7" t="s">
        <v>225</v>
      </c>
      <c r="B42">
        <v>15</v>
      </c>
      <c r="C42" s="7" t="s">
        <v>297</v>
      </c>
      <c r="D42" s="7" t="s">
        <v>349</v>
      </c>
      <c r="E42" s="7" t="s">
        <v>420</v>
      </c>
      <c r="F42" s="7" t="s">
        <v>421</v>
      </c>
      <c r="G42">
        <v>12</v>
      </c>
      <c r="H42" s="7" t="s">
        <v>467</v>
      </c>
      <c r="I42" s="7" t="s">
        <v>415</v>
      </c>
      <c r="J42" s="7" t="s">
        <v>415</v>
      </c>
    </row>
    <row r="43" spans="1:10" x14ac:dyDescent="0.25">
      <c r="A43" s="7" t="s">
        <v>225</v>
      </c>
      <c r="B43">
        <v>16</v>
      </c>
      <c r="C43" s="7" t="s">
        <v>301</v>
      </c>
      <c r="D43" s="7" t="s">
        <v>356</v>
      </c>
      <c r="E43" s="7" t="s">
        <v>415</v>
      </c>
      <c r="F43" s="7" t="s">
        <v>416</v>
      </c>
      <c r="G43">
        <v>128</v>
      </c>
      <c r="H43" s="7" t="s">
        <v>468</v>
      </c>
      <c r="I43" s="7" t="s">
        <v>415</v>
      </c>
      <c r="J43" s="7" t="s">
        <v>415</v>
      </c>
    </row>
    <row r="44" spans="1:10" x14ac:dyDescent="0.25">
      <c r="A44" s="7" t="s">
        <v>225</v>
      </c>
      <c r="B44">
        <v>17</v>
      </c>
      <c r="C44" s="7" t="s">
        <v>362</v>
      </c>
      <c r="D44" s="7" t="s">
        <v>346</v>
      </c>
      <c r="E44" s="7" t="s">
        <v>428</v>
      </c>
      <c r="F44" s="7" t="s">
        <v>416</v>
      </c>
      <c r="H44" s="7" t="s">
        <v>429</v>
      </c>
      <c r="I44" s="7" t="s">
        <v>415</v>
      </c>
      <c r="J44" s="7" t="s">
        <v>469</v>
      </c>
    </row>
    <row r="45" spans="1:10" x14ac:dyDescent="0.25">
      <c r="A45" s="7" t="s">
        <v>225</v>
      </c>
      <c r="B45">
        <v>18</v>
      </c>
      <c r="C45" s="7" t="s">
        <v>240</v>
      </c>
      <c r="D45" s="7" t="s">
        <v>346</v>
      </c>
      <c r="E45" s="7" t="s">
        <v>428</v>
      </c>
      <c r="F45" s="7" t="s">
        <v>416</v>
      </c>
      <c r="H45" s="7" t="s">
        <v>429</v>
      </c>
      <c r="I45" s="7" t="s">
        <v>415</v>
      </c>
      <c r="J45" s="7" t="s">
        <v>470</v>
      </c>
    </row>
    <row r="46" spans="1:10" x14ac:dyDescent="0.25">
      <c r="A46" s="7" t="s">
        <v>30</v>
      </c>
      <c r="B46">
        <v>1</v>
      </c>
      <c r="C46" s="7" t="s">
        <v>197</v>
      </c>
      <c r="D46" s="7" t="s">
        <v>342</v>
      </c>
      <c r="E46" s="7" t="s">
        <v>415</v>
      </c>
      <c r="F46" s="7" t="s">
        <v>416</v>
      </c>
      <c r="H46" s="7" t="s">
        <v>417</v>
      </c>
      <c r="I46" s="7" t="s">
        <v>418</v>
      </c>
      <c r="J46" s="7" t="s">
        <v>423</v>
      </c>
    </row>
    <row r="47" spans="1:10" x14ac:dyDescent="0.25">
      <c r="A47" s="7" t="s">
        <v>30</v>
      </c>
      <c r="B47">
        <v>2</v>
      </c>
      <c r="C47" s="7" t="s">
        <v>241</v>
      </c>
      <c r="D47" s="7" t="s">
        <v>349</v>
      </c>
      <c r="E47" s="7" t="s">
        <v>415</v>
      </c>
      <c r="F47" s="7" t="s">
        <v>416</v>
      </c>
      <c r="G47">
        <v>128</v>
      </c>
      <c r="H47" s="7" t="s">
        <v>431</v>
      </c>
      <c r="I47" s="7" t="s">
        <v>422</v>
      </c>
      <c r="J47" s="7" t="s">
        <v>471</v>
      </c>
    </row>
    <row r="48" spans="1:10" x14ac:dyDescent="0.25">
      <c r="A48" s="7" t="s">
        <v>30</v>
      </c>
      <c r="B48">
        <v>3</v>
      </c>
      <c r="C48" s="7" t="s">
        <v>242</v>
      </c>
      <c r="D48" s="7" t="s">
        <v>349</v>
      </c>
      <c r="E48" s="7" t="s">
        <v>415</v>
      </c>
      <c r="F48" s="7" t="s">
        <v>416</v>
      </c>
      <c r="G48">
        <v>128</v>
      </c>
      <c r="H48" s="7" t="s">
        <v>431</v>
      </c>
      <c r="I48" s="7" t="s">
        <v>415</v>
      </c>
      <c r="J48" s="7" t="s">
        <v>472</v>
      </c>
    </row>
    <row r="49" spans="1:10" x14ac:dyDescent="0.25">
      <c r="A49" s="7" t="s">
        <v>30</v>
      </c>
      <c r="B49">
        <v>4</v>
      </c>
      <c r="C49" s="7" t="s">
        <v>243</v>
      </c>
      <c r="D49" s="7" t="s">
        <v>349</v>
      </c>
      <c r="E49" s="7" t="s">
        <v>420</v>
      </c>
      <c r="F49" s="7" t="s">
        <v>421</v>
      </c>
      <c r="G49">
        <v>128</v>
      </c>
      <c r="H49" s="7" t="s">
        <v>431</v>
      </c>
      <c r="I49" s="7" t="s">
        <v>415</v>
      </c>
      <c r="J49" s="7" t="s">
        <v>472</v>
      </c>
    </row>
    <row r="50" spans="1:10" x14ac:dyDescent="0.25">
      <c r="A50" s="7" t="s">
        <v>30</v>
      </c>
      <c r="B50">
        <v>5</v>
      </c>
      <c r="C50" s="7" t="s">
        <v>244</v>
      </c>
      <c r="D50" s="7" t="s">
        <v>349</v>
      </c>
      <c r="E50" s="7" t="s">
        <v>415</v>
      </c>
      <c r="F50" s="7" t="s">
        <v>416</v>
      </c>
      <c r="G50">
        <v>128</v>
      </c>
      <c r="H50" s="7" t="s">
        <v>431</v>
      </c>
      <c r="I50" s="7" t="s">
        <v>415</v>
      </c>
      <c r="J50" s="7" t="s">
        <v>473</v>
      </c>
    </row>
    <row r="51" spans="1:10" x14ac:dyDescent="0.25">
      <c r="A51" s="7" t="s">
        <v>30</v>
      </c>
      <c r="B51">
        <v>6</v>
      </c>
      <c r="C51" s="7" t="s">
        <v>245</v>
      </c>
      <c r="D51" s="7" t="s">
        <v>349</v>
      </c>
      <c r="E51" s="7" t="s">
        <v>415</v>
      </c>
      <c r="F51" s="7" t="s">
        <v>416</v>
      </c>
      <c r="G51">
        <v>2</v>
      </c>
      <c r="H51" s="7" t="s">
        <v>463</v>
      </c>
      <c r="I51" s="7" t="s">
        <v>415</v>
      </c>
      <c r="J51" s="7" t="s">
        <v>474</v>
      </c>
    </row>
    <row r="52" spans="1:10" x14ac:dyDescent="0.25">
      <c r="A52" s="7" t="s">
        <v>30</v>
      </c>
      <c r="B52">
        <v>7</v>
      </c>
      <c r="C52" s="7" t="s">
        <v>246</v>
      </c>
      <c r="D52" s="7" t="s">
        <v>349</v>
      </c>
      <c r="E52" s="7" t="s">
        <v>415</v>
      </c>
      <c r="F52" s="7" t="s">
        <v>416</v>
      </c>
      <c r="G52">
        <v>16</v>
      </c>
      <c r="H52" s="7" t="s">
        <v>465</v>
      </c>
      <c r="I52" s="7" t="s">
        <v>422</v>
      </c>
      <c r="J52" s="7" t="s">
        <v>475</v>
      </c>
    </row>
    <row r="53" spans="1:10" x14ac:dyDescent="0.25">
      <c r="A53" s="7" t="s">
        <v>30</v>
      </c>
      <c r="B53">
        <v>8</v>
      </c>
      <c r="C53" s="7" t="s">
        <v>247</v>
      </c>
      <c r="D53" s="7" t="s">
        <v>349</v>
      </c>
      <c r="E53" s="7" t="s">
        <v>415</v>
      </c>
      <c r="F53" s="7" t="s">
        <v>416</v>
      </c>
      <c r="G53">
        <v>128</v>
      </c>
      <c r="H53" s="7" t="s">
        <v>431</v>
      </c>
      <c r="I53" s="7" t="s">
        <v>415</v>
      </c>
      <c r="J53" s="7" t="s">
        <v>460</v>
      </c>
    </row>
    <row r="54" spans="1:10" x14ac:dyDescent="0.25">
      <c r="A54" s="7" t="s">
        <v>30</v>
      </c>
      <c r="B54">
        <v>9</v>
      </c>
      <c r="C54" s="7" t="s">
        <v>248</v>
      </c>
      <c r="D54" s="7" t="s">
        <v>349</v>
      </c>
      <c r="E54" s="7" t="s">
        <v>420</v>
      </c>
      <c r="F54" s="7" t="s">
        <v>421</v>
      </c>
      <c r="G54">
        <v>128</v>
      </c>
      <c r="H54" s="7" t="s">
        <v>431</v>
      </c>
      <c r="I54" s="7" t="s">
        <v>415</v>
      </c>
      <c r="J54" s="7" t="s">
        <v>460</v>
      </c>
    </row>
    <row r="55" spans="1:10" x14ac:dyDescent="0.25">
      <c r="A55" s="7" t="s">
        <v>30</v>
      </c>
      <c r="B55">
        <v>10</v>
      </c>
      <c r="C55" s="7" t="s">
        <v>249</v>
      </c>
      <c r="D55" s="7" t="s">
        <v>349</v>
      </c>
      <c r="E55" s="7" t="s">
        <v>415</v>
      </c>
      <c r="F55" s="7" t="s">
        <v>416</v>
      </c>
      <c r="G55">
        <v>128</v>
      </c>
      <c r="H55" s="7" t="s">
        <v>431</v>
      </c>
      <c r="I55" s="7" t="s">
        <v>415</v>
      </c>
      <c r="J55" s="7" t="s">
        <v>461</v>
      </c>
    </row>
    <row r="56" spans="1:10" x14ac:dyDescent="0.25">
      <c r="A56" s="7" t="s">
        <v>30</v>
      </c>
      <c r="B56">
        <v>11</v>
      </c>
      <c r="C56" s="7" t="s">
        <v>250</v>
      </c>
      <c r="D56" s="7" t="s">
        <v>349</v>
      </c>
      <c r="E56" s="7" t="s">
        <v>415</v>
      </c>
      <c r="F56" s="7" t="s">
        <v>416</v>
      </c>
      <c r="G56">
        <v>2</v>
      </c>
      <c r="H56" s="7" t="s">
        <v>463</v>
      </c>
      <c r="I56" s="7" t="s">
        <v>415</v>
      </c>
      <c r="J56" s="7" t="s">
        <v>464</v>
      </c>
    </row>
    <row r="57" spans="1:10" x14ac:dyDescent="0.25">
      <c r="A57" s="7" t="s">
        <v>30</v>
      </c>
      <c r="B57">
        <v>12</v>
      </c>
      <c r="C57" s="7" t="s">
        <v>251</v>
      </c>
      <c r="D57" s="7" t="s">
        <v>349</v>
      </c>
      <c r="E57" s="7" t="s">
        <v>415</v>
      </c>
      <c r="F57" s="7" t="s">
        <v>416</v>
      </c>
      <c r="G57">
        <v>16</v>
      </c>
      <c r="H57" s="7" t="s">
        <v>465</v>
      </c>
      <c r="I57" s="7" t="s">
        <v>422</v>
      </c>
      <c r="J57" s="7" t="s">
        <v>466</v>
      </c>
    </row>
    <row r="58" spans="1:10" x14ac:dyDescent="0.25">
      <c r="A58" s="7" t="s">
        <v>30</v>
      </c>
      <c r="B58">
        <v>13</v>
      </c>
      <c r="C58" s="7" t="s">
        <v>252</v>
      </c>
      <c r="D58" s="7" t="s">
        <v>349</v>
      </c>
      <c r="E58" s="7" t="s">
        <v>415</v>
      </c>
      <c r="F58" s="7" t="s">
        <v>416</v>
      </c>
      <c r="G58">
        <v>128</v>
      </c>
      <c r="H58" s="7" t="s">
        <v>431</v>
      </c>
      <c r="I58" s="7" t="s">
        <v>415</v>
      </c>
      <c r="J58" s="7" t="s">
        <v>476</v>
      </c>
    </row>
    <row r="59" spans="1:10" x14ac:dyDescent="0.25">
      <c r="A59" s="7" t="s">
        <v>30</v>
      </c>
      <c r="B59">
        <v>14</v>
      </c>
      <c r="C59" s="7" t="s">
        <v>253</v>
      </c>
      <c r="D59" s="7" t="s">
        <v>349</v>
      </c>
      <c r="E59" s="7" t="s">
        <v>420</v>
      </c>
      <c r="F59" s="7" t="s">
        <v>421</v>
      </c>
      <c r="G59">
        <v>128</v>
      </c>
      <c r="H59" s="7" t="s">
        <v>431</v>
      </c>
      <c r="I59" s="7" t="s">
        <v>415</v>
      </c>
      <c r="J59" s="7" t="s">
        <v>476</v>
      </c>
    </row>
    <row r="60" spans="1:10" x14ac:dyDescent="0.25">
      <c r="A60" s="7" t="s">
        <v>30</v>
      </c>
      <c r="B60">
        <v>15</v>
      </c>
      <c r="C60" s="7" t="s">
        <v>254</v>
      </c>
      <c r="D60" s="7" t="s">
        <v>349</v>
      </c>
      <c r="E60" s="7" t="s">
        <v>415</v>
      </c>
      <c r="F60" s="7" t="s">
        <v>416</v>
      </c>
      <c r="G60">
        <v>128</v>
      </c>
      <c r="H60" s="7" t="s">
        <v>431</v>
      </c>
      <c r="I60" s="7" t="s">
        <v>415</v>
      </c>
      <c r="J60" s="7" t="s">
        <v>477</v>
      </c>
    </row>
    <row r="61" spans="1:10" x14ac:dyDescent="0.25">
      <c r="A61" s="7" t="s">
        <v>30</v>
      </c>
      <c r="B61">
        <v>16</v>
      </c>
      <c r="C61" s="7" t="s">
        <v>255</v>
      </c>
      <c r="D61" s="7" t="s">
        <v>349</v>
      </c>
      <c r="E61" s="7" t="s">
        <v>415</v>
      </c>
      <c r="F61" s="7" t="s">
        <v>416</v>
      </c>
      <c r="G61">
        <v>2</v>
      </c>
      <c r="H61" s="7" t="s">
        <v>463</v>
      </c>
      <c r="I61" s="7" t="s">
        <v>415</v>
      </c>
      <c r="J61" s="7" t="s">
        <v>478</v>
      </c>
    </row>
    <row r="62" spans="1:10" x14ac:dyDescent="0.25">
      <c r="A62" s="7" t="s">
        <v>30</v>
      </c>
      <c r="B62">
        <v>17</v>
      </c>
      <c r="C62" s="7" t="s">
        <v>256</v>
      </c>
      <c r="D62" s="7" t="s">
        <v>349</v>
      </c>
      <c r="E62" s="7" t="s">
        <v>415</v>
      </c>
      <c r="F62" s="7" t="s">
        <v>416</v>
      </c>
      <c r="G62">
        <v>16</v>
      </c>
      <c r="H62" s="7" t="s">
        <v>465</v>
      </c>
      <c r="I62" s="7" t="s">
        <v>422</v>
      </c>
      <c r="J62" s="7" t="s">
        <v>479</v>
      </c>
    </row>
    <row r="63" spans="1:10" x14ac:dyDescent="0.25">
      <c r="A63" s="7" t="s">
        <v>30</v>
      </c>
      <c r="B63">
        <v>18</v>
      </c>
      <c r="C63" s="7" t="s">
        <v>298</v>
      </c>
      <c r="D63" s="7" t="s">
        <v>349</v>
      </c>
      <c r="E63" s="7" t="s">
        <v>420</v>
      </c>
      <c r="F63" s="7" t="s">
        <v>421</v>
      </c>
      <c r="G63">
        <v>12</v>
      </c>
      <c r="H63" s="7" t="s">
        <v>467</v>
      </c>
      <c r="I63" s="7" t="s">
        <v>415</v>
      </c>
      <c r="J63" s="7" t="s">
        <v>415</v>
      </c>
    </row>
    <row r="64" spans="1:10" x14ac:dyDescent="0.25">
      <c r="A64" s="7" t="s">
        <v>30</v>
      </c>
      <c r="B64">
        <v>19</v>
      </c>
      <c r="C64" s="7" t="s">
        <v>299</v>
      </c>
      <c r="D64" s="7" t="s">
        <v>349</v>
      </c>
      <c r="E64" s="7" t="s">
        <v>420</v>
      </c>
      <c r="F64" s="7" t="s">
        <v>421</v>
      </c>
      <c r="G64">
        <v>12</v>
      </c>
      <c r="H64" s="7" t="s">
        <v>467</v>
      </c>
      <c r="I64" s="7" t="s">
        <v>415</v>
      </c>
      <c r="J64" s="7" t="s">
        <v>415</v>
      </c>
    </row>
    <row r="65" spans="1:10" x14ac:dyDescent="0.25">
      <c r="A65" s="7" t="s">
        <v>30</v>
      </c>
      <c r="B65">
        <v>20</v>
      </c>
      <c r="C65" s="7" t="s">
        <v>363</v>
      </c>
      <c r="D65" s="7" t="s">
        <v>356</v>
      </c>
      <c r="E65" s="7" t="s">
        <v>420</v>
      </c>
      <c r="F65" s="7" t="s">
        <v>421</v>
      </c>
      <c r="G65">
        <v>256</v>
      </c>
      <c r="H65" s="7" t="s">
        <v>452</v>
      </c>
      <c r="I65" s="7" t="s">
        <v>415</v>
      </c>
      <c r="J65" s="7" t="s">
        <v>480</v>
      </c>
    </row>
    <row r="66" spans="1:10" x14ac:dyDescent="0.25">
      <c r="A66" s="7" t="s">
        <v>258</v>
      </c>
      <c r="B66">
        <v>1</v>
      </c>
      <c r="C66" s="7" t="s">
        <v>226</v>
      </c>
      <c r="D66" s="7" t="s">
        <v>342</v>
      </c>
      <c r="E66" s="7" t="s">
        <v>415</v>
      </c>
      <c r="F66" s="7" t="s">
        <v>416</v>
      </c>
      <c r="H66" s="7" t="s">
        <v>417</v>
      </c>
      <c r="I66" s="7" t="s">
        <v>418</v>
      </c>
      <c r="J66" s="7" t="s">
        <v>449</v>
      </c>
    </row>
    <row r="67" spans="1:10" x14ac:dyDescent="0.25">
      <c r="A67" s="7" t="s">
        <v>258</v>
      </c>
      <c r="B67">
        <v>2</v>
      </c>
      <c r="C67" s="7" t="s">
        <v>196</v>
      </c>
      <c r="D67" s="7" t="s">
        <v>342</v>
      </c>
      <c r="E67" s="7" t="s">
        <v>420</v>
      </c>
      <c r="F67" s="7" t="s">
        <v>421</v>
      </c>
      <c r="H67" s="7" t="s">
        <v>417</v>
      </c>
      <c r="I67" s="7" t="s">
        <v>422</v>
      </c>
      <c r="J67" s="7" t="s">
        <v>419</v>
      </c>
    </row>
    <row r="68" spans="1:10" x14ac:dyDescent="0.25">
      <c r="A68" s="7" t="s">
        <v>258</v>
      </c>
      <c r="B68">
        <v>3</v>
      </c>
      <c r="C68" s="7" t="s">
        <v>259</v>
      </c>
      <c r="D68" s="7" t="s">
        <v>342</v>
      </c>
      <c r="E68" s="7" t="s">
        <v>420</v>
      </c>
      <c r="F68" s="7" t="s">
        <v>421</v>
      </c>
      <c r="H68" s="7" t="s">
        <v>417</v>
      </c>
      <c r="I68" s="7" t="s">
        <v>422</v>
      </c>
      <c r="J68" s="7" t="s">
        <v>481</v>
      </c>
    </row>
    <row r="69" spans="1:10" x14ac:dyDescent="0.25">
      <c r="A69" s="7" t="s">
        <v>258</v>
      </c>
      <c r="B69">
        <v>4</v>
      </c>
      <c r="C69" s="7" t="s">
        <v>260</v>
      </c>
      <c r="D69" s="7" t="s">
        <v>349</v>
      </c>
      <c r="E69" s="7" t="s">
        <v>415</v>
      </c>
      <c r="F69" s="7" t="s">
        <v>416</v>
      </c>
      <c r="G69">
        <v>128</v>
      </c>
      <c r="H69" s="7" t="s">
        <v>431</v>
      </c>
      <c r="I69" s="7" t="s">
        <v>415</v>
      </c>
      <c r="J69" s="7" t="s">
        <v>482</v>
      </c>
    </row>
    <row r="70" spans="1:10" x14ac:dyDescent="0.25">
      <c r="A70" s="7" t="s">
        <v>258</v>
      </c>
      <c r="B70">
        <v>5</v>
      </c>
      <c r="C70" s="7" t="s">
        <v>261</v>
      </c>
      <c r="D70" s="7" t="s">
        <v>349</v>
      </c>
      <c r="E70" s="7" t="s">
        <v>420</v>
      </c>
      <c r="F70" s="7" t="s">
        <v>421</v>
      </c>
      <c r="G70">
        <v>128</v>
      </c>
      <c r="H70" s="7" t="s">
        <v>431</v>
      </c>
      <c r="I70" s="7" t="s">
        <v>415</v>
      </c>
      <c r="J70" s="7" t="s">
        <v>483</v>
      </c>
    </row>
    <row r="71" spans="1:10" x14ac:dyDescent="0.25">
      <c r="A71" s="7" t="s">
        <v>258</v>
      </c>
      <c r="B71">
        <v>6</v>
      </c>
      <c r="C71" s="7" t="s">
        <v>262</v>
      </c>
      <c r="D71" s="7" t="s">
        <v>349</v>
      </c>
      <c r="E71" s="7" t="s">
        <v>420</v>
      </c>
      <c r="F71" s="7" t="s">
        <v>421</v>
      </c>
      <c r="G71">
        <v>128</v>
      </c>
      <c r="H71" s="7" t="s">
        <v>431</v>
      </c>
      <c r="I71" s="7" t="s">
        <v>415</v>
      </c>
      <c r="J71" s="7" t="s">
        <v>484</v>
      </c>
    </row>
    <row r="72" spans="1:10" x14ac:dyDescent="0.25">
      <c r="A72" s="7" t="s">
        <v>258</v>
      </c>
      <c r="B72">
        <v>7</v>
      </c>
      <c r="C72" s="7" t="s">
        <v>263</v>
      </c>
      <c r="D72" s="7" t="s">
        <v>355</v>
      </c>
      <c r="E72" s="7" t="s">
        <v>415</v>
      </c>
      <c r="F72" s="7" t="s">
        <v>416</v>
      </c>
      <c r="G72">
        <v>65535</v>
      </c>
      <c r="H72" s="7" t="s">
        <v>355</v>
      </c>
      <c r="I72" s="7" t="s">
        <v>415</v>
      </c>
      <c r="J72" s="7" t="s">
        <v>485</v>
      </c>
    </row>
    <row r="73" spans="1:10" x14ac:dyDescent="0.25">
      <c r="A73" s="7" t="s">
        <v>258</v>
      </c>
      <c r="B73">
        <v>8</v>
      </c>
      <c r="C73" s="7" t="s">
        <v>264</v>
      </c>
      <c r="D73" s="7" t="s">
        <v>349</v>
      </c>
      <c r="E73" s="7" t="s">
        <v>415</v>
      </c>
      <c r="F73" s="7" t="s">
        <v>416</v>
      </c>
      <c r="G73">
        <v>128</v>
      </c>
      <c r="H73" s="7" t="s">
        <v>431</v>
      </c>
      <c r="I73" s="7" t="s">
        <v>415</v>
      </c>
      <c r="J73" s="7" t="s">
        <v>472</v>
      </c>
    </row>
    <row r="74" spans="1:10" x14ac:dyDescent="0.25">
      <c r="A74" s="7" t="s">
        <v>258</v>
      </c>
      <c r="B74">
        <v>9</v>
      </c>
      <c r="C74" s="7" t="s">
        <v>265</v>
      </c>
      <c r="D74" s="7" t="s">
        <v>349</v>
      </c>
      <c r="E74" s="7" t="s">
        <v>420</v>
      </c>
      <c r="F74" s="7" t="s">
        <v>421</v>
      </c>
      <c r="G74">
        <v>128</v>
      </c>
      <c r="H74" s="7" t="s">
        <v>431</v>
      </c>
      <c r="I74" s="7" t="s">
        <v>415</v>
      </c>
      <c r="J74" s="7" t="s">
        <v>472</v>
      </c>
    </row>
    <row r="75" spans="1:10" x14ac:dyDescent="0.25">
      <c r="A75" s="7" t="s">
        <v>258</v>
      </c>
      <c r="B75">
        <v>10</v>
      </c>
      <c r="C75" s="7" t="s">
        <v>266</v>
      </c>
      <c r="D75" s="7" t="s">
        <v>349</v>
      </c>
      <c r="E75" s="7" t="s">
        <v>415</v>
      </c>
      <c r="F75" s="7" t="s">
        <v>416</v>
      </c>
      <c r="G75">
        <v>128</v>
      </c>
      <c r="H75" s="7" t="s">
        <v>431</v>
      </c>
      <c r="I75" s="7" t="s">
        <v>415</v>
      </c>
      <c r="J75" s="7" t="s">
        <v>473</v>
      </c>
    </row>
    <row r="76" spans="1:10" x14ac:dyDescent="0.25">
      <c r="A76" s="7" t="s">
        <v>258</v>
      </c>
      <c r="B76">
        <v>11</v>
      </c>
      <c r="C76" s="7" t="s">
        <v>267</v>
      </c>
      <c r="D76" s="7" t="s">
        <v>349</v>
      </c>
      <c r="E76" s="8" t="s">
        <v>462</v>
      </c>
      <c r="F76" s="7" t="s">
        <v>416</v>
      </c>
      <c r="G76">
        <v>2</v>
      </c>
      <c r="H76" s="7" t="s">
        <v>463</v>
      </c>
      <c r="I76" s="7" t="s">
        <v>415</v>
      </c>
      <c r="J76" s="7" t="s">
        <v>474</v>
      </c>
    </row>
    <row r="77" spans="1:10" x14ac:dyDescent="0.25">
      <c r="A77" s="7" t="s">
        <v>258</v>
      </c>
      <c r="B77">
        <v>12</v>
      </c>
      <c r="C77" s="7" t="s">
        <v>268</v>
      </c>
      <c r="D77" s="7" t="s">
        <v>349</v>
      </c>
      <c r="E77" s="7" t="s">
        <v>415</v>
      </c>
      <c r="F77" s="7" t="s">
        <v>416</v>
      </c>
      <c r="G77">
        <v>16</v>
      </c>
      <c r="H77" s="7" t="s">
        <v>465</v>
      </c>
      <c r="I77" s="7" t="s">
        <v>415</v>
      </c>
      <c r="J77" s="7" t="s">
        <v>475</v>
      </c>
    </row>
    <row r="78" spans="1:10" x14ac:dyDescent="0.25">
      <c r="A78" s="7" t="s">
        <v>258</v>
      </c>
      <c r="B78">
        <v>13</v>
      </c>
      <c r="C78" s="7" t="s">
        <v>364</v>
      </c>
      <c r="D78" s="7" t="s">
        <v>346</v>
      </c>
      <c r="E78" s="7" t="s">
        <v>414</v>
      </c>
      <c r="F78" s="7" t="s">
        <v>416</v>
      </c>
      <c r="H78" s="7" t="s">
        <v>429</v>
      </c>
      <c r="I78" s="7" t="s">
        <v>415</v>
      </c>
      <c r="J78" s="7" t="s">
        <v>486</v>
      </c>
    </row>
    <row r="79" spans="1:10" x14ac:dyDescent="0.25">
      <c r="A79" s="7" t="s">
        <v>258</v>
      </c>
      <c r="B79">
        <v>14</v>
      </c>
      <c r="C79" s="7" t="s">
        <v>269</v>
      </c>
      <c r="D79" s="7" t="s">
        <v>349</v>
      </c>
      <c r="E79" s="7" t="s">
        <v>415</v>
      </c>
      <c r="F79" s="7" t="s">
        <v>416</v>
      </c>
      <c r="G79">
        <v>128</v>
      </c>
      <c r="H79" s="7" t="s">
        <v>431</v>
      </c>
      <c r="I79" s="7" t="s">
        <v>415</v>
      </c>
      <c r="J79" s="7" t="s">
        <v>460</v>
      </c>
    </row>
    <row r="80" spans="1:10" x14ac:dyDescent="0.25">
      <c r="A80" s="7" t="s">
        <v>258</v>
      </c>
      <c r="B80">
        <v>15</v>
      </c>
      <c r="C80" s="7" t="s">
        <v>270</v>
      </c>
      <c r="D80" s="7" t="s">
        <v>349</v>
      </c>
      <c r="E80" s="7" t="s">
        <v>420</v>
      </c>
      <c r="F80" s="7" t="s">
        <v>421</v>
      </c>
      <c r="G80">
        <v>128</v>
      </c>
      <c r="H80" s="7" t="s">
        <v>431</v>
      </c>
      <c r="I80" s="7" t="s">
        <v>415</v>
      </c>
      <c r="J80" s="7" t="s">
        <v>460</v>
      </c>
    </row>
    <row r="81" spans="1:10" x14ac:dyDescent="0.25">
      <c r="A81" s="7" t="s">
        <v>258</v>
      </c>
      <c r="B81">
        <v>16</v>
      </c>
      <c r="C81" s="7" t="s">
        <v>271</v>
      </c>
      <c r="D81" s="7" t="s">
        <v>349</v>
      </c>
      <c r="E81" s="7" t="s">
        <v>415</v>
      </c>
      <c r="F81" s="7" t="s">
        <v>416</v>
      </c>
      <c r="G81">
        <v>128</v>
      </c>
      <c r="H81" s="7" t="s">
        <v>431</v>
      </c>
      <c r="I81" s="7" t="s">
        <v>415</v>
      </c>
      <c r="J81" s="7" t="s">
        <v>461</v>
      </c>
    </row>
    <row r="82" spans="1:10" x14ac:dyDescent="0.25">
      <c r="A82" s="7" t="s">
        <v>258</v>
      </c>
      <c r="B82">
        <v>17</v>
      </c>
      <c r="C82" s="7" t="s">
        <v>272</v>
      </c>
      <c r="D82" s="7" t="s">
        <v>349</v>
      </c>
      <c r="E82" s="8" t="s">
        <v>462</v>
      </c>
      <c r="F82" s="7" t="s">
        <v>416</v>
      </c>
      <c r="G82">
        <v>2</v>
      </c>
      <c r="H82" s="7" t="s">
        <v>463</v>
      </c>
      <c r="I82" s="7" t="s">
        <v>415</v>
      </c>
      <c r="J82" s="7" t="s">
        <v>464</v>
      </c>
    </row>
    <row r="83" spans="1:10" x14ac:dyDescent="0.25">
      <c r="A83" s="7" t="s">
        <v>258</v>
      </c>
      <c r="B83">
        <v>18</v>
      </c>
      <c r="C83" s="7" t="s">
        <v>273</v>
      </c>
      <c r="D83" s="7" t="s">
        <v>349</v>
      </c>
      <c r="E83" s="7" t="s">
        <v>415</v>
      </c>
      <c r="F83" s="7" t="s">
        <v>416</v>
      </c>
      <c r="G83">
        <v>16</v>
      </c>
      <c r="H83" s="7" t="s">
        <v>465</v>
      </c>
      <c r="I83" s="7" t="s">
        <v>415</v>
      </c>
      <c r="J83" s="7" t="s">
        <v>466</v>
      </c>
    </row>
    <row r="84" spans="1:10" x14ac:dyDescent="0.25">
      <c r="A84" s="7" t="s">
        <v>258</v>
      </c>
      <c r="B84">
        <v>19</v>
      </c>
      <c r="C84" s="7" t="s">
        <v>365</v>
      </c>
      <c r="D84" s="7" t="s">
        <v>346</v>
      </c>
      <c r="E84" s="7" t="s">
        <v>414</v>
      </c>
      <c r="F84" s="7" t="s">
        <v>416</v>
      </c>
      <c r="H84" s="7" t="s">
        <v>429</v>
      </c>
      <c r="I84" s="7" t="s">
        <v>415</v>
      </c>
      <c r="J84" s="7" t="s">
        <v>487</v>
      </c>
    </row>
    <row r="85" spans="1:10" x14ac:dyDescent="0.25">
      <c r="A85" s="7" t="s">
        <v>258</v>
      </c>
      <c r="B85">
        <v>20</v>
      </c>
      <c r="C85" s="7" t="s">
        <v>366</v>
      </c>
      <c r="D85" s="7" t="s">
        <v>367</v>
      </c>
      <c r="E85" s="7" t="s">
        <v>415</v>
      </c>
      <c r="F85" s="7" t="s">
        <v>416</v>
      </c>
      <c r="H85" s="7" t="s">
        <v>488</v>
      </c>
      <c r="I85" s="7" t="s">
        <v>415</v>
      </c>
      <c r="J85" s="7" t="s">
        <v>489</v>
      </c>
    </row>
    <row r="86" spans="1:10" x14ac:dyDescent="0.25">
      <c r="A86" s="7" t="s">
        <v>258</v>
      </c>
      <c r="B86">
        <v>21</v>
      </c>
      <c r="C86" s="7" t="s">
        <v>368</v>
      </c>
      <c r="D86" s="7" t="s">
        <v>367</v>
      </c>
      <c r="E86" s="7" t="s">
        <v>415</v>
      </c>
      <c r="F86" s="7" t="s">
        <v>416</v>
      </c>
      <c r="H86" s="7" t="s">
        <v>488</v>
      </c>
      <c r="I86" s="7" t="s">
        <v>415</v>
      </c>
      <c r="J86" s="7" t="s">
        <v>490</v>
      </c>
    </row>
    <row r="87" spans="1:10" x14ac:dyDescent="0.25">
      <c r="A87" s="7" t="s">
        <v>258</v>
      </c>
      <c r="B87">
        <v>22</v>
      </c>
      <c r="C87" s="7" t="s">
        <v>223</v>
      </c>
      <c r="D87" s="7" t="s">
        <v>345</v>
      </c>
      <c r="E87" s="7" t="s">
        <v>415</v>
      </c>
      <c r="F87" s="7" t="s">
        <v>416</v>
      </c>
      <c r="H87" s="7" t="s">
        <v>345</v>
      </c>
      <c r="I87" s="7" t="s">
        <v>422</v>
      </c>
      <c r="J87" s="7" t="s">
        <v>491</v>
      </c>
    </row>
    <row r="88" spans="1:10" x14ac:dyDescent="0.25">
      <c r="A88" s="7" t="s">
        <v>258</v>
      </c>
      <c r="B88">
        <v>23</v>
      </c>
      <c r="C88" s="7" t="s">
        <v>224</v>
      </c>
      <c r="D88" s="7" t="s">
        <v>345</v>
      </c>
      <c r="E88" s="7" t="s">
        <v>415</v>
      </c>
      <c r="F88" s="7" t="s">
        <v>416</v>
      </c>
      <c r="H88" s="7" t="s">
        <v>345</v>
      </c>
      <c r="I88" s="7" t="s">
        <v>422</v>
      </c>
      <c r="J88" s="7" t="s">
        <v>492</v>
      </c>
    </row>
    <row r="89" spans="1:10" x14ac:dyDescent="0.25">
      <c r="A89" s="7" t="s">
        <v>258</v>
      </c>
      <c r="B89">
        <v>24</v>
      </c>
      <c r="C89" s="7" t="s">
        <v>369</v>
      </c>
      <c r="D89" s="7" t="s">
        <v>342</v>
      </c>
      <c r="E89" s="7" t="s">
        <v>415</v>
      </c>
      <c r="F89" s="7" t="s">
        <v>416</v>
      </c>
      <c r="H89" s="7" t="s">
        <v>417</v>
      </c>
      <c r="I89" s="7" t="s">
        <v>415</v>
      </c>
      <c r="J89" s="7" t="s">
        <v>493</v>
      </c>
    </row>
    <row r="90" spans="1:10" x14ac:dyDescent="0.25">
      <c r="A90" s="7" t="s">
        <v>258</v>
      </c>
      <c r="B90">
        <v>25</v>
      </c>
      <c r="C90" s="7" t="s">
        <v>370</v>
      </c>
      <c r="D90" s="7" t="s">
        <v>342</v>
      </c>
      <c r="E90" s="7" t="s">
        <v>415</v>
      </c>
      <c r="F90" s="7" t="s">
        <v>416</v>
      </c>
      <c r="H90" s="7" t="s">
        <v>417</v>
      </c>
      <c r="I90" s="7" t="s">
        <v>415</v>
      </c>
      <c r="J90" s="7" t="s">
        <v>494</v>
      </c>
    </row>
    <row r="91" spans="1:10" x14ac:dyDescent="0.25">
      <c r="A91" s="7" t="s">
        <v>258</v>
      </c>
      <c r="B91">
        <v>26</v>
      </c>
      <c r="C91" s="7" t="s">
        <v>371</v>
      </c>
      <c r="D91" s="7" t="s">
        <v>342</v>
      </c>
      <c r="E91" s="7" t="s">
        <v>415</v>
      </c>
      <c r="F91" s="7" t="s">
        <v>416</v>
      </c>
      <c r="H91" s="7" t="s">
        <v>417</v>
      </c>
      <c r="I91" s="7" t="s">
        <v>415</v>
      </c>
      <c r="J91" s="7" t="s">
        <v>495</v>
      </c>
    </row>
    <row r="92" spans="1:10" x14ac:dyDescent="0.25">
      <c r="A92" s="7" t="s">
        <v>258</v>
      </c>
      <c r="B92">
        <v>27</v>
      </c>
      <c r="C92" s="7" t="s">
        <v>372</v>
      </c>
      <c r="D92" s="7" t="s">
        <v>367</v>
      </c>
      <c r="E92" s="7" t="s">
        <v>415</v>
      </c>
      <c r="F92" s="7" t="s">
        <v>416</v>
      </c>
      <c r="H92" s="7" t="s">
        <v>488</v>
      </c>
      <c r="I92" s="7" t="s">
        <v>415</v>
      </c>
      <c r="J92" s="7" t="s">
        <v>489</v>
      </c>
    </row>
    <row r="93" spans="1:10" x14ac:dyDescent="0.25">
      <c r="A93" s="7" t="s">
        <v>258</v>
      </c>
      <c r="B93">
        <v>28</v>
      </c>
      <c r="C93" s="7" t="s">
        <v>373</v>
      </c>
      <c r="D93" s="7" t="s">
        <v>367</v>
      </c>
      <c r="E93" s="7" t="s">
        <v>415</v>
      </c>
      <c r="F93" s="7" t="s">
        <v>416</v>
      </c>
      <c r="H93" s="7" t="s">
        <v>488</v>
      </c>
      <c r="I93" s="7" t="s">
        <v>415</v>
      </c>
      <c r="J93" s="7" t="s">
        <v>489</v>
      </c>
    </row>
    <row r="94" spans="1:10" x14ac:dyDescent="0.25">
      <c r="A94" s="7" t="s">
        <v>258</v>
      </c>
      <c r="B94">
        <v>29</v>
      </c>
      <c r="C94" s="7" t="s">
        <v>374</v>
      </c>
      <c r="D94" s="7" t="s">
        <v>349</v>
      </c>
      <c r="E94" s="8" t="s">
        <v>496</v>
      </c>
      <c r="F94" s="7" t="s">
        <v>416</v>
      </c>
      <c r="G94">
        <v>2</v>
      </c>
      <c r="H94" s="7" t="s">
        <v>463</v>
      </c>
      <c r="I94" s="7" t="s">
        <v>415</v>
      </c>
      <c r="J94" s="7" t="s">
        <v>497</v>
      </c>
    </row>
    <row r="95" spans="1:10" x14ac:dyDescent="0.25">
      <c r="A95" s="7" t="s">
        <v>258</v>
      </c>
      <c r="B95">
        <v>30</v>
      </c>
      <c r="C95" s="7" t="s">
        <v>375</v>
      </c>
      <c r="D95" s="7" t="s">
        <v>346</v>
      </c>
      <c r="E95" s="7" t="s">
        <v>428</v>
      </c>
      <c r="F95" s="7" t="s">
        <v>421</v>
      </c>
      <c r="H95" s="7" t="s">
        <v>429</v>
      </c>
      <c r="I95" s="7" t="s">
        <v>415</v>
      </c>
      <c r="J95" s="7" t="s">
        <v>498</v>
      </c>
    </row>
    <row r="96" spans="1:10" x14ac:dyDescent="0.25">
      <c r="A96" s="7" t="s">
        <v>258</v>
      </c>
      <c r="B96">
        <v>31</v>
      </c>
      <c r="C96" s="7" t="s">
        <v>376</v>
      </c>
      <c r="D96" s="7" t="s">
        <v>346</v>
      </c>
      <c r="E96" s="7" t="s">
        <v>414</v>
      </c>
      <c r="F96" s="7" t="s">
        <v>421</v>
      </c>
      <c r="H96" s="7" t="s">
        <v>429</v>
      </c>
      <c r="I96" s="7" t="s">
        <v>415</v>
      </c>
      <c r="J96" s="7" t="s">
        <v>499</v>
      </c>
    </row>
    <row r="97" spans="1:10" x14ac:dyDescent="0.25">
      <c r="A97" s="7" t="s">
        <v>258</v>
      </c>
      <c r="B97">
        <v>32</v>
      </c>
      <c r="C97" s="7" t="s">
        <v>377</v>
      </c>
      <c r="D97" s="7" t="s">
        <v>346</v>
      </c>
      <c r="E97" s="7" t="s">
        <v>428</v>
      </c>
      <c r="F97" s="7" t="s">
        <v>421</v>
      </c>
      <c r="H97" s="7" t="s">
        <v>429</v>
      </c>
      <c r="I97" s="7" t="s">
        <v>415</v>
      </c>
      <c r="J97" s="7" t="s">
        <v>500</v>
      </c>
    </row>
    <row r="98" spans="1:10" x14ac:dyDescent="0.25">
      <c r="A98" s="7" t="s">
        <v>258</v>
      </c>
      <c r="B98">
        <v>33</v>
      </c>
      <c r="C98" s="7" t="s">
        <v>378</v>
      </c>
      <c r="D98" s="7" t="s">
        <v>346</v>
      </c>
      <c r="E98" s="7" t="s">
        <v>428</v>
      </c>
      <c r="F98" s="7" t="s">
        <v>421</v>
      </c>
      <c r="H98" s="7" t="s">
        <v>429</v>
      </c>
      <c r="I98" s="7" t="s">
        <v>415</v>
      </c>
      <c r="J98" s="7" t="s">
        <v>501</v>
      </c>
    </row>
    <row r="99" spans="1:10" x14ac:dyDescent="0.25">
      <c r="A99" s="7" t="s">
        <v>274</v>
      </c>
      <c r="B99">
        <v>1</v>
      </c>
      <c r="C99" s="7" t="s">
        <v>275</v>
      </c>
      <c r="D99" s="7" t="s">
        <v>342</v>
      </c>
      <c r="E99" s="7" t="s">
        <v>415</v>
      </c>
      <c r="F99" s="7" t="s">
        <v>416</v>
      </c>
      <c r="H99" s="7" t="s">
        <v>417</v>
      </c>
      <c r="I99" s="7" t="s">
        <v>418</v>
      </c>
      <c r="J99" s="7" t="s">
        <v>502</v>
      </c>
    </row>
    <row r="100" spans="1:10" x14ac:dyDescent="0.25">
      <c r="A100" s="7" t="s">
        <v>274</v>
      </c>
      <c r="B100">
        <v>2</v>
      </c>
      <c r="C100" s="7" t="s">
        <v>226</v>
      </c>
      <c r="D100" s="7" t="s">
        <v>342</v>
      </c>
      <c r="E100" s="7" t="s">
        <v>420</v>
      </c>
      <c r="F100" s="7" t="s">
        <v>421</v>
      </c>
      <c r="H100" s="7" t="s">
        <v>417</v>
      </c>
      <c r="I100" s="7" t="s">
        <v>422</v>
      </c>
      <c r="J100" s="7" t="s">
        <v>449</v>
      </c>
    </row>
    <row r="101" spans="1:10" x14ac:dyDescent="0.25">
      <c r="A101" s="7" t="s">
        <v>274</v>
      </c>
      <c r="B101">
        <v>3</v>
      </c>
      <c r="C101" s="7" t="s">
        <v>276</v>
      </c>
      <c r="D101" s="7" t="s">
        <v>345</v>
      </c>
      <c r="E101" s="7" t="s">
        <v>415</v>
      </c>
      <c r="F101" s="7" t="s">
        <v>416</v>
      </c>
      <c r="H101" s="7" t="s">
        <v>345</v>
      </c>
      <c r="I101" s="7" t="s">
        <v>415</v>
      </c>
      <c r="J101" s="7" t="s">
        <v>503</v>
      </c>
    </row>
    <row r="102" spans="1:10" x14ac:dyDescent="0.25">
      <c r="A102" s="7" t="s">
        <v>274</v>
      </c>
      <c r="B102">
        <v>4</v>
      </c>
      <c r="C102" s="7" t="s">
        <v>277</v>
      </c>
      <c r="D102" s="7" t="s">
        <v>356</v>
      </c>
      <c r="E102" s="7" t="s">
        <v>415</v>
      </c>
      <c r="F102" s="7" t="s">
        <v>416</v>
      </c>
      <c r="G102">
        <v>512</v>
      </c>
      <c r="H102" s="7" t="s">
        <v>504</v>
      </c>
      <c r="I102" s="7" t="s">
        <v>415</v>
      </c>
      <c r="J102" s="7" t="s">
        <v>505</v>
      </c>
    </row>
    <row r="103" spans="1:10" x14ac:dyDescent="0.25">
      <c r="A103" s="7" t="s">
        <v>279</v>
      </c>
      <c r="B103">
        <v>1</v>
      </c>
      <c r="C103" s="7" t="s">
        <v>259</v>
      </c>
      <c r="D103" s="7" t="s">
        <v>342</v>
      </c>
      <c r="E103" s="7" t="s">
        <v>415</v>
      </c>
      <c r="F103" s="7" t="s">
        <v>416</v>
      </c>
      <c r="H103" s="7" t="s">
        <v>417</v>
      </c>
      <c r="I103" s="7" t="s">
        <v>418</v>
      </c>
      <c r="J103" s="7" t="s">
        <v>481</v>
      </c>
    </row>
    <row r="104" spans="1:10" x14ac:dyDescent="0.25">
      <c r="A104" s="7" t="s">
        <v>279</v>
      </c>
      <c r="B104">
        <v>2</v>
      </c>
      <c r="C104" s="7" t="s">
        <v>279</v>
      </c>
      <c r="D104" s="7" t="s">
        <v>356</v>
      </c>
      <c r="E104" s="7" t="s">
        <v>415</v>
      </c>
      <c r="F104" s="7" t="s">
        <v>416</v>
      </c>
      <c r="G104">
        <v>512</v>
      </c>
      <c r="H104" s="7" t="s">
        <v>504</v>
      </c>
      <c r="I104" s="7" t="s">
        <v>415</v>
      </c>
      <c r="J104" s="7" t="s">
        <v>506</v>
      </c>
    </row>
    <row r="105" spans="1:10" x14ac:dyDescent="0.25">
      <c r="A105" s="7" t="s">
        <v>279</v>
      </c>
      <c r="B105">
        <v>3</v>
      </c>
      <c r="C105" s="7" t="s">
        <v>280</v>
      </c>
      <c r="D105" s="7" t="s">
        <v>349</v>
      </c>
      <c r="E105" s="7" t="s">
        <v>420</v>
      </c>
      <c r="F105" s="7" t="s">
        <v>421</v>
      </c>
      <c r="G105">
        <v>128</v>
      </c>
      <c r="H105" s="7" t="s">
        <v>431</v>
      </c>
      <c r="I105" s="7" t="s">
        <v>415</v>
      </c>
      <c r="J105" s="7" t="s">
        <v>484</v>
      </c>
    </row>
    <row r="106" spans="1:10" x14ac:dyDescent="0.25">
      <c r="A106" s="7" t="s">
        <v>279</v>
      </c>
      <c r="B106">
        <v>4</v>
      </c>
      <c r="C106" s="7" t="s">
        <v>281</v>
      </c>
      <c r="D106" s="7" t="s">
        <v>355</v>
      </c>
      <c r="E106" s="7" t="s">
        <v>420</v>
      </c>
      <c r="F106" s="7" t="s">
        <v>421</v>
      </c>
      <c r="G106">
        <v>65535</v>
      </c>
      <c r="H106" s="7" t="s">
        <v>355</v>
      </c>
      <c r="I106" s="7" t="s">
        <v>415</v>
      </c>
      <c r="J106" s="7" t="s">
        <v>507</v>
      </c>
    </row>
    <row r="107" spans="1:10" x14ac:dyDescent="0.25">
      <c r="A107" s="7" t="s">
        <v>379</v>
      </c>
      <c r="B107">
        <v>1</v>
      </c>
      <c r="C107" s="7" t="s">
        <v>380</v>
      </c>
      <c r="D107" s="7" t="s">
        <v>356</v>
      </c>
      <c r="E107" s="7" t="s">
        <v>415</v>
      </c>
      <c r="F107" s="7" t="s">
        <v>416</v>
      </c>
      <c r="G107">
        <v>14</v>
      </c>
      <c r="H107" s="7" t="s">
        <v>508</v>
      </c>
      <c r="I107" s="7" t="s">
        <v>418</v>
      </c>
      <c r="J107" s="7" t="s">
        <v>415</v>
      </c>
    </row>
    <row r="108" spans="1:10" x14ac:dyDescent="0.25">
      <c r="A108" s="7" t="s">
        <v>379</v>
      </c>
      <c r="B108">
        <v>2</v>
      </c>
      <c r="C108" s="7" t="s">
        <v>381</v>
      </c>
      <c r="D108" s="7" t="s">
        <v>345</v>
      </c>
      <c r="E108" s="7" t="s">
        <v>415</v>
      </c>
      <c r="F108" s="7" t="s">
        <v>416</v>
      </c>
      <c r="H108" s="7" t="s">
        <v>345</v>
      </c>
      <c r="I108" s="7" t="s">
        <v>415</v>
      </c>
      <c r="J108" s="7" t="s">
        <v>509</v>
      </c>
    </row>
    <row r="109" spans="1:10" x14ac:dyDescent="0.25">
      <c r="A109" s="7" t="s">
        <v>295</v>
      </c>
      <c r="B109">
        <v>1</v>
      </c>
      <c r="C109" s="7" t="s">
        <v>172</v>
      </c>
      <c r="D109" s="7" t="s">
        <v>342</v>
      </c>
      <c r="E109" s="7" t="s">
        <v>415</v>
      </c>
      <c r="F109" s="7" t="s">
        <v>416</v>
      </c>
      <c r="H109" s="7" t="s">
        <v>417</v>
      </c>
      <c r="I109" s="7" t="s">
        <v>418</v>
      </c>
      <c r="J109" s="7" t="s">
        <v>427</v>
      </c>
    </row>
    <row r="110" spans="1:10" x14ac:dyDescent="0.25">
      <c r="A110" s="7" t="s">
        <v>295</v>
      </c>
      <c r="B110">
        <v>2</v>
      </c>
      <c r="C110" s="7" t="s">
        <v>229</v>
      </c>
      <c r="D110" s="7" t="s">
        <v>356</v>
      </c>
      <c r="E110" s="7" t="s">
        <v>420</v>
      </c>
      <c r="F110" s="7" t="s">
        <v>421</v>
      </c>
      <c r="G110">
        <v>108</v>
      </c>
      <c r="H110" s="7" t="s">
        <v>510</v>
      </c>
      <c r="I110" s="7" t="s">
        <v>415</v>
      </c>
      <c r="J110" s="7" t="s">
        <v>453</v>
      </c>
    </row>
    <row r="111" spans="1:10" x14ac:dyDescent="0.25">
      <c r="A111" s="7" t="s">
        <v>295</v>
      </c>
      <c r="B111">
        <v>3</v>
      </c>
      <c r="C111" s="7" t="s">
        <v>230</v>
      </c>
      <c r="D111" s="7" t="s">
        <v>356</v>
      </c>
      <c r="E111" s="7" t="s">
        <v>415</v>
      </c>
      <c r="F111" s="7" t="s">
        <v>416</v>
      </c>
      <c r="G111">
        <v>32</v>
      </c>
      <c r="H111" s="7" t="s">
        <v>454</v>
      </c>
      <c r="I111" s="7" t="s">
        <v>422</v>
      </c>
      <c r="J111" s="7" t="s">
        <v>455</v>
      </c>
    </row>
    <row r="112" spans="1:10" x14ac:dyDescent="0.25">
      <c r="A112" s="7" t="s">
        <v>295</v>
      </c>
      <c r="B112">
        <v>4</v>
      </c>
      <c r="C112" s="7" t="s">
        <v>231</v>
      </c>
      <c r="D112" s="7" t="s">
        <v>356</v>
      </c>
      <c r="E112" s="7" t="s">
        <v>420</v>
      </c>
      <c r="F112" s="7" t="s">
        <v>421</v>
      </c>
      <c r="G112">
        <v>32</v>
      </c>
      <c r="H112" s="7" t="s">
        <v>454</v>
      </c>
      <c r="I112" s="7" t="s">
        <v>415</v>
      </c>
      <c r="J112" s="7" t="s">
        <v>456</v>
      </c>
    </row>
    <row r="113" spans="1:10" x14ac:dyDescent="0.25">
      <c r="A113" s="7" t="s">
        <v>295</v>
      </c>
      <c r="B113">
        <v>5</v>
      </c>
      <c r="C113" s="7" t="s">
        <v>232</v>
      </c>
      <c r="D113" s="7" t="s">
        <v>356</v>
      </c>
      <c r="E113" s="7" t="s">
        <v>415</v>
      </c>
      <c r="F113" s="7" t="s">
        <v>416</v>
      </c>
      <c r="G113">
        <v>32</v>
      </c>
      <c r="H113" s="7" t="s">
        <v>454</v>
      </c>
      <c r="I113" s="7" t="s">
        <v>422</v>
      </c>
      <c r="J113" s="7" t="s">
        <v>457</v>
      </c>
    </row>
    <row r="114" spans="1:10" x14ac:dyDescent="0.25">
      <c r="A114" s="7" t="s">
        <v>295</v>
      </c>
      <c r="B114">
        <v>6</v>
      </c>
      <c r="C114" s="7" t="s">
        <v>233</v>
      </c>
      <c r="D114" s="7" t="s">
        <v>356</v>
      </c>
      <c r="E114" s="7" t="s">
        <v>420</v>
      </c>
      <c r="F114" s="7" t="s">
        <v>421</v>
      </c>
      <c r="G114">
        <v>12</v>
      </c>
      <c r="H114" s="7" t="s">
        <v>458</v>
      </c>
      <c r="I114" s="7" t="s">
        <v>415</v>
      </c>
      <c r="J114" s="7" t="s">
        <v>459</v>
      </c>
    </row>
    <row r="115" spans="1:10" x14ac:dyDescent="0.25">
      <c r="A115" s="7" t="s">
        <v>295</v>
      </c>
      <c r="B115">
        <v>7</v>
      </c>
      <c r="C115" s="7" t="s">
        <v>296</v>
      </c>
      <c r="D115" s="7" t="s">
        <v>349</v>
      </c>
      <c r="E115" s="7" t="s">
        <v>420</v>
      </c>
      <c r="F115" s="7" t="s">
        <v>421</v>
      </c>
      <c r="G115">
        <v>12</v>
      </c>
      <c r="H115" s="7" t="s">
        <v>467</v>
      </c>
      <c r="I115" s="7" t="s">
        <v>422</v>
      </c>
      <c r="J115" s="7" t="s">
        <v>415</v>
      </c>
    </row>
    <row r="116" spans="1:10" x14ac:dyDescent="0.25">
      <c r="A116" s="7" t="s">
        <v>295</v>
      </c>
      <c r="B116">
        <v>8</v>
      </c>
      <c r="C116" s="7" t="s">
        <v>297</v>
      </c>
      <c r="D116" s="7" t="s">
        <v>349</v>
      </c>
      <c r="E116" s="7" t="s">
        <v>420</v>
      </c>
      <c r="F116" s="7" t="s">
        <v>421</v>
      </c>
      <c r="G116">
        <v>12</v>
      </c>
      <c r="H116" s="7" t="s">
        <v>467</v>
      </c>
      <c r="I116" s="7" t="s">
        <v>422</v>
      </c>
      <c r="J116" s="7" t="s">
        <v>415</v>
      </c>
    </row>
    <row r="117" spans="1:10" x14ac:dyDescent="0.25">
      <c r="A117" s="7" t="s">
        <v>295</v>
      </c>
      <c r="B117">
        <v>9</v>
      </c>
      <c r="C117" s="7" t="s">
        <v>298</v>
      </c>
      <c r="D117" s="7" t="s">
        <v>349</v>
      </c>
      <c r="E117" s="7" t="s">
        <v>420</v>
      </c>
      <c r="F117" s="7" t="s">
        <v>421</v>
      </c>
      <c r="G117">
        <v>12</v>
      </c>
      <c r="H117" s="7" t="s">
        <v>467</v>
      </c>
      <c r="I117" s="7" t="s">
        <v>415</v>
      </c>
      <c r="J117" s="7" t="s">
        <v>415</v>
      </c>
    </row>
    <row r="118" spans="1:10" x14ac:dyDescent="0.25">
      <c r="A118" s="7" t="s">
        <v>295</v>
      </c>
      <c r="B118">
        <v>10</v>
      </c>
      <c r="C118" s="7" t="s">
        <v>299</v>
      </c>
      <c r="D118" s="7" t="s">
        <v>349</v>
      </c>
      <c r="E118" s="7" t="s">
        <v>420</v>
      </c>
      <c r="F118" s="7" t="s">
        <v>421</v>
      </c>
      <c r="G118">
        <v>12</v>
      </c>
      <c r="H118" s="7" t="s">
        <v>467</v>
      </c>
      <c r="I118" s="7" t="s">
        <v>422</v>
      </c>
      <c r="J118" s="7" t="s">
        <v>415</v>
      </c>
    </row>
    <row r="119" spans="1:10" x14ac:dyDescent="0.25">
      <c r="A119" s="7" t="s">
        <v>295</v>
      </c>
      <c r="B119">
        <v>11</v>
      </c>
      <c r="C119" s="7" t="s">
        <v>300</v>
      </c>
      <c r="D119" s="7" t="s">
        <v>349</v>
      </c>
      <c r="E119" s="7" t="s">
        <v>420</v>
      </c>
      <c r="F119" s="7" t="s">
        <v>421</v>
      </c>
      <c r="G119">
        <v>6</v>
      </c>
      <c r="H119" s="7" t="s">
        <v>511</v>
      </c>
      <c r="I119" s="7" t="s">
        <v>415</v>
      </c>
      <c r="J119" s="7" t="s">
        <v>415</v>
      </c>
    </row>
    <row r="120" spans="1:10" x14ac:dyDescent="0.25">
      <c r="A120" s="7" t="s">
        <v>295</v>
      </c>
      <c r="B120">
        <v>12</v>
      </c>
      <c r="C120" s="7" t="s">
        <v>176</v>
      </c>
      <c r="D120" s="7" t="s">
        <v>356</v>
      </c>
      <c r="E120" s="7" t="s">
        <v>415</v>
      </c>
      <c r="F120" s="7" t="s">
        <v>416</v>
      </c>
      <c r="G120">
        <v>180</v>
      </c>
      <c r="H120" s="7" t="s">
        <v>512</v>
      </c>
      <c r="I120" s="7" t="s">
        <v>422</v>
      </c>
      <c r="J120" s="7" t="s">
        <v>415</v>
      </c>
    </row>
    <row r="121" spans="1:10" x14ac:dyDescent="0.25">
      <c r="A121" s="7" t="s">
        <v>295</v>
      </c>
      <c r="B121">
        <v>13</v>
      </c>
      <c r="C121" s="7" t="s">
        <v>247</v>
      </c>
      <c r="D121" s="7" t="s">
        <v>349</v>
      </c>
      <c r="E121" s="7" t="s">
        <v>420</v>
      </c>
      <c r="F121" s="7" t="s">
        <v>421</v>
      </c>
      <c r="G121">
        <v>128</v>
      </c>
      <c r="H121" s="7" t="s">
        <v>431</v>
      </c>
      <c r="I121" s="7" t="s">
        <v>415</v>
      </c>
      <c r="J121" s="7" t="s">
        <v>460</v>
      </c>
    </row>
    <row r="122" spans="1:10" x14ac:dyDescent="0.25">
      <c r="A122" s="7" t="s">
        <v>295</v>
      </c>
      <c r="B122">
        <v>14</v>
      </c>
      <c r="C122" s="7" t="s">
        <v>248</v>
      </c>
      <c r="D122" s="7" t="s">
        <v>349</v>
      </c>
      <c r="E122" s="7" t="s">
        <v>420</v>
      </c>
      <c r="F122" s="7" t="s">
        <v>421</v>
      </c>
      <c r="G122">
        <v>128</v>
      </c>
      <c r="H122" s="7" t="s">
        <v>431</v>
      </c>
      <c r="I122" s="7" t="s">
        <v>415</v>
      </c>
      <c r="J122" s="7" t="s">
        <v>460</v>
      </c>
    </row>
    <row r="123" spans="1:10" x14ac:dyDescent="0.25">
      <c r="A123" s="7" t="s">
        <v>295</v>
      </c>
      <c r="B123">
        <v>15</v>
      </c>
      <c r="C123" s="7" t="s">
        <v>249</v>
      </c>
      <c r="D123" s="7" t="s">
        <v>349</v>
      </c>
      <c r="E123" s="7" t="s">
        <v>420</v>
      </c>
      <c r="F123" s="7" t="s">
        <v>421</v>
      </c>
      <c r="G123">
        <v>128</v>
      </c>
      <c r="H123" s="7" t="s">
        <v>431</v>
      </c>
      <c r="I123" s="7" t="s">
        <v>415</v>
      </c>
      <c r="J123" s="7" t="s">
        <v>461</v>
      </c>
    </row>
    <row r="124" spans="1:10" x14ac:dyDescent="0.25">
      <c r="A124" s="7" t="s">
        <v>295</v>
      </c>
      <c r="B124">
        <v>16</v>
      </c>
      <c r="C124" s="7" t="s">
        <v>250</v>
      </c>
      <c r="D124" s="7" t="s">
        <v>349</v>
      </c>
      <c r="E124" s="7" t="s">
        <v>420</v>
      </c>
      <c r="F124" s="7" t="s">
        <v>421</v>
      </c>
      <c r="G124">
        <v>2</v>
      </c>
      <c r="H124" s="7" t="s">
        <v>463</v>
      </c>
      <c r="I124" s="7" t="s">
        <v>415</v>
      </c>
      <c r="J124" s="7" t="s">
        <v>464</v>
      </c>
    </row>
    <row r="125" spans="1:10" x14ac:dyDescent="0.25">
      <c r="A125" s="7" t="s">
        <v>295</v>
      </c>
      <c r="B125">
        <v>17</v>
      </c>
      <c r="C125" s="7" t="s">
        <v>251</v>
      </c>
      <c r="D125" s="7" t="s">
        <v>349</v>
      </c>
      <c r="E125" s="7" t="s">
        <v>420</v>
      </c>
      <c r="F125" s="7" t="s">
        <v>421</v>
      </c>
      <c r="G125">
        <v>16</v>
      </c>
      <c r="H125" s="7" t="s">
        <v>465</v>
      </c>
      <c r="I125" s="7" t="s">
        <v>415</v>
      </c>
      <c r="J125" s="7" t="s">
        <v>466</v>
      </c>
    </row>
    <row r="126" spans="1:10" x14ac:dyDescent="0.25">
      <c r="A126" s="7" t="s">
        <v>295</v>
      </c>
      <c r="B126">
        <v>18</v>
      </c>
      <c r="C126" s="7" t="s">
        <v>302</v>
      </c>
      <c r="D126" s="7" t="s">
        <v>349</v>
      </c>
      <c r="E126" s="7" t="s">
        <v>420</v>
      </c>
      <c r="F126" s="7" t="s">
        <v>421</v>
      </c>
      <c r="G126">
        <v>2</v>
      </c>
      <c r="H126" s="7" t="s">
        <v>463</v>
      </c>
      <c r="I126" s="7" t="s">
        <v>415</v>
      </c>
      <c r="J126" s="7" t="s">
        <v>513</v>
      </c>
    </row>
    <row r="127" spans="1:10" x14ac:dyDescent="0.25">
      <c r="A127" s="7" t="s">
        <v>295</v>
      </c>
      <c r="B127">
        <v>19</v>
      </c>
      <c r="C127" s="7" t="s">
        <v>242</v>
      </c>
      <c r="D127" s="7" t="s">
        <v>349</v>
      </c>
      <c r="E127" s="7" t="s">
        <v>420</v>
      </c>
      <c r="F127" s="7" t="s">
        <v>421</v>
      </c>
      <c r="G127">
        <v>128</v>
      </c>
      <c r="H127" s="7" t="s">
        <v>431</v>
      </c>
      <c r="I127" s="7" t="s">
        <v>415</v>
      </c>
      <c r="J127" s="7" t="s">
        <v>472</v>
      </c>
    </row>
    <row r="128" spans="1:10" x14ac:dyDescent="0.25">
      <c r="A128" s="7" t="s">
        <v>295</v>
      </c>
      <c r="B128">
        <v>20</v>
      </c>
      <c r="C128" s="7" t="s">
        <v>243</v>
      </c>
      <c r="D128" s="7" t="s">
        <v>349</v>
      </c>
      <c r="E128" s="7" t="s">
        <v>420</v>
      </c>
      <c r="F128" s="7" t="s">
        <v>421</v>
      </c>
      <c r="G128">
        <v>128</v>
      </c>
      <c r="H128" s="7" t="s">
        <v>431</v>
      </c>
      <c r="I128" s="7" t="s">
        <v>415</v>
      </c>
      <c r="J128" s="7" t="s">
        <v>472</v>
      </c>
    </row>
    <row r="129" spans="1:10" x14ac:dyDescent="0.25">
      <c r="A129" s="7" t="s">
        <v>295</v>
      </c>
      <c r="B129">
        <v>21</v>
      </c>
      <c r="C129" s="7" t="s">
        <v>244</v>
      </c>
      <c r="D129" s="7" t="s">
        <v>349</v>
      </c>
      <c r="E129" s="7" t="s">
        <v>420</v>
      </c>
      <c r="F129" s="7" t="s">
        <v>421</v>
      </c>
      <c r="G129">
        <v>128</v>
      </c>
      <c r="H129" s="7" t="s">
        <v>431</v>
      </c>
      <c r="I129" s="7" t="s">
        <v>415</v>
      </c>
      <c r="J129" s="7" t="s">
        <v>473</v>
      </c>
    </row>
    <row r="130" spans="1:10" x14ac:dyDescent="0.25">
      <c r="A130" s="7" t="s">
        <v>295</v>
      </c>
      <c r="B130">
        <v>22</v>
      </c>
      <c r="C130" s="7" t="s">
        <v>245</v>
      </c>
      <c r="D130" s="7" t="s">
        <v>349</v>
      </c>
      <c r="E130" s="7" t="s">
        <v>420</v>
      </c>
      <c r="F130" s="7" t="s">
        <v>421</v>
      </c>
      <c r="G130">
        <v>2</v>
      </c>
      <c r="H130" s="7" t="s">
        <v>463</v>
      </c>
      <c r="I130" s="7" t="s">
        <v>415</v>
      </c>
      <c r="J130" s="7" t="s">
        <v>474</v>
      </c>
    </row>
    <row r="131" spans="1:10" x14ac:dyDescent="0.25">
      <c r="A131" s="7" t="s">
        <v>295</v>
      </c>
      <c r="B131">
        <v>23</v>
      </c>
      <c r="C131" s="7" t="s">
        <v>246</v>
      </c>
      <c r="D131" s="7" t="s">
        <v>349</v>
      </c>
      <c r="E131" s="7" t="s">
        <v>420</v>
      </c>
      <c r="F131" s="7" t="s">
        <v>421</v>
      </c>
      <c r="G131">
        <v>16</v>
      </c>
      <c r="H131" s="7" t="s">
        <v>465</v>
      </c>
      <c r="I131" s="7" t="s">
        <v>415</v>
      </c>
      <c r="J131" s="7" t="s">
        <v>475</v>
      </c>
    </row>
    <row r="132" spans="1:10" x14ac:dyDescent="0.25">
      <c r="A132" s="7" t="s">
        <v>295</v>
      </c>
      <c r="B132">
        <v>25</v>
      </c>
      <c r="C132" s="7" t="s">
        <v>188</v>
      </c>
      <c r="D132" s="7" t="s">
        <v>382</v>
      </c>
      <c r="E132" s="7" t="s">
        <v>420</v>
      </c>
      <c r="F132" s="7" t="s">
        <v>421</v>
      </c>
      <c r="G132">
        <v>4294967295</v>
      </c>
      <c r="H132" s="7" t="s">
        <v>382</v>
      </c>
      <c r="I132" s="7" t="s">
        <v>415</v>
      </c>
      <c r="J132" s="7" t="s">
        <v>415</v>
      </c>
    </row>
    <row r="133" spans="1:10" x14ac:dyDescent="0.25">
      <c r="A133" s="7" t="s">
        <v>295</v>
      </c>
      <c r="B133">
        <v>31</v>
      </c>
      <c r="C133" s="7" t="s">
        <v>387</v>
      </c>
      <c r="D133" s="7" t="s">
        <v>345</v>
      </c>
      <c r="E133" s="7" t="s">
        <v>420</v>
      </c>
      <c r="F133" s="7" t="s">
        <v>421</v>
      </c>
      <c r="H133" s="7" t="s">
        <v>345</v>
      </c>
      <c r="I133" s="7" t="s">
        <v>415</v>
      </c>
      <c r="J133" s="7" t="s">
        <v>514</v>
      </c>
    </row>
    <row r="134" spans="1:10" x14ac:dyDescent="0.25">
      <c r="A134" s="7" t="s">
        <v>295</v>
      </c>
      <c r="B134">
        <v>37</v>
      </c>
      <c r="C134" s="7" t="s">
        <v>390</v>
      </c>
      <c r="D134" s="7" t="s">
        <v>346</v>
      </c>
      <c r="E134" s="7" t="s">
        <v>428</v>
      </c>
      <c r="F134" s="7" t="s">
        <v>416</v>
      </c>
      <c r="H134" s="7" t="s">
        <v>429</v>
      </c>
      <c r="I134" s="7" t="s">
        <v>415</v>
      </c>
      <c r="J134" s="7" t="s">
        <v>515</v>
      </c>
    </row>
    <row r="135" spans="1:10" x14ac:dyDescent="0.25">
      <c r="A135" s="7" t="s">
        <v>295</v>
      </c>
      <c r="B135">
        <v>38</v>
      </c>
      <c r="C135" s="7" t="s">
        <v>391</v>
      </c>
      <c r="D135" s="7" t="s">
        <v>346</v>
      </c>
      <c r="E135" s="7" t="s">
        <v>428</v>
      </c>
      <c r="F135" s="7" t="s">
        <v>416</v>
      </c>
      <c r="H135" s="7" t="s">
        <v>429</v>
      </c>
      <c r="I135" s="7" t="s">
        <v>415</v>
      </c>
      <c r="J135" s="7" t="s">
        <v>516</v>
      </c>
    </row>
    <row r="136" spans="1:10" x14ac:dyDescent="0.25">
      <c r="A136" s="7" t="s">
        <v>306</v>
      </c>
      <c r="B136">
        <v>1</v>
      </c>
      <c r="C136" s="7" t="s">
        <v>293</v>
      </c>
      <c r="D136" s="7" t="s">
        <v>342</v>
      </c>
      <c r="E136" s="7" t="s">
        <v>415</v>
      </c>
      <c r="F136" s="7" t="s">
        <v>416</v>
      </c>
      <c r="H136" s="7" t="s">
        <v>417</v>
      </c>
      <c r="I136" s="7" t="s">
        <v>418</v>
      </c>
      <c r="J136" s="7" t="s">
        <v>517</v>
      </c>
    </row>
    <row r="137" spans="1:10" x14ac:dyDescent="0.25">
      <c r="A137" s="7" t="s">
        <v>306</v>
      </c>
      <c r="B137">
        <v>2</v>
      </c>
      <c r="C137" s="7" t="s">
        <v>292</v>
      </c>
      <c r="D137" s="7" t="s">
        <v>342</v>
      </c>
      <c r="E137" s="7" t="s">
        <v>420</v>
      </c>
      <c r="F137" s="7" t="s">
        <v>421</v>
      </c>
      <c r="H137" s="7" t="s">
        <v>417</v>
      </c>
      <c r="I137" s="7" t="s">
        <v>422</v>
      </c>
      <c r="J137" s="7" t="s">
        <v>427</v>
      </c>
    </row>
    <row r="138" spans="1:10" x14ac:dyDescent="0.25">
      <c r="A138" s="7" t="s">
        <v>306</v>
      </c>
      <c r="B138">
        <v>3</v>
      </c>
      <c r="C138" s="7" t="s">
        <v>196</v>
      </c>
      <c r="D138" s="7" t="s">
        <v>342</v>
      </c>
      <c r="E138" s="7" t="s">
        <v>420</v>
      </c>
      <c r="F138" s="7" t="s">
        <v>421</v>
      </c>
      <c r="H138" s="7" t="s">
        <v>417</v>
      </c>
      <c r="I138" s="7" t="s">
        <v>422</v>
      </c>
      <c r="J138" s="7" t="s">
        <v>419</v>
      </c>
    </row>
    <row r="139" spans="1:10" x14ac:dyDescent="0.25">
      <c r="A139" s="7" t="s">
        <v>306</v>
      </c>
      <c r="B139">
        <v>4</v>
      </c>
      <c r="C139" s="7" t="s">
        <v>307</v>
      </c>
      <c r="D139" s="7" t="s">
        <v>349</v>
      </c>
      <c r="E139" s="7" t="s">
        <v>420</v>
      </c>
      <c r="F139" s="7" t="s">
        <v>421</v>
      </c>
      <c r="G139">
        <v>128</v>
      </c>
      <c r="H139" s="7" t="s">
        <v>431</v>
      </c>
      <c r="I139" s="7" t="s">
        <v>422</v>
      </c>
      <c r="J139" s="7" t="s">
        <v>518</v>
      </c>
    </row>
    <row r="140" spans="1:10" x14ac:dyDescent="0.25">
      <c r="A140" s="7" t="s">
        <v>306</v>
      </c>
      <c r="B140">
        <v>5</v>
      </c>
      <c r="C140" s="7" t="s">
        <v>308</v>
      </c>
      <c r="D140" s="7" t="s">
        <v>349</v>
      </c>
      <c r="E140" s="7" t="s">
        <v>420</v>
      </c>
      <c r="F140" s="7" t="s">
        <v>421</v>
      </c>
      <c r="G140">
        <v>128</v>
      </c>
      <c r="H140" s="7" t="s">
        <v>431</v>
      </c>
      <c r="I140" s="7" t="s">
        <v>422</v>
      </c>
      <c r="J140" s="7" t="s">
        <v>519</v>
      </c>
    </row>
    <row r="141" spans="1:10" x14ac:dyDescent="0.25">
      <c r="A141" s="7" t="s">
        <v>306</v>
      </c>
      <c r="B141">
        <v>6</v>
      </c>
      <c r="C141" s="7" t="s">
        <v>223</v>
      </c>
      <c r="D141" s="7" t="s">
        <v>345</v>
      </c>
      <c r="E141" s="7" t="s">
        <v>415</v>
      </c>
      <c r="F141" s="7" t="s">
        <v>416</v>
      </c>
      <c r="H141" s="7" t="s">
        <v>345</v>
      </c>
      <c r="I141" s="7" t="s">
        <v>415</v>
      </c>
      <c r="J141" s="7" t="s">
        <v>520</v>
      </c>
    </row>
    <row r="142" spans="1:10" x14ac:dyDescent="0.25">
      <c r="A142" s="7" t="s">
        <v>306</v>
      </c>
      <c r="B142">
        <v>7</v>
      </c>
      <c r="C142" s="7" t="s">
        <v>224</v>
      </c>
      <c r="D142" s="7" t="s">
        <v>345</v>
      </c>
      <c r="E142" s="7" t="s">
        <v>420</v>
      </c>
      <c r="F142" s="7" t="s">
        <v>421</v>
      </c>
      <c r="H142" s="7" t="s">
        <v>345</v>
      </c>
      <c r="I142" s="7" t="s">
        <v>415</v>
      </c>
      <c r="J142" s="7" t="s">
        <v>521</v>
      </c>
    </row>
    <row r="143" spans="1:10" x14ac:dyDescent="0.25">
      <c r="A143" s="7" t="s">
        <v>306</v>
      </c>
      <c r="B143">
        <v>8</v>
      </c>
      <c r="C143" s="7" t="s">
        <v>242</v>
      </c>
      <c r="D143" s="7" t="s">
        <v>349</v>
      </c>
      <c r="E143" s="7" t="s">
        <v>415</v>
      </c>
      <c r="F143" s="7" t="s">
        <v>416</v>
      </c>
      <c r="G143">
        <v>128</v>
      </c>
      <c r="H143" s="7" t="s">
        <v>431</v>
      </c>
      <c r="I143" s="7" t="s">
        <v>415</v>
      </c>
      <c r="J143" s="7" t="s">
        <v>472</v>
      </c>
    </row>
    <row r="144" spans="1:10" x14ac:dyDescent="0.25">
      <c r="A144" s="7" t="s">
        <v>306</v>
      </c>
      <c r="B144">
        <v>9</v>
      </c>
      <c r="C144" s="7" t="s">
        <v>243</v>
      </c>
      <c r="D144" s="7" t="s">
        <v>349</v>
      </c>
      <c r="E144" s="7" t="s">
        <v>420</v>
      </c>
      <c r="F144" s="7" t="s">
        <v>421</v>
      </c>
      <c r="G144">
        <v>128</v>
      </c>
      <c r="H144" s="7" t="s">
        <v>431</v>
      </c>
      <c r="I144" s="7" t="s">
        <v>415</v>
      </c>
      <c r="J144" s="7" t="s">
        <v>472</v>
      </c>
    </row>
    <row r="145" spans="1:10" x14ac:dyDescent="0.25">
      <c r="A145" s="7" t="s">
        <v>306</v>
      </c>
      <c r="B145">
        <v>10</v>
      </c>
      <c r="C145" s="7" t="s">
        <v>244</v>
      </c>
      <c r="D145" s="7" t="s">
        <v>349</v>
      </c>
      <c r="E145" s="7" t="s">
        <v>415</v>
      </c>
      <c r="F145" s="7" t="s">
        <v>416</v>
      </c>
      <c r="G145">
        <v>128</v>
      </c>
      <c r="H145" s="7" t="s">
        <v>431</v>
      </c>
      <c r="I145" s="7" t="s">
        <v>415</v>
      </c>
      <c r="J145" s="7" t="s">
        <v>473</v>
      </c>
    </row>
    <row r="146" spans="1:10" x14ac:dyDescent="0.25">
      <c r="A146" s="7" t="s">
        <v>306</v>
      </c>
      <c r="B146">
        <v>11</v>
      </c>
      <c r="C146" s="7" t="s">
        <v>245</v>
      </c>
      <c r="D146" s="7" t="s">
        <v>349</v>
      </c>
      <c r="E146" s="8" t="s">
        <v>462</v>
      </c>
      <c r="F146" s="7" t="s">
        <v>416</v>
      </c>
      <c r="G146">
        <v>2</v>
      </c>
      <c r="H146" s="7" t="s">
        <v>463</v>
      </c>
      <c r="I146" s="7" t="s">
        <v>415</v>
      </c>
      <c r="J146" s="7" t="s">
        <v>474</v>
      </c>
    </row>
    <row r="147" spans="1:10" x14ac:dyDescent="0.25">
      <c r="A147" s="7" t="s">
        <v>306</v>
      </c>
      <c r="B147">
        <v>12</v>
      </c>
      <c r="C147" s="7" t="s">
        <v>246</v>
      </c>
      <c r="D147" s="7" t="s">
        <v>349</v>
      </c>
      <c r="E147" s="7" t="s">
        <v>415</v>
      </c>
      <c r="F147" s="7" t="s">
        <v>416</v>
      </c>
      <c r="G147">
        <v>16</v>
      </c>
      <c r="H147" s="7" t="s">
        <v>465</v>
      </c>
      <c r="I147" s="7" t="s">
        <v>415</v>
      </c>
      <c r="J147" s="7" t="s">
        <v>475</v>
      </c>
    </row>
    <row r="148" spans="1:10" x14ac:dyDescent="0.25">
      <c r="A148" s="7" t="s">
        <v>306</v>
      </c>
      <c r="B148">
        <v>13</v>
      </c>
      <c r="C148" s="7" t="s">
        <v>309</v>
      </c>
      <c r="D148" s="7" t="s">
        <v>349</v>
      </c>
      <c r="E148" s="7" t="s">
        <v>420</v>
      </c>
      <c r="F148" s="7" t="s">
        <v>421</v>
      </c>
      <c r="G148">
        <v>32</v>
      </c>
      <c r="H148" s="7" t="s">
        <v>522</v>
      </c>
      <c r="I148" s="7" t="s">
        <v>415</v>
      </c>
      <c r="J148" s="7" t="s">
        <v>523</v>
      </c>
    </row>
    <row r="149" spans="1:10" x14ac:dyDescent="0.25">
      <c r="A149" s="7" t="s">
        <v>306</v>
      </c>
      <c r="B149">
        <v>14</v>
      </c>
      <c r="C149" s="7" t="s">
        <v>310</v>
      </c>
      <c r="D149" s="7" t="s">
        <v>349</v>
      </c>
      <c r="E149" s="7" t="s">
        <v>420</v>
      </c>
      <c r="F149" s="7" t="s">
        <v>421</v>
      </c>
      <c r="G149">
        <v>32</v>
      </c>
      <c r="H149" s="7" t="s">
        <v>522</v>
      </c>
      <c r="I149" s="7" t="s">
        <v>415</v>
      </c>
      <c r="J149" s="7" t="s">
        <v>524</v>
      </c>
    </row>
    <row r="150" spans="1:10" x14ac:dyDescent="0.25">
      <c r="A150" s="7" t="s">
        <v>306</v>
      </c>
      <c r="B150">
        <v>15</v>
      </c>
      <c r="C150" s="7" t="s">
        <v>311</v>
      </c>
      <c r="D150" s="7" t="s">
        <v>349</v>
      </c>
      <c r="E150" s="7" t="s">
        <v>420</v>
      </c>
      <c r="F150" s="7" t="s">
        <v>421</v>
      </c>
      <c r="G150">
        <v>32</v>
      </c>
      <c r="H150" s="7" t="s">
        <v>522</v>
      </c>
      <c r="I150" s="7" t="s">
        <v>415</v>
      </c>
      <c r="J150" s="7" t="s">
        <v>525</v>
      </c>
    </row>
    <row r="151" spans="1:10" x14ac:dyDescent="0.25">
      <c r="A151" s="7" t="s">
        <v>306</v>
      </c>
      <c r="B151">
        <v>16</v>
      </c>
      <c r="C151" s="7" t="s">
        <v>312</v>
      </c>
      <c r="D151" s="7" t="s">
        <v>356</v>
      </c>
      <c r="E151" s="7" t="s">
        <v>420</v>
      </c>
      <c r="F151" s="7" t="s">
        <v>421</v>
      </c>
      <c r="G151">
        <v>256</v>
      </c>
      <c r="H151" s="7" t="s">
        <v>452</v>
      </c>
      <c r="I151" s="7" t="s">
        <v>415</v>
      </c>
      <c r="J151" s="7" t="s">
        <v>526</v>
      </c>
    </row>
    <row r="152" spans="1:10" x14ac:dyDescent="0.25">
      <c r="A152" s="7" t="s">
        <v>44</v>
      </c>
      <c r="B152">
        <v>1</v>
      </c>
      <c r="C152" s="7" t="s">
        <v>313</v>
      </c>
      <c r="D152" s="7" t="s">
        <v>356</v>
      </c>
      <c r="E152" s="7" t="s">
        <v>415</v>
      </c>
      <c r="F152" s="7" t="s">
        <v>416</v>
      </c>
      <c r="G152">
        <v>128</v>
      </c>
      <c r="H152" s="7" t="s">
        <v>468</v>
      </c>
      <c r="I152" s="7" t="s">
        <v>418</v>
      </c>
      <c r="J152" s="7" t="s">
        <v>415</v>
      </c>
    </row>
    <row r="153" spans="1:10" x14ac:dyDescent="0.25">
      <c r="A153" s="7" t="s">
        <v>44</v>
      </c>
      <c r="B153">
        <v>2</v>
      </c>
      <c r="C153" s="7" t="s">
        <v>314</v>
      </c>
      <c r="D153" s="7" t="s">
        <v>394</v>
      </c>
      <c r="E153" s="7" t="s">
        <v>415</v>
      </c>
      <c r="F153" s="7" t="s">
        <v>416</v>
      </c>
      <c r="G153">
        <v>65535</v>
      </c>
      <c r="H153" s="7" t="s">
        <v>394</v>
      </c>
      <c r="I153" s="7" t="s">
        <v>415</v>
      </c>
      <c r="J153" s="7" t="s">
        <v>415</v>
      </c>
    </row>
    <row r="154" spans="1:10" x14ac:dyDescent="0.25">
      <c r="A154" s="7" t="s">
        <v>44</v>
      </c>
      <c r="B154">
        <v>3</v>
      </c>
      <c r="C154" s="7" t="s">
        <v>315</v>
      </c>
      <c r="D154" s="7" t="s">
        <v>342</v>
      </c>
      <c r="E154" s="7" t="s">
        <v>415</v>
      </c>
      <c r="F154" s="7" t="s">
        <v>416</v>
      </c>
      <c r="H154" s="7" t="s">
        <v>417</v>
      </c>
      <c r="I154" s="7" t="s">
        <v>415</v>
      </c>
      <c r="J154" s="7" t="s">
        <v>415</v>
      </c>
    </row>
    <row r="155" spans="1:10" x14ac:dyDescent="0.25">
      <c r="A155" s="7" t="s">
        <v>44</v>
      </c>
      <c r="B155">
        <v>4</v>
      </c>
      <c r="C155" s="7" t="s">
        <v>316</v>
      </c>
      <c r="D155" s="7" t="s">
        <v>395</v>
      </c>
      <c r="E155" s="7" t="s">
        <v>415</v>
      </c>
      <c r="F155" s="7" t="s">
        <v>416</v>
      </c>
      <c r="H155" s="7" t="s">
        <v>527</v>
      </c>
      <c r="I155" s="7" t="s">
        <v>415</v>
      </c>
      <c r="J155" s="7" t="s">
        <v>415</v>
      </c>
    </row>
    <row r="156" spans="1:10" x14ac:dyDescent="0.25">
      <c r="A156" s="7" t="s">
        <v>326</v>
      </c>
      <c r="B156">
        <v>1</v>
      </c>
      <c r="C156" s="7" t="s">
        <v>396</v>
      </c>
      <c r="D156" s="7" t="s">
        <v>342</v>
      </c>
      <c r="E156" s="7" t="s">
        <v>415</v>
      </c>
      <c r="F156" s="7" t="s">
        <v>416</v>
      </c>
      <c r="H156" s="7" t="s">
        <v>417</v>
      </c>
      <c r="I156" s="7" t="s">
        <v>418</v>
      </c>
      <c r="J156" s="7" t="s">
        <v>528</v>
      </c>
    </row>
    <row r="157" spans="1:10" x14ac:dyDescent="0.25">
      <c r="A157" s="7" t="s">
        <v>326</v>
      </c>
      <c r="B157">
        <v>2</v>
      </c>
      <c r="C157" s="7" t="s">
        <v>397</v>
      </c>
      <c r="D157" s="7" t="s">
        <v>349</v>
      </c>
      <c r="E157" s="7" t="s">
        <v>415</v>
      </c>
      <c r="F157" s="7" t="s">
        <v>416</v>
      </c>
      <c r="G157">
        <v>128</v>
      </c>
      <c r="H157" s="7" t="s">
        <v>431</v>
      </c>
      <c r="I157" s="7" t="s">
        <v>415</v>
      </c>
      <c r="J157" s="7" t="s">
        <v>415</v>
      </c>
    </row>
    <row r="158" spans="1:10" x14ac:dyDescent="0.25">
      <c r="A158" s="7" t="s">
        <v>326</v>
      </c>
      <c r="B158">
        <v>3</v>
      </c>
      <c r="C158" s="7" t="s">
        <v>398</v>
      </c>
      <c r="D158" s="7" t="s">
        <v>349</v>
      </c>
      <c r="E158" s="7" t="s">
        <v>415</v>
      </c>
      <c r="F158" s="7" t="s">
        <v>416</v>
      </c>
      <c r="G158">
        <v>64</v>
      </c>
      <c r="H158" s="7" t="s">
        <v>438</v>
      </c>
      <c r="I158" s="7" t="s">
        <v>415</v>
      </c>
      <c r="J158" s="7" t="s">
        <v>415</v>
      </c>
    </row>
    <row r="159" spans="1:10" x14ac:dyDescent="0.25">
      <c r="A159" s="7" t="s">
        <v>326</v>
      </c>
      <c r="B159">
        <v>4</v>
      </c>
      <c r="C159" s="7" t="s">
        <v>399</v>
      </c>
      <c r="D159" s="7" t="s">
        <v>349</v>
      </c>
      <c r="E159" s="7" t="s">
        <v>415</v>
      </c>
      <c r="F159" s="7" t="s">
        <v>416</v>
      </c>
      <c r="G159">
        <v>4</v>
      </c>
      <c r="H159" s="7" t="s">
        <v>529</v>
      </c>
      <c r="I159" s="7" t="s">
        <v>415</v>
      </c>
      <c r="J159" s="7" t="s">
        <v>415</v>
      </c>
    </row>
    <row r="160" spans="1:10" x14ac:dyDescent="0.25">
      <c r="A160" s="7" t="s">
        <v>326</v>
      </c>
      <c r="B160">
        <v>5</v>
      </c>
      <c r="C160" s="7" t="s">
        <v>400</v>
      </c>
      <c r="D160" s="7" t="s">
        <v>342</v>
      </c>
      <c r="E160" s="7" t="s">
        <v>420</v>
      </c>
      <c r="F160" s="7" t="s">
        <v>421</v>
      </c>
      <c r="H160" s="7" t="s">
        <v>417</v>
      </c>
      <c r="I160" s="7" t="s">
        <v>415</v>
      </c>
      <c r="J160" s="7" t="s">
        <v>530</v>
      </c>
    </row>
    <row r="161" spans="1:10" x14ac:dyDescent="0.25">
      <c r="A161" s="7" t="s">
        <v>326</v>
      </c>
      <c r="B161">
        <v>6</v>
      </c>
      <c r="C161" s="7" t="s">
        <v>401</v>
      </c>
      <c r="D161" s="7" t="s">
        <v>342</v>
      </c>
      <c r="E161" s="7" t="s">
        <v>420</v>
      </c>
      <c r="F161" s="7" t="s">
        <v>421</v>
      </c>
      <c r="H161" s="7" t="s">
        <v>417</v>
      </c>
      <c r="I161" s="7" t="s">
        <v>415</v>
      </c>
      <c r="J161" s="7" t="s">
        <v>531</v>
      </c>
    </row>
    <row r="162" spans="1:10" x14ac:dyDescent="0.25">
      <c r="A162" s="7" t="s">
        <v>326</v>
      </c>
      <c r="B162">
        <v>7</v>
      </c>
      <c r="C162" s="7" t="s">
        <v>402</v>
      </c>
      <c r="D162" s="7" t="s">
        <v>342</v>
      </c>
      <c r="E162" s="7" t="s">
        <v>420</v>
      </c>
      <c r="F162" s="7" t="s">
        <v>421</v>
      </c>
      <c r="H162" s="7" t="s">
        <v>417</v>
      </c>
      <c r="I162" s="7" t="s">
        <v>415</v>
      </c>
      <c r="J162" s="7" t="s">
        <v>532</v>
      </c>
    </row>
    <row r="163" spans="1:10" x14ac:dyDescent="0.25">
      <c r="A163" s="7" t="s">
        <v>326</v>
      </c>
      <c r="B163">
        <v>8</v>
      </c>
      <c r="C163" s="7" t="s">
        <v>403</v>
      </c>
      <c r="D163" s="7" t="s">
        <v>346</v>
      </c>
      <c r="E163" s="7" t="s">
        <v>414</v>
      </c>
      <c r="F163" s="7" t="s">
        <v>416</v>
      </c>
      <c r="H163" s="7" t="s">
        <v>429</v>
      </c>
      <c r="I163" s="7" t="s">
        <v>415</v>
      </c>
      <c r="J163" s="7" t="s">
        <v>533</v>
      </c>
    </row>
    <row r="164" spans="1:10" x14ac:dyDescent="0.25">
      <c r="A164" s="7" t="s">
        <v>326</v>
      </c>
      <c r="B164">
        <v>9</v>
      </c>
      <c r="C164" s="7" t="s">
        <v>404</v>
      </c>
      <c r="D164" s="7" t="s">
        <v>342</v>
      </c>
      <c r="E164" s="7" t="s">
        <v>415</v>
      </c>
      <c r="F164" s="7" t="s">
        <v>416</v>
      </c>
      <c r="H164" s="7" t="s">
        <v>417</v>
      </c>
      <c r="I164" s="7" t="s">
        <v>415</v>
      </c>
      <c r="J164" s="7" t="s">
        <v>534</v>
      </c>
    </row>
    <row r="165" spans="1:10" x14ac:dyDescent="0.25">
      <c r="A165" s="7" t="s">
        <v>405</v>
      </c>
      <c r="B165">
        <v>1</v>
      </c>
      <c r="C165" s="7" t="s">
        <v>211</v>
      </c>
      <c r="D165" s="7" t="s">
        <v>342</v>
      </c>
      <c r="E165" s="7" t="s">
        <v>415</v>
      </c>
      <c r="F165" s="7" t="s">
        <v>416</v>
      </c>
      <c r="H165" s="7" t="s">
        <v>417</v>
      </c>
      <c r="I165" s="7" t="s">
        <v>418</v>
      </c>
      <c r="J165" s="7" t="s">
        <v>434</v>
      </c>
    </row>
    <row r="166" spans="1:10" x14ac:dyDescent="0.25">
      <c r="A166" s="7" t="s">
        <v>405</v>
      </c>
      <c r="B166">
        <v>2</v>
      </c>
      <c r="C166" s="7" t="s">
        <v>213</v>
      </c>
      <c r="D166" s="7" t="s">
        <v>342</v>
      </c>
      <c r="E166" s="7" t="s">
        <v>415</v>
      </c>
      <c r="F166" s="7" t="s">
        <v>416</v>
      </c>
      <c r="H166" s="7" t="s">
        <v>417</v>
      </c>
      <c r="I166" s="7" t="s">
        <v>418</v>
      </c>
      <c r="J166" s="7" t="s">
        <v>448</v>
      </c>
    </row>
    <row r="167" spans="1:10" x14ac:dyDescent="0.25">
      <c r="A167" s="7" t="s">
        <v>321</v>
      </c>
      <c r="B167">
        <v>1</v>
      </c>
      <c r="C167" s="7" t="s">
        <v>212</v>
      </c>
      <c r="D167" s="7" t="s">
        <v>342</v>
      </c>
      <c r="E167" s="7" t="s">
        <v>415</v>
      </c>
      <c r="F167" s="7" t="s">
        <v>416</v>
      </c>
      <c r="H167" s="7" t="s">
        <v>417</v>
      </c>
      <c r="I167" s="7" t="s">
        <v>418</v>
      </c>
      <c r="J167" s="7" t="s">
        <v>436</v>
      </c>
    </row>
    <row r="168" spans="1:10" x14ac:dyDescent="0.25">
      <c r="A168" s="7" t="s">
        <v>321</v>
      </c>
      <c r="B168">
        <v>2</v>
      </c>
      <c r="C168" s="7" t="s">
        <v>293</v>
      </c>
      <c r="D168" s="7" t="s">
        <v>342</v>
      </c>
      <c r="E168" s="7" t="s">
        <v>420</v>
      </c>
      <c r="F168" s="7" t="s">
        <v>421</v>
      </c>
      <c r="H168" s="7" t="s">
        <v>417</v>
      </c>
      <c r="I168" s="7" t="s">
        <v>422</v>
      </c>
      <c r="J168" s="7" t="s">
        <v>517</v>
      </c>
    </row>
    <row r="169" spans="1:10" x14ac:dyDescent="0.25">
      <c r="A169" s="7" t="s">
        <v>321</v>
      </c>
      <c r="B169">
        <v>3</v>
      </c>
      <c r="C169" s="7" t="s">
        <v>226</v>
      </c>
      <c r="D169" s="7" t="s">
        <v>342</v>
      </c>
      <c r="E169" s="7" t="s">
        <v>420</v>
      </c>
      <c r="F169" s="7" t="s">
        <v>421</v>
      </c>
      <c r="H169" s="7" t="s">
        <v>417</v>
      </c>
      <c r="I169" s="7" t="s">
        <v>422</v>
      </c>
      <c r="J169" s="7" t="s">
        <v>449</v>
      </c>
    </row>
    <row r="170" spans="1:10" x14ac:dyDescent="0.25">
      <c r="A170" s="7" t="s">
        <v>321</v>
      </c>
      <c r="B170">
        <v>4</v>
      </c>
      <c r="C170" s="7" t="s">
        <v>322</v>
      </c>
      <c r="D170" s="7" t="s">
        <v>346</v>
      </c>
      <c r="E170" s="7" t="s">
        <v>415</v>
      </c>
      <c r="F170" s="7" t="s">
        <v>416</v>
      </c>
      <c r="H170" s="7" t="s">
        <v>429</v>
      </c>
      <c r="I170" s="7" t="s">
        <v>415</v>
      </c>
      <c r="J170" s="7" t="s">
        <v>535</v>
      </c>
    </row>
    <row r="171" spans="1:10" x14ac:dyDescent="0.25">
      <c r="A171" s="7" t="s">
        <v>321</v>
      </c>
      <c r="B171">
        <v>5</v>
      </c>
      <c r="C171" s="7" t="s">
        <v>323</v>
      </c>
      <c r="D171" s="7" t="s">
        <v>342</v>
      </c>
      <c r="E171" s="7" t="s">
        <v>420</v>
      </c>
      <c r="F171" s="7" t="s">
        <v>421</v>
      </c>
      <c r="H171" s="7" t="s">
        <v>417</v>
      </c>
      <c r="I171" s="7" t="s">
        <v>422</v>
      </c>
      <c r="J171" s="7" t="s">
        <v>427</v>
      </c>
    </row>
    <row r="172" spans="1:10" x14ac:dyDescent="0.25">
      <c r="A172" s="7" t="s">
        <v>321</v>
      </c>
      <c r="B172">
        <v>6</v>
      </c>
      <c r="C172" s="7" t="s">
        <v>294</v>
      </c>
      <c r="D172" s="7" t="s">
        <v>342</v>
      </c>
      <c r="E172" s="7" t="s">
        <v>420</v>
      </c>
      <c r="F172" s="7" t="s">
        <v>421</v>
      </c>
      <c r="H172" s="7" t="s">
        <v>417</v>
      </c>
      <c r="I172" s="7" t="s">
        <v>415</v>
      </c>
      <c r="J172" s="7" t="s">
        <v>536</v>
      </c>
    </row>
    <row r="173" spans="1:10" x14ac:dyDescent="0.25">
      <c r="A173" s="7" t="s">
        <v>321</v>
      </c>
      <c r="B173">
        <v>7</v>
      </c>
      <c r="C173" s="7" t="s">
        <v>257</v>
      </c>
      <c r="D173" s="7" t="s">
        <v>342</v>
      </c>
      <c r="E173" s="7" t="s">
        <v>420</v>
      </c>
      <c r="F173" s="7" t="s">
        <v>421</v>
      </c>
      <c r="H173" s="7" t="s">
        <v>417</v>
      </c>
      <c r="I173" s="7" t="s">
        <v>415</v>
      </c>
      <c r="J173" s="7" t="s">
        <v>537</v>
      </c>
    </row>
    <row r="174" spans="1:10" x14ac:dyDescent="0.25">
      <c r="A174" s="7" t="s">
        <v>321</v>
      </c>
      <c r="B174">
        <v>8</v>
      </c>
      <c r="C174" s="7" t="s">
        <v>406</v>
      </c>
      <c r="D174" s="7" t="s">
        <v>356</v>
      </c>
      <c r="E174" s="7" t="s">
        <v>420</v>
      </c>
      <c r="F174" s="7" t="s">
        <v>421</v>
      </c>
      <c r="G174">
        <v>1024</v>
      </c>
      <c r="H174" s="7" t="s">
        <v>538</v>
      </c>
      <c r="I174" s="7" t="s">
        <v>415</v>
      </c>
      <c r="J174" s="7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152-0C02-4E8D-BA21-9371A1EC8BFA}">
  <dimension ref="A1:D168"/>
  <sheetViews>
    <sheetView topLeftCell="A139" workbookViewId="0">
      <selection activeCell="C150" sqref="C150"/>
    </sheetView>
  </sheetViews>
  <sheetFormatPr defaultRowHeight="15" x14ac:dyDescent="0.25"/>
  <cols>
    <col min="1" max="1" width="16" bestFit="1" customWidth="1"/>
    <col min="2" max="2" width="31.7109375" bestFit="1" customWidth="1"/>
    <col min="3" max="3" width="138.7109375" bestFit="1" customWidth="1"/>
    <col min="4" max="4" width="10.28515625" bestFit="1" customWidth="1"/>
  </cols>
  <sheetData>
    <row r="1" spans="1:4" x14ac:dyDescent="0.25">
      <c r="A1" s="6" t="s">
        <v>621</v>
      </c>
      <c r="B1" s="6" t="s">
        <v>622</v>
      </c>
      <c r="C1" s="6" t="s">
        <v>623</v>
      </c>
      <c r="D1" s="6" t="s">
        <v>624</v>
      </c>
    </row>
    <row r="2" spans="1:4" x14ac:dyDescent="0.25">
      <c r="A2" s="7" t="s">
        <v>195</v>
      </c>
      <c r="B2" s="7" t="s">
        <v>196</v>
      </c>
      <c r="C2" s="7" t="s">
        <v>625</v>
      </c>
      <c r="D2" s="8" t="s">
        <v>626</v>
      </c>
    </row>
    <row r="3" spans="1:4" x14ac:dyDescent="0.25">
      <c r="A3" s="7" t="s">
        <v>195</v>
      </c>
      <c r="B3" s="7" t="s">
        <v>197</v>
      </c>
      <c r="C3" s="7" t="s">
        <v>627</v>
      </c>
      <c r="D3" s="8" t="s">
        <v>626</v>
      </c>
    </row>
    <row r="4" spans="1:4" x14ac:dyDescent="0.25">
      <c r="A4" s="7" t="s">
        <v>195</v>
      </c>
      <c r="B4" s="7" t="s">
        <v>343</v>
      </c>
      <c r="C4" s="7" t="s">
        <v>628</v>
      </c>
      <c r="D4" s="8" t="s">
        <v>626</v>
      </c>
    </row>
    <row r="5" spans="1:4" x14ac:dyDescent="0.25">
      <c r="A5" s="7" t="s">
        <v>195</v>
      </c>
      <c r="B5" s="7" t="s">
        <v>198</v>
      </c>
      <c r="C5" s="7" t="s">
        <v>629</v>
      </c>
      <c r="D5" s="8" t="s">
        <v>626</v>
      </c>
    </row>
    <row r="6" spans="1:4" x14ac:dyDescent="0.25">
      <c r="A6" s="7" t="s">
        <v>195</v>
      </c>
      <c r="B6" s="7" t="s">
        <v>344</v>
      </c>
      <c r="C6" s="7" t="s">
        <v>630</v>
      </c>
      <c r="D6" s="8" t="s">
        <v>626</v>
      </c>
    </row>
    <row r="7" spans="1:4" x14ac:dyDescent="0.25">
      <c r="A7" s="7" t="s">
        <v>325</v>
      </c>
      <c r="B7" s="7" t="s">
        <v>347</v>
      </c>
      <c r="C7" s="7" t="s">
        <v>631</v>
      </c>
      <c r="D7" s="8" t="s">
        <v>626</v>
      </c>
    </row>
    <row r="8" spans="1:4" x14ac:dyDescent="0.25">
      <c r="A8" s="7" t="s">
        <v>325</v>
      </c>
      <c r="B8" s="7" t="s">
        <v>196</v>
      </c>
      <c r="C8" s="7" t="s">
        <v>632</v>
      </c>
      <c r="D8" s="8" t="s">
        <v>626</v>
      </c>
    </row>
    <row r="9" spans="1:4" x14ac:dyDescent="0.25">
      <c r="A9" s="7" t="s">
        <v>325</v>
      </c>
      <c r="B9" s="7" t="s">
        <v>204</v>
      </c>
      <c r="C9" s="7" t="s">
        <v>633</v>
      </c>
      <c r="D9" s="8" t="s">
        <v>626</v>
      </c>
    </row>
    <row r="10" spans="1:4" x14ac:dyDescent="0.25">
      <c r="A10" s="7" t="s">
        <v>325</v>
      </c>
      <c r="B10" s="7" t="s">
        <v>348</v>
      </c>
      <c r="C10" s="7" t="s">
        <v>634</v>
      </c>
      <c r="D10" s="8" t="s">
        <v>626</v>
      </c>
    </row>
    <row r="11" spans="1:4" x14ac:dyDescent="0.25">
      <c r="A11" s="7" t="s">
        <v>325</v>
      </c>
      <c r="B11" s="7" t="s">
        <v>284</v>
      </c>
      <c r="C11" s="7" t="s">
        <v>635</v>
      </c>
      <c r="D11" s="8" t="s">
        <v>626</v>
      </c>
    </row>
    <row r="12" spans="1:4" x14ac:dyDescent="0.25">
      <c r="A12" s="7" t="s">
        <v>325</v>
      </c>
      <c r="B12" s="7" t="s">
        <v>350</v>
      </c>
      <c r="C12" s="7" t="s">
        <v>636</v>
      </c>
      <c r="D12" s="8" t="s">
        <v>626</v>
      </c>
    </row>
    <row r="13" spans="1:4" x14ac:dyDescent="0.25">
      <c r="A13" s="7" t="s">
        <v>325</v>
      </c>
      <c r="B13" s="7" t="s">
        <v>223</v>
      </c>
      <c r="C13" s="7" t="s">
        <v>637</v>
      </c>
      <c r="D13" s="8" t="s">
        <v>626</v>
      </c>
    </row>
    <row r="14" spans="1:4" x14ac:dyDescent="0.25">
      <c r="A14" s="7" t="s">
        <v>325</v>
      </c>
      <c r="B14" s="7" t="s">
        <v>224</v>
      </c>
      <c r="C14" s="7" t="s">
        <v>638</v>
      </c>
      <c r="D14" s="8" t="s">
        <v>626</v>
      </c>
    </row>
    <row r="15" spans="1:4" x14ac:dyDescent="0.25">
      <c r="A15" s="7" t="s">
        <v>210</v>
      </c>
      <c r="B15" s="7" t="s">
        <v>211</v>
      </c>
      <c r="C15" s="7" t="s">
        <v>639</v>
      </c>
      <c r="D15" s="8" t="s">
        <v>626</v>
      </c>
    </row>
    <row r="16" spans="1:4" x14ac:dyDescent="0.25">
      <c r="A16" s="7" t="s">
        <v>210</v>
      </c>
      <c r="B16" s="7" t="s">
        <v>212</v>
      </c>
      <c r="C16" s="7" t="s">
        <v>640</v>
      </c>
      <c r="D16" s="8" t="s">
        <v>626</v>
      </c>
    </row>
    <row r="17" spans="1:4" x14ac:dyDescent="0.25">
      <c r="A17" s="7" t="s">
        <v>210</v>
      </c>
      <c r="B17" s="7" t="s">
        <v>214</v>
      </c>
      <c r="C17" s="7" t="s">
        <v>641</v>
      </c>
      <c r="D17" s="8" t="s">
        <v>626</v>
      </c>
    </row>
    <row r="18" spans="1:4" x14ac:dyDescent="0.25">
      <c r="A18" s="7" t="s">
        <v>210</v>
      </c>
      <c r="B18" s="7" t="s">
        <v>351</v>
      </c>
      <c r="C18" s="7" t="s">
        <v>642</v>
      </c>
      <c r="D18" s="8" t="s">
        <v>626</v>
      </c>
    </row>
    <row r="19" spans="1:4" x14ac:dyDescent="0.25">
      <c r="A19" s="7" t="s">
        <v>210</v>
      </c>
      <c r="B19" s="7" t="s">
        <v>215</v>
      </c>
      <c r="C19" s="7" t="s">
        <v>643</v>
      </c>
      <c r="D19" s="8" t="s">
        <v>626</v>
      </c>
    </row>
    <row r="20" spans="1:4" x14ac:dyDescent="0.25">
      <c r="A20" s="7" t="s">
        <v>210</v>
      </c>
      <c r="B20" s="7" t="s">
        <v>216</v>
      </c>
      <c r="C20" s="7" t="s">
        <v>644</v>
      </c>
      <c r="D20" s="8" t="s">
        <v>626</v>
      </c>
    </row>
    <row r="21" spans="1:4" x14ac:dyDescent="0.25">
      <c r="A21" s="7" t="s">
        <v>210</v>
      </c>
      <c r="B21" s="7" t="s">
        <v>217</v>
      </c>
      <c r="C21" s="7" t="s">
        <v>645</v>
      </c>
      <c r="D21" s="8" t="s">
        <v>626</v>
      </c>
    </row>
    <row r="22" spans="1:4" x14ac:dyDescent="0.25">
      <c r="A22" s="7" t="s">
        <v>210</v>
      </c>
      <c r="B22" s="7" t="s">
        <v>353</v>
      </c>
      <c r="C22" s="7" t="s">
        <v>646</v>
      </c>
      <c r="D22" s="8" t="s">
        <v>626</v>
      </c>
    </row>
    <row r="23" spans="1:4" x14ac:dyDescent="0.25">
      <c r="A23" s="7" t="s">
        <v>210</v>
      </c>
      <c r="B23" s="7" t="s">
        <v>354</v>
      </c>
      <c r="C23" s="7" t="s">
        <v>647</v>
      </c>
      <c r="D23" s="8" t="s">
        <v>626</v>
      </c>
    </row>
    <row r="24" spans="1:4" x14ac:dyDescent="0.25">
      <c r="A24" s="7" t="s">
        <v>218</v>
      </c>
      <c r="B24" s="7" t="s">
        <v>214</v>
      </c>
      <c r="C24" s="7" t="s">
        <v>648</v>
      </c>
      <c r="D24" s="8" t="s">
        <v>626</v>
      </c>
    </row>
    <row r="25" spans="1:4" x14ac:dyDescent="0.25">
      <c r="A25" s="7" t="s">
        <v>218</v>
      </c>
      <c r="B25" s="7" t="s">
        <v>218</v>
      </c>
      <c r="C25" s="7" t="s">
        <v>649</v>
      </c>
      <c r="D25" s="8" t="s">
        <v>626</v>
      </c>
    </row>
    <row r="26" spans="1:4" x14ac:dyDescent="0.25">
      <c r="A26" s="7" t="s">
        <v>218</v>
      </c>
      <c r="B26" s="7" t="s">
        <v>219</v>
      </c>
      <c r="C26" s="7" t="s">
        <v>650</v>
      </c>
      <c r="D26" s="8" t="s">
        <v>626</v>
      </c>
    </row>
    <row r="27" spans="1:4" x14ac:dyDescent="0.25">
      <c r="A27" s="7" t="s">
        <v>218</v>
      </c>
      <c r="B27" s="7" t="s">
        <v>220</v>
      </c>
      <c r="C27" s="7" t="s">
        <v>651</v>
      </c>
      <c r="D27" s="8" t="s">
        <v>626</v>
      </c>
    </row>
    <row r="28" spans="1:4" x14ac:dyDescent="0.25">
      <c r="A28" s="7" t="s">
        <v>225</v>
      </c>
      <c r="B28" s="7" t="s">
        <v>213</v>
      </c>
      <c r="C28" s="7" t="s">
        <v>652</v>
      </c>
      <c r="D28" s="8" t="s">
        <v>626</v>
      </c>
    </row>
    <row r="29" spans="1:4" x14ac:dyDescent="0.25">
      <c r="A29" s="7" t="s">
        <v>225</v>
      </c>
      <c r="B29" s="7" t="s">
        <v>226</v>
      </c>
      <c r="C29" s="7" t="s">
        <v>653</v>
      </c>
      <c r="D29" s="8" t="s">
        <v>626</v>
      </c>
    </row>
    <row r="30" spans="1:4" x14ac:dyDescent="0.25">
      <c r="A30" s="7" t="s">
        <v>225</v>
      </c>
      <c r="B30" s="7" t="s">
        <v>227</v>
      </c>
      <c r="C30" s="7" t="s">
        <v>654</v>
      </c>
      <c r="D30" s="8" t="s">
        <v>626</v>
      </c>
    </row>
    <row r="31" spans="1:4" x14ac:dyDescent="0.25">
      <c r="A31" s="7" t="s">
        <v>225</v>
      </c>
      <c r="B31" s="7" t="s">
        <v>228</v>
      </c>
      <c r="C31" s="7" t="s">
        <v>655</v>
      </c>
      <c r="D31" s="8" t="s">
        <v>626</v>
      </c>
    </row>
    <row r="32" spans="1:4" x14ac:dyDescent="0.25">
      <c r="A32" s="7" t="s">
        <v>225</v>
      </c>
      <c r="B32" s="7" t="s">
        <v>229</v>
      </c>
      <c r="C32" s="7" t="s">
        <v>656</v>
      </c>
      <c r="D32" s="8" t="s">
        <v>626</v>
      </c>
    </row>
    <row r="33" spans="1:4" x14ac:dyDescent="0.25">
      <c r="A33" s="7" t="s">
        <v>225</v>
      </c>
      <c r="B33" s="7" t="s">
        <v>230</v>
      </c>
      <c r="C33" s="7" t="s">
        <v>657</v>
      </c>
      <c r="D33" s="8" t="s">
        <v>626</v>
      </c>
    </row>
    <row r="34" spans="1:4" x14ac:dyDescent="0.25">
      <c r="A34" s="7" t="s">
        <v>225</v>
      </c>
      <c r="B34" s="7" t="s">
        <v>231</v>
      </c>
      <c r="C34" s="7" t="s">
        <v>658</v>
      </c>
      <c r="D34" s="8" t="s">
        <v>626</v>
      </c>
    </row>
    <row r="35" spans="1:4" x14ac:dyDescent="0.25">
      <c r="A35" s="7" t="s">
        <v>225</v>
      </c>
      <c r="B35" s="7" t="s">
        <v>232</v>
      </c>
      <c r="C35" s="7" t="s">
        <v>659</v>
      </c>
      <c r="D35" s="8" t="s">
        <v>626</v>
      </c>
    </row>
    <row r="36" spans="1:4" x14ac:dyDescent="0.25">
      <c r="A36" s="7" t="s">
        <v>225</v>
      </c>
      <c r="B36" s="7" t="s">
        <v>233</v>
      </c>
      <c r="C36" s="7" t="s">
        <v>660</v>
      </c>
      <c r="D36" s="8" t="s">
        <v>626</v>
      </c>
    </row>
    <row r="37" spans="1:4" x14ac:dyDescent="0.25">
      <c r="A37" s="7" t="s">
        <v>225</v>
      </c>
      <c r="B37" s="7" t="s">
        <v>357</v>
      </c>
      <c r="C37" s="7" t="s">
        <v>661</v>
      </c>
      <c r="D37" s="8" t="s">
        <v>626</v>
      </c>
    </row>
    <row r="38" spans="1:4" x14ac:dyDescent="0.25">
      <c r="A38" s="7" t="s">
        <v>225</v>
      </c>
      <c r="B38" s="7" t="s">
        <v>358</v>
      </c>
      <c r="C38" s="7" t="s">
        <v>662</v>
      </c>
      <c r="D38" s="8" t="s">
        <v>626</v>
      </c>
    </row>
    <row r="39" spans="1:4" x14ac:dyDescent="0.25">
      <c r="A39" s="7" t="s">
        <v>225</v>
      </c>
      <c r="B39" s="7" t="s">
        <v>359</v>
      </c>
      <c r="C39" s="7" t="s">
        <v>663</v>
      </c>
      <c r="D39" s="8" t="s">
        <v>626</v>
      </c>
    </row>
    <row r="40" spans="1:4" x14ac:dyDescent="0.25">
      <c r="A40" s="7" t="s">
        <v>225</v>
      </c>
      <c r="B40" s="7" t="s">
        <v>360</v>
      </c>
      <c r="C40" s="7" t="s">
        <v>664</v>
      </c>
      <c r="D40" s="8" t="s">
        <v>626</v>
      </c>
    </row>
    <row r="41" spans="1:4" x14ac:dyDescent="0.25">
      <c r="A41" s="7" t="s">
        <v>225</v>
      </c>
      <c r="B41" s="7" t="s">
        <v>361</v>
      </c>
      <c r="C41" s="7" t="s">
        <v>665</v>
      </c>
      <c r="D41" s="8" t="s">
        <v>626</v>
      </c>
    </row>
    <row r="42" spans="1:4" x14ac:dyDescent="0.25">
      <c r="A42" s="7" t="s">
        <v>225</v>
      </c>
      <c r="B42" s="7" t="s">
        <v>297</v>
      </c>
      <c r="C42" s="7" t="s">
        <v>666</v>
      </c>
      <c r="D42" s="8" t="s">
        <v>626</v>
      </c>
    </row>
    <row r="43" spans="1:4" x14ac:dyDescent="0.25">
      <c r="A43" s="7" t="s">
        <v>225</v>
      </c>
      <c r="B43" s="7" t="s">
        <v>301</v>
      </c>
      <c r="C43" s="7" t="s">
        <v>667</v>
      </c>
      <c r="D43" s="8" t="s">
        <v>626</v>
      </c>
    </row>
    <row r="44" spans="1:4" x14ac:dyDescent="0.25">
      <c r="A44" s="7" t="s">
        <v>225</v>
      </c>
      <c r="B44" s="7" t="s">
        <v>362</v>
      </c>
      <c r="C44" s="7" t="s">
        <v>668</v>
      </c>
      <c r="D44" s="8" t="s">
        <v>626</v>
      </c>
    </row>
    <row r="45" spans="1:4" x14ac:dyDescent="0.25">
      <c r="A45" s="7" t="s">
        <v>225</v>
      </c>
      <c r="B45" s="7" t="s">
        <v>240</v>
      </c>
      <c r="C45" s="7" t="s">
        <v>669</v>
      </c>
      <c r="D45" s="8" t="s">
        <v>626</v>
      </c>
    </row>
    <row r="46" spans="1:4" x14ac:dyDescent="0.25">
      <c r="A46" s="7" t="s">
        <v>30</v>
      </c>
      <c r="B46" s="7" t="s">
        <v>197</v>
      </c>
      <c r="C46" s="7" t="s">
        <v>670</v>
      </c>
      <c r="D46" s="8" t="s">
        <v>626</v>
      </c>
    </row>
    <row r="47" spans="1:4" x14ac:dyDescent="0.25">
      <c r="A47" s="7" t="s">
        <v>30</v>
      </c>
      <c r="B47" s="7" t="s">
        <v>241</v>
      </c>
      <c r="C47" s="7" t="s">
        <v>671</v>
      </c>
      <c r="D47" s="8" t="s">
        <v>626</v>
      </c>
    </row>
    <row r="48" spans="1:4" x14ac:dyDescent="0.25">
      <c r="A48" s="7" t="s">
        <v>30</v>
      </c>
      <c r="B48" s="7" t="s">
        <v>242</v>
      </c>
      <c r="C48" s="7" t="s">
        <v>672</v>
      </c>
      <c r="D48" s="8" t="s">
        <v>626</v>
      </c>
    </row>
    <row r="49" spans="1:4" x14ac:dyDescent="0.25">
      <c r="A49" s="7" t="s">
        <v>30</v>
      </c>
      <c r="B49" s="7" t="s">
        <v>243</v>
      </c>
      <c r="C49" s="7" t="s">
        <v>673</v>
      </c>
      <c r="D49" s="8" t="s">
        <v>626</v>
      </c>
    </row>
    <row r="50" spans="1:4" x14ac:dyDescent="0.25">
      <c r="A50" s="7" t="s">
        <v>30</v>
      </c>
      <c r="B50" s="7" t="s">
        <v>244</v>
      </c>
      <c r="C50" s="7" t="s">
        <v>674</v>
      </c>
      <c r="D50" s="8" t="s">
        <v>626</v>
      </c>
    </row>
    <row r="51" spans="1:4" x14ac:dyDescent="0.25">
      <c r="A51" s="7" t="s">
        <v>30</v>
      </c>
      <c r="B51" s="7" t="s">
        <v>245</v>
      </c>
      <c r="C51" s="7" t="s">
        <v>675</v>
      </c>
      <c r="D51" s="8" t="s">
        <v>626</v>
      </c>
    </row>
    <row r="52" spans="1:4" x14ac:dyDescent="0.25">
      <c r="A52" s="7" t="s">
        <v>30</v>
      </c>
      <c r="B52" s="7" t="s">
        <v>246</v>
      </c>
      <c r="C52" s="7" t="s">
        <v>676</v>
      </c>
      <c r="D52" s="8" t="s">
        <v>626</v>
      </c>
    </row>
    <row r="53" spans="1:4" x14ac:dyDescent="0.25">
      <c r="A53" s="7" t="s">
        <v>30</v>
      </c>
      <c r="B53" s="7" t="s">
        <v>247</v>
      </c>
      <c r="C53" s="7" t="s">
        <v>677</v>
      </c>
      <c r="D53" s="8" t="s">
        <v>626</v>
      </c>
    </row>
    <row r="54" spans="1:4" x14ac:dyDescent="0.25">
      <c r="A54" s="7" t="s">
        <v>30</v>
      </c>
      <c r="B54" s="7" t="s">
        <v>248</v>
      </c>
      <c r="C54" s="7" t="s">
        <v>678</v>
      </c>
      <c r="D54" s="8" t="s">
        <v>626</v>
      </c>
    </row>
    <row r="55" spans="1:4" x14ac:dyDescent="0.25">
      <c r="A55" s="7" t="s">
        <v>30</v>
      </c>
      <c r="B55" s="7" t="s">
        <v>249</v>
      </c>
      <c r="C55" s="7" t="s">
        <v>679</v>
      </c>
      <c r="D55" s="8" t="s">
        <v>626</v>
      </c>
    </row>
    <row r="56" spans="1:4" x14ac:dyDescent="0.25">
      <c r="A56" s="7" t="s">
        <v>30</v>
      </c>
      <c r="B56" s="7" t="s">
        <v>250</v>
      </c>
      <c r="C56" s="7" t="s">
        <v>680</v>
      </c>
      <c r="D56" s="8" t="s">
        <v>626</v>
      </c>
    </row>
    <row r="57" spans="1:4" x14ac:dyDescent="0.25">
      <c r="A57" s="7" t="s">
        <v>30</v>
      </c>
      <c r="B57" s="7" t="s">
        <v>251</v>
      </c>
      <c r="C57" s="7" t="s">
        <v>681</v>
      </c>
      <c r="D57" s="8" t="s">
        <v>626</v>
      </c>
    </row>
    <row r="58" spans="1:4" x14ac:dyDescent="0.25">
      <c r="A58" s="7" t="s">
        <v>30</v>
      </c>
      <c r="B58" s="7" t="s">
        <v>252</v>
      </c>
      <c r="C58" s="7" t="s">
        <v>682</v>
      </c>
      <c r="D58" s="8" t="s">
        <v>626</v>
      </c>
    </row>
    <row r="59" spans="1:4" x14ac:dyDescent="0.25">
      <c r="A59" s="7" t="s">
        <v>30</v>
      </c>
      <c r="B59" s="7" t="s">
        <v>253</v>
      </c>
      <c r="C59" s="7" t="s">
        <v>683</v>
      </c>
      <c r="D59" s="8" t="s">
        <v>626</v>
      </c>
    </row>
    <row r="60" spans="1:4" x14ac:dyDescent="0.25">
      <c r="A60" s="7" t="s">
        <v>30</v>
      </c>
      <c r="B60" s="7" t="s">
        <v>254</v>
      </c>
      <c r="C60" s="7" t="s">
        <v>684</v>
      </c>
      <c r="D60" s="8" t="s">
        <v>626</v>
      </c>
    </row>
    <row r="61" spans="1:4" x14ac:dyDescent="0.25">
      <c r="A61" s="7" t="s">
        <v>30</v>
      </c>
      <c r="B61" s="7" t="s">
        <v>255</v>
      </c>
      <c r="C61" s="7" t="s">
        <v>685</v>
      </c>
      <c r="D61" s="8" t="s">
        <v>626</v>
      </c>
    </row>
    <row r="62" spans="1:4" x14ac:dyDescent="0.25">
      <c r="A62" s="7" t="s">
        <v>30</v>
      </c>
      <c r="B62" s="7" t="s">
        <v>256</v>
      </c>
      <c r="C62" s="7" t="s">
        <v>686</v>
      </c>
      <c r="D62" s="8" t="s">
        <v>626</v>
      </c>
    </row>
    <row r="63" spans="1:4" x14ac:dyDescent="0.25">
      <c r="A63" s="7" t="s">
        <v>30</v>
      </c>
      <c r="B63" s="7" t="s">
        <v>298</v>
      </c>
      <c r="C63" s="7" t="s">
        <v>687</v>
      </c>
      <c r="D63" s="8" t="s">
        <v>626</v>
      </c>
    </row>
    <row r="64" spans="1:4" x14ac:dyDescent="0.25">
      <c r="A64" s="7" t="s">
        <v>30</v>
      </c>
      <c r="B64" s="7" t="s">
        <v>299</v>
      </c>
      <c r="C64" s="7" t="s">
        <v>688</v>
      </c>
      <c r="D64" s="8" t="s">
        <v>626</v>
      </c>
    </row>
    <row r="65" spans="1:4" x14ac:dyDescent="0.25">
      <c r="A65" s="7" t="s">
        <v>30</v>
      </c>
      <c r="B65" s="7" t="s">
        <v>363</v>
      </c>
      <c r="C65" s="7" t="s">
        <v>689</v>
      </c>
      <c r="D65" s="8" t="s">
        <v>626</v>
      </c>
    </row>
    <row r="66" spans="1:4" x14ac:dyDescent="0.25">
      <c r="A66" s="7" t="s">
        <v>258</v>
      </c>
      <c r="B66" s="7" t="s">
        <v>226</v>
      </c>
      <c r="C66" s="7" t="s">
        <v>690</v>
      </c>
      <c r="D66" s="8" t="s">
        <v>626</v>
      </c>
    </row>
    <row r="67" spans="1:4" x14ac:dyDescent="0.25">
      <c r="A67" s="7" t="s">
        <v>258</v>
      </c>
      <c r="B67" s="7" t="s">
        <v>196</v>
      </c>
      <c r="C67" s="7" t="s">
        <v>691</v>
      </c>
      <c r="D67" s="8" t="s">
        <v>626</v>
      </c>
    </row>
    <row r="68" spans="1:4" x14ac:dyDescent="0.25">
      <c r="A68" s="7" t="s">
        <v>258</v>
      </c>
      <c r="B68" s="7" t="s">
        <v>259</v>
      </c>
      <c r="C68" s="7" t="s">
        <v>692</v>
      </c>
      <c r="D68" s="8" t="s">
        <v>626</v>
      </c>
    </row>
    <row r="69" spans="1:4" x14ac:dyDescent="0.25">
      <c r="A69" s="7" t="s">
        <v>258</v>
      </c>
      <c r="B69" s="7" t="s">
        <v>260</v>
      </c>
      <c r="C69" s="7" t="s">
        <v>693</v>
      </c>
      <c r="D69" s="8" t="s">
        <v>626</v>
      </c>
    </row>
    <row r="70" spans="1:4" x14ac:dyDescent="0.25">
      <c r="A70" s="7" t="s">
        <v>258</v>
      </c>
      <c r="B70" s="7" t="s">
        <v>261</v>
      </c>
      <c r="C70" s="7" t="s">
        <v>694</v>
      </c>
      <c r="D70" s="8" t="s">
        <v>626</v>
      </c>
    </row>
    <row r="71" spans="1:4" x14ac:dyDescent="0.25">
      <c r="A71" s="7" t="s">
        <v>258</v>
      </c>
      <c r="B71" s="7" t="s">
        <v>262</v>
      </c>
      <c r="C71" s="7" t="s">
        <v>695</v>
      </c>
      <c r="D71" s="8" t="s">
        <v>626</v>
      </c>
    </row>
    <row r="72" spans="1:4" x14ac:dyDescent="0.25">
      <c r="A72" s="7" t="s">
        <v>258</v>
      </c>
      <c r="B72" s="7" t="s">
        <v>263</v>
      </c>
      <c r="C72" s="7" t="s">
        <v>696</v>
      </c>
      <c r="D72" s="8" t="s">
        <v>626</v>
      </c>
    </row>
    <row r="73" spans="1:4" x14ac:dyDescent="0.25">
      <c r="A73" s="7" t="s">
        <v>258</v>
      </c>
      <c r="B73" s="7" t="s">
        <v>264</v>
      </c>
      <c r="C73" s="7" t="s">
        <v>697</v>
      </c>
      <c r="D73" s="8" t="s">
        <v>626</v>
      </c>
    </row>
    <row r="74" spans="1:4" x14ac:dyDescent="0.25">
      <c r="A74" s="7" t="s">
        <v>258</v>
      </c>
      <c r="B74" s="7" t="s">
        <v>265</v>
      </c>
      <c r="C74" s="7" t="s">
        <v>698</v>
      </c>
      <c r="D74" s="8" t="s">
        <v>626</v>
      </c>
    </row>
    <row r="75" spans="1:4" x14ac:dyDescent="0.25">
      <c r="A75" s="7" t="s">
        <v>258</v>
      </c>
      <c r="B75" s="7" t="s">
        <v>266</v>
      </c>
      <c r="C75" s="7" t="s">
        <v>699</v>
      </c>
      <c r="D75" s="8" t="s">
        <v>626</v>
      </c>
    </row>
    <row r="76" spans="1:4" x14ac:dyDescent="0.25">
      <c r="A76" s="7" t="s">
        <v>258</v>
      </c>
      <c r="B76" s="7" t="s">
        <v>267</v>
      </c>
      <c r="C76" s="7" t="s">
        <v>700</v>
      </c>
      <c r="D76" s="8" t="s">
        <v>626</v>
      </c>
    </row>
    <row r="77" spans="1:4" x14ac:dyDescent="0.25">
      <c r="A77" s="7" t="s">
        <v>258</v>
      </c>
      <c r="B77" s="7" t="s">
        <v>268</v>
      </c>
      <c r="C77" s="7" t="s">
        <v>701</v>
      </c>
      <c r="D77" s="8" t="s">
        <v>626</v>
      </c>
    </row>
    <row r="78" spans="1:4" x14ac:dyDescent="0.25">
      <c r="A78" s="7" t="s">
        <v>258</v>
      </c>
      <c r="B78" s="7" t="s">
        <v>364</v>
      </c>
      <c r="C78" s="7" t="s">
        <v>702</v>
      </c>
      <c r="D78" s="8" t="s">
        <v>626</v>
      </c>
    </row>
    <row r="79" spans="1:4" x14ac:dyDescent="0.25">
      <c r="A79" s="7" t="s">
        <v>258</v>
      </c>
      <c r="B79" s="7" t="s">
        <v>269</v>
      </c>
      <c r="C79" s="7" t="s">
        <v>703</v>
      </c>
      <c r="D79" s="8" t="s">
        <v>626</v>
      </c>
    </row>
    <row r="80" spans="1:4" x14ac:dyDescent="0.25">
      <c r="A80" s="7" t="s">
        <v>258</v>
      </c>
      <c r="B80" s="7" t="s">
        <v>270</v>
      </c>
      <c r="C80" s="7" t="s">
        <v>704</v>
      </c>
      <c r="D80" s="8" t="s">
        <v>626</v>
      </c>
    </row>
    <row r="81" spans="1:4" x14ac:dyDescent="0.25">
      <c r="A81" s="7" t="s">
        <v>258</v>
      </c>
      <c r="B81" s="7" t="s">
        <v>271</v>
      </c>
      <c r="C81" s="7" t="s">
        <v>705</v>
      </c>
      <c r="D81" s="8" t="s">
        <v>626</v>
      </c>
    </row>
    <row r="82" spans="1:4" x14ac:dyDescent="0.25">
      <c r="A82" s="7" t="s">
        <v>258</v>
      </c>
      <c r="B82" s="7" t="s">
        <v>272</v>
      </c>
      <c r="C82" s="7" t="s">
        <v>706</v>
      </c>
      <c r="D82" s="8" t="s">
        <v>626</v>
      </c>
    </row>
    <row r="83" spans="1:4" x14ac:dyDescent="0.25">
      <c r="A83" s="7" t="s">
        <v>258</v>
      </c>
      <c r="B83" s="7" t="s">
        <v>273</v>
      </c>
      <c r="C83" s="7" t="s">
        <v>707</v>
      </c>
      <c r="D83" s="8" t="s">
        <v>626</v>
      </c>
    </row>
    <row r="84" spans="1:4" x14ac:dyDescent="0.25">
      <c r="A84" s="7" t="s">
        <v>258</v>
      </c>
      <c r="B84" s="7" t="s">
        <v>365</v>
      </c>
      <c r="C84" s="7" t="s">
        <v>708</v>
      </c>
      <c r="D84" s="8" t="s">
        <v>626</v>
      </c>
    </row>
    <row r="85" spans="1:4" x14ac:dyDescent="0.25">
      <c r="A85" s="7" t="s">
        <v>258</v>
      </c>
      <c r="B85" s="7" t="s">
        <v>366</v>
      </c>
      <c r="C85" s="7" t="s">
        <v>709</v>
      </c>
      <c r="D85" s="8" t="s">
        <v>626</v>
      </c>
    </row>
    <row r="86" spans="1:4" x14ac:dyDescent="0.25">
      <c r="A86" s="7" t="s">
        <v>258</v>
      </c>
      <c r="B86" s="7" t="s">
        <v>368</v>
      </c>
      <c r="C86" s="7" t="s">
        <v>710</v>
      </c>
      <c r="D86" s="8" t="s">
        <v>626</v>
      </c>
    </row>
    <row r="87" spans="1:4" x14ac:dyDescent="0.25">
      <c r="A87" s="7" t="s">
        <v>258</v>
      </c>
      <c r="B87" s="7" t="s">
        <v>223</v>
      </c>
      <c r="C87" s="7" t="s">
        <v>711</v>
      </c>
      <c r="D87" s="8" t="s">
        <v>626</v>
      </c>
    </row>
    <row r="88" spans="1:4" x14ac:dyDescent="0.25">
      <c r="A88" s="7" t="s">
        <v>258</v>
      </c>
      <c r="B88" s="7" t="s">
        <v>224</v>
      </c>
      <c r="C88" s="7" t="s">
        <v>712</v>
      </c>
      <c r="D88" s="8" t="s">
        <v>626</v>
      </c>
    </row>
    <row r="89" spans="1:4" x14ac:dyDescent="0.25">
      <c r="A89" s="7" t="s">
        <v>258</v>
      </c>
      <c r="B89" s="7" t="s">
        <v>369</v>
      </c>
      <c r="C89" s="7" t="s">
        <v>713</v>
      </c>
      <c r="D89" s="8" t="s">
        <v>626</v>
      </c>
    </row>
    <row r="90" spans="1:4" x14ac:dyDescent="0.25">
      <c r="A90" s="7" t="s">
        <v>258</v>
      </c>
      <c r="B90" s="7" t="s">
        <v>370</v>
      </c>
      <c r="C90" s="7" t="s">
        <v>714</v>
      </c>
      <c r="D90" s="8" t="s">
        <v>626</v>
      </c>
    </row>
    <row r="91" spans="1:4" x14ac:dyDescent="0.25">
      <c r="A91" s="7" t="s">
        <v>258</v>
      </c>
      <c r="B91" s="7" t="s">
        <v>371</v>
      </c>
      <c r="C91" s="7" t="s">
        <v>715</v>
      </c>
      <c r="D91" s="8" t="s">
        <v>626</v>
      </c>
    </row>
    <row r="92" spans="1:4" x14ac:dyDescent="0.25">
      <c r="A92" s="7" t="s">
        <v>258</v>
      </c>
      <c r="B92" s="7" t="s">
        <v>372</v>
      </c>
      <c r="C92" s="7" t="s">
        <v>716</v>
      </c>
      <c r="D92" s="8" t="s">
        <v>626</v>
      </c>
    </row>
    <row r="93" spans="1:4" x14ac:dyDescent="0.25">
      <c r="A93" s="7" t="s">
        <v>258</v>
      </c>
      <c r="B93" s="7" t="s">
        <v>373</v>
      </c>
      <c r="C93" s="7" t="s">
        <v>717</v>
      </c>
      <c r="D93" s="8" t="s">
        <v>626</v>
      </c>
    </row>
    <row r="94" spans="1:4" x14ac:dyDescent="0.25">
      <c r="A94" s="7" t="s">
        <v>258</v>
      </c>
      <c r="B94" s="7" t="s">
        <v>374</v>
      </c>
      <c r="C94" s="7" t="s">
        <v>718</v>
      </c>
      <c r="D94" s="8" t="s">
        <v>626</v>
      </c>
    </row>
    <row r="95" spans="1:4" x14ac:dyDescent="0.25">
      <c r="A95" s="7" t="s">
        <v>258</v>
      </c>
      <c r="B95" s="7" t="s">
        <v>375</v>
      </c>
      <c r="C95" s="7" t="s">
        <v>719</v>
      </c>
      <c r="D95" s="8" t="s">
        <v>626</v>
      </c>
    </row>
    <row r="96" spans="1:4" x14ac:dyDescent="0.25">
      <c r="A96" s="7" t="s">
        <v>258</v>
      </c>
      <c r="B96" s="7" t="s">
        <v>376</v>
      </c>
      <c r="C96" s="7" t="s">
        <v>720</v>
      </c>
      <c r="D96" s="8" t="s">
        <v>626</v>
      </c>
    </row>
    <row r="97" spans="1:4" x14ac:dyDescent="0.25">
      <c r="A97" s="7" t="s">
        <v>258</v>
      </c>
      <c r="B97" s="7" t="s">
        <v>377</v>
      </c>
      <c r="C97" s="7" t="s">
        <v>721</v>
      </c>
      <c r="D97" s="8" t="s">
        <v>626</v>
      </c>
    </row>
    <row r="98" spans="1:4" x14ac:dyDescent="0.25">
      <c r="A98" s="7" t="s">
        <v>258</v>
      </c>
      <c r="B98" s="7" t="s">
        <v>378</v>
      </c>
      <c r="C98" s="7" t="s">
        <v>722</v>
      </c>
      <c r="D98" s="8" t="s">
        <v>626</v>
      </c>
    </row>
    <row r="99" spans="1:4" x14ac:dyDescent="0.25">
      <c r="A99" s="7" t="s">
        <v>274</v>
      </c>
      <c r="B99" s="7" t="s">
        <v>275</v>
      </c>
      <c r="C99" s="7" t="s">
        <v>723</v>
      </c>
      <c r="D99" s="8" t="s">
        <v>626</v>
      </c>
    </row>
    <row r="100" spans="1:4" x14ac:dyDescent="0.25">
      <c r="A100" s="7" t="s">
        <v>274</v>
      </c>
      <c r="B100" s="7" t="s">
        <v>226</v>
      </c>
      <c r="C100" s="7" t="s">
        <v>724</v>
      </c>
      <c r="D100" s="8" t="s">
        <v>626</v>
      </c>
    </row>
    <row r="101" spans="1:4" x14ac:dyDescent="0.25">
      <c r="A101" s="7" t="s">
        <v>274</v>
      </c>
      <c r="B101" s="7" t="s">
        <v>276</v>
      </c>
      <c r="C101" s="7" t="s">
        <v>725</v>
      </c>
      <c r="D101" s="8" t="s">
        <v>626</v>
      </c>
    </row>
    <row r="102" spans="1:4" x14ac:dyDescent="0.25">
      <c r="A102" s="7" t="s">
        <v>274</v>
      </c>
      <c r="B102" s="7" t="s">
        <v>277</v>
      </c>
      <c r="C102" s="7" t="s">
        <v>726</v>
      </c>
      <c r="D102" s="8" t="s">
        <v>626</v>
      </c>
    </row>
    <row r="103" spans="1:4" x14ac:dyDescent="0.25">
      <c r="A103" s="7" t="s">
        <v>279</v>
      </c>
      <c r="B103" s="7" t="s">
        <v>259</v>
      </c>
      <c r="C103" s="7" t="s">
        <v>727</v>
      </c>
      <c r="D103" s="8" t="s">
        <v>626</v>
      </c>
    </row>
    <row r="104" spans="1:4" x14ac:dyDescent="0.25">
      <c r="A104" s="7" t="s">
        <v>279</v>
      </c>
      <c r="B104" s="7" t="s">
        <v>279</v>
      </c>
      <c r="C104" s="7" t="s">
        <v>728</v>
      </c>
      <c r="D104" s="8" t="s">
        <v>626</v>
      </c>
    </row>
    <row r="105" spans="1:4" x14ac:dyDescent="0.25">
      <c r="A105" s="7" t="s">
        <v>279</v>
      </c>
      <c r="B105" s="7" t="s">
        <v>280</v>
      </c>
      <c r="C105" s="7" t="s">
        <v>729</v>
      </c>
      <c r="D105" s="8" t="s">
        <v>626</v>
      </c>
    </row>
    <row r="106" spans="1:4" x14ac:dyDescent="0.25">
      <c r="A106" s="7" t="s">
        <v>279</v>
      </c>
      <c r="B106" s="7" t="s">
        <v>281</v>
      </c>
      <c r="C106" s="7" t="s">
        <v>730</v>
      </c>
      <c r="D106" s="8" t="s">
        <v>626</v>
      </c>
    </row>
    <row r="107" spans="1:4" x14ac:dyDescent="0.25">
      <c r="A107" s="7" t="s">
        <v>295</v>
      </c>
      <c r="B107" s="7" t="s">
        <v>172</v>
      </c>
      <c r="C107" s="7" t="s">
        <v>731</v>
      </c>
      <c r="D107" s="8" t="s">
        <v>626</v>
      </c>
    </row>
    <row r="108" spans="1:4" x14ac:dyDescent="0.25">
      <c r="A108" s="7" t="s">
        <v>295</v>
      </c>
      <c r="B108" s="7" t="s">
        <v>229</v>
      </c>
      <c r="C108" s="7" t="s">
        <v>732</v>
      </c>
      <c r="D108" s="8" t="s">
        <v>626</v>
      </c>
    </row>
    <row r="109" spans="1:4" x14ac:dyDescent="0.25">
      <c r="A109" s="7" t="s">
        <v>295</v>
      </c>
      <c r="B109" s="7" t="s">
        <v>230</v>
      </c>
      <c r="C109" s="7" t="s">
        <v>733</v>
      </c>
      <c r="D109" s="8" t="s">
        <v>626</v>
      </c>
    </row>
    <row r="110" spans="1:4" x14ac:dyDescent="0.25">
      <c r="A110" s="7" t="s">
        <v>295</v>
      </c>
      <c r="B110" s="7" t="s">
        <v>231</v>
      </c>
      <c r="C110" s="7" t="s">
        <v>734</v>
      </c>
      <c r="D110" s="8" t="s">
        <v>626</v>
      </c>
    </row>
    <row r="111" spans="1:4" x14ac:dyDescent="0.25">
      <c r="A111" s="7" t="s">
        <v>295</v>
      </c>
      <c r="B111" s="7" t="s">
        <v>232</v>
      </c>
      <c r="C111" s="7" t="s">
        <v>735</v>
      </c>
      <c r="D111" s="8" t="s">
        <v>626</v>
      </c>
    </row>
    <row r="112" spans="1:4" x14ac:dyDescent="0.25">
      <c r="A112" s="7" t="s">
        <v>295</v>
      </c>
      <c r="B112" s="7" t="s">
        <v>233</v>
      </c>
      <c r="C112" s="7" t="s">
        <v>736</v>
      </c>
      <c r="D112" s="8" t="s">
        <v>626</v>
      </c>
    </row>
    <row r="113" spans="1:4" x14ac:dyDescent="0.25">
      <c r="A113" s="7" t="s">
        <v>295</v>
      </c>
      <c r="B113" s="7" t="s">
        <v>296</v>
      </c>
      <c r="C113" s="7" t="s">
        <v>737</v>
      </c>
      <c r="D113" s="8" t="s">
        <v>626</v>
      </c>
    </row>
    <row r="114" spans="1:4" x14ac:dyDescent="0.25">
      <c r="A114" s="7" t="s">
        <v>295</v>
      </c>
      <c r="B114" s="7" t="s">
        <v>297</v>
      </c>
      <c r="C114" s="7" t="s">
        <v>738</v>
      </c>
      <c r="D114" s="8" t="s">
        <v>626</v>
      </c>
    </row>
    <row r="115" spans="1:4" x14ac:dyDescent="0.25">
      <c r="A115" s="7" t="s">
        <v>295</v>
      </c>
      <c r="B115" s="7" t="s">
        <v>298</v>
      </c>
      <c r="C115" s="7" t="s">
        <v>739</v>
      </c>
      <c r="D115" s="8" t="s">
        <v>626</v>
      </c>
    </row>
    <row r="116" spans="1:4" x14ac:dyDescent="0.25">
      <c r="A116" s="7" t="s">
        <v>295</v>
      </c>
      <c r="B116" s="7" t="s">
        <v>299</v>
      </c>
      <c r="C116" s="7" t="s">
        <v>740</v>
      </c>
      <c r="D116" s="8" t="s">
        <v>626</v>
      </c>
    </row>
    <row r="117" spans="1:4" x14ac:dyDescent="0.25">
      <c r="A117" s="7" t="s">
        <v>295</v>
      </c>
      <c r="B117" s="7" t="s">
        <v>300</v>
      </c>
      <c r="C117" s="7" t="s">
        <v>741</v>
      </c>
      <c r="D117" s="8" t="s">
        <v>626</v>
      </c>
    </row>
    <row r="118" spans="1:4" x14ac:dyDescent="0.25">
      <c r="A118" s="7" t="s">
        <v>295</v>
      </c>
      <c r="B118" s="7" t="s">
        <v>176</v>
      </c>
      <c r="C118" s="7" t="s">
        <v>742</v>
      </c>
      <c r="D118" s="8" t="s">
        <v>626</v>
      </c>
    </row>
    <row r="119" spans="1:4" x14ac:dyDescent="0.25">
      <c r="A119" s="7" t="s">
        <v>295</v>
      </c>
      <c r="B119" s="7" t="s">
        <v>247</v>
      </c>
      <c r="C119" s="7" t="s">
        <v>743</v>
      </c>
      <c r="D119" s="8" t="s">
        <v>626</v>
      </c>
    </row>
    <row r="120" spans="1:4" x14ac:dyDescent="0.25">
      <c r="A120" s="7" t="s">
        <v>295</v>
      </c>
      <c r="B120" s="7" t="s">
        <v>248</v>
      </c>
      <c r="C120" s="7" t="s">
        <v>744</v>
      </c>
      <c r="D120" s="8" t="s">
        <v>626</v>
      </c>
    </row>
    <row r="121" spans="1:4" x14ac:dyDescent="0.25">
      <c r="A121" s="7" t="s">
        <v>295</v>
      </c>
      <c r="B121" s="7" t="s">
        <v>249</v>
      </c>
      <c r="C121" s="7" t="s">
        <v>745</v>
      </c>
      <c r="D121" s="8" t="s">
        <v>626</v>
      </c>
    </row>
    <row r="122" spans="1:4" x14ac:dyDescent="0.25">
      <c r="A122" s="7" t="s">
        <v>295</v>
      </c>
      <c r="B122" s="7" t="s">
        <v>250</v>
      </c>
      <c r="C122" s="7" t="s">
        <v>746</v>
      </c>
      <c r="D122" s="8" t="s">
        <v>626</v>
      </c>
    </row>
    <row r="123" spans="1:4" x14ac:dyDescent="0.25">
      <c r="A123" s="7" t="s">
        <v>295</v>
      </c>
      <c r="B123" s="7" t="s">
        <v>251</v>
      </c>
      <c r="C123" s="7" t="s">
        <v>747</v>
      </c>
      <c r="D123" s="8" t="s">
        <v>626</v>
      </c>
    </row>
    <row r="124" spans="1:4" x14ac:dyDescent="0.25">
      <c r="A124" s="7" t="s">
        <v>295</v>
      </c>
      <c r="B124" s="7" t="s">
        <v>302</v>
      </c>
      <c r="C124" s="7" t="s">
        <v>748</v>
      </c>
      <c r="D124" s="8" t="s">
        <v>626</v>
      </c>
    </row>
    <row r="125" spans="1:4" x14ac:dyDescent="0.25">
      <c r="A125" s="7" t="s">
        <v>295</v>
      </c>
      <c r="B125" s="7" t="s">
        <v>242</v>
      </c>
      <c r="C125" s="7" t="s">
        <v>749</v>
      </c>
      <c r="D125" s="8" t="s">
        <v>626</v>
      </c>
    </row>
    <row r="126" spans="1:4" x14ac:dyDescent="0.25">
      <c r="A126" s="7" t="s">
        <v>295</v>
      </c>
      <c r="B126" s="7" t="s">
        <v>243</v>
      </c>
      <c r="C126" s="7" t="s">
        <v>750</v>
      </c>
      <c r="D126" s="8" t="s">
        <v>626</v>
      </c>
    </row>
    <row r="127" spans="1:4" x14ac:dyDescent="0.25">
      <c r="A127" s="7" t="s">
        <v>295</v>
      </c>
      <c r="B127" s="7" t="s">
        <v>244</v>
      </c>
      <c r="C127" s="7" t="s">
        <v>751</v>
      </c>
      <c r="D127" s="8" t="s">
        <v>626</v>
      </c>
    </row>
    <row r="128" spans="1:4" x14ac:dyDescent="0.25">
      <c r="A128" s="7" t="s">
        <v>295</v>
      </c>
      <c r="B128" s="7" t="s">
        <v>245</v>
      </c>
      <c r="C128" s="7" t="s">
        <v>752</v>
      </c>
      <c r="D128" s="8" t="s">
        <v>626</v>
      </c>
    </row>
    <row r="129" spans="1:4" x14ac:dyDescent="0.25">
      <c r="A129" s="7" t="s">
        <v>295</v>
      </c>
      <c r="B129" s="7" t="s">
        <v>246</v>
      </c>
      <c r="C129" s="7" t="s">
        <v>753</v>
      </c>
      <c r="D129" s="8" t="s">
        <v>626</v>
      </c>
    </row>
    <row r="130" spans="1:4" x14ac:dyDescent="0.25">
      <c r="A130" s="7" t="s">
        <v>295</v>
      </c>
      <c r="B130" s="7" t="s">
        <v>188</v>
      </c>
      <c r="C130" s="7" t="s">
        <v>754</v>
      </c>
      <c r="D130" s="8" t="s">
        <v>626</v>
      </c>
    </row>
    <row r="131" spans="1:4" x14ac:dyDescent="0.25">
      <c r="A131" s="7" t="s">
        <v>295</v>
      </c>
      <c r="B131" s="7" t="s">
        <v>387</v>
      </c>
      <c r="C131" s="7" t="s">
        <v>755</v>
      </c>
      <c r="D131" s="8" t="s">
        <v>626</v>
      </c>
    </row>
    <row r="132" spans="1:4" x14ac:dyDescent="0.25">
      <c r="A132" s="7" t="s">
        <v>295</v>
      </c>
      <c r="B132" s="7" t="s">
        <v>390</v>
      </c>
      <c r="C132" s="7" t="s">
        <v>756</v>
      </c>
      <c r="D132" s="8" t="s">
        <v>626</v>
      </c>
    </row>
    <row r="133" spans="1:4" x14ac:dyDescent="0.25">
      <c r="A133" s="7" t="s">
        <v>295</v>
      </c>
      <c r="B133" s="7" t="s">
        <v>391</v>
      </c>
      <c r="C133" s="7" t="s">
        <v>757</v>
      </c>
      <c r="D133" s="8" t="s">
        <v>626</v>
      </c>
    </row>
    <row r="134" spans="1:4" x14ac:dyDescent="0.25">
      <c r="A134" s="7" t="s">
        <v>306</v>
      </c>
      <c r="B134" s="7" t="s">
        <v>293</v>
      </c>
      <c r="C134" s="7" t="s">
        <v>758</v>
      </c>
      <c r="D134" s="8" t="s">
        <v>626</v>
      </c>
    </row>
    <row r="135" spans="1:4" x14ac:dyDescent="0.25">
      <c r="A135" s="7" t="s">
        <v>306</v>
      </c>
      <c r="B135" s="7" t="s">
        <v>292</v>
      </c>
      <c r="C135" s="7" t="s">
        <v>759</v>
      </c>
      <c r="D135" s="8" t="s">
        <v>626</v>
      </c>
    </row>
    <row r="136" spans="1:4" x14ac:dyDescent="0.25">
      <c r="A136" s="7" t="s">
        <v>306</v>
      </c>
      <c r="B136" s="7" t="s">
        <v>196</v>
      </c>
      <c r="C136" s="7" t="s">
        <v>760</v>
      </c>
      <c r="D136" s="8" t="s">
        <v>626</v>
      </c>
    </row>
    <row r="137" spans="1:4" x14ac:dyDescent="0.25">
      <c r="A137" s="7" t="s">
        <v>306</v>
      </c>
      <c r="B137" s="7" t="s">
        <v>307</v>
      </c>
      <c r="C137" s="7" t="s">
        <v>761</v>
      </c>
      <c r="D137" s="8" t="s">
        <v>626</v>
      </c>
    </row>
    <row r="138" spans="1:4" x14ac:dyDescent="0.25">
      <c r="A138" s="7" t="s">
        <v>306</v>
      </c>
      <c r="B138" s="7" t="s">
        <v>308</v>
      </c>
      <c r="C138" s="7" t="s">
        <v>762</v>
      </c>
      <c r="D138" s="8" t="s">
        <v>626</v>
      </c>
    </row>
    <row r="139" spans="1:4" x14ac:dyDescent="0.25">
      <c r="A139" s="7" t="s">
        <v>306</v>
      </c>
      <c r="B139" s="7" t="s">
        <v>223</v>
      </c>
      <c r="C139" s="7" t="s">
        <v>763</v>
      </c>
      <c r="D139" s="8" t="s">
        <v>626</v>
      </c>
    </row>
    <row r="140" spans="1:4" x14ac:dyDescent="0.25">
      <c r="A140" s="7" t="s">
        <v>306</v>
      </c>
      <c r="B140" s="7" t="s">
        <v>224</v>
      </c>
      <c r="C140" s="7" t="s">
        <v>764</v>
      </c>
      <c r="D140" s="8" t="s">
        <v>626</v>
      </c>
    </row>
    <row r="141" spans="1:4" x14ac:dyDescent="0.25">
      <c r="A141" s="7" t="s">
        <v>306</v>
      </c>
      <c r="B141" s="7" t="s">
        <v>242</v>
      </c>
      <c r="C141" s="7" t="s">
        <v>765</v>
      </c>
      <c r="D141" s="8" t="s">
        <v>626</v>
      </c>
    </row>
    <row r="142" spans="1:4" x14ac:dyDescent="0.25">
      <c r="A142" s="7" t="s">
        <v>306</v>
      </c>
      <c r="B142" s="7" t="s">
        <v>243</v>
      </c>
      <c r="C142" s="7" t="s">
        <v>766</v>
      </c>
      <c r="D142" s="8" t="s">
        <v>626</v>
      </c>
    </row>
    <row r="143" spans="1:4" x14ac:dyDescent="0.25">
      <c r="A143" s="7" t="s">
        <v>306</v>
      </c>
      <c r="B143" s="7" t="s">
        <v>244</v>
      </c>
      <c r="C143" s="7" t="s">
        <v>767</v>
      </c>
      <c r="D143" s="8" t="s">
        <v>626</v>
      </c>
    </row>
    <row r="144" spans="1:4" x14ac:dyDescent="0.25">
      <c r="A144" s="7" t="s">
        <v>306</v>
      </c>
      <c r="B144" s="7" t="s">
        <v>245</v>
      </c>
      <c r="C144" s="7" t="s">
        <v>768</v>
      </c>
      <c r="D144" s="8" t="s">
        <v>626</v>
      </c>
    </row>
    <row r="145" spans="1:4" x14ac:dyDescent="0.25">
      <c r="A145" s="7" t="s">
        <v>306</v>
      </c>
      <c r="B145" s="7" t="s">
        <v>246</v>
      </c>
      <c r="C145" s="7" t="s">
        <v>769</v>
      </c>
      <c r="D145" s="8" t="s">
        <v>626</v>
      </c>
    </row>
    <row r="146" spans="1:4" x14ac:dyDescent="0.25">
      <c r="A146" s="7" t="s">
        <v>306</v>
      </c>
      <c r="B146" s="7" t="s">
        <v>309</v>
      </c>
      <c r="C146" s="7" t="s">
        <v>770</v>
      </c>
      <c r="D146" s="8" t="s">
        <v>626</v>
      </c>
    </row>
    <row r="147" spans="1:4" x14ac:dyDescent="0.25">
      <c r="A147" s="7" t="s">
        <v>306</v>
      </c>
      <c r="B147" s="7" t="s">
        <v>310</v>
      </c>
      <c r="C147" s="7" t="s">
        <v>771</v>
      </c>
      <c r="D147" s="8" t="s">
        <v>626</v>
      </c>
    </row>
    <row r="148" spans="1:4" x14ac:dyDescent="0.25">
      <c r="A148" s="7" t="s">
        <v>306</v>
      </c>
      <c r="B148" s="7" t="s">
        <v>311</v>
      </c>
      <c r="C148" s="7" t="s">
        <v>772</v>
      </c>
      <c r="D148" s="8" t="s">
        <v>626</v>
      </c>
    </row>
    <row r="149" spans="1:4" x14ac:dyDescent="0.25">
      <c r="A149" s="7" t="s">
        <v>306</v>
      </c>
      <c r="B149" s="7" t="s">
        <v>312</v>
      </c>
      <c r="C149" s="7" t="s">
        <v>773</v>
      </c>
      <c r="D149" s="8" t="s">
        <v>626</v>
      </c>
    </row>
    <row r="150" spans="1:4" x14ac:dyDescent="0.25">
      <c r="A150" s="7" t="s">
        <v>326</v>
      </c>
      <c r="B150" s="7" t="s">
        <v>396</v>
      </c>
      <c r="C150" s="7" t="s">
        <v>774</v>
      </c>
      <c r="D150" s="8" t="s">
        <v>626</v>
      </c>
    </row>
    <row r="151" spans="1:4" x14ac:dyDescent="0.25">
      <c r="A151" s="7" t="s">
        <v>326</v>
      </c>
      <c r="B151" s="7" t="s">
        <v>397</v>
      </c>
      <c r="C151" s="7" t="s">
        <v>775</v>
      </c>
      <c r="D151" s="8" t="s">
        <v>626</v>
      </c>
    </row>
    <row r="152" spans="1:4" x14ac:dyDescent="0.25">
      <c r="A152" s="7" t="s">
        <v>326</v>
      </c>
      <c r="B152" s="7" t="s">
        <v>398</v>
      </c>
      <c r="C152" s="7" t="s">
        <v>776</v>
      </c>
      <c r="D152" s="8" t="s">
        <v>626</v>
      </c>
    </row>
    <row r="153" spans="1:4" x14ac:dyDescent="0.25">
      <c r="A153" s="7" t="s">
        <v>326</v>
      </c>
      <c r="B153" s="7" t="s">
        <v>399</v>
      </c>
      <c r="C153" s="7" t="s">
        <v>777</v>
      </c>
      <c r="D153" s="8" t="s">
        <v>626</v>
      </c>
    </row>
    <row r="154" spans="1:4" x14ac:dyDescent="0.25">
      <c r="A154" s="7" t="s">
        <v>326</v>
      </c>
      <c r="B154" s="7" t="s">
        <v>400</v>
      </c>
      <c r="C154" s="7" t="s">
        <v>778</v>
      </c>
      <c r="D154" s="8" t="s">
        <v>626</v>
      </c>
    </row>
    <row r="155" spans="1:4" x14ac:dyDescent="0.25">
      <c r="A155" s="7" t="s">
        <v>326</v>
      </c>
      <c r="B155" s="7" t="s">
        <v>401</v>
      </c>
      <c r="C155" s="7" t="s">
        <v>779</v>
      </c>
      <c r="D155" s="8" t="s">
        <v>626</v>
      </c>
    </row>
    <row r="156" spans="1:4" x14ac:dyDescent="0.25">
      <c r="A156" s="7" t="s">
        <v>326</v>
      </c>
      <c r="B156" s="7" t="s">
        <v>402</v>
      </c>
      <c r="C156" s="7" t="s">
        <v>780</v>
      </c>
      <c r="D156" s="8" t="s">
        <v>626</v>
      </c>
    </row>
    <row r="157" spans="1:4" x14ac:dyDescent="0.25">
      <c r="A157" s="7" t="s">
        <v>326</v>
      </c>
      <c r="B157" s="7" t="s">
        <v>403</v>
      </c>
      <c r="C157" s="7" t="s">
        <v>781</v>
      </c>
      <c r="D157" s="8" t="s">
        <v>626</v>
      </c>
    </row>
    <row r="158" spans="1:4" x14ac:dyDescent="0.25">
      <c r="A158" s="7" t="s">
        <v>326</v>
      </c>
      <c r="B158" s="7" t="s">
        <v>404</v>
      </c>
      <c r="C158" s="7" t="s">
        <v>782</v>
      </c>
      <c r="D158" s="8" t="s">
        <v>626</v>
      </c>
    </row>
    <row r="159" spans="1:4" x14ac:dyDescent="0.25">
      <c r="A159" s="7" t="s">
        <v>405</v>
      </c>
      <c r="B159" s="7" t="s">
        <v>211</v>
      </c>
      <c r="C159" s="7" t="s">
        <v>783</v>
      </c>
      <c r="D159" s="8" t="s">
        <v>626</v>
      </c>
    </row>
    <row r="160" spans="1:4" x14ac:dyDescent="0.25">
      <c r="A160" s="7" t="s">
        <v>405</v>
      </c>
      <c r="B160" s="7" t="s">
        <v>213</v>
      </c>
      <c r="C160" s="7" t="s">
        <v>784</v>
      </c>
      <c r="D160" s="8" t="s">
        <v>626</v>
      </c>
    </row>
    <row r="161" spans="1:4" x14ac:dyDescent="0.25">
      <c r="A161" s="7" t="s">
        <v>321</v>
      </c>
      <c r="B161" s="7" t="s">
        <v>212</v>
      </c>
      <c r="C161" s="7" t="s">
        <v>785</v>
      </c>
      <c r="D161" s="8" t="s">
        <v>626</v>
      </c>
    </row>
    <row r="162" spans="1:4" x14ac:dyDescent="0.25">
      <c r="A162" s="7" t="s">
        <v>321</v>
      </c>
      <c r="B162" s="7" t="s">
        <v>293</v>
      </c>
      <c r="C162" s="7" t="s">
        <v>786</v>
      </c>
      <c r="D162" s="8" t="s">
        <v>626</v>
      </c>
    </row>
    <row r="163" spans="1:4" x14ac:dyDescent="0.25">
      <c r="A163" s="7" t="s">
        <v>321</v>
      </c>
      <c r="B163" s="7" t="s">
        <v>226</v>
      </c>
      <c r="C163" s="7" t="s">
        <v>787</v>
      </c>
      <c r="D163" s="8" t="s">
        <v>626</v>
      </c>
    </row>
    <row r="164" spans="1:4" x14ac:dyDescent="0.25">
      <c r="A164" s="7" t="s">
        <v>321</v>
      </c>
      <c r="B164" s="7" t="s">
        <v>322</v>
      </c>
      <c r="C164" s="7" t="s">
        <v>788</v>
      </c>
      <c r="D164" s="8" t="s">
        <v>626</v>
      </c>
    </row>
    <row r="165" spans="1:4" x14ac:dyDescent="0.25">
      <c r="A165" s="7" t="s">
        <v>321</v>
      </c>
      <c r="B165" s="7" t="s">
        <v>323</v>
      </c>
      <c r="C165" s="7" t="s">
        <v>789</v>
      </c>
      <c r="D165" s="8" t="s">
        <v>626</v>
      </c>
    </row>
    <row r="166" spans="1:4" x14ac:dyDescent="0.25">
      <c r="A166" s="7" t="s">
        <v>321</v>
      </c>
      <c r="B166" s="7" t="s">
        <v>294</v>
      </c>
      <c r="C166" s="7" t="s">
        <v>790</v>
      </c>
      <c r="D166" s="8" t="s">
        <v>626</v>
      </c>
    </row>
    <row r="167" spans="1:4" x14ac:dyDescent="0.25">
      <c r="A167" s="7" t="s">
        <v>321</v>
      </c>
      <c r="B167" s="7" t="s">
        <v>257</v>
      </c>
      <c r="C167" s="7" t="s">
        <v>791</v>
      </c>
      <c r="D167" s="8" t="s">
        <v>626</v>
      </c>
    </row>
    <row r="168" spans="1:4" x14ac:dyDescent="0.25">
      <c r="A168" s="7" t="s">
        <v>321</v>
      </c>
      <c r="B168" s="7" t="s">
        <v>406</v>
      </c>
      <c r="C168" s="7" t="s">
        <v>792</v>
      </c>
      <c r="D168" s="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BC89-BD6D-42C6-AEF9-F34362509F71}">
  <dimension ref="A1:K168"/>
  <sheetViews>
    <sheetView workbookViewId="0">
      <selection sqref="A1:K1048576"/>
    </sheetView>
  </sheetViews>
  <sheetFormatPr defaultRowHeight="15" x14ac:dyDescent="0.25"/>
  <cols>
    <col min="1" max="1" width="9.140625" style="10"/>
    <col min="2" max="2" width="16" style="10" bestFit="1" customWidth="1"/>
    <col min="3" max="3" width="9.5703125" style="10" bestFit="1" customWidth="1"/>
    <col min="4" max="4" width="31.7109375" style="10" bestFit="1" customWidth="1"/>
    <col min="5" max="5" width="10.5703125" style="10" bestFit="1" customWidth="1"/>
    <col min="6" max="6" width="15.28515625" style="10" bestFit="1" customWidth="1"/>
    <col min="7" max="7" width="11.85546875" style="10" bestFit="1" customWidth="1"/>
    <col min="8" max="8" width="12.7109375" style="10" bestFit="1" customWidth="1"/>
    <col min="9" max="9" width="19.42578125" style="10" bestFit="1" customWidth="1"/>
    <col min="10" max="10" width="8.140625" style="10" bestFit="1" customWidth="1"/>
    <col min="11" max="11" width="69.42578125" style="10" bestFit="1" customWidth="1"/>
    <col min="12" max="16384" width="9.140625" style="10"/>
  </cols>
  <sheetData>
    <row r="1" spans="1:11" x14ac:dyDescent="0.25">
      <c r="A1" s="12" t="s">
        <v>407</v>
      </c>
      <c r="B1" s="12" t="s">
        <v>541</v>
      </c>
      <c r="C1" s="12" t="s">
        <v>542</v>
      </c>
      <c r="D1" s="12" t="s">
        <v>543</v>
      </c>
      <c r="E1" s="12" t="s">
        <v>544</v>
      </c>
      <c r="F1" s="12" t="s">
        <v>545</v>
      </c>
      <c r="G1" s="12" t="s">
        <v>540</v>
      </c>
      <c r="H1" s="12" t="s">
        <v>546</v>
      </c>
      <c r="I1" s="12" t="s">
        <v>547</v>
      </c>
      <c r="J1" s="12" t="s">
        <v>548</v>
      </c>
      <c r="K1" s="12" t="s">
        <v>413</v>
      </c>
    </row>
    <row r="2" spans="1:11" x14ac:dyDescent="0.25">
      <c r="A2" s="10">
        <v>1</v>
      </c>
      <c r="B2" s="10" t="s">
        <v>195</v>
      </c>
      <c r="C2" s="10">
        <v>1</v>
      </c>
      <c r="D2" s="10" t="s">
        <v>196</v>
      </c>
      <c r="E2" s="10" t="s">
        <v>342</v>
      </c>
      <c r="F2" s="10" t="s">
        <v>415</v>
      </c>
      <c r="G2" s="10" t="s">
        <v>416</v>
      </c>
      <c r="I2" s="10" t="s">
        <v>417</v>
      </c>
      <c r="J2" s="10" t="s">
        <v>418</v>
      </c>
      <c r="K2" s="10" t="s">
        <v>555</v>
      </c>
    </row>
    <row r="3" spans="1:11" x14ac:dyDescent="0.25">
      <c r="A3" s="10">
        <v>2</v>
      </c>
      <c r="B3" s="10" t="s">
        <v>195</v>
      </c>
      <c r="C3" s="10">
        <v>2</v>
      </c>
      <c r="D3" s="10" t="s">
        <v>197</v>
      </c>
      <c r="E3" s="10" t="s">
        <v>342</v>
      </c>
      <c r="F3" s="10" t="s">
        <v>420</v>
      </c>
      <c r="G3" s="10" t="s">
        <v>421</v>
      </c>
      <c r="I3" s="10" t="s">
        <v>417</v>
      </c>
      <c r="J3" s="10" t="s">
        <v>422</v>
      </c>
      <c r="K3" s="10" t="s">
        <v>563</v>
      </c>
    </row>
    <row r="4" spans="1:11" x14ac:dyDescent="0.25">
      <c r="A4" s="10">
        <v>3</v>
      </c>
      <c r="B4" s="10" t="s">
        <v>195</v>
      </c>
      <c r="C4" s="10">
        <v>3</v>
      </c>
      <c r="D4" s="10" t="s">
        <v>343</v>
      </c>
      <c r="E4" s="10" t="s">
        <v>342</v>
      </c>
      <c r="F4" s="10" t="s">
        <v>420</v>
      </c>
      <c r="G4" s="10" t="s">
        <v>421</v>
      </c>
      <c r="I4" s="10" t="s">
        <v>417</v>
      </c>
      <c r="J4" s="10" t="s">
        <v>422</v>
      </c>
      <c r="K4" s="10" t="s">
        <v>563</v>
      </c>
    </row>
    <row r="5" spans="1:11" x14ac:dyDescent="0.25">
      <c r="A5" s="10">
        <v>4</v>
      </c>
      <c r="B5" s="10" t="s">
        <v>195</v>
      </c>
      <c r="C5" s="10">
        <v>4</v>
      </c>
      <c r="D5" s="10" t="s">
        <v>198</v>
      </c>
      <c r="E5" s="10" t="s">
        <v>342</v>
      </c>
      <c r="F5" s="10" t="s">
        <v>414</v>
      </c>
      <c r="G5" s="10" t="s">
        <v>416</v>
      </c>
      <c r="I5" s="10" t="s">
        <v>417</v>
      </c>
      <c r="J5" s="10" t="s">
        <v>415</v>
      </c>
      <c r="K5" s="10" t="s">
        <v>570</v>
      </c>
    </row>
    <row r="6" spans="1:11" x14ac:dyDescent="0.25">
      <c r="A6" s="10">
        <v>5</v>
      </c>
      <c r="B6" s="10" t="s">
        <v>195</v>
      </c>
      <c r="C6" s="10">
        <v>5</v>
      </c>
      <c r="D6" s="10" t="s">
        <v>344</v>
      </c>
      <c r="E6" s="10" t="s">
        <v>342</v>
      </c>
      <c r="F6" s="10" t="s">
        <v>414</v>
      </c>
      <c r="G6" s="10" t="s">
        <v>416</v>
      </c>
      <c r="I6" s="10" t="s">
        <v>417</v>
      </c>
      <c r="J6" s="10" t="s">
        <v>415</v>
      </c>
      <c r="K6" s="10" t="s">
        <v>571</v>
      </c>
    </row>
    <row r="7" spans="1:11" x14ac:dyDescent="0.25">
      <c r="A7" s="10">
        <v>6</v>
      </c>
      <c r="B7" s="10" t="s">
        <v>325</v>
      </c>
      <c r="C7" s="10">
        <v>1</v>
      </c>
      <c r="D7" s="10" t="s">
        <v>347</v>
      </c>
      <c r="E7" s="10" t="s">
        <v>342</v>
      </c>
      <c r="F7" s="10" t="s">
        <v>415</v>
      </c>
      <c r="G7" s="10" t="s">
        <v>416</v>
      </c>
      <c r="I7" s="10" t="s">
        <v>417</v>
      </c>
      <c r="J7" s="10" t="s">
        <v>418</v>
      </c>
      <c r="K7" s="10" t="s">
        <v>793</v>
      </c>
    </row>
    <row r="8" spans="1:11" x14ac:dyDescent="0.25">
      <c r="A8" s="10">
        <v>7</v>
      </c>
      <c r="B8" s="10" t="s">
        <v>325</v>
      </c>
      <c r="C8" s="10">
        <v>2</v>
      </c>
      <c r="D8" s="10" t="s">
        <v>196</v>
      </c>
      <c r="E8" s="10" t="s">
        <v>342</v>
      </c>
      <c r="F8" s="10" t="s">
        <v>420</v>
      </c>
      <c r="G8" s="10" t="s">
        <v>421</v>
      </c>
      <c r="I8" s="10" t="s">
        <v>417</v>
      </c>
      <c r="J8" s="10" t="s">
        <v>422</v>
      </c>
      <c r="K8" s="10" t="s">
        <v>556</v>
      </c>
    </row>
    <row r="9" spans="1:11" x14ac:dyDescent="0.25">
      <c r="A9" s="10">
        <v>8</v>
      </c>
      <c r="B9" s="10" t="s">
        <v>325</v>
      </c>
      <c r="C9" s="10">
        <v>3</v>
      </c>
      <c r="D9" s="10" t="s">
        <v>204</v>
      </c>
      <c r="E9" s="10" t="s">
        <v>342</v>
      </c>
      <c r="F9" s="10" t="s">
        <v>420</v>
      </c>
      <c r="G9" s="10" t="s">
        <v>421</v>
      </c>
      <c r="I9" s="10" t="s">
        <v>417</v>
      </c>
      <c r="J9" s="10" t="s">
        <v>422</v>
      </c>
      <c r="K9" s="10" t="s">
        <v>586</v>
      </c>
    </row>
    <row r="10" spans="1:11" x14ac:dyDescent="0.25">
      <c r="A10" s="10">
        <v>9</v>
      </c>
      <c r="B10" s="10" t="s">
        <v>325</v>
      </c>
      <c r="C10" s="10">
        <v>4</v>
      </c>
      <c r="D10" s="10" t="s">
        <v>284</v>
      </c>
      <c r="E10" s="10" t="s">
        <v>349</v>
      </c>
      <c r="F10" s="10" t="s">
        <v>420</v>
      </c>
      <c r="G10" s="10" t="s">
        <v>421</v>
      </c>
      <c r="H10" s="10">
        <v>128</v>
      </c>
      <c r="I10" s="10" t="s">
        <v>431</v>
      </c>
      <c r="J10" s="10" t="s">
        <v>415</v>
      </c>
      <c r="K10" s="10" t="s">
        <v>592</v>
      </c>
    </row>
    <row r="11" spans="1:11" x14ac:dyDescent="0.25">
      <c r="A11" s="10">
        <v>10</v>
      </c>
      <c r="B11" s="10" t="s">
        <v>325</v>
      </c>
      <c r="C11" s="10">
        <v>5</v>
      </c>
      <c r="D11" s="10" t="s">
        <v>348</v>
      </c>
      <c r="E11" s="10" t="s">
        <v>346</v>
      </c>
      <c r="F11" s="10" t="s">
        <v>428</v>
      </c>
      <c r="G11" s="10" t="s">
        <v>416</v>
      </c>
      <c r="I11" s="10" t="s">
        <v>794</v>
      </c>
      <c r="J11" s="10" t="s">
        <v>415</v>
      </c>
      <c r="K11" s="10" t="s">
        <v>795</v>
      </c>
    </row>
    <row r="12" spans="1:11" x14ac:dyDescent="0.25">
      <c r="A12" s="10">
        <v>11</v>
      </c>
      <c r="B12" s="10" t="s">
        <v>325</v>
      </c>
      <c r="C12" s="10">
        <v>6</v>
      </c>
      <c r="D12" s="10" t="s">
        <v>350</v>
      </c>
      <c r="E12" s="10" t="s">
        <v>346</v>
      </c>
      <c r="F12" s="10" t="s">
        <v>428</v>
      </c>
      <c r="G12" s="10" t="s">
        <v>416</v>
      </c>
      <c r="I12" s="10" t="s">
        <v>794</v>
      </c>
      <c r="J12" s="10" t="s">
        <v>415</v>
      </c>
      <c r="K12" s="10" t="s">
        <v>796</v>
      </c>
    </row>
    <row r="13" spans="1:11" x14ac:dyDescent="0.25">
      <c r="A13" s="10">
        <v>12</v>
      </c>
      <c r="B13" s="10" t="s">
        <v>325</v>
      </c>
      <c r="C13" s="10">
        <v>7</v>
      </c>
      <c r="D13" s="10" t="s">
        <v>223</v>
      </c>
      <c r="E13" s="10" t="s">
        <v>345</v>
      </c>
      <c r="F13" s="10" t="s">
        <v>420</v>
      </c>
      <c r="G13" s="10" t="s">
        <v>421</v>
      </c>
      <c r="I13" s="10" t="s">
        <v>345</v>
      </c>
      <c r="J13" s="10" t="s">
        <v>415</v>
      </c>
      <c r="K13" s="10" t="s">
        <v>597</v>
      </c>
    </row>
    <row r="14" spans="1:11" x14ac:dyDescent="0.25">
      <c r="A14" s="10">
        <v>13</v>
      </c>
      <c r="B14" s="10" t="s">
        <v>325</v>
      </c>
      <c r="C14" s="10">
        <v>8</v>
      </c>
      <c r="D14" s="10" t="s">
        <v>224</v>
      </c>
      <c r="E14" s="10" t="s">
        <v>345</v>
      </c>
      <c r="F14" s="10" t="s">
        <v>420</v>
      </c>
      <c r="G14" s="10" t="s">
        <v>421</v>
      </c>
      <c r="I14" s="10" t="s">
        <v>345</v>
      </c>
      <c r="J14" s="10" t="s">
        <v>415</v>
      </c>
      <c r="K14" s="10" t="s">
        <v>598</v>
      </c>
    </row>
    <row r="15" spans="1:11" x14ac:dyDescent="0.25">
      <c r="A15" s="10">
        <v>14</v>
      </c>
      <c r="B15" s="10" t="s">
        <v>210</v>
      </c>
      <c r="C15" s="10">
        <v>1</v>
      </c>
      <c r="D15" s="10" t="s">
        <v>211</v>
      </c>
      <c r="E15" s="10" t="s">
        <v>342</v>
      </c>
      <c r="F15" s="10" t="s">
        <v>415</v>
      </c>
      <c r="G15" s="10" t="s">
        <v>416</v>
      </c>
      <c r="I15" s="10" t="s">
        <v>417</v>
      </c>
      <c r="J15" s="10" t="s">
        <v>418</v>
      </c>
      <c r="K15" s="10" t="s">
        <v>797</v>
      </c>
    </row>
    <row r="16" spans="1:11" x14ac:dyDescent="0.25">
      <c r="A16" s="10">
        <v>15</v>
      </c>
      <c r="B16" s="10" t="s">
        <v>210</v>
      </c>
      <c r="C16" s="10">
        <v>2</v>
      </c>
      <c r="D16" s="10" t="s">
        <v>212</v>
      </c>
      <c r="E16" s="10" t="s">
        <v>342</v>
      </c>
      <c r="F16" s="10" t="s">
        <v>420</v>
      </c>
      <c r="G16" s="10" t="s">
        <v>421</v>
      </c>
      <c r="I16" s="10" t="s">
        <v>417</v>
      </c>
      <c r="J16" s="10" t="s">
        <v>435</v>
      </c>
      <c r="K16" s="10" t="s">
        <v>798</v>
      </c>
    </row>
    <row r="17" spans="1:11" x14ac:dyDescent="0.25">
      <c r="A17" s="10">
        <v>16</v>
      </c>
      <c r="B17" s="10" t="s">
        <v>210</v>
      </c>
      <c r="C17" s="10">
        <v>3</v>
      </c>
      <c r="D17" s="10" t="s">
        <v>214</v>
      </c>
      <c r="E17" s="10" t="s">
        <v>342</v>
      </c>
      <c r="F17" s="10" t="s">
        <v>420</v>
      </c>
      <c r="G17" s="10" t="s">
        <v>421</v>
      </c>
      <c r="I17" s="10" t="s">
        <v>417</v>
      </c>
      <c r="J17" s="10" t="s">
        <v>422</v>
      </c>
      <c r="K17" s="10" t="s">
        <v>799</v>
      </c>
    </row>
    <row r="18" spans="1:11" x14ac:dyDescent="0.25">
      <c r="A18" s="10">
        <v>17</v>
      </c>
      <c r="B18" s="10" t="s">
        <v>210</v>
      </c>
      <c r="C18" s="10">
        <v>4</v>
      </c>
      <c r="D18" s="10" t="s">
        <v>351</v>
      </c>
      <c r="E18" s="10" t="s">
        <v>349</v>
      </c>
      <c r="F18" s="10" t="s">
        <v>420</v>
      </c>
      <c r="G18" s="10" t="s">
        <v>421</v>
      </c>
      <c r="H18" s="10">
        <v>64</v>
      </c>
      <c r="I18" s="10" t="s">
        <v>438</v>
      </c>
      <c r="J18" s="10" t="s">
        <v>415</v>
      </c>
      <c r="K18" s="10" t="s">
        <v>594</v>
      </c>
    </row>
    <row r="19" spans="1:11" x14ac:dyDescent="0.25">
      <c r="A19" s="10">
        <v>18</v>
      </c>
      <c r="B19" s="10" t="s">
        <v>210</v>
      </c>
      <c r="C19" s="10">
        <v>6</v>
      </c>
      <c r="D19" s="10" t="s">
        <v>215</v>
      </c>
      <c r="E19" s="10" t="s">
        <v>349</v>
      </c>
      <c r="F19" s="10" t="s">
        <v>420</v>
      </c>
      <c r="G19" s="10" t="s">
        <v>421</v>
      </c>
      <c r="H19" s="10">
        <v>128</v>
      </c>
      <c r="I19" s="10" t="s">
        <v>431</v>
      </c>
      <c r="J19" s="10" t="s">
        <v>415</v>
      </c>
      <c r="K19" s="10" t="s">
        <v>800</v>
      </c>
    </row>
    <row r="20" spans="1:11" x14ac:dyDescent="0.25">
      <c r="A20" s="10">
        <v>19</v>
      </c>
      <c r="B20" s="10" t="s">
        <v>210</v>
      </c>
      <c r="C20" s="10">
        <v>7</v>
      </c>
      <c r="D20" s="10" t="s">
        <v>216</v>
      </c>
      <c r="E20" s="10" t="s">
        <v>349</v>
      </c>
      <c r="F20" s="10" t="s">
        <v>420</v>
      </c>
      <c r="G20" s="10" t="s">
        <v>421</v>
      </c>
      <c r="H20" s="10">
        <v>128</v>
      </c>
      <c r="I20" s="10" t="s">
        <v>431</v>
      </c>
      <c r="J20" s="10" t="s">
        <v>415</v>
      </c>
      <c r="K20" s="10" t="s">
        <v>801</v>
      </c>
    </row>
    <row r="21" spans="1:11" x14ac:dyDescent="0.25">
      <c r="A21" s="10">
        <v>20</v>
      </c>
      <c r="B21" s="10" t="s">
        <v>210</v>
      </c>
      <c r="C21" s="10">
        <v>8</v>
      </c>
      <c r="D21" s="10" t="s">
        <v>217</v>
      </c>
      <c r="E21" s="10" t="s">
        <v>349</v>
      </c>
      <c r="F21" s="10" t="s">
        <v>420</v>
      </c>
      <c r="G21" s="10" t="s">
        <v>421</v>
      </c>
      <c r="H21" s="10">
        <v>128</v>
      </c>
      <c r="I21" s="10" t="s">
        <v>431</v>
      </c>
      <c r="J21" s="10" t="s">
        <v>415</v>
      </c>
      <c r="K21" s="10" t="s">
        <v>802</v>
      </c>
    </row>
    <row r="22" spans="1:11" x14ac:dyDescent="0.25">
      <c r="A22" s="10">
        <v>21</v>
      </c>
      <c r="B22" s="10" t="s">
        <v>210</v>
      </c>
      <c r="C22" s="10">
        <v>9</v>
      </c>
      <c r="D22" s="10" t="s">
        <v>353</v>
      </c>
      <c r="E22" s="10" t="s">
        <v>345</v>
      </c>
      <c r="F22" s="10" t="s">
        <v>420</v>
      </c>
      <c r="G22" s="10" t="s">
        <v>421</v>
      </c>
      <c r="I22" s="10" t="s">
        <v>345</v>
      </c>
      <c r="J22" s="10" t="s">
        <v>415</v>
      </c>
      <c r="K22" s="10" t="s">
        <v>615</v>
      </c>
    </row>
    <row r="23" spans="1:11" x14ac:dyDescent="0.25">
      <c r="A23" s="10">
        <v>22</v>
      </c>
      <c r="B23" s="10" t="s">
        <v>210</v>
      </c>
      <c r="C23" s="10">
        <v>10</v>
      </c>
      <c r="D23" s="10" t="s">
        <v>354</v>
      </c>
      <c r="E23" s="10" t="s">
        <v>342</v>
      </c>
      <c r="F23" s="10" t="s">
        <v>420</v>
      </c>
      <c r="G23" s="10" t="s">
        <v>421</v>
      </c>
      <c r="I23" s="10" t="s">
        <v>417</v>
      </c>
      <c r="J23" s="10" t="s">
        <v>415</v>
      </c>
      <c r="K23" s="10" t="s">
        <v>602</v>
      </c>
    </row>
    <row r="24" spans="1:11" x14ac:dyDescent="0.25">
      <c r="A24" s="10">
        <v>23</v>
      </c>
      <c r="B24" s="10" t="s">
        <v>218</v>
      </c>
      <c r="C24" s="10">
        <v>1</v>
      </c>
      <c r="D24" s="10" t="s">
        <v>214</v>
      </c>
      <c r="E24" s="10" t="s">
        <v>342</v>
      </c>
      <c r="F24" s="10" t="s">
        <v>415</v>
      </c>
      <c r="G24" s="10" t="s">
        <v>416</v>
      </c>
      <c r="I24" s="10" t="s">
        <v>417</v>
      </c>
      <c r="J24" s="10" t="s">
        <v>418</v>
      </c>
      <c r="K24" s="10" t="s">
        <v>803</v>
      </c>
    </row>
    <row r="25" spans="1:11" x14ac:dyDescent="0.25">
      <c r="A25" s="10">
        <v>24</v>
      </c>
      <c r="B25" s="10" t="s">
        <v>218</v>
      </c>
      <c r="C25" s="10">
        <v>2</v>
      </c>
      <c r="D25" s="10" t="s">
        <v>218</v>
      </c>
      <c r="E25" s="10" t="s">
        <v>349</v>
      </c>
      <c r="F25" s="10" t="s">
        <v>415</v>
      </c>
      <c r="G25" s="10" t="s">
        <v>416</v>
      </c>
      <c r="H25" s="10">
        <v>128</v>
      </c>
      <c r="I25" s="10" t="s">
        <v>431</v>
      </c>
      <c r="J25" s="10" t="s">
        <v>415</v>
      </c>
      <c r="K25" s="10" t="s">
        <v>804</v>
      </c>
    </row>
    <row r="26" spans="1:11" x14ac:dyDescent="0.25">
      <c r="A26" s="10">
        <v>25</v>
      </c>
      <c r="B26" s="10" t="s">
        <v>218</v>
      </c>
      <c r="C26" s="10">
        <v>3</v>
      </c>
      <c r="D26" s="10" t="s">
        <v>219</v>
      </c>
      <c r="E26" s="10" t="s">
        <v>349</v>
      </c>
      <c r="F26" s="10" t="s">
        <v>420</v>
      </c>
      <c r="G26" s="10" t="s">
        <v>421</v>
      </c>
      <c r="H26" s="10">
        <v>128</v>
      </c>
      <c r="I26" s="10" t="s">
        <v>431</v>
      </c>
      <c r="J26" s="10" t="s">
        <v>415</v>
      </c>
      <c r="K26" s="10" t="s">
        <v>805</v>
      </c>
    </row>
    <row r="27" spans="1:11" x14ac:dyDescent="0.25">
      <c r="A27" s="10">
        <v>26</v>
      </c>
      <c r="B27" s="10" t="s">
        <v>218</v>
      </c>
      <c r="C27" s="10">
        <v>4</v>
      </c>
      <c r="D27" s="10" t="s">
        <v>220</v>
      </c>
      <c r="E27" s="10" t="s">
        <v>355</v>
      </c>
      <c r="F27" s="10" t="s">
        <v>420</v>
      </c>
      <c r="G27" s="10" t="s">
        <v>421</v>
      </c>
      <c r="H27" s="10">
        <v>65535</v>
      </c>
      <c r="I27" s="10" t="s">
        <v>355</v>
      </c>
      <c r="J27" s="10" t="s">
        <v>415</v>
      </c>
      <c r="K27" s="10" t="s">
        <v>573</v>
      </c>
    </row>
    <row r="28" spans="1:11" x14ac:dyDescent="0.25">
      <c r="A28" s="10">
        <v>27</v>
      </c>
      <c r="B28" s="10" t="s">
        <v>225</v>
      </c>
      <c r="C28" s="10">
        <v>1</v>
      </c>
      <c r="D28" s="10" t="s">
        <v>213</v>
      </c>
      <c r="E28" s="10" t="s">
        <v>342</v>
      </c>
      <c r="F28" s="10" t="s">
        <v>415</v>
      </c>
      <c r="G28" s="10" t="s">
        <v>416</v>
      </c>
      <c r="I28" s="10" t="s">
        <v>417</v>
      </c>
      <c r="J28" s="10" t="s">
        <v>418</v>
      </c>
      <c r="K28" s="10" t="s">
        <v>806</v>
      </c>
    </row>
    <row r="29" spans="1:11" x14ac:dyDescent="0.25">
      <c r="A29" s="10">
        <v>28</v>
      </c>
      <c r="B29" s="10" t="s">
        <v>225</v>
      </c>
      <c r="C29" s="10">
        <v>2</v>
      </c>
      <c r="D29" s="10" t="s">
        <v>226</v>
      </c>
      <c r="E29" s="10" t="s">
        <v>342</v>
      </c>
      <c r="F29" s="10" t="s">
        <v>420</v>
      </c>
      <c r="G29" s="10" t="s">
        <v>421</v>
      </c>
      <c r="I29" s="10" t="s">
        <v>417</v>
      </c>
      <c r="J29" s="10" t="s">
        <v>422</v>
      </c>
      <c r="K29" s="10" t="s">
        <v>584</v>
      </c>
    </row>
    <row r="30" spans="1:11" x14ac:dyDescent="0.25">
      <c r="A30" s="10">
        <v>29</v>
      </c>
      <c r="B30" s="10" t="s">
        <v>225</v>
      </c>
      <c r="C30" s="10">
        <v>3</v>
      </c>
      <c r="D30" s="10" t="s">
        <v>227</v>
      </c>
      <c r="E30" s="10" t="s">
        <v>346</v>
      </c>
      <c r="F30" s="10" t="s">
        <v>428</v>
      </c>
      <c r="G30" s="10" t="s">
        <v>416</v>
      </c>
      <c r="I30" s="10" t="s">
        <v>794</v>
      </c>
      <c r="J30" s="10" t="s">
        <v>415</v>
      </c>
      <c r="K30" s="10" t="s">
        <v>807</v>
      </c>
    </row>
    <row r="31" spans="1:11" x14ac:dyDescent="0.25">
      <c r="A31" s="10">
        <v>30</v>
      </c>
      <c r="B31" s="10" t="s">
        <v>225</v>
      </c>
      <c r="C31" s="10">
        <v>4</v>
      </c>
      <c r="D31" s="10" t="s">
        <v>228</v>
      </c>
      <c r="E31" s="10" t="s">
        <v>342</v>
      </c>
      <c r="F31" s="10" t="s">
        <v>420</v>
      </c>
      <c r="G31" s="10" t="s">
        <v>421</v>
      </c>
      <c r="I31" s="10" t="s">
        <v>417</v>
      </c>
      <c r="J31" s="10" t="s">
        <v>415</v>
      </c>
      <c r="K31" s="10" t="s">
        <v>798</v>
      </c>
    </row>
    <row r="32" spans="1:11" x14ac:dyDescent="0.25">
      <c r="A32" s="10">
        <v>31</v>
      </c>
      <c r="B32" s="10" t="s">
        <v>225</v>
      </c>
      <c r="C32" s="10">
        <v>5</v>
      </c>
      <c r="D32" s="10" t="s">
        <v>229</v>
      </c>
      <c r="E32" s="10" t="s">
        <v>356</v>
      </c>
      <c r="F32" s="10" t="s">
        <v>415</v>
      </c>
      <c r="G32" s="10" t="s">
        <v>416</v>
      </c>
      <c r="H32" s="10">
        <v>256</v>
      </c>
      <c r="I32" s="10" t="s">
        <v>452</v>
      </c>
      <c r="J32" s="10" t="s">
        <v>422</v>
      </c>
      <c r="K32" s="10" t="s">
        <v>565</v>
      </c>
    </row>
    <row r="33" spans="1:11" x14ac:dyDescent="0.25">
      <c r="A33" s="10">
        <v>32</v>
      </c>
      <c r="B33" s="10" t="s">
        <v>225</v>
      </c>
      <c r="C33" s="10">
        <v>6</v>
      </c>
      <c r="D33" s="10" t="s">
        <v>230</v>
      </c>
      <c r="E33" s="10" t="s">
        <v>356</v>
      </c>
      <c r="F33" s="10" t="s">
        <v>415</v>
      </c>
      <c r="G33" s="10" t="s">
        <v>416</v>
      </c>
      <c r="H33" s="10">
        <v>32</v>
      </c>
      <c r="I33" s="10" t="s">
        <v>454</v>
      </c>
      <c r="J33" s="10" t="s">
        <v>415</v>
      </c>
      <c r="K33" s="10" t="s">
        <v>566</v>
      </c>
    </row>
    <row r="34" spans="1:11" x14ac:dyDescent="0.25">
      <c r="A34" s="10">
        <v>33</v>
      </c>
      <c r="B34" s="10" t="s">
        <v>225</v>
      </c>
      <c r="C34" s="10">
        <v>7</v>
      </c>
      <c r="D34" s="10" t="s">
        <v>231</v>
      </c>
      <c r="E34" s="10" t="s">
        <v>356</v>
      </c>
      <c r="F34" s="10" t="s">
        <v>420</v>
      </c>
      <c r="G34" s="10" t="s">
        <v>421</v>
      </c>
      <c r="H34" s="10">
        <v>32</v>
      </c>
      <c r="I34" s="10" t="s">
        <v>454</v>
      </c>
      <c r="J34" s="10" t="s">
        <v>415</v>
      </c>
      <c r="K34" s="10" t="s">
        <v>568</v>
      </c>
    </row>
    <row r="35" spans="1:11" x14ac:dyDescent="0.25">
      <c r="A35" s="10">
        <v>34</v>
      </c>
      <c r="B35" s="10" t="s">
        <v>225</v>
      </c>
      <c r="C35" s="10">
        <v>8</v>
      </c>
      <c r="D35" s="10" t="s">
        <v>232</v>
      </c>
      <c r="E35" s="10" t="s">
        <v>356</v>
      </c>
      <c r="F35" s="10" t="s">
        <v>415</v>
      </c>
      <c r="G35" s="10" t="s">
        <v>416</v>
      </c>
      <c r="H35" s="10">
        <v>32</v>
      </c>
      <c r="I35" s="10" t="s">
        <v>454</v>
      </c>
      <c r="J35" s="10" t="s">
        <v>422</v>
      </c>
      <c r="K35" s="10" t="s">
        <v>567</v>
      </c>
    </row>
    <row r="36" spans="1:11" x14ac:dyDescent="0.25">
      <c r="A36" s="10">
        <v>35</v>
      </c>
      <c r="B36" s="10" t="s">
        <v>225</v>
      </c>
      <c r="C36" s="10">
        <v>9</v>
      </c>
      <c r="D36" s="10" t="s">
        <v>233</v>
      </c>
      <c r="E36" s="10" t="s">
        <v>356</v>
      </c>
      <c r="F36" s="10" t="s">
        <v>420</v>
      </c>
      <c r="G36" s="10" t="s">
        <v>421</v>
      </c>
      <c r="H36" s="10">
        <v>12</v>
      </c>
      <c r="I36" s="10" t="s">
        <v>458</v>
      </c>
      <c r="J36" s="10" t="s">
        <v>415</v>
      </c>
      <c r="K36" s="10" t="s">
        <v>569</v>
      </c>
    </row>
    <row r="37" spans="1:11" x14ac:dyDescent="0.25">
      <c r="A37" s="10">
        <v>36</v>
      </c>
      <c r="B37" s="10" t="s">
        <v>225</v>
      </c>
      <c r="C37" s="10">
        <v>10</v>
      </c>
      <c r="D37" s="10" t="s">
        <v>357</v>
      </c>
      <c r="E37" s="10" t="s">
        <v>349</v>
      </c>
      <c r="F37" s="10" t="s">
        <v>420</v>
      </c>
      <c r="G37" s="10" t="s">
        <v>421</v>
      </c>
      <c r="H37" s="10">
        <v>128</v>
      </c>
      <c r="I37" s="10" t="s">
        <v>431</v>
      </c>
      <c r="J37" s="10" t="s">
        <v>415</v>
      </c>
      <c r="K37" s="10" t="s">
        <v>558</v>
      </c>
    </row>
    <row r="38" spans="1:11" x14ac:dyDescent="0.25">
      <c r="A38" s="10">
        <v>37</v>
      </c>
      <c r="B38" s="10" t="s">
        <v>225</v>
      </c>
      <c r="C38" s="10">
        <v>11</v>
      </c>
      <c r="D38" s="10" t="s">
        <v>358</v>
      </c>
      <c r="E38" s="10" t="s">
        <v>349</v>
      </c>
      <c r="F38" s="10" t="s">
        <v>420</v>
      </c>
      <c r="G38" s="10" t="s">
        <v>421</v>
      </c>
      <c r="H38" s="10">
        <v>128</v>
      </c>
      <c r="I38" s="10" t="s">
        <v>431</v>
      </c>
      <c r="J38" s="10" t="s">
        <v>415</v>
      </c>
      <c r="K38" s="10" t="s">
        <v>559</v>
      </c>
    </row>
    <row r="39" spans="1:11" x14ac:dyDescent="0.25">
      <c r="A39" s="10">
        <v>38</v>
      </c>
      <c r="B39" s="10" t="s">
        <v>225</v>
      </c>
      <c r="C39" s="10">
        <v>12</v>
      </c>
      <c r="D39" s="10" t="s">
        <v>359</v>
      </c>
      <c r="E39" s="10" t="s">
        <v>349</v>
      </c>
      <c r="F39" s="10" t="s">
        <v>420</v>
      </c>
      <c r="G39" s="10" t="s">
        <v>421</v>
      </c>
      <c r="H39" s="10">
        <v>128</v>
      </c>
      <c r="I39" s="10" t="s">
        <v>431</v>
      </c>
      <c r="J39" s="10" t="s">
        <v>415</v>
      </c>
      <c r="K39" s="10" t="s">
        <v>557</v>
      </c>
    </row>
    <row r="40" spans="1:11" x14ac:dyDescent="0.25">
      <c r="A40" s="10">
        <v>39</v>
      </c>
      <c r="B40" s="10" t="s">
        <v>225</v>
      </c>
      <c r="C40" s="10">
        <v>13</v>
      </c>
      <c r="D40" s="10" t="s">
        <v>360</v>
      </c>
      <c r="E40" s="10" t="s">
        <v>349</v>
      </c>
      <c r="F40" s="11" t="s">
        <v>496</v>
      </c>
      <c r="G40" s="10" t="s">
        <v>421</v>
      </c>
      <c r="H40" s="10">
        <v>2</v>
      </c>
      <c r="I40" s="10" t="s">
        <v>463</v>
      </c>
      <c r="J40" s="10" t="s">
        <v>415</v>
      </c>
      <c r="K40" s="10" t="s">
        <v>560</v>
      </c>
    </row>
    <row r="41" spans="1:11" x14ac:dyDescent="0.25">
      <c r="A41" s="10">
        <v>40</v>
      </c>
      <c r="B41" s="10" t="s">
        <v>225</v>
      </c>
      <c r="C41" s="10">
        <v>14</v>
      </c>
      <c r="D41" s="10" t="s">
        <v>361</v>
      </c>
      <c r="E41" s="10" t="s">
        <v>349</v>
      </c>
      <c r="F41" s="10" t="s">
        <v>420</v>
      </c>
      <c r="G41" s="10" t="s">
        <v>421</v>
      </c>
      <c r="H41" s="10">
        <v>16</v>
      </c>
      <c r="I41" s="10" t="s">
        <v>465</v>
      </c>
      <c r="J41" s="10" t="s">
        <v>415</v>
      </c>
      <c r="K41" s="10" t="s">
        <v>561</v>
      </c>
    </row>
    <row r="42" spans="1:11" x14ac:dyDescent="0.25">
      <c r="A42" s="10">
        <v>41</v>
      </c>
      <c r="B42" s="10" t="s">
        <v>225</v>
      </c>
      <c r="C42" s="10">
        <v>15</v>
      </c>
      <c r="D42" s="10" t="s">
        <v>297</v>
      </c>
      <c r="E42" s="10" t="s">
        <v>349</v>
      </c>
      <c r="F42" s="10" t="s">
        <v>420</v>
      </c>
      <c r="G42" s="10" t="s">
        <v>421</v>
      </c>
      <c r="H42" s="10">
        <v>12</v>
      </c>
      <c r="I42" s="10" t="s">
        <v>467</v>
      </c>
      <c r="J42" s="10" t="s">
        <v>415</v>
      </c>
      <c r="K42" s="10" t="s">
        <v>552</v>
      </c>
    </row>
    <row r="43" spans="1:11" x14ac:dyDescent="0.25">
      <c r="A43" s="10">
        <v>42</v>
      </c>
      <c r="B43" s="10" t="s">
        <v>225</v>
      </c>
      <c r="C43" s="10">
        <v>16</v>
      </c>
      <c r="D43" s="10" t="s">
        <v>301</v>
      </c>
      <c r="E43" s="10" t="s">
        <v>356</v>
      </c>
      <c r="F43" s="10" t="s">
        <v>415</v>
      </c>
      <c r="G43" s="10" t="s">
        <v>416</v>
      </c>
      <c r="H43" s="10">
        <v>128</v>
      </c>
      <c r="I43" s="10" t="s">
        <v>468</v>
      </c>
      <c r="J43" s="10" t="s">
        <v>415</v>
      </c>
      <c r="K43" s="10" t="s">
        <v>554</v>
      </c>
    </row>
    <row r="44" spans="1:11" x14ac:dyDescent="0.25">
      <c r="A44" s="10">
        <v>43</v>
      </c>
      <c r="B44" s="10" t="s">
        <v>225</v>
      </c>
      <c r="C44" s="10">
        <v>17</v>
      </c>
      <c r="D44" s="10" t="s">
        <v>362</v>
      </c>
      <c r="E44" s="10" t="s">
        <v>346</v>
      </c>
      <c r="F44" s="10" t="s">
        <v>428</v>
      </c>
      <c r="G44" s="10" t="s">
        <v>416</v>
      </c>
      <c r="I44" s="10" t="s">
        <v>794</v>
      </c>
      <c r="J44" s="10" t="s">
        <v>415</v>
      </c>
      <c r="K44" s="10" t="s">
        <v>617</v>
      </c>
    </row>
    <row r="45" spans="1:11" x14ac:dyDescent="0.25">
      <c r="A45" s="10">
        <v>44</v>
      </c>
      <c r="B45" s="10" t="s">
        <v>225</v>
      </c>
      <c r="C45" s="10">
        <v>18</v>
      </c>
      <c r="D45" s="10" t="s">
        <v>240</v>
      </c>
      <c r="E45" s="10" t="s">
        <v>346</v>
      </c>
      <c r="F45" s="10" t="s">
        <v>428</v>
      </c>
      <c r="G45" s="10" t="s">
        <v>416</v>
      </c>
      <c r="I45" s="10" t="s">
        <v>794</v>
      </c>
      <c r="J45" s="10" t="s">
        <v>415</v>
      </c>
      <c r="K45" s="10" t="s">
        <v>808</v>
      </c>
    </row>
    <row r="46" spans="1:11" x14ac:dyDescent="0.25">
      <c r="A46" s="10">
        <v>45</v>
      </c>
      <c r="B46" s="10" t="s">
        <v>30</v>
      </c>
      <c r="C46" s="10">
        <v>1</v>
      </c>
      <c r="D46" s="10" t="s">
        <v>197</v>
      </c>
      <c r="E46" s="10" t="s">
        <v>342</v>
      </c>
      <c r="F46" s="10" t="s">
        <v>415</v>
      </c>
      <c r="G46" s="10" t="s">
        <v>416</v>
      </c>
      <c r="I46" s="10" t="s">
        <v>417</v>
      </c>
      <c r="J46" s="10" t="s">
        <v>418</v>
      </c>
      <c r="K46" s="10" t="s">
        <v>809</v>
      </c>
    </row>
    <row r="47" spans="1:11" x14ac:dyDescent="0.25">
      <c r="A47" s="10">
        <v>46</v>
      </c>
      <c r="B47" s="10" t="s">
        <v>30</v>
      </c>
      <c r="C47" s="10">
        <v>2</v>
      </c>
      <c r="D47" s="10" t="s">
        <v>241</v>
      </c>
      <c r="E47" s="10" t="s">
        <v>349</v>
      </c>
      <c r="F47" s="10" t="s">
        <v>415</v>
      </c>
      <c r="G47" s="10" t="s">
        <v>416</v>
      </c>
      <c r="H47" s="10">
        <v>128</v>
      </c>
      <c r="I47" s="10" t="s">
        <v>431</v>
      </c>
      <c r="J47" s="10" t="s">
        <v>422</v>
      </c>
      <c r="K47" s="10" t="s">
        <v>613</v>
      </c>
    </row>
    <row r="48" spans="1:11" x14ac:dyDescent="0.25">
      <c r="A48" s="10">
        <v>47</v>
      </c>
      <c r="B48" s="10" t="s">
        <v>30</v>
      </c>
      <c r="C48" s="10">
        <v>3</v>
      </c>
      <c r="D48" s="10" t="s">
        <v>242</v>
      </c>
      <c r="E48" s="10" t="s">
        <v>349</v>
      </c>
      <c r="F48" s="10" t="s">
        <v>415</v>
      </c>
      <c r="G48" s="10" t="s">
        <v>416</v>
      </c>
      <c r="H48" s="10">
        <v>128</v>
      </c>
      <c r="I48" s="10" t="s">
        <v>431</v>
      </c>
      <c r="J48" s="10" t="s">
        <v>415</v>
      </c>
      <c r="K48" s="10" t="s">
        <v>558</v>
      </c>
    </row>
    <row r="49" spans="1:11" x14ac:dyDescent="0.25">
      <c r="A49" s="10">
        <v>48</v>
      </c>
      <c r="B49" s="10" t="s">
        <v>30</v>
      </c>
      <c r="C49" s="10">
        <v>4</v>
      </c>
      <c r="D49" s="10" t="s">
        <v>243</v>
      </c>
      <c r="E49" s="10" t="s">
        <v>349</v>
      </c>
      <c r="F49" s="10" t="s">
        <v>420</v>
      </c>
      <c r="G49" s="10" t="s">
        <v>421</v>
      </c>
      <c r="H49" s="10">
        <v>128</v>
      </c>
      <c r="I49" s="10" t="s">
        <v>431</v>
      </c>
      <c r="J49" s="10" t="s">
        <v>415</v>
      </c>
      <c r="K49" s="10" t="s">
        <v>559</v>
      </c>
    </row>
    <row r="50" spans="1:11" x14ac:dyDescent="0.25">
      <c r="A50" s="10">
        <v>49</v>
      </c>
      <c r="B50" s="10" t="s">
        <v>30</v>
      </c>
      <c r="C50" s="10">
        <v>5</v>
      </c>
      <c r="D50" s="10" t="s">
        <v>244</v>
      </c>
      <c r="E50" s="10" t="s">
        <v>349</v>
      </c>
      <c r="F50" s="10" t="s">
        <v>415</v>
      </c>
      <c r="G50" s="10" t="s">
        <v>416</v>
      </c>
      <c r="H50" s="10">
        <v>128</v>
      </c>
      <c r="I50" s="10" t="s">
        <v>431</v>
      </c>
      <c r="J50" s="10" t="s">
        <v>415</v>
      </c>
      <c r="K50" s="10" t="s">
        <v>557</v>
      </c>
    </row>
    <row r="51" spans="1:11" x14ac:dyDescent="0.25">
      <c r="A51" s="10">
        <v>50</v>
      </c>
      <c r="B51" s="10" t="s">
        <v>30</v>
      </c>
      <c r="C51" s="10">
        <v>6</v>
      </c>
      <c r="D51" s="10" t="s">
        <v>245</v>
      </c>
      <c r="E51" s="10" t="s">
        <v>349</v>
      </c>
      <c r="F51" s="10" t="s">
        <v>415</v>
      </c>
      <c r="G51" s="10" t="s">
        <v>416</v>
      </c>
      <c r="H51" s="10">
        <v>2</v>
      </c>
      <c r="I51" s="10" t="s">
        <v>463</v>
      </c>
      <c r="J51" s="10" t="s">
        <v>415</v>
      </c>
      <c r="K51" s="10" t="s">
        <v>560</v>
      </c>
    </row>
    <row r="52" spans="1:11" x14ac:dyDescent="0.25">
      <c r="A52" s="10">
        <v>51</v>
      </c>
      <c r="B52" s="10" t="s">
        <v>30</v>
      </c>
      <c r="C52" s="10">
        <v>7</v>
      </c>
      <c r="D52" s="10" t="s">
        <v>246</v>
      </c>
      <c r="E52" s="10" t="s">
        <v>349</v>
      </c>
      <c r="F52" s="10" t="s">
        <v>415</v>
      </c>
      <c r="G52" s="10" t="s">
        <v>416</v>
      </c>
      <c r="H52" s="10">
        <v>16</v>
      </c>
      <c r="I52" s="10" t="s">
        <v>465</v>
      </c>
      <c r="J52" s="10" t="s">
        <v>422</v>
      </c>
      <c r="K52" s="10" t="s">
        <v>561</v>
      </c>
    </row>
    <row r="53" spans="1:11" x14ac:dyDescent="0.25">
      <c r="A53" s="10">
        <v>52</v>
      </c>
      <c r="B53" s="10" t="s">
        <v>30</v>
      </c>
      <c r="C53" s="10">
        <v>8</v>
      </c>
      <c r="D53" s="10" t="s">
        <v>247</v>
      </c>
      <c r="E53" s="10" t="s">
        <v>349</v>
      </c>
      <c r="F53" s="10" t="s">
        <v>415</v>
      </c>
      <c r="G53" s="10" t="s">
        <v>416</v>
      </c>
      <c r="H53" s="10">
        <v>128</v>
      </c>
      <c r="I53" s="10" t="s">
        <v>431</v>
      </c>
      <c r="J53" s="10" t="s">
        <v>415</v>
      </c>
      <c r="K53" s="10" t="s">
        <v>558</v>
      </c>
    </row>
    <row r="54" spans="1:11" x14ac:dyDescent="0.25">
      <c r="A54" s="10">
        <v>53</v>
      </c>
      <c r="B54" s="10" t="s">
        <v>30</v>
      </c>
      <c r="C54" s="10">
        <v>9</v>
      </c>
      <c r="D54" s="10" t="s">
        <v>248</v>
      </c>
      <c r="E54" s="10" t="s">
        <v>349</v>
      </c>
      <c r="F54" s="10" t="s">
        <v>420</v>
      </c>
      <c r="G54" s="10" t="s">
        <v>421</v>
      </c>
      <c r="H54" s="10">
        <v>128</v>
      </c>
      <c r="I54" s="10" t="s">
        <v>431</v>
      </c>
      <c r="J54" s="10" t="s">
        <v>415</v>
      </c>
      <c r="K54" s="10" t="s">
        <v>559</v>
      </c>
    </row>
    <row r="55" spans="1:11" x14ac:dyDescent="0.25">
      <c r="A55" s="10">
        <v>54</v>
      </c>
      <c r="B55" s="10" t="s">
        <v>30</v>
      </c>
      <c r="C55" s="10">
        <v>10</v>
      </c>
      <c r="D55" s="10" t="s">
        <v>249</v>
      </c>
      <c r="E55" s="10" t="s">
        <v>349</v>
      </c>
      <c r="F55" s="10" t="s">
        <v>415</v>
      </c>
      <c r="G55" s="10" t="s">
        <v>416</v>
      </c>
      <c r="H55" s="10">
        <v>128</v>
      </c>
      <c r="I55" s="10" t="s">
        <v>431</v>
      </c>
      <c r="J55" s="10" t="s">
        <v>415</v>
      </c>
      <c r="K55" s="10" t="s">
        <v>557</v>
      </c>
    </row>
    <row r="56" spans="1:11" x14ac:dyDescent="0.25">
      <c r="A56" s="10">
        <v>55</v>
      </c>
      <c r="B56" s="10" t="s">
        <v>30</v>
      </c>
      <c r="C56" s="10">
        <v>11</v>
      </c>
      <c r="D56" s="10" t="s">
        <v>250</v>
      </c>
      <c r="E56" s="10" t="s">
        <v>349</v>
      </c>
      <c r="F56" s="10" t="s">
        <v>415</v>
      </c>
      <c r="G56" s="10" t="s">
        <v>416</v>
      </c>
      <c r="H56" s="10">
        <v>2</v>
      </c>
      <c r="I56" s="10" t="s">
        <v>463</v>
      </c>
      <c r="J56" s="10" t="s">
        <v>415</v>
      </c>
      <c r="K56" s="10" t="s">
        <v>560</v>
      </c>
    </row>
    <row r="57" spans="1:11" x14ac:dyDescent="0.25">
      <c r="A57" s="10">
        <v>56</v>
      </c>
      <c r="B57" s="10" t="s">
        <v>30</v>
      </c>
      <c r="C57" s="10">
        <v>12</v>
      </c>
      <c r="D57" s="10" t="s">
        <v>251</v>
      </c>
      <c r="E57" s="10" t="s">
        <v>349</v>
      </c>
      <c r="F57" s="10" t="s">
        <v>415</v>
      </c>
      <c r="G57" s="10" t="s">
        <v>416</v>
      </c>
      <c r="H57" s="10">
        <v>16</v>
      </c>
      <c r="I57" s="10" t="s">
        <v>465</v>
      </c>
      <c r="J57" s="10" t="s">
        <v>422</v>
      </c>
      <c r="K57" s="10" t="s">
        <v>561</v>
      </c>
    </row>
    <row r="58" spans="1:11" x14ac:dyDescent="0.25">
      <c r="A58" s="10">
        <v>57</v>
      </c>
      <c r="B58" s="10" t="s">
        <v>30</v>
      </c>
      <c r="C58" s="10">
        <v>13</v>
      </c>
      <c r="D58" s="10" t="s">
        <v>252</v>
      </c>
      <c r="E58" s="10" t="s">
        <v>349</v>
      </c>
      <c r="F58" s="10" t="s">
        <v>415</v>
      </c>
      <c r="G58" s="10" t="s">
        <v>416</v>
      </c>
      <c r="H58" s="10">
        <v>128</v>
      </c>
      <c r="I58" s="10" t="s">
        <v>431</v>
      </c>
      <c r="J58" s="10" t="s">
        <v>415</v>
      </c>
      <c r="K58" s="10" t="s">
        <v>558</v>
      </c>
    </row>
    <row r="59" spans="1:11" x14ac:dyDescent="0.25">
      <c r="A59" s="10">
        <v>58</v>
      </c>
      <c r="B59" s="10" t="s">
        <v>30</v>
      </c>
      <c r="C59" s="10">
        <v>14</v>
      </c>
      <c r="D59" s="10" t="s">
        <v>253</v>
      </c>
      <c r="E59" s="10" t="s">
        <v>349</v>
      </c>
      <c r="F59" s="10" t="s">
        <v>420</v>
      </c>
      <c r="G59" s="10" t="s">
        <v>421</v>
      </c>
      <c r="H59" s="10">
        <v>128</v>
      </c>
      <c r="I59" s="10" t="s">
        <v>431</v>
      </c>
      <c r="J59" s="10" t="s">
        <v>415</v>
      </c>
      <c r="K59" s="10" t="s">
        <v>559</v>
      </c>
    </row>
    <row r="60" spans="1:11" x14ac:dyDescent="0.25">
      <c r="A60" s="10">
        <v>59</v>
      </c>
      <c r="B60" s="10" t="s">
        <v>30</v>
      </c>
      <c r="C60" s="10">
        <v>15</v>
      </c>
      <c r="D60" s="10" t="s">
        <v>254</v>
      </c>
      <c r="E60" s="10" t="s">
        <v>349</v>
      </c>
      <c r="F60" s="10" t="s">
        <v>415</v>
      </c>
      <c r="G60" s="10" t="s">
        <v>416</v>
      </c>
      <c r="H60" s="10">
        <v>128</v>
      </c>
      <c r="I60" s="10" t="s">
        <v>431</v>
      </c>
      <c r="J60" s="10" t="s">
        <v>415</v>
      </c>
      <c r="K60" s="10" t="s">
        <v>557</v>
      </c>
    </row>
    <row r="61" spans="1:11" x14ac:dyDescent="0.25">
      <c r="A61" s="10">
        <v>60</v>
      </c>
      <c r="B61" s="10" t="s">
        <v>30</v>
      </c>
      <c r="C61" s="10">
        <v>16</v>
      </c>
      <c r="D61" s="10" t="s">
        <v>255</v>
      </c>
      <c r="E61" s="10" t="s">
        <v>349</v>
      </c>
      <c r="F61" s="10" t="s">
        <v>415</v>
      </c>
      <c r="G61" s="10" t="s">
        <v>416</v>
      </c>
      <c r="H61" s="10">
        <v>2</v>
      </c>
      <c r="I61" s="10" t="s">
        <v>463</v>
      </c>
      <c r="J61" s="10" t="s">
        <v>415</v>
      </c>
      <c r="K61" s="10" t="s">
        <v>560</v>
      </c>
    </row>
    <row r="62" spans="1:11" x14ac:dyDescent="0.25">
      <c r="A62" s="10">
        <v>61</v>
      </c>
      <c r="B62" s="10" t="s">
        <v>30</v>
      </c>
      <c r="C62" s="10">
        <v>17</v>
      </c>
      <c r="D62" s="10" t="s">
        <v>256</v>
      </c>
      <c r="E62" s="10" t="s">
        <v>349</v>
      </c>
      <c r="F62" s="10" t="s">
        <v>415</v>
      </c>
      <c r="G62" s="10" t="s">
        <v>416</v>
      </c>
      <c r="H62" s="10">
        <v>16</v>
      </c>
      <c r="I62" s="10" t="s">
        <v>465</v>
      </c>
      <c r="J62" s="10" t="s">
        <v>422</v>
      </c>
      <c r="K62" s="10" t="s">
        <v>561</v>
      </c>
    </row>
    <row r="63" spans="1:11" x14ac:dyDescent="0.25">
      <c r="A63" s="10">
        <v>62</v>
      </c>
      <c r="B63" s="10" t="s">
        <v>30</v>
      </c>
      <c r="C63" s="10">
        <v>18</v>
      </c>
      <c r="D63" s="10" t="s">
        <v>298</v>
      </c>
      <c r="E63" s="10" t="s">
        <v>349</v>
      </c>
      <c r="F63" s="10" t="s">
        <v>420</v>
      </c>
      <c r="G63" s="10" t="s">
        <v>421</v>
      </c>
      <c r="H63" s="10">
        <v>12</v>
      </c>
      <c r="I63" s="10" t="s">
        <v>467</v>
      </c>
      <c r="J63" s="10" t="s">
        <v>415</v>
      </c>
      <c r="K63" s="10" t="s">
        <v>587</v>
      </c>
    </row>
    <row r="64" spans="1:11" x14ac:dyDescent="0.25">
      <c r="A64" s="10">
        <v>63</v>
      </c>
      <c r="B64" s="10" t="s">
        <v>30</v>
      </c>
      <c r="C64" s="10">
        <v>19</v>
      </c>
      <c r="D64" s="10" t="s">
        <v>299</v>
      </c>
      <c r="E64" s="10" t="s">
        <v>349</v>
      </c>
      <c r="F64" s="10" t="s">
        <v>420</v>
      </c>
      <c r="G64" s="10" t="s">
        <v>421</v>
      </c>
      <c r="H64" s="10">
        <v>12</v>
      </c>
      <c r="I64" s="10" t="s">
        <v>467</v>
      </c>
      <c r="J64" s="10" t="s">
        <v>415</v>
      </c>
      <c r="K64" s="10" t="s">
        <v>810</v>
      </c>
    </row>
    <row r="65" spans="1:11" x14ac:dyDescent="0.25">
      <c r="A65" s="10">
        <v>64</v>
      </c>
      <c r="B65" s="10" t="s">
        <v>30</v>
      </c>
      <c r="C65" s="10">
        <v>20</v>
      </c>
      <c r="D65" s="10" t="s">
        <v>363</v>
      </c>
      <c r="E65" s="10" t="s">
        <v>356</v>
      </c>
      <c r="F65" s="10" t="s">
        <v>420</v>
      </c>
      <c r="G65" s="10" t="s">
        <v>421</v>
      </c>
      <c r="H65" s="10">
        <v>256</v>
      </c>
      <c r="I65" s="10" t="s">
        <v>452</v>
      </c>
      <c r="J65" s="10" t="s">
        <v>415</v>
      </c>
      <c r="K65" s="10" t="s">
        <v>614</v>
      </c>
    </row>
    <row r="66" spans="1:11" x14ac:dyDescent="0.25">
      <c r="A66" s="10">
        <v>65</v>
      </c>
      <c r="B66" s="10" t="s">
        <v>258</v>
      </c>
      <c r="C66" s="10">
        <v>1</v>
      </c>
      <c r="D66" s="10" t="s">
        <v>226</v>
      </c>
      <c r="E66" s="10" t="s">
        <v>342</v>
      </c>
      <c r="F66" s="10" t="s">
        <v>415</v>
      </c>
      <c r="G66" s="10" t="s">
        <v>416</v>
      </c>
      <c r="I66" s="10" t="s">
        <v>417</v>
      </c>
      <c r="J66" s="10" t="s">
        <v>418</v>
      </c>
      <c r="K66" s="10" t="s">
        <v>811</v>
      </c>
    </row>
    <row r="67" spans="1:11" x14ac:dyDescent="0.25">
      <c r="A67" s="10">
        <v>66</v>
      </c>
      <c r="B67" s="10" t="s">
        <v>258</v>
      </c>
      <c r="C67" s="10">
        <v>2</v>
      </c>
      <c r="D67" s="10" t="s">
        <v>196</v>
      </c>
      <c r="E67" s="10" t="s">
        <v>342</v>
      </c>
      <c r="F67" s="10" t="s">
        <v>420</v>
      </c>
      <c r="G67" s="10" t="s">
        <v>421</v>
      </c>
      <c r="I67" s="10" t="s">
        <v>417</v>
      </c>
      <c r="J67" s="10" t="s">
        <v>422</v>
      </c>
      <c r="K67" s="10" t="s">
        <v>556</v>
      </c>
    </row>
    <row r="68" spans="1:11" x14ac:dyDescent="0.25">
      <c r="A68" s="10">
        <v>67</v>
      </c>
      <c r="B68" s="10" t="s">
        <v>258</v>
      </c>
      <c r="C68" s="10">
        <v>3</v>
      </c>
      <c r="D68" s="10" t="s">
        <v>259</v>
      </c>
      <c r="E68" s="10" t="s">
        <v>342</v>
      </c>
      <c r="F68" s="10" t="s">
        <v>420</v>
      </c>
      <c r="G68" s="10" t="s">
        <v>421</v>
      </c>
      <c r="I68" s="10" t="s">
        <v>417</v>
      </c>
      <c r="J68" s="10" t="s">
        <v>422</v>
      </c>
      <c r="K68" s="10" t="s">
        <v>585</v>
      </c>
    </row>
    <row r="69" spans="1:11" x14ac:dyDescent="0.25">
      <c r="A69" s="10">
        <v>68</v>
      </c>
      <c r="B69" s="10" t="s">
        <v>258</v>
      </c>
      <c r="C69" s="10">
        <v>4</v>
      </c>
      <c r="D69" s="10" t="s">
        <v>260</v>
      </c>
      <c r="E69" s="10" t="s">
        <v>349</v>
      </c>
      <c r="F69" s="10" t="s">
        <v>415</v>
      </c>
      <c r="G69" s="10" t="s">
        <v>416</v>
      </c>
      <c r="H69" s="10">
        <v>128</v>
      </c>
      <c r="I69" s="10" t="s">
        <v>431</v>
      </c>
      <c r="J69" s="10" t="s">
        <v>415</v>
      </c>
      <c r="K69" s="10" t="s">
        <v>595</v>
      </c>
    </row>
    <row r="70" spans="1:11" x14ac:dyDescent="0.25">
      <c r="A70" s="10">
        <v>69</v>
      </c>
      <c r="B70" s="10" t="s">
        <v>258</v>
      </c>
      <c r="C70" s="10">
        <v>5</v>
      </c>
      <c r="D70" s="10" t="s">
        <v>261</v>
      </c>
      <c r="E70" s="10" t="s">
        <v>349</v>
      </c>
      <c r="F70" s="10" t="s">
        <v>420</v>
      </c>
      <c r="G70" s="10" t="s">
        <v>421</v>
      </c>
      <c r="H70" s="10">
        <v>128</v>
      </c>
      <c r="I70" s="10" t="s">
        <v>431</v>
      </c>
      <c r="J70" s="10" t="s">
        <v>415</v>
      </c>
      <c r="K70" s="10" t="s">
        <v>596</v>
      </c>
    </row>
    <row r="71" spans="1:11" x14ac:dyDescent="0.25">
      <c r="A71" s="10">
        <v>70</v>
      </c>
      <c r="B71" s="10" t="s">
        <v>258</v>
      </c>
      <c r="C71" s="10">
        <v>6</v>
      </c>
      <c r="D71" s="10" t="s">
        <v>262</v>
      </c>
      <c r="E71" s="10" t="s">
        <v>349</v>
      </c>
      <c r="F71" s="10" t="s">
        <v>420</v>
      </c>
      <c r="G71" s="10" t="s">
        <v>421</v>
      </c>
      <c r="H71" s="10">
        <v>128</v>
      </c>
      <c r="I71" s="10" t="s">
        <v>431</v>
      </c>
      <c r="J71" s="10" t="s">
        <v>415</v>
      </c>
      <c r="K71" s="10" t="s">
        <v>812</v>
      </c>
    </row>
    <row r="72" spans="1:11" x14ac:dyDescent="0.25">
      <c r="A72" s="10">
        <v>71</v>
      </c>
      <c r="B72" s="10" t="s">
        <v>258</v>
      </c>
      <c r="C72" s="10">
        <v>7</v>
      </c>
      <c r="D72" s="10" t="s">
        <v>263</v>
      </c>
      <c r="E72" s="10" t="s">
        <v>355</v>
      </c>
      <c r="F72" s="10" t="s">
        <v>415</v>
      </c>
      <c r="G72" s="10" t="s">
        <v>416</v>
      </c>
      <c r="H72" s="10">
        <v>65535</v>
      </c>
      <c r="I72" s="10" t="s">
        <v>355</v>
      </c>
      <c r="J72" s="10" t="s">
        <v>415</v>
      </c>
      <c r="K72" s="10" t="s">
        <v>813</v>
      </c>
    </row>
    <row r="73" spans="1:11" x14ac:dyDescent="0.25">
      <c r="A73" s="10">
        <v>72</v>
      </c>
      <c r="B73" s="10" t="s">
        <v>258</v>
      </c>
      <c r="C73" s="10">
        <v>8</v>
      </c>
      <c r="D73" s="10" t="s">
        <v>264</v>
      </c>
      <c r="E73" s="10" t="s">
        <v>349</v>
      </c>
      <c r="F73" s="10" t="s">
        <v>415</v>
      </c>
      <c r="G73" s="10" t="s">
        <v>416</v>
      </c>
      <c r="H73" s="10">
        <v>128</v>
      </c>
      <c r="I73" s="10" t="s">
        <v>431</v>
      </c>
      <c r="J73" s="10" t="s">
        <v>415</v>
      </c>
      <c r="K73" s="10" t="s">
        <v>558</v>
      </c>
    </row>
    <row r="74" spans="1:11" x14ac:dyDescent="0.25">
      <c r="A74" s="10">
        <v>73</v>
      </c>
      <c r="B74" s="10" t="s">
        <v>258</v>
      </c>
      <c r="C74" s="10">
        <v>9</v>
      </c>
      <c r="D74" s="10" t="s">
        <v>265</v>
      </c>
      <c r="E74" s="10" t="s">
        <v>349</v>
      </c>
      <c r="F74" s="10" t="s">
        <v>420</v>
      </c>
      <c r="G74" s="10" t="s">
        <v>421</v>
      </c>
      <c r="H74" s="10">
        <v>128</v>
      </c>
      <c r="I74" s="10" t="s">
        <v>431</v>
      </c>
      <c r="J74" s="10" t="s">
        <v>415</v>
      </c>
      <c r="K74" s="10" t="s">
        <v>559</v>
      </c>
    </row>
    <row r="75" spans="1:11" x14ac:dyDescent="0.25">
      <c r="A75" s="10">
        <v>74</v>
      </c>
      <c r="B75" s="10" t="s">
        <v>258</v>
      </c>
      <c r="C75" s="10">
        <v>10</v>
      </c>
      <c r="D75" s="10" t="s">
        <v>266</v>
      </c>
      <c r="E75" s="10" t="s">
        <v>349</v>
      </c>
      <c r="F75" s="10" t="s">
        <v>415</v>
      </c>
      <c r="G75" s="10" t="s">
        <v>416</v>
      </c>
      <c r="H75" s="10">
        <v>128</v>
      </c>
      <c r="I75" s="10" t="s">
        <v>431</v>
      </c>
      <c r="J75" s="10" t="s">
        <v>415</v>
      </c>
      <c r="K75" s="10" t="s">
        <v>557</v>
      </c>
    </row>
    <row r="76" spans="1:11" x14ac:dyDescent="0.25">
      <c r="A76" s="10">
        <v>75</v>
      </c>
      <c r="B76" s="10" t="s">
        <v>258</v>
      </c>
      <c r="C76" s="10">
        <v>11</v>
      </c>
      <c r="D76" s="10" t="s">
        <v>267</v>
      </c>
      <c r="E76" s="10" t="s">
        <v>349</v>
      </c>
      <c r="F76" s="11" t="s">
        <v>496</v>
      </c>
      <c r="G76" s="10" t="s">
        <v>416</v>
      </c>
      <c r="H76" s="10">
        <v>2</v>
      </c>
      <c r="I76" s="10" t="s">
        <v>463</v>
      </c>
      <c r="J76" s="10" t="s">
        <v>415</v>
      </c>
      <c r="K76" s="10" t="s">
        <v>560</v>
      </c>
    </row>
    <row r="77" spans="1:11" x14ac:dyDescent="0.25">
      <c r="A77" s="10">
        <v>76</v>
      </c>
      <c r="B77" s="10" t="s">
        <v>258</v>
      </c>
      <c r="C77" s="10">
        <v>12</v>
      </c>
      <c r="D77" s="10" t="s">
        <v>268</v>
      </c>
      <c r="E77" s="10" t="s">
        <v>349</v>
      </c>
      <c r="F77" s="10" t="s">
        <v>415</v>
      </c>
      <c r="G77" s="10" t="s">
        <v>416</v>
      </c>
      <c r="H77" s="10">
        <v>16</v>
      </c>
      <c r="I77" s="10" t="s">
        <v>465</v>
      </c>
      <c r="J77" s="10" t="s">
        <v>415</v>
      </c>
      <c r="K77" s="10" t="s">
        <v>561</v>
      </c>
    </row>
    <row r="78" spans="1:11" x14ac:dyDescent="0.25">
      <c r="A78" s="10">
        <v>77</v>
      </c>
      <c r="B78" s="10" t="s">
        <v>258</v>
      </c>
      <c r="C78" s="10">
        <v>13</v>
      </c>
      <c r="D78" s="10" t="s">
        <v>364</v>
      </c>
      <c r="E78" s="10" t="s">
        <v>346</v>
      </c>
      <c r="F78" s="10" t="s">
        <v>414</v>
      </c>
      <c r="G78" s="10" t="s">
        <v>416</v>
      </c>
      <c r="I78" s="10" t="s">
        <v>794</v>
      </c>
      <c r="J78" s="10" t="s">
        <v>415</v>
      </c>
      <c r="K78" s="10" t="s">
        <v>574</v>
      </c>
    </row>
    <row r="79" spans="1:11" x14ac:dyDescent="0.25">
      <c r="A79" s="10">
        <v>78</v>
      </c>
      <c r="B79" s="10" t="s">
        <v>258</v>
      </c>
      <c r="C79" s="10">
        <v>14</v>
      </c>
      <c r="D79" s="10" t="s">
        <v>269</v>
      </c>
      <c r="E79" s="10" t="s">
        <v>349</v>
      </c>
      <c r="F79" s="10" t="s">
        <v>415</v>
      </c>
      <c r="G79" s="10" t="s">
        <v>416</v>
      </c>
      <c r="H79" s="10">
        <v>128</v>
      </c>
      <c r="I79" s="10" t="s">
        <v>431</v>
      </c>
      <c r="J79" s="10" t="s">
        <v>415</v>
      </c>
      <c r="K79" s="10" t="s">
        <v>558</v>
      </c>
    </row>
    <row r="80" spans="1:11" x14ac:dyDescent="0.25">
      <c r="A80" s="10">
        <v>79</v>
      </c>
      <c r="B80" s="10" t="s">
        <v>258</v>
      </c>
      <c r="C80" s="10">
        <v>15</v>
      </c>
      <c r="D80" s="10" t="s">
        <v>270</v>
      </c>
      <c r="E80" s="10" t="s">
        <v>349</v>
      </c>
      <c r="F80" s="10" t="s">
        <v>420</v>
      </c>
      <c r="G80" s="10" t="s">
        <v>421</v>
      </c>
      <c r="H80" s="10">
        <v>128</v>
      </c>
      <c r="I80" s="10" t="s">
        <v>431</v>
      </c>
      <c r="J80" s="10" t="s">
        <v>415</v>
      </c>
      <c r="K80" s="10" t="s">
        <v>559</v>
      </c>
    </row>
    <row r="81" spans="1:11" x14ac:dyDescent="0.25">
      <c r="A81" s="10">
        <v>80</v>
      </c>
      <c r="B81" s="10" t="s">
        <v>258</v>
      </c>
      <c r="C81" s="10">
        <v>16</v>
      </c>
      <c r="D81" s="10" t="s">
        <v>271</v>
      </c>
      <c r="E81" s="10" t="s">
        <v>349</v>
      </c>
      <c r="F81" s="10" t="s">
        <v>415</v>
      </c>
      <c r="G81" s="10" t="s">
        <v>416</v>
      </c>
      <c r="H81" s="10">
        <v>128</v>
      </c>
      <c r="I81" s="10" t="s">
        <v>431</v>
      </c>
      <c r="J81" s="10" t="s">
        <v>415</v>
      </c>
      <c r="K81" s="10" t="s">
        <v>557</v>
      </c>
    </row>
    <row r="82" spans="1:11" x14ac:dyDescent="0.25">
      <c r="A82" s="10">
        <v>81</v>
      </c>
      <c r="B82" s="10" t="s">
        <v>258</v>
      </c>
      <c r="C82" s="10">
        <v>17</v>
      </c>
      <c r="D82" s="10" t="s">
        <v>272</v>
      </c>
      <c r="E82" s="10" t="s">
        <v>349</v>
      </c>
      <c r="F82" s="11" t="s">
        <v>496</v>
      </c>
      <c r="G82" s="10" t="s">
        <v>416</v>
      </c>
      <c r="H82" s="10">
        <v>2</v>
      </c>
      <c r="I82" s="10" t="s">
        <v>463</v>
      </c>
      <c r="J82" s="10" t="s">
        <v>415</v>
      </c>
      <c r="K82" s="10" t="s">
        <v>560</v>
      </c>
    </row>
    <row r="83" spans="1:11" x14ac:dyDescent="0.25">
      <c r="A83" s="10">
        <v>82</v>
      </c>
      <c r="B83" s="10" t="s">
        <v>258</v>
      </c>
      <c r="C83" s="10">
        <v>18</v>
      </c>
      <c r="D83" s="10" t="s">
        <v>273</v>
      </c>
      <c r="E83" s="10" t="s">
        <v>349</v>
      </c>
      <c r="F83" s="10" t="s">
        <v>415</v>
      </c>
      <c r="G83" s="10" t="s">
        <v>416</v>
      </c>
      <c r="H83" s="10">
        <v>16</v>
      </c>
      <c r="I83" s="10" t="s">
        <v>465</v>
      </c>
      <c r="J83" s="10" t="s">
        <v>415</v>
      </c>
      <c r="K83" s="10" t="s">
        <v>561</v>
      </c>
    </row>
    <row r="84" spans="1:11" x14ac:dyDescent="0.25">
      <c r="A84" s="10">
        <v>83</v>
      </c>
      <c r="B84" s="10" t="s">
        <v>258</v>
      </c>
      <c r="C84" s="10">
        <v>19</v>
      </c>
      <c r="D84" s="10" t="s">
        <v>365</v>
      </c>
      <c r="E84" s="10" t="s">
        <v>346</v>
      </c>
      <c r="F84" s="10" t="s">
        <v>414</v>
      </c>
      <c r="G84" s="10" t="s">
        <v>416</v>
      </c>
      <c r="I84" s="10" t="s">
        <v>429</v>
      </c>
      <c r="J84" s="10" t="s">
        <v>415</v>
      </c>
      <c r="K84" s="10" t="s">
        <v>610</v>
      </c>
    </row>
    <row r="85" spans="1:11" x14ac:dyDescent="0.25">
      <c r="A85" s="10">
        <v>84</v>
      </c>
      <c r="B85" s="10" t="s">
        <v>258</v>
      </c>
      <c r="C85" s="10">
        <v>20</v>
      </c>
      <c r="D85" s="10" t="s">
        <v>366</v>
      </c>
      <c r="E85" s="10" t="s">
        <v>367</v>
      </c>
      <c r="F85" s="10" t="s">
        <v>415</v>
      </c>
      <c r="G85" s="10" t="s">
        <v>416</v>
      </c>
      <c r="I85" s="10" t="s">
        <v>488</v>
      </c>
      <c r="J85" s="10" t="s">
        <v>415</v>
      </c>
      <c r="K85" s="10" t="s">
        <v>607</v>
      </c>
    </row>
    <row r="86" spans="1:11" x14ac:dyDescent="0.25">
      <c r="A86" s="10">
        <v>85</v>
      </c>
      <c r="B86" s="10" t="s">
        <v>258</v>
      </c>
      <c r="C86" s="10">
        <v>21</v>
      </c>
      <c r="D86" s="10" t="s">
        <v>368</v>
      </c>
      <c r="E86" s="10" t="s">
        <v>367</v>
      </c>
      <c r="F86" s="10" t="s">
        <v>415</v>
      </c>
      <c r="G86" s="10" t="s">
        <v>416</v>
      </c>
      <c r="I86" s="10" t="s">
        <v>488</v>
      </c>
      <c r="J86" s="10" t="s">
        <v>415</v>
      </c>
      <c r="K86" s="10" t="s">
        <v>606</v>
      </c>
    </row>
    <row r="87" spans="1:11" x14ac:dyDescent="0.25">
      <c r="A87" s="10">
        <v>86</v>
      </c>
      <c r="B87" s="10" t="s">
        <v>258</v>
      </c>
      <c r="C87" s="10">
        <v>22</v>
      </c>
      <c r="D87" s="10" t="s">
        <v>223</v>
      </c>
      <c r="E87" s="10" t="s">
        <v>345</v>
      </c>
      <c r="F87" s="10" t="s">
        <v>415</v>
      </c>
      <c r="G87" s="10" t="s">
        <v>416</v>
      </c>
      <c r="I87" s="10" t="s">
        <v>345</v>
      </c>
      <c r="J87" s="10" t="s">
        <v>422</v>
      </c>
      <c r="K87" s="10" t="s">
        <v>814</v>
      </c>
    </row>
    <row r="88" spans="1:11" x14ac:dyDescent="0.25">
      <c r="A88" s="10">
        <v>87</v>
      </c>
      <c r="B88" s="10" t="s">
        <v>258</v>
      </c>
      <c r="C88" s="10">
        <v>23</v>
      </c>
      <c r="D88" s="10" t="s">
        <v>224</v>
      </c>
      <c r="E88" s="10" t="s">
        <v>345</v>
      </c>
      <c r="F88" s="10" t="s">
        <v>415</v>
      </c>
      <c r="G88" s="10" t="s">
        <v>416</v>
      </c>
      <c r="I88" s="10" t="s">
        <v>345</v>
      </c>
      <c r="J88" s="10" t="s">
        <v>422</v>
      </c>
      <c r="K88" s="10" t="s">
        <v>815</v>
      </c>
    </row>
    <row r="89" spans="1:11" x14ac:dyDescent="0.25">
      <c r="A89" s="10">
        <v>88</v>
      </c>
      <c r="B89" s="10" t="s">
        <v>258</v>
      </c>
      <c r="C89" s="10">
        <v>24</v>
      </c>
      <c r="D89" s="10" t="s">
        <v>369</v>
      </c>
      <c r="E89" s="10" t="s">
        <v>342</v>
      </c>
      <c r="F89" s="10" t="s">
        <v>415</v>
      </c>
      <c r="G89" s="10" t="s">
        <v>416</v>
      </c>
      <c r="I89" s="10" t="s">
        <v>417</v>
      </c>
      <c r="J89" s="10" t="s">
        <v>415</v>
      </c>
      <c r="K89" s="10" t="s">
        <v>816</v>
      </c>
    </row>
    <row r="90" spans="1:11" x14ac:dyDescent="0.25">
      <c r="A90" s="10">
        <v>89</v>
      </c>
      <c r="B90" s="10" t="s">
        <v>258</v>
      </c>
      <c r="C90" s="10">
        <v>25</v>
      </c>
      <c r="D90" s="10" t="s">
        <v>370</v>
      </c>
      <c r="E90" s="10" t="s">
        <v>342</v>
      </c>
      <c r="F90" s="10" t="s">
        <v>415</v>
      </c>
      <c r="G90" s="10" t="s">
        <v>416</v>
      </c>
      <c r="I90" s="10" t="s">
        <v>417</v>
      </c>
      <c r="J90" s="10" t="s">
        <v>415</v>
      </c>
      <c r="K90" s="10" t="s">
        <v>817</v>
      </c>
    </row>
    <row r="91" spans="1:11" x14ac:dyDescent="0.25">
      <c r="A91" s="10">
        <v>90</v>
      </c>
      <c r="B91" s="10" t="s">
        <v>258</v>
      </c>
      <c r="C91" s="10">
        <v>26</v>
      </c>
      <c r="D91" s="10" t="s">
        <v>371</v>
      </c>
      <c r="E91" s="10" t="s">
        <v>342</v>
      </c>
      <c r="F91" s="10" t="s">
        <v>415</v>
      </c>
      <c r="G91" s="10" t="s">
        <v>416</v>
      </c>
      <c r="I91" s="10" t="s">
        <v>417</v>
      </c>
      <c r="J91" s="10" t="s">
        <v>415</v>
      </c>
      <c r="K91" s="10" t="s">
        <v>818</v>
      </c>
    </row>
    <row r="92" spans="1:11" x14ac:dyDescent="0.25">
      <c r="A92" s="10">
        <v>91</v>
      </c>
      <c r="B92" s="10" t="s">
        <v>258</v>
      </c>
      <c r="C92" s="10">
        <v>27</v>
      </c>
      <c r="D92" s="10" t="s">
        <v>372</v>
      </c>
      <c r="E92" s="10" t="s">
        <v>367</v>
      </c>
      <c r="F92" s="10" t="s">
        <v>415</v>
      </c>
      <c r="G92" s="10" t="s">
        <v>416</v>
      </c>
      <c r="I92" s="10" t="s">
        <v>488</v>
      </c>
      <c r="J92" s="10" t="s">
        <v>415</v>
      </c>
      <c r="K92" s="10" t="s">
        <v>608</v>
      </c>
    </row>
    <row r="93" spans="1:11" x14ac:dyDescent="0.25">
      <c r="A93" s="10">
        <v>92</v>
      </c>
      <c r="B93" s="10" t="s">
        <v>258</v>
      </c>
      <c r="C93" s="10">
        <v>28</v>
      </c>
      <c r="D93" s="10" t="s">
        <v>373</v>
      </c>
      <c r="E93" s="10" t="s">
        <v>367</v>
      </c>
      <c r="F93" s="10" t="s">
        <v>415</v>
      </c>
      <c r="G93" s="10" t="s">
        <v>416</v>
      </c>
      <c r="I93" s="10" t="s">
        <v>488</v>
      </c>
      <c r="J93" s="10" t="s">
        <v>415</v>
      </c>
      <c r="K93" s="10" t="s">
        <v>609</v>
      </c>
    </row>
    <row r="94" spans="1:11" x14ac:dyDescent="0.25">
      <c r="A94" s="10">
        <v>93</v>
      </c>
      <c r="B94" s="10" t="s">
        <v>258</v>
      </c>
      <c r="C94" s="10">
        <v>29</v>
      </c>
      <c r="D94" s="10" t="s">
        <v>374</v>
      </c>
      <c r="E94" s="10" t="s">
        <v>349</v>
      </c>
      <c r="F94" s="11" t="s">
        <v>496</v>
      </c>
      <c r="G94" s="10" t="s">
        <v>416</v>
      </c>
      <c r="H94" s="10">
        <v>2</v>
      </c>
      <c r="I94" s="10" t="s">
        <v>463</v>
      </c>
      <c r="J94" s="10" t="s">
        <v>415</v>
      </c>
      <c r="K94" s="10" t="s">
        <v>560</v>
      </c>
    </row>
    <row r="95" spans="1:11" x14ac:dyDescent="0.25">
      <c r="A95" s="10">
        <v>94</v>
      </c>
      <c r="B95" s="10" t="s">
        <v>258</v>
      </c>
      <c r="C95" s="10">
        <v>30</v>
      </c>
      <c r="D95" s="10" t="s">
        <v>375</v>
      </c>
      <c r="E95" s="10" t="s">
        <v>346</v>
      </c>
      <c r="F95" s="10" t="s">
        <v>428</v>
      </c>
      <c r="G95" s="10" t="s">
        <v>421</v>
      </c>
      <c r="I95" s="10" t="s">
        <v>794</v>
      </c>
      <c r="J95" s="10" t="s">
        <v>415</v>
      </c>
      <c r="K95" s="10" t="s">
        <v>819</v>
      </c>
    </row>
    <row r="96" spans="1:11" x14ac:dyDescent="0.25">
      <c r="A96" s="10">
        <v>95</v>
      </c>
      <c r="B96" s="10" t="s">
        <v>258</v>
      </c>
      <c r="C96" s="10">
        <v>31</v>
      </c>
      <c r="D96" s="10" t="s">
        <v>376</v>
      </c>
      <c r="E96" s="10" t="s">
        <v>346</v>
      </c>
      <c r="F96" s="10" t="s">
        <v>414</v>
      </c>
      <c r="G96" s="10" t="s">
        <v>421</v>
      </c>
      <c r="I96" s="10" t="s">
        <v>794</v>
      </c>
      <c r="J96" s="10" t="s">
        <v>415</v>
      </c>
      <c r="K96" s="10" t="s">
        <v>575</v>
      </c>
    </row>
    <row r="97" spans="1:11" x14ac:dyDescent="0.25">
      <c r="A97" s="10">
        <v>96</v>
      </c>
      <c r="B97" s="10" t="s">
        <v>258</v>
      </c>
      <c r="C97" s="10">
        <v>32</v>
      </c>
      <c r="D97" s="10" t="s">
        <v>377</v>
      </c>
      <c r="E97" s="10" t="s">
        <v>346</v>
      </c>
      <c r="F97" s="10" t="s">
        <v>428</v>
      </c>
      <c r="G97" s="10" t="s">
        <v>421</v>
      </c>
      <c r="I97" s="10" t="s">
        <v>794</v>
      </c>
      <c r="J97" s="10" t="s">
        <v>415</v>
      </c>
      <c r="K97" s="10" t="s">
        <v>576</v>
      </c>
    </row>
    <row r="98" spans="1:11" x14ac:dyDescent="0.25">
      <c r="A98" s="10">
        <v>97</v>
      </c>
      <c r="B98" s="10" t="s">
        <v>258</v>
      </c>
      <c r="C98" s="10">
        <v>33</v>
      </c>
      <c r="D98" s="10" t="s">
        <v>378</v>
      </c>
      <c r="E98" s="10" t="s">
        <v>346</v>
      </c>
      <c r="F98" s="10" t="s">
        <v>428</v>
      </c>
      <c r="G98" s="10" t="s">
        <v>421</v>
      </c>
      <c r="I98" s="10" t="s">
        <v>794</v>
      </c>
      <c r="J98" s="10" t="s">
        <v>415</v>
      </c>
      <c r="K98" s="10" t="s">
        <v>577</v>
      </c>
    </row>
    <row r="99" spans="1:11" x14ac:dyDescent="0.25">
      <c r="A99" s="10">
        <v>98</v>
      </c>
      <c r="B99" s="10" t="s">
        <v>274</v>
      </c>
      <c r="C99" s="10">
        <v>1</v>
      </c>
      <c r="D99" s="10" t="s">
        <v>275</v>
      </c>
      <c r="E99" s="10" t="s">
        <v>342</v>
      </c>
      <c r="F99" s="10" t="s">
        <v>415</v>
      </c>
      <c r="G99" s="10" t="s">
        <v>416</v>
      </c>
      <c r="I99" s="10" t="s">
        <v>417</v>
      </c>
      <c r="J99" s="10" t="s">
        <v>418</v>
      </c>
      <c r="K99" s="10" t="s">
        <v>820</v>
      </c>
    </row>
    <row r="100" spans="1:11" x14ac:dyDescent="0.25">
      <c r="A100" s="10">
        <v>99</v>
      </c>
      <c r="B100" s="10" t="s">
        <v>274</v>
      </c>
      <c r="C100" s="10">
        <v>2</v>
      </c>
      <c r="D100" s="10" t="s">
        <v>226</v>
      </c>
      <c r="E100" s="10" t="s">
        <v>342</v>
      </c>
      <c r="F100" s="10" t="s">
        <v>420</v>
      </c>
      <c r="G100" s="10" t="s">
        <v>421</v>
      </c>
      <c r="I100" s="10" t="s">
        <v>417</v>
      </c>
      <c r="J100" s="10" t="s">
        <v>422</v>
      </c>
      <c r="K100" s="10" t="s">
        <v>584</v>
      </c>
    </row>
    <row r="101" spans="1:11" x14ac:dyDescent="0.25">
      <c r="A101" s="10">
        <v>100</v>
      </c>
      <c r="B101" s="10" t="s">
        <v>274</v>
      </c>
      <c r="C101" s="10">
        <v>3</v>
      </c>
      <c r="D101" s="10" t="s">
        <v>276</v>
      </c>
      <c r="E101" s="10" t="s">
        <v>345</v>
      </c>
      <c r="F101" s="10" t="s">
        <v>415</v>
      </c>
      <c r="G101" s="10" t="s">
        <v>416</v>
      </c>
      <c r="I101" s="10" t="s">
        <v>345</v>
      </c>
      <c r="J101" s="10" t="s">
        <v>415</v>
      </c>
      <c r="K101" s="10" t="s">
        <v>600</v>
      </c>
    </row>
    <row r="102" spans="1:11" x14ac:dyDescent="0.25">
      <c r="A102" s="10">
        <v>101</v>
      </c>
      <c r="B102" s="10" t="s">
        <v>274</v>
      </c>
      <c r="C102" s="10">
        <v>4</v>
      </c>
      <c r="D102" s="10" t="s">
        <v>277</v>
      </c>
      <c r="E102" s="10" t="s">
        <v>356</v>
      </c>
      <c r="F102" s="10" t="s">
        <v>415</v>
      </c>
      <c r="G102" s="10" t="s">
        <v>416</v>
      </c>
      <c r="H102" s="10">
        <v>512</v>
      </c>
      <c r="I102" s="10" t="s">
        <v>504</v>
      </c>
      <c r="J102" s="10" t="s">
        <v>415</v>
      </c>
      <c r="K102" s="10" t="s">
        <v>821</v>
      </c>
    </row>
    <row r="103" spans="1:11" x14ac:dyDescent="0.25">
      <c r="A103" s="10">
        <v>102</v>
      </c>
      <c r="B103" s="10" t="s">
        <v>279</v>
      </c>
      <c r="C103" s="10">
        <v>1</v>
      </c>
      <c r="D103" s="10" t="s">
        <v>259</v>
      </c>
      <c r="E103" s="10" t="s">
        <v>342</v>
      </c>
      <c r="F103" s="10" t="s">
        <v>415</v>
      </c>
      <c r="G103" s="10" t="s">
        <v>416</v>
      </c>
      <c r="I103" s="10" t="s">
        <v>417</v>
      </c>
      <c r="J103" s="10" t="s">
        <v>418</v>
      </c>
      <c r="K103" s="10" t="s">
        <v>822</v>
      </c>
    </row>
    <row r="104" spans="1:11" x14ac:dyDescent="0.25">
      <c r="A104" s="10">
        <v>103</v>
      </c>
      <c r="B104" s="10" t="s">
        <v>279</v>
      </c>
      <c r="C104" s="10">
        <v>2</v>
      </c>
      <c r="D104" s="10" t="s">
        <v>279</v>
      </c>
      <c r="E104" s="10" t="s">
        <v>356</v>
      </c>
      <c r="F104" s="10" t="s">
        <v>415</v>
      </c>
      <c r="G104" s="10" t="s">
        <v>416</v>
      </c>
      <c r="H104" s="10">
        <v>512</v>
      </c>
      <c r="I104" s="10" t="s">
        <v>504</v>
      </c>
      <c r="J104" s="10" t="s">
        <v>415</v>
      </c>
      <c r="K104" s="10" t="s">
        <v>823</v>
      </c>
    </row>
    <row r="105" spans="1:11" x14ac:dyDescent="0.25">
      <c r="A105" s="10">
        <v>104</v>
      </c>
      <c r="B105" s="10" t="s">
        <v>279</v>
      </c>
      <c r="C105" s="10">
        <v>3</v>
      </c>
      <c r="D105" s="10" t="s">
        <v>280</v>
      </c>
      <c r="E105" s="10" t="s">
        <v>349</v>
      </c>
      <c r="F105" s="10" t="s">
        <v>420</v>
      </c>
      <c r="G105" s="10" t="s">
        <v>421</v>
      </c>
      <c r="H105" s="10">
        <v>128</v>
      </c>
      <c r="I105" s="10" t="s">
        <v>431</v>
      </c>
      <c r="J105" s="10" t="s">
        <v>415</v>
      </c>
      <c r="K105" s="10" t="s">
        <v>812</v>
      </c>
    </row>
    <row r="106" spans="1:11" x14ac:dyDescent="0.25">
      <c r="A106" s="10">
        <v>105</v>
      </c>
      <c r="B106" s="10" t="s">
        <v>279</v>
      </c>
      <c r="C106" s="10">
        <v>4</v>
      </c>
      <c r="D106" s="10" t="s">
        <v>281</v>
      </c>
      <c r="E106" s="10" t="s">
        <v>355</v>
      </c>
      <c r="F106" s="10" t="s">
        <v>420</v>
      </c>
      <c r="G106" s="10" t="s">
        <v>421</v>
      </c>
      <c r="H106" s="10">
        <v>65535</v>
      </c>
      <c r="I106" s="10" t="s">
        <v>355</v>
      </c>
      <c r="J106" s="10" t="s">
        <v>415</v>
      </c>
      <c r="K106" s="10" t="s">
        <v>578</v>
      </c>
    </row>
    <row r="107" spans="1:11" x14ac:dyDescent="0.25">
      <c r="A107" s="10">
        <v>106</v>
      </c>
      <c r="B107" s="10" t="s">
        <v>295</v>
      </c>
      <c r="C107" s="10">
        <v>1</v>
      </c>
      <c r="D107" s="10" t="s">
        <v>172</v>
      </c>
      <c r="E107" s="10" t="s">
        <v>342</v>
      </c>
      <c r="F107" s="10" t="s">
        <v>415</v>
      </c>
      <c r="G107" s="10" t="s">
        <v>416</v>
      </c>
      <c r="I107" s="10" t="s">
        <v>417</v>
      </c>
      <c r="J107" s="10" t="s">
        <v>418</v>
      </c>
      <c r="K107" s="10" t="s">
        <v>824</v>
      </c>
    </row>
    <row r="108" spans="1:11" x14ac:dyDescent="0.25">
      <c r="A108" s="10">
        <v>107</v>
      </c>
      <c r="B108" s="10" t="s">
        <v>295</v>
      </c>
      <c r="C108" s="10">
        <v>2</v>
      </c>
      <c r="D108" s="10" t="s">
        <v>229</v>
      </c>
      <c r="E108" s="10" t="s">
        <v>356</v>
      </c>
      <c r="F108" s="10" t="s">
        <v>420</v>
      </c>
      <c r="G108" s="10" t="s">
        <v>421</v>
      </c>
      <c r="H108" s="10">
        <v>108</v>
      </c>
      <c r="I108" s="10" t="s">
        <v>510</v>
      </c>
      <c r="J108" s="10" t="s">
        <v>415</v>
      </c>
      <c r="K108" s="10" t="s">
        <v>565</v>
      </c>
    </row>
    <row r="109" spans="1:11" x14ac:dyDescent="0.25">
      <c r="A109" s="10">
        <v>108</v>
      </c>
      <c r="B109" s="10" t="s">
        <v>295</v>
      </c>
      <c r="C109" s="10">
        <v>3</v>
      </c>
      <c r="D109" s="10" t="s">
        <v>230</v>
      </c>
      <c r="E109" s="10" t="s">
        <v>356</v>
      </c>
      <c r="F109" s="10" t="s">
        <v>415</v>
      </c>
      <c r="G109" s="10" t="s">
        <v>416</v>
      </c>
      <c r="H109" s="10">
        <v>32</v>
      </c>
      <c r="I109" s="10" t="s">
        <v>454</v>
      </c>
      <c r="J109" s="10" t="s">
        <v>422</v>
      </c>
      <c r="K109" s="10" t="s">
        <v>566</v>
      </c>
    </row>
    <row r="110" spans="1:11" x14ac:dyDescent="0.25">
      <c r="A110" s="10">
        <v>109</v>
      </c>
      <c r="B110" s="10" t="s">
        <v>295</v>
      </c>
      <c r="C110" s="10">
        <v>4</v>
      </c>
      <c r="D110" s="10" t="s">
        <v>231</v>
      </c>
      <c r="E110" s="10" t="s">
        <v>356</v>
      </c>
      <c r="F110" s="10" t="s">
        <v>420</v>
      </c>
      <c r="G110" s="10" t="s">
        <v>421</v>
      </c>
      <c r="H110" s="10">
        <v>32</v>
      </c>
      <c r="I110" s="10" t="s">
        <v>454</v>
      </c>
      <c r="J110" s="10" t="s">
        <v>415</v>
      </c>
      <c r="K110" s="10" t="s">
        <v>568</v>
      </c>
    </row>
    <row r="111" spans="1:11" x14ac:dyDescent="0.25">
      <c r="A111" s="10">
        <v>110</v>
      </c>
      <c r="B111" s="10" t="s">
        <v>295</v>
      </c>
      <c r="C111" s="10">
        <v>5</v>
      </c>
      <c r="D111" s="10" t="s">
        <v>232</v>
      </c>
      <c r="E111" s="10" t="s">
        <v>356</v>
      </c>
      <c r="F111" s="10" t="s">
        <v>415</v>
      </c>
      <c r="G111" s="10" t="s">
        <v>416</v>
      </c>
      <c r="H111" s="10">
        <v>32</v>
      </c>
      <c r="I111" s="10" t="s">
        <v>454</v>
      </c>
      <c r="J111" s="10" t="s">
        <v>422</v>
      </c>
      <c r="K111" s="10" t="s">
        <v>567</v>
      </c>
    </row>
    <row r="112" spans="1:11" x14ac:dyDescent="0.25">
      <c r="A112" s="10">
        <v>111</v>
      </c>
      <c r="B112" s="10" t="s">
        <v>295</v>
      </c>
      <c r="C112" s="10">
        <v>6</v>
      </c>
      <c r="D112" s="10" t="s">
        <v>233</v>
      </c>
      <c r="E112" s="10" t="s">
        <v>356</v>
      </c>
      <c r="F112" s="10" t="s">
        <v>420</v>
      </c>
      <c r="G112" s="10" t="s">
        <v>421</v>
      </c>
      <c r="H112" s="10">
        <v>12</v>
      </c>
      <c r="I112" s="10" t="s">
        <v>458</v>
      </c>
      <c r="J112" s="10" t="s">
        <v>415</v>
      </c>
      <c r="K112" s="10" t="s">
        <v>569</v>
      </c>
    </row>
    <row r="113" spans="1:11" x14ac:dyDescent="0.25">
      <c r="A113" s="10">
        <v>112</v>
      </c>
      <c r="B113" s="10" t="s">
        <v>295</v>
      </c>
      <c r="C113" s="10">
        <v>7</v>
      </c>
      <c r="D113" s="10" t="s">
        <v>296</v>
      </c>
      <c r="E113" s="10" t="s">
        <v>349</v>
      </c>
      <c r="F113" s="10" t="s">
        <v>420</v>
      </c>
      <c r="G113" s="10" t="s">
        <v>421</v>
      </c>
      <c r="H113" s="10">
        <v>12</v>
      </c>
      <c r="I113" s="10" t="s">
        <v>467</v>
      </c>
      <c r="J113" s="10" t="s">
        <v>422</v>
      </c>
      <c r="K113" s="10" t="s">
        <v>551</v>
      </c>
    </row>
    <row r="114" spans="1:11" x14ac:dyDescent="0.25">
      <c r="A114" s="10">
        <v>113</v>
      </c>
      <c r="B114" s="10" t="s">
        <v>295</v>
      </c>
      <c r="C114" s="10">
        <v>8</v>
      </c>
      <c r="D114" s="10" t="s">
        <v>297</v>
      </c>
      <c r="E114" s="10" t="s">
        <v>349</v>
      </c>
      <c r="F114" s="10" t="s">
        <v>420</v>
      </c>
      <c r="G114" s="10" t="s">
        <v>421</v>
      </c>
      <c r="H114" s="10">
        <v>12</v>
      </c>
      <c r="I114" s="10" t="s">
        <v>467</v>
      </c>
      <c r="J114" s="10" t="s">
        <v>422</v>
      </c>
      <c r="K114" s="10" t="s">
        <v>552</v>
      </c>
    </row>
    <row r="115" spans="1:11" x14ac:dyDescent="0.25">
      <c r="A115" s="10">
        <v>114</v>
      </c>
      <c r="B115" s="10" t="s">
        <v>295</v>
      </c>
      <c r="C115" s="10">
        <v>9</v>
      </c>
      <c r="D115" s="10" t="s">
        <v>298</v>
      </c>
      <c r="E115" s="10" t="s">
        <v>349</v>
      </c>
      <c r="F115" s="10" t="s">
        <v>420</v>
      </c>
      <c r="G115" s="10" t="s">
        <v>421</v>
      </c>
      <c r="H115" s="10">
        <v>12</v>
      </c>
      <c r="I115" s="10" t="s">
        <v>467</v>
      </c>
      <c r="J115" s="10" t="s">
        <v>415</v>
      </c>
      <c r="K115" s="10" t="s">
        <v>587</v>
      </c>
    </row>
    <row r="116" spans="1:11" x14ac:dyDescent="0.25">
      <c r="A116" s="10">
        <v>115</v>
      </c>
      <c r="B116" s="10" t="s">
        <v>295</v>
      </c>
      <c r="C116" s="10">
        <v>10</v>
      </c>
      <c r="D116" s="10" t="s">
        <v>299</v>
      </c>
      <c r="E116" s="10" t="s">
        <v>349</v>
      </c>
      <c r="F116" s="10" t="s">
        <v>420</v>
      </c>
      <c r="G116" s="10" t="s">
        <v>421</v>
      </c>
      <c r="H116" s="10">
        <v>12</v>
      </c>
      <c r="I116" s="10" t="s">
        <v>467</v>
      </c>
      <c r="J116" s="10" t="s">
        <v>422</v>
      </c>
      <c r="K116" s="10" t="s">
        <v>553</v>
      </c>
    </row>
    <row r="117" spans="1:11" x14ac:dyDescent="0.25">
      <c r="A117" s="10">
        <v>116</v>
      </c>
      <c r="B117" s="10" t="s">
        <v>295</v>
      </c>
      <c r="C117" s="10">
        <v>11</v>
      </c>
      <c r="D117" s="10" t="s">
        <v>300</v>
      </c>
      <c r="E117" s="10" t="s">
        <v>349</v>
      </c>
      <c r="F117" s="10" t="s">
        <v>420</v>
      </c>
      <c r="G117" s="10" t="s">
        <v>421</v>
      </c>
      <c r="H117" s="10">
        <v>6</v>
      </c>
      <c r="I117" s="10" t="s">
        <v>511</v>
      </c>
      <c r="J117" s="10" t="s">
        <v>415</v>
      </c>
      <c r="K117" s="10" t="s">
        <v>588</v>
      </c>
    </row>
    <row r="118" spans="1:11" x14ac:dyDescent="0.25">
      <c r="A118" s="10">
        <v>117</v>
      </c>
      <c r="B118" s="10" t="s">
        <v>295</v>
      </c>
      <c r="C118" s="10">
        <v>12</v>
      </c>
      <c r="D118" s="10" t="s">
        <v>176</v>
      </c>
      <c r="E118" s="10" t="s">
        <v>356</v>
      </c>
      <c r="F118" s="10" t="s">
        <v>415</v>
      </c>
      <c r="G118" s="10" t="s">
        <v>416</v>
      </c>
      <c r="H118" s="10">
        <v>180</v>
      </c>
      <c r="I118" s="10" t="s">
        <v>512</v>
      </c>
      <c r="J118" s="10" t="s">
        <v>422</v>
      </c>
      <c r="K118" s="10" t="s">
        <v>554</v>
      </c>
    </row>
    <row r="119" spans="1:11" x14ac:dyDescent="0.25">
      <c r="A119" s="10">
        <v>118</v>
      </c>
      <c r="B119" s="10" t="s">
        <v>295</v>
      </c>
      <c r="C119" s="10">
        <v>13</v>
      </c>
      <c r="D119" s="10" t="s">
        <v>188</v>
      </c>
      <c r="E119" s="10" t="s">
        <v>382</v>
      </c>
      <c r="F119" s="10" t="s">
        <v>420</v>
      </c>
      <c r="G119" s="10" t="s">
        <v>421</v>
      </c>
      <c r="H119" s="10">
        <v>4294967295</v>
      </c>
      <c r="I119" s="10" t="s">
        <v>382</v>
      </c>
      <c r="J119" s="10" t="s">
        <v>415</v>
      </c>
      <c r="K119" s="10" t="s">
        <v>605</v>
      </c>
    </row>
    <row r="120" spans="1:11" x14ac:dyDescent="0.25">
      <c r="A120" s="10">
        <v>119</v>
      </c>
      <c r="B120" s="10" t="s">
        <v>295</v>
      </c>
      <c r="C120" s="10">
        <v>15</v>
      </c>
      <c r="D120" s="10" t="s">
        <v>247</v>
      </c>
      <c r="E120" s="10" t="s">
        <v>349</v>
      </c>
      <c r="F120" s="10" t="s">
        <v>420</v>
      </c>
      <c r="G120" s="10" t="s">
        <v>421</v>
      </c>
      <c r="H120" s="10">
        <v>128</v>
      </c>
      <c r="I120" s="10" t="s">
        <v>431</v>
      </c>
      <c r="J120" s="10" t="s">
        <v>415</v>
      </c>
      <c r="K120" s="10" t="s">
        <v>558</v>
      </c>
    </row>
    <row r="121" spans="1:11" x14ac:dyDescent="0.25">
      <c r="A121" s="10">
        <v>120</v>
      </c>
      <c r="B121" s="10" t="s">
        <v>295</v>
      </c>
      <c r="C121" s="10">
        <v>16</v>
      </c>
      <c r="D121" s="10" t="s">
        <v>248</v>
      </c>
      <c r="E121" s="10" t="s">
        <v>349</v>
      </c>
      <c r="F121" s="10" t="s">
        <v>420</v>
      </c>
      <c r="G121" s="10" t="s">
        <v>421</v>
      </c>
      <c r="H121" s="10">
        <v>128</v>
      </c>
      <c r="I121" s="10" t="s">
        <v>431</v>
      </c>
      <c r="J121" s="10" t="s">
        <v>415</v>
      </c>
      <c r="K121" s="10" t="s">
        <v>559</v>
      </c>
    </row>
    <row r="122" spans="1:11" x14ac:dyDescent="0.25">
      <c r="A122" s="10">
        <v>121</v>
      </c>
      <c r="B122" s="10" t="s">
        <v>295</v>
      </c>
      <c r="C122" s="10">
        <v>17</v>
      </c>
      <c r="D122" s="10" t="s">
        <v>249</v>
      </c>
      <c r="E122" s="10" t="s">
        <v>349</v>
      </c>
      <c r="F122" s="10" t="s">
        <v>420</v>
      </c>
      <c r="G122" s="10" t="s">
        <v>421</v>
      </c>
      <c r="H122" s="10">
        <v>128</v>
      </c>
      <c r="I122" s="10" t="s">
        <v>431</v>
      </c>
      <c r="J122" s="10" t="s">
        <v>415</v>
      </c>
      <c r="K122" s="10" t="s">
        <v>557</v>
      </c>
    </row>
    <row r="123" spans="1:11" x14ac:dyDescent="0.25">
      <c r="A123" s="10">
        <v>122</v>
      </c>
      <c r="B123" s="10" t="s">
        <v>295</v>
      </c>
      <c r="C123" s="10">
        <v>18</v>
      </c>
      <c r="D123" s="10" t="s">
        <v>250</v>
      </c>
      <c r="E123" s="10" t="s">
        <v>349</v>
      </c>
      <c r="F123" s="10" t="s">
        <v>420</v>
      </c>
      <c r="G123" s="10" t="s">
        <v>421</v>
      </c>
      <c r="H123" s="10">
        <v>2</v>
      </c>
      <c r="I123" s="10" t="s">
        <v>463</v>
      </c>
      <c r="J123" s="10" t="s">
        <v>415</v>
      </c>
      <c r="K123" s="10" t="s">
        <v>560</v>
      </c>
    </row>
    <row r="124" spans="1:11" x14ac:dyDescent="0.25">
      <c r="A124" s="10">
        <v>123</v>
      </c>
      <c r="B124" s="10" t="s">
        <v>295</v>
      </c>
      <c r="C124" s="10">
        <v>19</v>
      </c>
      <c r="D124" s="10" t="s">
        <v>251</v>
      </c>
      <c r="E124" s="10" t="s">
        <v>349</v>
      </c>
      <c r="F124" s="10" t="s">
        <v>420</v>
      </c>
      <c r="G124" s="10" t="s">
        <v>421</v>
      </c>
      <c r="H124" s="10">
        <v>16</v>
      </c>
      <c r="I124" s="10" t="s">
        <v>465</v>
      </c>
      <c r="J124" s="10" t="s">
        <v>415</v>
      </c>
      <c r="K124" s="10" t="s">
        <v>561</v>
      </c>
    </row>
    <row r="125" spans="1:11" x14ac:dyDescent="0.25">
      <c r="A125" s="10">
        <v>124</v>
      </c>
      <c r="B125" s="10" t="s">
        <v>295</v>
      </c>
      <c r="C125" s="10">
        <v>20</v>
      </c>
      <c r="D125" s="10" t="s">
        <v>302</v>
      </c>
      <c r="E125" s="10" t="s">
        <v>349</v>
      </c>
      <c r="F125" s="10" t="s">
        <v>420</v>
      </c>
      <c r="G125" s="10" t="s">
        <v>421</v>
      </c>
      <c r="H125" s="10">
        <v>2</v>
      </c>
      <c r="I125" s="10" t="s">
        <v>463</v>
      </c>
      <c r="J125" s="10" t="s">
        <v>415</v>
      </c>
      <c r="K125" s="10" t="s">
        <v>562</v>
      </c>
    </row>
    <row r="126" spans="1:11" x14ac:dyDescent="0.25">
      <c r="A126" s="10">
        <v>125</v>
      </c>
      <c r="B126" s="10" t="s">
        <v>295</v>
      </c>
      <c r="C126" s="10">
        <v>21</v>
      </c>
      <c r="D126" s="10" t="s">
        <v>242</v>
      </c>
      <c r="E126" s="10" t="s">
        <v>349</v>
      </c>
      <c r="F126" s="10" t="s">
        <v>420</v>
      </c>
      <c r="G126" s="10" t="s">
        <v>421</v>
      </c>
      <c r="H126" s="10">
        <v>128</v>
      </c>
      <c r="I126" s="10" t="s">
        <v>431</v>
      </c>
      <c r="J126" s="10" t="s">
        <v>415</v>
      </c>
      <c r="K126" s="10" t="s">
        <v>558</v>
      </c>
    </row>
    <row r="127" spans="1:11" x14ac:dyDescent="0.25">
      <c r="A127" s="10">
        <v>126</v>
      </c>
      <c r="B127" s="10" t="s">
        <v>295</v>
      </c>
      <c r="C127" s="10">
        <v>22</v>
      </c>
      <c r="D127" s="10" t="s">
        <v>243</v>
      </c>
      <c r="E127" s="10" t="s">
        <v>349</v>
      </c>
      <c r="F127" s="10" t="s">
        <v>420</v>
      </c>
      <c r="G127" s="10" t="s">
        <v>421</v>
      </c>
      <c r="H127" s="10">
        <v>128</v>
      </c>
      <c r="I127" s="10" t="s">
        <v>431</v>
      </c>
      <c r="J127" s="10" t="s">
        <v>415</v>
      </c>
      <c r="K127" s="10" t="s">
        <v>559</v>
      </c>
    </row>
    <row r="128" spans="1:11" x14ac:dyDescent="0.25">
      <c r="A128" s="10">
        <v>127</v>
      </c>
      <c r="B128" s="10" t="s">
        <v>295</v>
      </c>
      <c r="C128" s="10">
        <v>23</v>
      </c>
      <c r="D128" s="10" t="s">
        <v>244</v>
      </c>
      <c r="E128" s="10" t="s">
        <v>349</v>
      </c>
      <c r="F128" s="10" t="s">
        <v>420</v>
      </c>
      <c r="G128" s="10" t="s">
        <v>421</v>
      </c>
      <c r="H128" s="10">
        <v>128</v>
      </c>
      <c r="I128" s="10" t="s">
        <v>431</v>
      </c>
      <c r="J128" s="10" t="s">
        <v>415</v>
      </c>
      <c r="K128" s="10" t="s">
        <v>557</v>
      </c>
    </row>
    <row r="129" spans="1:11" x14ac:dyDescent="0.25">
      <c r="A129" s="10">
        <v>128</v>
      </c>
      <c r="B129" s="10" t="s">
        <v>295</v>
      </c>
      <c r="C129" s="10">
        <v>24</v>
      </c>
      <c r="D129" s="10" t="s">
        <v>245</v>
      </c>
      <c r="E129" s="10" t="s">
        <v>349</v>
      </c>
      <c r="F129" s="10" t="s">
        <v>420</v>
      </c>
      <c r="G129" s="10" t="s">
        <v>421</v>
      </c>
      <c r="H129" s="10">
        <v>2</v>
      </c>
      <c r="I129" s="10" t="s">
        <v>463</v>
      </c>
      <c r="J129" s="10" t="s">
        <v>415</v>
      </c>
      <c r="K129" s="10" t="s">
        <v>560</v>
      </c>
    </row>
    <row r="130" spans="1:11" x14ac:dyDescent="0.25">
      <c r="A130" s="10">
        <v>129</v>
      </c>
      <c r="B130" s="10" t="s">
        <v>295</v>
      </c>
      <c r="C130" s="10">
        <v>25</v>
      </c>
      <c r="D130" s="10" t="s">
        <v>246</v>
      </c>
      <c r="E130" s="10" t="s">
        <v>349</v>
      </c>
      <c r="F130" s="10" t="s">
        <v>420</v>
      </c>
      <c r="G130" s="10" t="s">
        <v>421</v>
      </c>
      <c r="H130" s="10">
        <v>16</v>
      </c>
      <c r="I130" s="10" t="s">
        <v>465</v>
      </c>
      <c r="J130" s="10" t="s">
        <v>415</v>
      </c>
      <c r="K130" s="10" t="s">
        <v>561</v>
      </c>
    </row>
    <row r="131" spans="1:11" x14ac:dyDescent="0.25">
      <c r="A131" s="10">
        <v>130</v>
      </c>
      <c r="B131" s="10" t="s">
        <v>295</v>
      </c>
      <c r="C131" s="10">
        <v>31</v>
      </c>
      <c r="D131" s="10" t="s">
        <v>387</v>
      </c>
      <c r="E131" s="10" t="s">
        <v>345</v>
      </c>
      <c r="F131" s="10" t="s">
        <v>420</v>
      </c>
      <c r="G131" s="10" t="s">
        <v>421</v>
      </c>
      <c r="I131" s="10" t="s">
        <v>345</v>
      </c>
      <c r="J131" s="10" t="s">
        <v>415</v>
      </c>
      <c r="K131" s="10" t="s">
        <v>599</v>
      </c>
    </row>
    <row r="132" spans="1:11" x14ac:dyDescent="0.25">
      <c r="A132" s="10">
        <v>131</v>
      </c>
      <c r="B132" s="10" t="s">
        <v>295</v>
      </c>
      <c r="C132" s="10">
        <v>34</v>
      </c>
      <c r="D132" s="10" t="s">
        <v>390</v>
      </c>
      <c r="E132" s="10" t="s">
        <v>346</v>
      </c>
      <c r="F132" s="10" t="s">
        <v>428</v>
      </c>
      <c r="G132" s="10" t="s">
        <v>416</v>
      </c>
      <c r="I132" s="10" t="s">
        <v>794</v>
      </c>
      <c r="J132" s="10" t="s">
        <v>415</v>
      </c>
      <c r="K132" s="10" t="s">
        <v>579</v>
      </c>
    </row>
    <row r="133" spans="1:11" x14ac:dyDescent="0.25">
      <c r="A133" s="10">
        <v>132</v>
      </c>
      <c r="B133" s="10" t="s">
        <v>295</v>
      </c>
      <c r="C133" s="10">
        <v>35</v>
      </c>
      <c r="D133" s="10" t="s">
        <v>391</v>
      </c>
      <c r="E133" s="10" t="s">
        <v>346</v>
      </c>
      <c r="F133" s="10" t="s">
        <v>428</v>
      </c>
      <c r="G133" s="10" t="s">
        <v>416</v>
      </c>
      <c r="I133" s="10" t="s">
        <v>794</v>
      </c>
      <c r="J133" s="10" t="s">
        <v>415</v>
      </c>
      <c r="K133" s="10" t="s">
        <v>612</v>
      </c>
    </row>
    <row r="134" spans="1:11" x14ac:dyDescent="0.25">
      <c r="A134" s="10">
        <v>133</v>
      </c>
      <c r="B134" s="10" t="s">
        <v>306</v>
      </c>
      <c r="C134" s="10">
        <v>1</v>
      </c>
      <c r="D134" s="10" t="s">
        <v>293</v>
      </c>
      <c r="E134" s="10" t="s">
        <v>342</v>
      </c>
      <c r="F134" s="10" t="s">
        <v>415</v>
      </c>
      <c r="G134" s="10" t="s">
        <v>416</v>
      </c>
      <c r="I134" s="10" t="s">
        <v>417</v>
      </c>
      <c r="J134" s="10" t="s">
        <v>418</v>
      </c>
      <c r="K134" s="10" t="s">
        <v>825</v>
      </c>
    </row>
    <row r="135" spans="1:11" x14ac:dyDescent="0.25">
      <c r="A135" s="10">
        <v>134</v>
      </c>
      <c r="B135" s="10" t="s">
        <v>306</v>
      </c>
      <c r="C135" s="10">
        <v>2</v>
      </c>
      <c r="D135" s="10" t="s">
        <v>292</v>
      </c>
      <c r="E135" s="10" t="s">
        <v>342</v>
      </c>
      <c r="F135" s="10" t="s">
        <v>420</v>
      </c>
      <c r="G135" s="10" t="s">
        <v>421</v>
      </c>
      <c r="I135" s="10" t="s">
        <v>417</v>
      </c>
      <c r="J135" s="10" t="s">
        <v>422</v>
      </c>
      <c r="K135" s="10" t="s">
        <v>572</v>
      </c>
    </row>
    <row r="136" spans="1:11" x14ac:dyDescent="0.25">
      <c r="A136" s="10">
        <v>135</v>
      </c>
      <c r="B136" s="10" t="s">
        <v>306</v>
      </c>
      <c r="C136" s="10">
        <v>3</v>
      </c>
      <c r="D136" s="10" t="s">
        <v>196</v>
      </c>
      <c r="E136" s="10" t="s">
        <v>342</v>
      </c>
      <c r="F136" s="10" t="s">
        <v>420</v>
      </c>
      <c r="G136" s="10" t="s">
        <v>421</v>
      </c>
      <c r="I136" s="10" t="s">
        <v>417</v>
      </c>
      <c r="J136" s="10" t="s">
        <v>422</v>
      </c>
      <c r="K136" s="10" t="s">
        <v>556</v>
      </c>
    </row>
    <row r="137" spans="1:11" x14ac:dyDescent="0.25">
      <c r="A137" s="10">
        <v>136</v>
      </c>
      <c r="B137" s="10" t="s">
        <v>306</v>
      </c>
      <c r="C137" s="10">
        <v>4</v>
      </c>
      <c r="D137" s="10" t="s">
        <v>307</v>
      </c>
      <c r="E137" s="10" t="s">
        <v>349</v>
      </c>
      <c r="F137" s="10" t="s">
        <v>420</v>
      </c>
      <c r="G137" s="10" t="s">
        <v>421</v>
      </c>
      <c r="H137" s="10">
        <v>128</v>
      </c>
      <c r="I137" s="10" t="s">
        <v>431</v>
      </c>
      <c r="J137" s="10" t="s">
        <v>422</v>
      </c>
      <c r="K137" s="10" t="s">
        <v>593</v>
      </c>
    </row>
    <row r="138" spans="1:11" x14ac:dyDescent="0.25">
      <c r="A138" s="10">
        <v>137</v>
      </c>
      <c r="B138" s="10" t="s">
        <v>306</v>
      </c>
      <c r="C138" s="10">
        <v>5</v>
      </c>
      <c r="D138" s="10" t="s">
        <v>308</v>
      </c>
      <c r="E138" s="10" t="s">
        <v>349</v>
      </c>
      <c r="F138" s="10" t="s">
        <v>420</v>
      </c>
      <c r="G138" s="10" t="s">
        <v>421</v>
      </c>
      <c r="H138" s="10">
        <v>128</v>
      </c>
      <c r="I138" s="10" t="s">
        <v>431</v>
      </c>
      <c r="J138" s="10" t="s">
        <v>422</v>
      </c>
      <c r="K138" s="10" t="s">
        <v>580</v>
      </c>
    </row>
    <row r="139" spans="1:11" x14ac:dyDescent="0.25">
      <c r="A139" s="10">
        <v>138</v>
      </c>
      <c r="B139" s="10" t="s">
        <v>306</v>
      </c>
      <c r="C139" s="10">
        <v>6</v>
      </c>
      <c r="D139" s="10" t="s">
        <v>223</v>
      </c>
      <c r="E139" s="10" t="s">
        <v>345</v>
      </c>
      <c r="F139" s="10" t="s">
        <v>415</v>
      </c>
      <c r="G139" s="10" t="s">
        <v>416</v>
      </c>
      <c r="I139" s="10" t="s">
        <v>345</v>
      </c>
      <c r="J139" s="10" t="s">
        <v>415</v>
      </c>
      <c r="K139" s="10" t="s">
        <v>616</v>
      </c>
    </row>
    <row r="140" spans="1:11" x14ac:dyDescent="0.25">
      <c r="A140" s="10">
        <v>139</v>
      </c>
      <c r="B140" s="10" t="s">
        <v>306</v>
      </c>
      <c r="C140" s="10">
        <v>7</v>
      </c>
      <c r="D140" s="10" t="s">
        <v>224</v>
      </c>
      <c r="E140" s="10" t="s">
        <v>345</v>
      </c>
      <c r="F140" s="10" t="s">
        <v>420</v>
      </c>
      <c r="G140" s="10" t="s">
        <v>421</v>
      </c>
      <c r="I140" s="10" t="s">
        <v>345</v>
      </c>
      <c r="J140" s="10" t="s">
        <v>415</v>
      </c>
      <c r="K140" s="10" t="s">
        <v>601</v>
      </c>
    </row>
    <row r="141" spans="1:11" x14ac:dyDescent="0.25">
      <c r="A141" s="10">
        <v>140</v>
      </c>
      <c r="B141" s="10" t="s">
        <v>306</v>
      </c>
      <c r="C141" s="10">
        <v>8</v>
      </c>
      <c r="D141" s="10" t="s">
        <v>242</v>
      </c>
      <c r="E141" s="10" t="s">
        <v>349</v>
      </c>
      <c r="F141" s="10" t="s">
        <v>415</v>
      </c>
      <c r="G141" s="10" t="s">
        <v>416</v>
      </c>
      <c r="H141" s="10">
        <v>128</v>
      </c>
      <c r="I141" s="10" t="s">
        <v>431</v>
      </c>
      <c r="J141" s="10" t="s">
        <v>415</v>
      </c>
      <c r="K141" s="10" t="s">
        <v>558</v>
      </c>
    </row>
    <row r="142" spans="1:11" x14ac:dyDescent="0.25">
      <c r="A142" s="10">
        <v>141</v>
      </c>
      <c r="B142" s="10" t="s">
        <v>306</v>
      </c>
      <c r="C142" s="10">
        <v>9</v>
      </c>
      <c r="D142" s="10" t="s">
        <v>243</v>
      </c>
      <c r="E142" s="10" t="s">
        <v>349</v>
      </c>
      <c r="F142" s="10" t="s">
        <v>420</v>
      </c>
      <c r="G142" s="10" t="s">
        <v>421</v>
      </c>
      <c r="H142" s="10">
        <v>128</v>
      </c>
      <c r="I142" s="10" t="s">
        <v>431</v>
      </c>
      <c r="J142" s="10" t="s">
        <v>415</v>
      </c>
      <c r="K142" s="10" t="s">
        <v>559</v>
      </c>
    </row>
    <row r="143" spans="1:11" x14ac:dyDescent="0.25">
      <c r="A143" s="10">
        <v>142</v>
      </c>
      <c r="B143" s="10" t="s">
        <v>306</v>
      </c>
      <c r="C143" s="10">
        <v>10</v>
      </c>
      <c r="D143" s="10" t="s">
        <v>244</v>
      </c>
      <c r="E143" s="10" t="s">
        <v>349</v>
      </c>
      <c r="F143" s="10" t="s">
        <v>415</v>
      </c>
      <c r="G143" s="10" t="s">
        <v>416</v>
      </c>
      <c r="H143" s="10">
        <v>128</v>
      </c>
      <c r="I143" s="10" t="s">
        <v>431</v>
      </c>
      <c r="J143" s="10" t="s">
        <v>415</v>
      </c>
      <c r="K143" s="10" t="s">
        <v>557</v>
      </c>
    </row>
    <row r="144" spans="1:11" x14ac:dyDescent="0.25">
      <c r="A144" s="10">
        <v>143</v>
      </c>
      <c r="B144" s="10" t="s">
        <v>306</v>
      </c>
      <c r="C144" s="10">
        <v>11</v>
      </c>
      <c r="D144" s="10" t="s">
        <v>245</v>
      </c>
      <c r="E144" s="10" t="s">
        <v>349</v>
      </c>
      <c r="F144" s="11" t="s">
        <v>496</v>
      </c>
      <c r="G144" s="10" t="s">
        <v>416</v>
      </c>
      <c r="H144" s="10">
        <v>2</v>
      </c>
      <c r="I144" s="10" t="s">
        <v>463</v>
      </c>
      <c r="J144" s="10" t="s">
        <v>415</v>
      </c>
      <c r="K144" s="10" t="s">
        <v>560</v>
      </c>
    </row>
    <row r="145" spans="1:11" x14ac:dyDescent="0.25">
      <c r="A145" s="10">
        <v>144</v>
      </c>
      <c r="B145" s="10" t="s">
        <v>306</v>
      </c>
      <c r="C145" s="10">
        <v>12</v>
      </c>
      <c r="D145" s="10" t="s">
        <v>246</v>
      </c>
      <c r="E145" s="10" t="s">
        <v>349</v>
      </c>
      <c r="F145" s="10" t="s">
        <v>415</v>
      </c>
      <c r="G145" s="10" t="s">
        <v>416</v>
      </c>
      <c r="H145" s="10">
        <v>16</v>
      </c>
      <c r="I145" s="10" t="s">
        <v>465</v>
      </c>
      <c r="J145" s="10" t="s">
        <v>415</v>
      </c>
      <c r="K145" s="10" t="s">
        <v>561</v>
      </c>
    </row>
    <row r="146" spans="1:11" x14ac:dyDescent="0.25">
      <c r="A146" s="10">
        <v>145</v>
      </c>
      <c r="B146" s="10" t="s">
        <v>306</v>
      </c>
      <c r="C146" s="10">
        <v>13</v>
      </c>
      <c r="D146" s="10" t="s">
        <v>309</v>
      </c>
      <c r="E146" s="10" t="s">
        <v>349</v>
      </c>
      <c r="F146" s="10" t="s">
        <v>420</v>
      </c>
      <c r="G146" s="10" t="s">
        <v>421</v>
      </c>
      <c r="H146" s="10">
        <v>32</v>
      </c>
      <c r="I146" s="10" t="s">
        <v>522</v>
      </c>
      <c r="J146" s="10" t="s">
        <v>415</v>
      </c>
      <c r="K146" s="10" t="s">
        <v>619</v>
      </c>
    </row>
    <row r="147" spans="1:11" x14ac:dyDescent="0.25">
      <c r="A147" s="10">
        <v>146</v>
      </c>
      <c r="B147" s="10" t="s">
        <v>306</v>
      </c>
      <c r="C147" s="10">
        <v>14</v>
      </c>
      <c r="D147" s="10" t="s">
        <v>310</v>
      </c>
      <c r="E147" s="10" t="s">
        <v>349</v>
      </c>
      <c r="F147" s="10" t="s">
        <v>420</v>
      </c>
      <c r="G147" s="10" t="s">
        <v>421</v>
      </c>
      <c r="H147" s="10">
        <v>32</v>
      </c>
      <c r="I147" s="10" t="s">
        <v>522</v>
      </c>
      <c r="J147" s="10" t="s">
        <v>415</v>
      </c>
      <c r="K147" s="10" t="s">
        <v>620</v>
      </c>
    </row>
    <row r="148" spans="1:11" x14ac:dyDescent="0.25">
      <c r="A148" s="10">
        <v>147</v>
      </c>
      <c r="B148" s="10" t="s">
        <v>306</v>
      </c>
      <c r="C148" s="10">
        <v>15</v>
      </c>
      <c r="D148" s="10" t="s">
        <v>311</v>
      </c>
      <c r="E148" s="10" t="s">
        <v>349</v>
      </c>
      <c r="F148" s="10" t="s">
        <v>420</v>
      </c>
      <c r="G148" s="10" t="s">
        <v>421</v>
      </c>
      <c r="H148" s="10">
        <v>32</v>
      </c>
      <c r="I148" s="10" t="s">
        <v>522</v>
      </c>
      <c r="J148" s="10" t="s">
        <v>415</v>
      </c>
      <c r="K148" s="10" t="s">
        <v>618</v>
      </c>
    </row>
    <row r="149" spans="1:11" x14ac:dyDescent="0.25">
      <c r="A149" s="10">
        <v>148</v>
      </c>
      <c r="B149" s="10" t="s">
        <v>306</v>
      </c>
      <c r="C149" s="10">
        <v>16</v>
      </c>
      <c r="D149" s="10" t="s">
        <v>312</v>
      </c>
      <c r="E149" s="10" t="s">
        <v>356</v>
      </c>
      <c r="F149" s="10" t="s">
        <v>420</v>
      </c>
      <c r="G149" s="10" t="s">
        <v>421</v>
      </c>
      <c r="H149" s="10">
        <v>256</v>
      </c>
      <c r="I149" s="10" t="s">
        <v>452</v>
      </c>
      <c r="J149" s="10" t="s">
        <v>415</v>
      </c>
      <c r="K149" s="10" t="s">
        <v>581</v>
      </c>
    </row>
    <row r="150" spans="1:11" x14ac:dyDescent="0.25">
      <c r="A150" s="10">
        <v>149</v>
      </c>
      <c r="B150" s="10" t="s">
        <v>326</v>
      </c>
      <c r="C150" s="10">
        <v>1</v>
      </c>
      <c r="D150" s="10" t="s">
        <v>396</v>
      </c>
      <c r="E150" s="10" t="s">
        <v>342</v>
      </c>
      <c r="F150" s="10" t="s">
        <v>415</v>
      </c>
      <c r="G150" s="10" t="s">
        <v>416</v>
      </c>
      <c r="I150" s="10" t="s">
        <v>417</v>
      </c>
      <c r="J150" s="10" t="s">
        <v>418</v>
      </c>
      <c r="K150" s="10" t="s">
        <v>826</v>
      </c>
    </row>
    <row r="151" spans="1:11" x14ac:dyDescent="0.25">
      <c r="A151" s="10">
        <v>150</v>
      </c>
      <c r="B151" s="10" t="s">
        <v>326</v>
      </c>
      <c r="C151" s="10">
        <v>2</v>
      </c>
      <c r="D151" s="10" t="s">
        <v>404</v>
      </c>
      <c r="E151" s="10" t="s">
        <v>342</v>
      </c>
      <c r="F151" s="10" t="s">
        <v>415</v>
      </c>
      <c r="G151" s="10" t="s">
        <v>416</v>
      </c>
      <c r="I151" s="10" t="s">
        <v>417</v>
      </c>
      <c r="J151" s="10" t="s">
        <v>415</v>
      </c>
      <c r="K151" s="10" t="s">
        <v>586</v>
      </c>
    </row>
    <row r="152" spans="1:11" x14ac:dyDescent="0.25">
      <c r="A152" s="10">
        <v>151</v>
      </c>
      <c r="B152" s="10" t="s">
        <v>326</v>
      </c>
      <c r="C152" s="10">
        <v>3</v>
      </c>
      <c r="D152" s="10" t="s">
        <v>397</v>
      </c>
      <c r="E152" s="10" t="s">
        <v>349</v>
      </c>
      <c r="F152" s="10" t="s">
        <v>415</v>
      </c>
      <c r="G152" s="10" t="s">
        <v>416</v>
      </c>
      <c r="H152" s="10">
        <v>128</v>
      </c>
      <c r="I152" s="10" t="s">
        <v>431</v>
      </c>
      <c r="J152" s="10" t="s">
        <v>415</v>
      </c>
      <c r="K152" s="10" t="s">
        <v>589</v>
      </c>
    </row>
    <row r="153" spans="1:11" x14ac:dyDescent="0.25">
      <c r="A153" s="10">
        <v>152</v>
      </c>
      <c r="B153" s="10" t="s">
        <v>326</v>
      </c>
      <c r="C153" s="10">
        <v>4</v>
      </c>
      <c r="D153" s="10" t="s">
        <v>398</v>
      </c>
      <c r="E153" s="10" t="s">
        <v>349</v>
      </c>
      <c r="F153" s="10" t="s">
        <v>415</v>
      </c>
      <c r="G153" s="10" t="s">
        <v>416</v>
      </c>
      <c r="H153" s="10">
        <v>64</v>
      </c>
      <c r="I153" s="10" t="s">
        <v>438</v>
      </c>
      <c r="J153" s="10" t="s">
        <v>415</v>
      </c>
      <c r="K153" s="10" t="s">
        <v>590</v>
      </c>
    </row>
    <row r="154" spans="1:11" x14ac:dyDescent="0.25">
      <c r="A154" s="10">
        <v>153</v>
      </c>
      <c r="B154" s="10" t="s">
        <v>326</v>
      </c>
      <c r="C154" s="10">
        <v>5</v>
      </c>
      <c r="D154" s="10" t="s">
        <v>399</v>
      </c>
      <c r="E154" s="10" t="s">
        <v>349</v>
      </c>
      <c r="F154" s="10" t="s">
        <v>415</v>
      </c>
      <c r="G154" s="10" t="s">
        <v>416</v>
      </c>
      <c r="H154" s="10">
        <v>4</v>
      </c>
      <c r="I154" s="10" t="s">
        <v>529</v>
      </c>
      <c r="J154" s="10" t="s">
        <v>415</v>
      </c>
      <c r="K154" s="10" t="s">
        <v>591</v>
      </c>
    </row>
    <row r="155" spans="1:11" x14ac:dyDescent="0.25">
      <c r="A155" s="10">
        <v>154</v>
      </c>
      <c r="B155" s="10" t="s">
        <v>326</v>
      </c>
      <c r="C155" s="10">
        <v>6</v>
      </c>
      <c r="D155" s="10" t="s">
        <v>400</v>
      </c>
      <c r="E155" s="10" t="s">
        <v>342</v>
      </c>
      <c r="F155" s="10" t="s">
        <v>420</v>
      </c>
      <c r="G155" s="10" t="s">
        <v>421</v>
      </c>
      <c r="I155" s="10" t="s">
        <v>417</v>
      </c>
      <c r="J155" s="10" t="s">
        <v>415</v>
      </c>
      <c r="K155" s="10" t="s">
        <v>827</v>
      </c>
    </row>
    <row r="156" spans="1:11" x14ac:dyDescent="0.25">
      <c r="A156" s="10">
        <v>155</v>
      </c>
      <c r="B156" s="10" t="s">
        <v>326</v>
      </c>
      <c r="C156" s="10">
        <v>7</v>
      </c>
      <c r="D156" s="10" t="s">
        <v>403</v>
      </c>
      <c r="E156" s="10" t="s">
        <v>346</v>
      </c>
      <c r="F156" s="10" t="s">
        <v>414</v>
      </c>
      <c r="G156" s="10" t="s">
        <v>416</v>
      </c>
      <c r="I156" s="10" t="s">
        <v>794</v>
      </c>
      <c r="J156" s="10" t="s">
        <v>415</v>
      </c>
      <c r="K156" s="10" t="s">
        <v>611</v>
      </c>
    </row>
    <row r="157" spans="1:11" x14ac:dyDescent="0.25">
      <c r="A157" s="10">
        <v>156</v>
      </c>
      <c r="B157" s="10" t="s">
        <v>326</v>
      </c>
      <c r="C157" s="10">
        <v>8</v>
      </c>
      <c r="D157" s="10" t="s">
        <v>401</v>
      </c>
      <c r="E157" s="10" t="s">
        <v>342</v>
      </c>
      <c r="F157" s="10" t="s">
        <v>420</v>
      </c>
      <c r="G157" s="10" t="s">
        <v>421</v>
      </c>
      <c r="I157" s="10" t="s">
        <v>417</v>
      </c>
      <c r="J157" s="10" t="s">
        <v>415</v>
      </c>
      <c r="K157" s="10" t="s">
        <v>603</v>
      </c>
    </row>
    <row r="158" spans="1:11" x14ac:dyDescent="0.25">
      <c r="A158" s="10">
        <v>157</v>
      </c>
      <c r="B158" s="10" t="s">
        <v>326</v>
      </c>
      <c r="C158" s="10">
        <v>9</v>
      </c>
      <c r="D158" s="10" t="s">
        <v>402</v>
      </c>
      <c r="E158" s="10" t="s">
        <v>342</v>
      </c>
      <c r="F158" s="10" t="s">
        <v>420</v>
      </c>
      <c r="G158" s="10" t="s">
        <v>421</v>
      </c>
      <c r="I158" s="10" t="s">
        <v>417</v>
      </c>
      <c r="J158" s="10" t="s">
        <v>415</v>
      </c>
      <c r="K158" s="10" t="s">
        <v>604</v>
      </c>
    </row>
    <row r="159" spans="1:11" x14ac:dyDescent="0.25">
      <c r="A159" s="10">
        <v>158</v>
      </c>
      <c r="B159" s="10" t="s">
        <v>405</v>
      </c>
      <c r="C159" s="10">
        <v>1</v>
      </c>
      <c r="D159" s="10" t="s">
        <v>211</v>
      </c>
      <c r="E159" s="10" t="s">
        <v>342</v>
      </c>
      <c r="F159" s="10" t="s">
        <v>415</v>
      </c>
      <c r="G159" s="10" t="s">
        <v>416</v>
      </c>
      <c r="I159" s="10" t="s">
        <v>417</v>
      </c>
      <c r="J159" s="10" t="s">
        <v>418</v>
      </c>
      <c r="K159" s="10" t="s">
        <v>582</v>
      </c>
    </row>
    <row r="160" spans="1:11" x14ac:dyDescent="0.25">
      <c r="A160" s="10">
        <v>159</v>
      </c>
      <c r="B160" s="10" t="s">
        <v>405</v>
      </c>
      <c r="C160" s="10">
        <v>2</v>
      </c>
      <c r="D160" s="10" t="s">
        <v>213</v>
      </c>
      <c r="E160" s="10" t="s">
        <v>342</v>
      </c>
      <c r="F160" s="10" t="s">
        <v>415</v>
      </c>
      <c r="G160" s="10" t="s">
        <v>416</v>
      </c>
      <c r="I160" s="10" t="s">
        <v>417</v>
      </c>
      <c r="J160" s="10" t="s">
        <v>418</v>
      </c>
      <c r="K160" s="10" t="s">
        <v>583</v>
      </c>
    </row>
    <row r="161" spans="1:11" x14ac:dyDescent="0.25">
      <c r="A161" s="10">
        <v>160</v>
      </c>
      <c r="B161" s="10" t="s">
        <v>321</v>
      </c>
      <c r="C161" s="10">
        <v>1</v>
      </c>
      <c r="D161" s="10" t="s">
        <v>212</v>
      </c>
      <c r="E161" s="10" t="s">
        <v>342</v>
      </c>
      <c r="F161" s="10" t="s">
        <v>415</v>
      </c>
      <c r="G161" s="10" t="s">
        <v>416</v>
      </c>
      <c r="I161" s="10" t="s">
        <v>417</v>
      </c>
      <c r="J161" s="10" t="s">
        <v>418</v>
      </c>
      <c r="K161" s="10" t="s">
        <v>828</v>
      </c>
    </row>
    <row r="162" spans="1:11" x14ac:dyDescent="0.25">
      <c r="A162" s="10">
        <v>161</v>
      </c>
      <c r="B162" s="10" t="s">
        <v>321</v>
      </c>
      <c r="C162" s="10">
        <v>2</v>
      </c>
      <c r="D162" s="10" t="s">
        <v>293</v>
      </c>
      <c r="E162" s="10" t="s">
        <v>342</v>
      </c>
      <c r="F162" s="10" t="s">
        <v>420</v>
      </c>
      <c r="G162" s="10" t="s">
        <v>421</v>
      </c>
      <c r="I162" s="10" t="s">
        <v>417</v>
      </c>
      <c r="J162" s="10" t="s">
        <v>422</v>
      </c>
      <c r="K162" s="10" t="s">
        <v>829</v>
      </c>
    </row>
    <row r="163" spans="1:11" x14ac:dyDescent="0.25">
      <c r="A163" s="10">
        <v>162</v>
      </c>
      <c r="B163" s="10" t="s">
        <v>321</v>
      </c>
      <c r="C163" s="10">
        <v>3</v>
      </c>
      <c r="D163" s="10" t="s">
        <v>226</v>
      </c>
      <c r="E163" s="10" t="s">
        <v>342</v>
      </c>
      <c r="F163" s="10" t="s">
        <v>420</v>
      </c>
      <c r="G163" s="10" t="s">
        <v>421</v>
      </c>
      <c r="I163" s="10" t="s">
        <v>417</v>
      </c>
      <c r="J163" s="10" t="s">
        <v>422</v>
      </c>
      <c r="K163" s="10" t="s">
        <v>584</v>
      </c>
    </row>
    <row r="164" spans="1:11" x14ac:dyDescent="0.25">
      <c r="A164" s="10">
        <v>163</v>
      </c>
      <c r="B164" s="10" t="s">
        <v>321</v>
      </c>
      <c r="C164" s="10">
        <v>4</v>
      </c>
      <c r="D164" s="10" t="s">
        <v>322</v>
      </c>
      <c r="E164" s="10" t="s">
        <v>346</v>
      </c>
      <c r="F164" s="10" t="s">
        <v>415</v>
      </c>
      <c r="G164" s="10" t="s">
        <v>416</v>
      </c>
      <c r="I164" s="10" t="s">
        <v>794</v>
      </c>
      <c r="J164" s="10" t="s">
        <v>415</v>
      </c>
      <c r="K164" s="10" t="s">
        <v>830</v>
      </c>
    </row>
    <row r="165" spans="1:11" x14ac:dyDescent="0.25">
      <c r="A165" s="10">
        <v>164</v>
      </c>
      <c r="B165" s="10" t="s">
        <v>321</v>
      </c>
      <c r="C165" s="10">
        <v>5</v>
      </c>
      <c r="D165" s="10" t="s">
        <v>323</v>
      </c>
      <c r="E165" s="10" t="s">
        <v>342</v>
      </c>
      <c r="F165" s="10" t="s">
        <v>420</v>
      </c>
      <c r="G165" s="10" t="s">
        <v>421</v>
      </c>
      <c r="I165" s="10" t="s">
        <v>417</v>
      </c>
      <c r="J165" s="10" t="s">
        <v>422</v>
      </c>
      <c r="K165" s="10" t="s">
        <v>586</v>
      </c>
    </row>
    <row r="166" spans="1:11" x14ac:dyDescent="0.25">
      <c r="A166" s="10">
        <v>165</v>
      </c>
      <c r="B166" s="10" t="s">
        <v>321</v>
      </c>
      <c r="C166" s="10">
        <v>6</v>
      </c>
      <c r="D166" s="10" t="s">
        <v>294</v>
      </c>
      <c r="E166" s="10" t="s">
        <v>342</v>
      </c>
      <c r="F166" s="10" t="s">
        <v>420</v>
      </c>
      <c r="G166" s="10" t="s">
        <v>421</v>
      </c>
      <c r="I166" s="10" t="s">
        <v>417</v>
      </c>
      <c r="J166" s="10" t="s">
        <v>415</v>
      </c>
      <c r="K166" s="10" t="s">
        <v>831</v>
      </c>
    </row>
    <row r="167" spans="1:11" x14ac:dyDescent="0.25">
      <c r="A167" s="10">
        <v>166</v>
      </c>
      <c r="B167" s="10" t="s">
        <v>321</v>
      </c>
      <c r="C167" s="10">
        <v>7</v>
      </c>
      <c r="D167" s="10" t="s">
        <v>257</v>
      </c>
      <c r="E167" s="10" t="s">
        <v>342</v>
      </c>
      <c r="F167" s="10" t="s">
        <v>420</v>
      </c>
      <c r="G167" s="10" t="s">
        <v>421</v>
      </c>
      <c r="I167" s="10" t="s">
        <v>417</v>
      </c>
      <c r="J167" s="10" t="s">
        <v>415</v>
      </c>
      <c r="K167" s="10" t="s">
        <v>831</v>
      </c>
    </row>
    <row r="168" spans="1:11" x14ac:dyDescent="0.25">
      <c r="A168" s="10">
        <v>167</v>
      </c>
      <c r="B168" s="10" t="s">
        <v>321</v>
      </c>
      <c r="C168" s="10">
        <v>8</v>
      </c>
      <c r="D168" s="10" t="s">
        <v>406</v>
      </c>
      <c r="E168" s="10" t="s">
        <v>356</v>
      </c>
      <c r="F168" s="10" t="s">
        <v>420</v>
      </c>
      <c r="G168" s="10" t="s">
        <v>421</v>
      </c>
      <c r="H168" s="10">
        <v>1024</v>
      </c>
      <c r="I168" s="10" t="s">
        <v>538</v>
      </c>
      <c r="J168" s="10" t="s">
        <v>415</v>
      </c>
      <c r="K168" s="10" t="s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7D64-C0EA-406A-B9BE-EB5DB98AA847}">
  <dimension ref="A1:J168"/>
  <sheetViews>
    <sheetView workbookViewId="0">
      <selection sqref="A1:J168"/>
    </sheetView>
  </sheetViews>
  <sheetFormatPr defaultRowHeight="15" x14ac:dyDescent="0.25"/>
  <cols>
    <col min="1" max="1" width="16" bestFit="1" customWidth="1"/>
    <col min="2" max="2" width="9.5703125" bestFit="1" customWidth="1"/>
    <col min="3" max="3" width="31.7109375" bestFit="1" customWidth="1"/>
    <col min="4" max="4" width="10.5703125" bestFit="1" customWidth="1"/>
    <col min="5" max="5" width="15.28515625" bestFit="1" customWidth="1"/>
    <col min="6" max="6" width="11.85546875" bestFit="1" customWidth="1"/>
    <col min="7" max="7" width="12.7109375" bestFit="1" customWidth="1"/>
    <col min="8" max="8" width="19.42578125" bestFit="1" customWidth="1"/>
    <col min="9" max="9" width="8.140625" bestFit="1" customWidth="1"/>
    <col min="10" max="10" width="69.42578125" bestFit="1" customWidth="1"/>
  </cols>
  <sheetData>
    <row r="1" spans="1:10" x14ac:dyDescent="0.25">
      <c r="A1" s="6" t="s">
        <v>541</v>
      </c>
      <c r="B1" s="6" t="s">
        <v>542</v>
      </c>
      <c r="C1" s="6" t="s">
        <v>543</v>
      </c>
      <c r="D1" s="6" t="s">
        <v>544</v>
      </c>
      <c r="E1" s="6" t="s">
        <v>545</v>
      </c>
      <c r="F1" s="6" t="s">
        <v>540</v>
      </c>
      <c r="G1" s="6" t="s">
        <v>546</v>
      </c>
      <c r="H1" s="6" t="s">
        <v>547</v>
      </c>
      <c r="I1" s="6" t="s">
        <v>548</v>
      </c>
      <c r="J1" s="6" t="s">
        <v>413</v>
      </c>
    </row>
    <row r="2" spans="1:10" x14ac:dyDescent="0.25">
      <c r="A2" s="7" t="s">
        <v>195</v>
      </c>
      <c r="B2">
        <v>1</v>
      </c>
      <c r="C2" s="7" t="s">
        <v>196</v>
      </c>
      <c r="D2" s="7" t="s">
        <v>342</v>
      </c>
      <c r="E2" s="7" t="s">
        <v>415</v>
      </c>
      <c r="F2" s="7" t="s">
        <v>416</v>
      </c>
      <c r="H2" s="7" t="s">
        <v>417</v>
      </c>
      <c r="I2" s="7" t="s">
        <v>418</v>
      </c>
      <c r="J2" s="7" t="s">
        <v>555</v>
      </c>
    </row>
    <row r="3" spans="1:10" x14ac:dyDescent="0.25">
      <c r="A3" s="7" t="s">
        <v>195</v>
      </c>
      <c r="B3">
        <v>2</v>
      </c>
      <c r="C3" s="7" t="s">
        <v>197</v>
      </c>
      <c r="D3" s="7" t="s">
        <v>342</v>
      </c>
      <c r="E3" s="7" t="s">
        <v>420</v>
      </c>
      <c r="F3" s="7" t="s">
        <v>421</v>
      </c>
      <c r="H3" s="7" t="s">
        <v>417</v>
      </c>
      <c r="I3" s="7" t="s">
        <v>422</v>
      </c>
      <c r="J3" s="7" t="s">
        <v>563</v>
      </c>
    </row>
    <row r="4" spans="1:10" x14ac:dyDescent="0.25">
      <c r="A4" s="7" t="s">
        <v>195</v>
      </c>
      <c r="B4">
        <v>3</v>
      </c>
      <c r="C4" s="7" t="s">
        <v>343</v>
      </c>
      <c r="D4" s="7" t="s">
        <v>342</v>
      </c>
      <c r="E4" s="7" t="s">
        <v>420</v>
      </c>
      <c r="F4" s="7" t="s">
        <v>421</v>
      </c>
      <c r="H4" s="7" t="s">
        <v>417</v>
      </c>
      <c r="I4" s="7" t="s">
        <v>422</v>
      </c>
      <c r="J4" s="7" t="s">
        <v>563</v>
      </c>
    </row>
    <row r="5" spans="1:10" x14ac:dyDescent="0.25">
      <c r="A5" s="7" t="s">
        <v>195</v>
      </c>
      <c r="B5">
        <v>4</v>
      </c>
      <c r="C5" s="7" t="s">
        <v>198</v>
      </c>
      <c r="D5" s="7" t="s">
        <v>342</v>
      </c>
      <c r="E5" s="7" t="s">
        <v>414</v>
      </c>
      <c r="F5" s="7" t="s">
        <v>416</v>
      </c>
      <c r="H5" s="7" t="s">
        <v>417</v>
      </c>
      <c r="I5" s="7" t="s">
        <v>415</v>
      </c>
      <c r="J5" s="7" t="s">
        <v>570</v>
      </c>
    </row>
    <row r="6" spans="1:10" x14ac:dyDescent="0.25">
      <c r="A6" s="7" t="s">
        <v>195</v>
      </c>
      <c r="B6">
        <v>5</v>
      </c>
      <c r="C6" s="7" t="s">
        <v>344</v>
      </c>
      <c r="D6" s="7" t="s">
        <v>342</v>
      </c>
      <c r="E6" s="7" t="s">
        <v>414</v>
      </c>
      <c r="F6" s="7" t="s">
        <v>416</v>
      </c>
      <c r="H6" s="7" t="s">
        <v>417</v>
      </c>
      <c r="I6" s="7" t="s">
        <v>415</v>
      </c>
      <c r="J6" s="7" t="s">
        <v>571</v>
      </c>
    </row>
    <row r="7" spans="1:10" x14ac:dyDescent="0.25">
      <c r="A7" s="7" t="s">
        <v>325</v>
      </c>
      <c r="B7">
        <v>1</v>
      </c>
      <c r="C7" s="7" t="s">
        <v>347</v>
      </c>
      <c r="D7" s="7" t="s">
        <v>342</v>
      </c>
      <c r="E7" s="7" t="s">
        <v>415</v>
      </c>
      <c r="F7" s="7" t="s">
        <v>416</v>
      </c>
      <c r="H7" s="7" t="s">
        <v>417</v>
      </c>
      <c r="I7" s="7" t="s">
        <v>418</v>
      </c>
      <c r="J7" s="7" t="s">
        <v>793</v>
      </c>
    </row>
    <row r="8" spans="1:10" x14ac:dyDescent="0.25">
      <c r="A8" s="7" t="s">
        <v>325</v>
      </c>
      <c r="B8">
        <v>2</v>
      </c>
      <c r="C8" s="7" t="s">
        <v>196</v>
      </c>
      <c r="D8" s="7" t="s">
        <v>342</v>
      </c>
      <c r="E8" s="7" t="s">
        <v>420</v>
      </c>
      <c r="F8" s="7" t="s">
        <v>421</v>
      </c>
      <c r="H8" s="7" t="s">
        <v>417</v>
      </c>
      <c r="I8" s="7" t="s">
        <v>422</v>
      </c>
      <c r="J8" s="7" t="s">
        <v>556</v>
      </c>
    </row>
    <row r="9" spans="1:10" x14ac:dyDescent="0.25">
      <c r="A9" s="7" t="s">
        <v>325</v>
      </c>
      <c r="B9">
        <v>3</v>
      </c>
      <c r="C9" s="7" t="s">
        <v>204</v>
      </c>
      <c r="D9" s="7" t="s">
        <v>342</v>
      </c>
      <c r="E9" s="7" t="s">
        <v>420</v>
      </c>
      <c r="F9" s="7" t="s">
        <v>421</v>
      </c>
      <c r="H9" s="7" t="s">
        <v>417</v>
      </c>
      <c r="I9" s="7" t="s">
        <v>422</v>
      </c>
      <c r="J9" s="7" t="s">
        <v>586</v>
      </c>
    </row>
    <row r="10" spans="1:10" x14ac:dyDescent="0.25">
      <c r="A10" s="7" t="s">
        <v>325</v>
      </c>
      <c r="B10">
        <v>4</v>
      </c>
      <c r="C10" s="7" t="s">
        <v>284</v>
      </c>
      <c r="D10" s="7" t="s">
        <v>349</v>
      </c>
      <c r="E10" s="7" t="s">
        <v>420</v>
      </c>
      <c r="F10" s="7" t="s">
        <v>421</v>
      </c>
      <c r="G10">
        <v>128</v>
      </c>
      <c r="H10" s="7" t="s">
        <v>431</v>
      </c>
      <c r="I10" s="7" t="s">
        <v>415</v>
      </c>
      <c r="J10" s="7" t="s">
        <v>592</v>
      </c>
    </row>
    <row r="11" spans="1:10" x14ac:dyDescent="0.25">
      <c r="A11" s="7" t="s">
        <v>325</v>
      </c>
      <c r="B11">
        <v>5</v>
      </c>
      <c r="C11" s="7" t="s">
        <v>348</v>
      </c>
      <c r="D11" s="7" t="s">
        <v>346</v>
      </c>
      <c r="E11" s="7" t="s">
        <v>428</v>
      </c>
      <c r="F11" s="7" t="s">
        <v>416</v>
      </c>
      <c r="H11" s="7" t="s">
        <v>794</v>
      </c>
      <c r="I11" s="7" t="s">
        <v>415</v>
      </c>
      <c r="J11" s="7" t="s">
        <v>795</v>
      </c>
    </row>
    <row r="12" spans="1:10" x14ac:dyDescent="0.25">
      <c r="A12" s="7" t="s">
        <v>325</v>
      </c>
      <c r="B12">
        <v>6</v>
      </c>
      <c r="C12" s="7" t="s">
        <v>350</v>
      </c>
      <c r="D12" s="7" t="s">
        <v>346</v>
      </c>
      <c r="E12" s="7" t="s">
        <v>428</v>
      </c>
      <c r="F12" s="7" t="s">
        <v>416</v>
      </c>
      <c r="H12" s="7" t="s">
        <v>794</v>
      </c>
      <c r="I12" s="7" t="s">
        <v>415</v>
      </c>
      <c r="J12" s="7" t="s">
        <v>796</v>
      </c>
    </row>
    <row r="13" spans="1:10" x14ac:dyDescent="0.25">
      <c r="A13" s="7" t="s">
        <v>325</v>
      </c>
      <c r="B13">
        <v>7</v>
      </c>
      <c r="C13" s="7" t="s">
        <v>223</v>
      </c>
      <c r="D13" s="7" t="s">
        <v>345</v>
      </c>
      <c r="E13" s="7" t="s">
        <v>420</v>
      </c>
      <c r="F13" s="7" t="s">
        <v>421</v>
      </c>
      <c r="H13" s="7" t="s">
        <v>345</v>
      </c>
      <c r="I13" s="7" t="s">
        <v>415</v>
      </c>
      <c r="J13" s="7" t="s">
        <v>597</v>
      </c>
    </row>
    <row r="14" spans="1:10" x14ac:dyDescent="0.25">
      <c r="A14" s="7" t="s">
        <v>325</v>
      </c>
      <c r="B14">
        <v>8</v>
      </c>
      <c r="C14" s="7" t="s">
        <v>224</v>
      </c>
      <c r="D14" s="7" t="s">
        <v>345</v>
      </c>
      <c r="E14" s="7" t="s">
        <v>420</v>
      </c>
      <c r="F14" s="7" t="s">
        <v>421</v>
      </c>
      <c r="H14" s="7" t="s">
        <v>345</v>
      </c>
      <c r="I14" s="7" t="s">
        <v>415</v>
      </c>
      <c r="J14" s="7" t="s">
        <v>598</v>
      </c>
    </row>
    <row r="15" spans="1:10" x14ac:dyDescent="0.25">
      <c r="A15" s="7" t="s">
        <v>210</v>
      </c>
      <c r="B15">
        <v>1</v>
      </c>
      <c r="C15" s="7" t="s">
        <v>211</v>
      </c>
      <c r="D15" s="7" t="s">
        <v>342</v>
      </c>
      <c r="E15" s="7" t="s">
        <v>415</v>
      </c>
      <c r="F15" s="7" t="s">
        <v>416</v>
      </c>
      <c r="H15" s="7" t="s">
        <v>417</v>
      </c>
      <c r="I15" s="7" t="s">
        <v>418</v>
      </c>
      <c r="J15" s="7" t="s">
        <v>797</v>
      </c>
    </row>
    <row r="16" spans="1:10" x14ac:dyDescent="0.25">
      <c r="A16" s="7" t="s">
        <v>210</v>
      </c>
      <c r="B16">
        <v>2</v>
      </c>
      <c r="C16" s="7" t="s">
        <v>212</v>
      </c>
      <c r="D16" s="7" t="s">
        <v>342</v>
      </c>
      <c r="E16" s="7" t="s">
        <v>420</v>
      </c>
      <c r="F16" s="7" t="s">
        <v>421</v>
      </c>
      <c r="H16" s="7" t="s">
        <v>417</v>
      </c>
      <c r="I16" s="7" t="s">
        <v>435</v>
      </c>
      <c r="J16" s="7" t="s">
        <v>798</v>
      </c>
    </row>
    <row r="17" spans="1:10" x14ac:dyDescent="0.25">
      <c r="A17" s="7" t="s">
        <v>210</v>
      </c>
      <c r="B17">
        <v>3</v>
      </c>
      <c r="C17" s="7" t="s">
        <v>214</v>
      </c>
      <c r="D17" s="7" t="s">
        <v>342</v>
      </c>
      <c r="E17" s="7" t="s">
        <v>420</v>
      </c>
      <c r="F17" s="7" t="s">
        <v>421</v>
      </c>
      <c r="H17" s="7" t="s">
        <v>417</v>
      </c>
      <c r="I17" s="7" t="s">
        <v>422</v>
      </c>
      <c r="J17" s="7" t="s">
        <v>799</v>
      </c>
    </row>
    <row r="18" spans="1:10" x14ac:dyDescent="0.25">
      <c r="A18" s="7" t="s">
        <v>210</v>
      </c>
      <c r="B18">
        <v>4</v>
      </c>
      <c r="C18" s="7" t="s">
        <v>351</v>
      </c>
      <c r="D18" s="7" t="s">
        <v>349</v>
      </c>
      <c r="E18" s="7" t="s">
        <v>420</v>
      </c>
      <c r="F18" s="7" t="s">
        <v>421</v>
      </c>
      <c r="G18">
        <v>64</v>
      </c>
      <c r="H18" s="7" t="s">
        <v>438</v>
      </c>
      <c r="I18" s="7" t="s">
        <v>415</v>
      </c>
      <c r="J18" s="7" t="s">
        <v>594</v>
      </c>
    </row>
    <row r="19" spans="1:10" x14ac:dyDescent="0.25">
      <c r="A19" s="7" t="s">
        <v>210</v>
      </c>
      <c r="B19">
        <v>6</v>
      </c>
      <c r="C19" s="7" t="s">
        <v>215</v>
      </c>
      <c r="D19" s="7" t="s">
        <v>349</v>
      </c>
      <c r="E19" s="7" t="s">
        <v>420</v>
      </c>
      <c r="F19" s="7" t="s">
        <v>421</v>
      </c>
      <c r="G19">
        <v>255</v>
      </c>
      <c r="H19" s="7" t="s">
        <v>878</v>
      </c>
      <c r="I19" s="7" t="s">
        <v>415</v>
      </c>
      <c r="J19" s="7" t="s">
        <v>800</v>
      </c>
    </row>
    <row r="20" spans="1:10" x14ac:dyDescent="0.25">
      <c r="A20" s="7" t="s">
        <v>210</v>
      </c>
      <c r="B20">
        <v>7</v>
      </c>
      <c r="C20" s="7" t="s">
        <v>216</v>
      </c>
      <c r="D20" s="7" t="s">
        <v>349</v>
      </c>
      <c r="E20" s="7" t="s">
        <v>420</v>
      </c>
      <c r="F20" s="7" t="s">
        <v>421</v>
      </c>
      <c r="G20">
        <v>255</v>
      </c>
      <c r="H20" s="7" t="s">
        <v>878</v>
      </c>
      <c r="I20" s="7" t="s">
        <v>415</v>
      </c>
      <c r="J20" s="7" t="s">
        <v>801</v>
      </c>
    </row>
    <row r="21" spans="1:10" x14ac:dyDescent="0.25">
      <c r="A21" s="7" t="s">
        <v>210</v>
      </c>
      <c r="B21">
        <v>8</v>
      </c>
      <c r="C21" s="7" t="s">
        <v>871</v>
      </c>
      <c r="D21" s="7" t="s">
        <v>349</v>
      </c>
      <c r="E21" s="7" t="s">
        <v>420</v>
      </c>
      <c r="F21" s="7" t="s">
        <v>421</v>
      </c>
      <c r="G21">
        <v>255</v>
      </c>
      <c r="H21" s="7" t="s">
        <v>878</v>
      </c>
      <c r="I21" s="7" t="s">
        <v>415</v>
      </c>
      <c r="J21" s="7" t="s">
        <v>802</v>
      </c>
    </row>
    <row r="22" spans="1:10" x14ac:dyDescent="0.25">
      <c r="A22" s="7" t="s">
        <v>210</v>
      </c>
      <c r="B22">
        <v>9</v>
      </c>
      <c r="C22" s="7" t="s">
        <v>353</v>
      </c>
      <c r="D22" s="7" t="s">
        <v>345</v>
      </c>
      <c r="E22" s="7" t="s">
        <v>420</v>
      </c>
      <c r="F22" s="7" t="s">
        <v>421</v>
      </c>
      <c r="H22" s="7" t="s">
        <v>345</v>
      </c>
      <c r="I22" s="7" t="s">
        <v>415</v>
      </c>
      <c r="J22" s="7" t="s">
        <v>615</v>
      </c>
    </row>
    <row r="23" spans="1:10" x14ac:dyDescent="0.25">
      <c r="A23" s="7" t="s">
        <v>210</v>
      </c>
      <c r="B23">
        <v>10</v>
      </c>
      <c r="C23" s="7" t="s">
        <v>354</v>
      </c>
      <c r="D23" s="7" t="s">
        <v>342</v>
      </c>
      <c r="E23" s="7" t="s">
        <v>420</v>
      </c>
      <c r="F23" s="7" t="s">
        <v>421</v>
      </c>
      <c r="H23" s="7" t="s">
        <v>417</v>
      </c>
      <c r="I23" s="7" t="s">
        <v>415</v>
      </c>
      <c r="J23" s="7" t="s">
        <v>602</v>
      </c>
    </row>
    <row r="24" spans="1:10" x14ac:dyDescent="0.25">
      <c r="A24" s="7" t="s">
        <v>218</v>
      </c>
      <c r="B24">
        <v>1</v>
      </c>
      <c r="C24" s="7" t="s">
        <v>214</v>
      </c>
      <c r="D24" s="7" t="s">
        <v>342</v>
      </c>
      <c r="E24" s="7" t="s">
        <v>415</v>
      </c>
      <c r="F24" s="7" t="s">
        <v>416</v>
      </c>
      <c r="H24" s="7" t="s">
        <v>417</v>
      </c>
      <c r="I24" s="7" t="s">
        <v>418</v>
      </c>
      <c r="J24" s="7" t="s">
        <v>803</v>
      </c>
    </row>
    <row r="25" spans="1:10" x14ac:dyDescent="0.25">
      <c r="A25" s="7" t="s">
        <v>218</v>
      </c>
      <c r="B25">
        <v>2</v>
      </c>
      <c r="C25" s="7" t="s">
        <v>218</v>
      </c>
      <c r="D25" s="7" t="s">
        <v>349</v>
      </c>
      <c r="E25" s="7" t="s">
        <v>415</v>
      </c>
      <c r="F25" s="7" t="s">
        <v>416</v>
      </c>
      <c r="G25">
        <v>128</v>
      </c>
      <c r="H25" s="7" t="s">
        <v>431</v>
      </c>
      <c r="I25" s="7" t="s">
        <v>415</v>
      </c>
      <c r="J25" s="7" t="s">
        <v>804</v>
      </c>
    </row>
    <row r="26" spans="1:10" x14ac:dyDescent="0.25">
      <c r="A26" s="7" t="s">
        <v>218</v>
      </c>
      <c r="B26">
        <v>3</v>
      </c>
      <c r="C26" s="7" t="s">
        <v>219</v>
      </c>
      <c r="D26" s="7" t="s">
        <v>349</v>
      </c>
      <c r="E26" s="7" t="s">
        <v>420</v>
      </c>
      <c r="F26" s="7" t="s">
        <v>421</v>
      </c>
      <c r="G26">
        <v>255</v>
      </c>
      <c r="H26" s="7" t="s">
        <v>878</v>
      </c>
      <c r="I26" s="7" t="s">
        <v>415</v>
      </c>
      <c r="J26" s="7" t="s">
        <v>805</v>
      </c>
    </row>
    <row r="27" spans="1:10" x14ac:dyDescent="0.25">
      <c r="A27" s="7" t="s">
        <v>218</v>
      </c>
      <c r="B27">
        <v>4</v>
      </c>
      <c r="C27" s="7" t="s">
        <v>220</v>
      </c>
      <c r="D27" s="7" t="s">
        <v>355</v>
      </c>
      <c r="E27" s="7" t="s">
        <v>420</v>
      </c>
      <c r="F27" s="7" t="s">
        <v>421</v>
      </c>
      <c r="G27">
        <v>65535</v>
      </c>
      <c r="H27" s="7" t="s">
        <v>355</v>
      </c>
      <c r="I27" s="7" t="s">
        <v>415</v>
      </c>
      <c r="J27" s="7" t="s">
        <v>573</v>
      </c>
    </row>
    <row r="28" spans="1:10" x14ac:dyDescent="0.25">
      <c r="A28" s="7" t="s">
        <v>225</v>
      </c>
      <c r="B28">
        <v>1</v>
      </c>
      <c r="C28" s="7" t="s">
        <v>213</v>
      </c>
      <c r="D28" s="7" t="s">
        <v>342</v>
      </c>
      <c r="E28" s="7" t="s">
        <v>415</v>
      </c>
      <c r="F28" s="7" t="s">
        <v>416</v>
      </c>
      <c r="H28" s="7" t="s">
        <v>417</v>
      </c>
      <c r="I28" s="7" t="s">
        <v>418</v>
      </c>
      <c r="J28" s="7" t="s">
        <v>806</v>
      </c>
    </row>
    <row r="29" spans="1:10" x14ac:dyDescent="0.25">
      <c r="A29" s="7" t="s">
        <v>225</v>
      </c>
      <c r="B29">
        <v>2</v>
      </c>
      <c r="C29" s="7" t="s">
        <v>226</v>
      </c>
      <c r="D29" s="7" t="s">
        <v>342</v>
      </c>
      <c r="E29" s="7" t="s">
        <v>420</v>
      </c>
      <c r="F29" s="7" t="s">
        <v>421</v>
      </c>
      <c r="H29" s="7" t="s">
        <v>417</v>
      </c>
      <c r="I29" s="7" t="s">
        <v>422</v>
      </c>
      <c r="J29" s="7" t="s">
        <v>584</v>
      </c>
    </row>
    <row r="30" spans="1:10" x14ac:dyDescent="0.25">
      <c r="A30" s="7" t="s">
        <v>225</v>
      </c>
      <c r="B30">
        <v>3</v>
      </c>
      <c r="C30" s="7" t="s">
        <v>227</v>
      </c>
      <c r="D30" s="7" t="s">
        <v>346</v>
      </c>
      <c r="E30" s="7" t="s">
        <v>428</v>
      </c>
      <c r="F30" s="7" t="s">
        <v>416</v>
      </c>
      <c r="H30" s="7" t="s">
        <v>794</v>
      </c>
      <c r="I30" s="7" t="s">
        <v>415</v>
      </c>
      <c r="J30" s="7" t="s">
        <v>807</v>
      </c>
    </row>
    <row r="31" spans="1:10" x14ac:dyDescent="0.25">
      <c r="A31" s="7" t="s">
        <v>225</v>
      </c>
      <c r="B31">
        <v>4</v>
      </c>
      <c r="C31" s="7" t="s">
        <v>228</v>
      </c>
      <c r="D31" s="7" t="s">
        <v>342</v>
      </c>
      <c r="E31" s="7" t="s">
        <v>420</v>
      </c>
      <c r="F31" s="7" t="s">
        <v>421</v>
      </c>
      <c r="H31" s="7" t="s">
        <v>417</v>
      </c>
      <c r="I31" s="7" t="s">
        <v>415</v>
      </c>
      <c r="J31" s="7" t="s">
        <v>798</v>
      </c>
    </row>
    <row r="32" spans="1:10" x14ac:dyDescent="0.25">
      <c r="A32" s="7" t="s">
        <v>225</v>
      </c>
      <c r="B32">
        <v>5</v>
      </c>
      <c r="C32" s="7" t="s">
        <v>229</v>
      </c>
      <c r="D32" s="7" t="s">
        <v>349</v>
      </c>
      <c r="E32" s="7" t="s">
        <v>415</v>
      </c>
      <c r="F32" s="7" t="s">
        <v>416</v>
      </c>
      <c r="G32">
        <v>108</v>
      </c>
      <c r="H32" s="7" t="s">
        <v>879</v>
      </c>
      <c r="I32" s="7" t="s">
        <v>422</v>
      </c>
      <c r="J32" s="7" t="s">
        <v>565</v>
      </c>
    </row>
    <row r="33" spans="1:10" x14ac:dyDescent="0.25">
      <c r="A33" s="7" t="s">
        <v>225</v>
      </c>
      <c r="B33">
        <v>6</v>
      </c>
      <c r="C33" s="7" t="s">
        <v>230</v>
      </c>
      <c r="D33" s="7" t="s">
        <v>349</v>
      </c>
      <c r="E33" s="7" t="s">
        <v>415</v>
      </c>
      <c r="F33" s="7" t="s">
        <v>416</v>
      </c>
      <c r="G33">
        <v>32</v>
      </c>
      <c r="H33" s="7" t="s">
        <v>522</v>
      </c>
      <c r="I33" s="7" t="s">
        <v>415</v>
      </c>
      <c r="J33" s="7" t="s">
        <v>566</v>
      </c>
    </row>
    <row r="34" spans="1:10" x14ac:dyDescent="0.25">
      <c r="A34" s="7" t="s">
        <v>225</v>
      </c>
      <c r="B34">
        <v>7</v>
      </c>
      <c r="C34" s="7" t="s">
        <v>231</v>
      </c>
      <c r="D34" s="7" t="s">
        <v>349</v>
      </c>
      <c r="E34" s="7" t="s">
        <v>420</v>
      </c>
      <c r="F34" s="7" t="s">
        <v>421</v>
      </c>
      <c r="G34">
        <v>32</v>
      </c>
      <c r="H34" s="7" t="s">
        <v>522</v>
      </c>
      <c r="I34" s="7" t="s">
        <v>415</v>
      </c>
      <c r="J34" s="7" t="s">
        <v>568</v>
      </c>
    </row>
    <row r="35" spans="1:10" x14ac:dyDescent="0.25">
      <c r="A35" s="7" t="s">
        <v>225</v>
      </c>
      <c r="B35">
        <v>8</v>
      </c>
      <c r="C35" s="7" t="s">
        <v>232</v>
      </c>
      <c r="D35" s="7" t="s">
        <v>349</v>
      </c>
      <c r="E35" s="7" t="s">
        <v>415</v>
      </c>
      <c r="F35" s="7" t="s">
        <v>416</v>
      </c>
      <c r="G35">
        <v>32</v>
      </c>
      <c r="H35" s="7" t="s">
        <v>522</v>
      </c>
      <c r="I35" s="7" t="s">
        <v>422</v>
      </c>
      <c r="J35" s="7" t="s">
        <v>567</v>
      </c>
    </row>
    <row r="36" spans="1:10" x14ac:dyDescent="0.25">
      <c r="A36" s="7" t="s">
        <v>225</v>
      </c>
      <c r="B36">
        <v>9</v>
      </c>
      <c r="C36" s="7" t="s">
        <v>233</v>
      </c>
      <c r="D36" s="7" t="s">
        <v>349</v>
      </c>
      <c r="E36" s="7" t="s">
        <v>420</v>
      </c>
      <c r="F36" s="7" t="s">
        <v>421</v>
      </c>
      <c r="G36">
        <v>12</v>
      </c>
      <c r="H36" s="7" t="s">
        <v>467</v>
      </c>
      <c r="I36" s="7" t="s">
        <v>415</v>
      </c>
      <c r="J36" s="7" t="s">
        <v>569</v>
      </c>
    </row>
    <row r="37" spans="1:10" x14ac:dyDescent="0.25">
      <c r="A37" s="7" t="s">
        <v>225</v>
      </c>
      <c r="B37">
        <v>10</v>
      </c>
      <c r="C37" s="7" t="s">
        <v>357</v>
      </c>
      <c r="D37" s="7" t="s">
        <v>349</v>
      </c>
      <c r="E37" s="7" t="s">
        <v>420</v>
      </c>
      <c r="F37" s="7" t="s">
        <v>421</v>
      </c>
      <c r="G37">
        <v>128</v>
      </c>
      <c r="H37" s="7" t="s">
        <v>431</v>
      </c>
      <c r="I37" s="7" t="s">
        <v>415</v>
      </c>
      <c r="J37" s="7" t="s">
        <v>558</v>
      </c>
    </row>
    <row r="38" spans="1:10" x14ac:dyDescent="0.25">
      <c r="A38" s="7" t="s">
        <v>225</v>
      </c>
      <c r="B38">
        <v>11</v>
      </c>
      <c r="C38" s="7" t="s">
        <v>358</v>
      </c>
      <c r="D38" s="7" t="s">
        <v>349</v>
      </c>
      <c r="E38" s="7" t="s">
        <v>420</v>
      </c>
      <c r="F38" s="7" t="s">
        <v>421</v>
      </c>
      <c r="G38">
        <v>128</v>
      </c>
      <c r="H38" s="7" t="s">
        <v>431</v>
      </c>
      <c r="I38" s="7" t="s">
        <v>415</v>
      </c>
      <c r="J38" s="7" t="s">
        <v>559</v>
      </c>
    </row>
    <row r="39" spans="1:10" x14ac:dyDescent="0.25">
      <c r="A39" s="7" t="s">
        <v>225</v>
      </c>
      <c r="B39">
        <v>12</v>
      </c>
      <c r="C39" s="7" t="s">
        <v>359</v>
      </c>
      <c r="D39" s="7" t="s">
        <v>349</v>
      </c>
      <c r="E39" s="7" t="s">
        <v>420</v>
      </c>
      <c r="F39" s="7" t="s">
        <v>421</v>
      </c>
      <c r="G39">
        <v>128</v>
      </c>
      <c r="H39" s="7" t="s">
        <v>431</v>
      </c>
      <c r="I39" s="7" t="s">
        <v>415</v>
      </c>
      <c r="J39" s="7" t="s">
        <v>557</v>
      </c>
    </row>
    <row r="40" spans="1:10" x14ac:dyDescent="0.25">
      <c r="A40" s="7" t="s">
        <v>225</v>
      </c>
      <c r="B40">
        <v>13</v>
      </c>
      <c r="C40" s="7" t="s">
        <v>360</v>
      </c>
      <c r="D40" s="7" t="s">
        <v>349</v>
      </c>
      <c r="E40" s="8" t="s">
        <v>496</v>
      </c>
      <c r="F40" s="7" t="s">
        <v>421</v>
      </c>
      <c r="G40">
        <v>2</v>
      </c>
      <c r="H40" s="7" t="s">
        <v>463</v>
      </c>
      <c r="I40" s="7" t="s">
        <v>415</v>
      </c>
      <c r="J40" s="7" t="s">
        <v>560</v>
      </c>
    </row>
    <row r="41" spans="1:10" x14ac:dyDescent="0.25">
      <c r="A41" s="7" t="s">
        <v>225</v>
      </c>
      <c r="B41">
        <v>14</v>
      </c>
      <c r="C41" s="7" t="s">
        <v>361</v>
      </c>
      <c r="D41" s="7" t="s">
        <v>349</v>
      </c>
      <c r="E41" s="7" t="s">
        <v>420</v>
      </c>
      <c r="F41" s="7" t="s">
        <v>421</v>
      </c>
      <c r="G41">
        <v>16</v>
      </c>
      <c r="H41" s="7" t="s">
        <v>465</v>
      </c>
      <c r="I41" s="7" t="s">
        <v>415</v>
      </c>
      <c r="J41" s="7" t="s">
        <v>561</v>
      </c>
    </row>
    <row r="42" spans="1:10" x14ac:dyDescent="0.25">
      <c r="A42" s="7" t="s">
        <v>225</v>
      </c>
      <c r="B42">
        <v>15</v>
      </c>
      <c r="C42" s="7" t="s">
        <v>297</v>
      </c>
      <c r="D42" s="7" t="s">
        <v>349</v>
      </c>
      <c r="E42" s="7" t="s">
        <v>420</v>
      </c>
      <c r="F42" s="7" t="s">
        <v>421</v>
      </c>
      <c r="G42">
        <v>12</v>
      </c>
      <c r="H42" s="7" t="s">
        <v>467</v>
      </c>
      <c r="I42" s="7" t="s">
        <v>415</v>
      </c>
      <c r="J42" s="7" t="s">
        <v>552</v>
      </c>
    </row>
    <row r="43" spans="1:10" x14ac:dyDescent="0.25">
      <c r="A43" s="7" t="s">
        <v>225</v>
      </c>
      <c r="B43">
        <v>16</v>
      </c>
      <c r="C43" s="7" t="s">
        <v>301</v>
      </c>
      <c r="D43" s="7" t="s">
        <v>349</v>
      </c>
      <c r="E43" s="7" t="s">
        <v>415</v>
      </c>
      <c r="F43" s="7" t="s">
        <v>416</v>
      </c>
      <c r="G43">
        <v>128</v>
      </c>
      <c r="H43" s="7" t="s">
        <v>431</v>
      </c>
      <c r="I43" s="7" t="s">
        <v>415</v>
      </c>
      <c r="J43" s="7" t="s">
        <v>554</v>
      </c>
    </row>
    <row r="44" spans="1:10" x14ac:dyDescent="0.25">
      <c r="A44" s="7" t="s">
        <v>225</v>
      </c>
      <c r="B44">
        <v>17</v>
      </c>
      <c r="C44" s="7" t="s">
        <v>362</v>
      </c>
      <c r="D44" s="7" t="s">
        <v>346</v>
      </c>
      <c r="E44" s="7" t="s">
        <v>428</v>
      </c>
      <c r="F44" s="7" t="s">
        <v>416</v>
      </c>
      <c r="H44" s="7" t="s">
        <v>794</v>
      </c>
      <c r="I44" s="7" t="s">
        <v>415</v>
      </c>
      <c r="J44" s="7" t="s">
        <v>617</v>
      </c>
    </row>
    <row r="45" spans="1:10" x14ac:dyDescent="0.25">
      <c r="A45" s="7" t="s">
        <v>225</v>
      </c>
      <c r="B45">
        <v>18</v>
      </c>
      <c r="C45" s="7" t="s">
        <v>240</v>
      </c>
      <c r="D45" s="7" t="s">
        <v>346</v>
      </c>
      <c r="E45" s="7" t="s">
        <v>428</v>
      </c>
      <c r="F45" s="7" t="s">
        <v>416</v>
      </c>
      <c r="H45" s="7" t="s">
        <v>794</v>
      </c>
      <c r="I45" s="7" t="s">
        <v>415</v>
      </c>
      <c r="J45" s="7" t="s">
        <v>808</v>
      </c>
    </row>
    <row r="46" spans="1:10" x14ac:dyDescent="0.25">
      <c r="A46" s="7" t="s">
        <v>30</v>
      </c>
      <c r="B46">
        <v>1</v>
      </c>
      <c r="C46" s="7" t="s">
        <v>197</v>
      </c>
      <c r="D46" s="7" t="s">
        <v>342</v>
      </c>
      <c r="E46" s="7" t="s">
        <v>415</v>
      </c>
      <c r="F46" s="7" t="s">
        <v>416</v>
      </c>
      <c r="H46" s="7" t="s">
        <v>417</v>
      </c>
      <c r="I46" s="7" t="s">
        <v>418</v>
      </c>
      <c r="J46" s="7" t="s">
        <v>809</v>
      </c>
    </row>
    <row r="47" spans="1:10" x14ac:dyDescent="0.25">
      <c r="A47" s="7" t="s">
        <v>30</v>
      </c>
      <c r="B47">
        <v>2</v>
      </c>
      <c r="C47" s="7" t="s">
        <v>241</v>
      </c>
      <c r="D47" s="7" t="s">
        <v>349</v>
      </c>
      <c r="E47" s="7" t="s">
        <v>415</v>
      </c>
      <c r="F47" s="7" t="s">
        <v>416</v>
      </c>
      <c r="G47">
        <v>128</v>
      </c>
      <c r="H47" s="7" t="s">
        <v>431</v>
      </c>
      <c r="I47" s="7" t="s">
        <v>422</v>
      </c>
      <c r="J47" s="7" t="s">
        <v>613</v>
      </c>
    </row>
    <row r="48" spans="1:10" x14ac:dyDescent="0.25">
      <c r="A48" s="7" t="s">
        <v>30</v>
      </c>
      <c r="B48">
        <v>3</v>
      </c>
      <c r="C48" s="7" t="s">
        <v>242</v>
      </c>
      <c r="D48" s="7" t="s">
        <v>349</v>
      </c>
      <c r="E48" s="7" t="s">
        <v>415</v>
      </c>
      <c r="F48" s="7" t="s">
        <v>416</v>
      </c>
      <c r="G48">
        <v>128</v>
      </c>
      <c r="H48" s="7" t="s">
        <v>431</v>
      </c>
      <c r="I48" s="7" t="s">
        <v>415</v>
      </c>
      <c r="J48" s="7" t="s">
        <v>558</v>
      </c>
    </row>
    <row r="49" spans="1:10" x14ac:dyDescent="0.25">
      <c r="A49" s="7" t="s">
        <v>30</v>
      </c>
      <c r="B49">
        <v>4</v>
      </c>
      <c r="C49" s="7" t="s">
        <v>243</v>
      </c>
      <c r="D49" s="7" t="s">
        <v>349</v>
      </c>
      <c r="E49" s="7" t="s">
        <v>420</v>
      </c>
      <c r="F49" s="7" t="s">
        <v>421</v>
      </c>
      <c r="G49">
        <v>128</v>
      </c>
      <c r="H49" s="7" t="s">
        <v>431</v>
      </c>
      <c r="I49" s="7" t="s">
        <v>415</v>
      </c>
      <c r="J49" s="7" t="s">
        <v>559</v>
      </c>
    </row>
    <row r="50" spans="1:10" x14ac:dyDescent="0.25">
      <c r="A50" s="7" t="s">
        <v>30</v>
      </c>
      <c r="B50">
        <v>5</v>
      </c>
      <c r="C50" s="7" t="s">
        <v>244</v>
      </c>
      <c r="D50" s="7" t="s">
        <v>349</v>
      </c>
      <c r="E50" s="7" t="s">
        <v>415</v>
      </c>
      <c r="F50" s="7" t="s">
        <v>416</v>
      </c>
      <c r="G50">
        <v>128</v>
      </c>
      <c r="H50" s="7" t="s">
        <v>431</v>
      </c>
      <c r="I50" s="7" t="s">
        <v>415</v>
      </c>
      <c r="J50" s="7" t="s">
        <v>557</v>
      </c>
    </row>
    <row r="51" spans="1:10" x14ac:dyDescent="0.25">
      <c r="A51" s="7" t="s">
        <v>30</v>
      </c>
      <c r="B51">
        <v>6</v>
      </c>
      <c r="C51" s="7" t="s">
        <v>245</v>
      </c>
      <c r="D51" s="7" t="s">
        <v>349</v>
      </c>
      <c r="E51" s="7" t="s">
        <v>415</v>
      </c>
      <c r="F51" s="7" t="s">
        <v>416</v>
      </c>
      <c r="G51">
        <v>2</v>
      </c>
      <c r="H51" s="7" t="s">
        <v>463</v>
      </c>
      <c r="I51" s="7" t="s">
        <v>415</v>
      </c>
      <c r="J51" s="7" t="s">
        <v>560</v>
      </c>
    </row>
    <row r="52" spans="1:10" x14ac:dyDescent="0.25">
      <c r="A52" s="7" t="s">
        <v>30</v>
      </c>
      <c r="B52">
        <v>7</v>
      </c>
      <c r="C52" s="7" t="s">
        <v>246</v>
      </c>
      <c r="D52" s="7" t="s">
        <v>349</v>
      </c>
      <c r="E52" s="7" t="s">
        <v>415</v>
      </c>
      <c r="F52" s="7" t="s">
        <v>416</v>
      </c>
      <c r="G52">
        <v>16</v>
      </c>
      <c r="H52" s="7" t="s">
        <v>465</v>
      </c>
      <c r="I52" s="7" t="s">
        <v>422</v>
      </c>
      <c r="J52" s="7" t="s">
        <v>561</v>
      </c>
    </row>
    <row r="53" spans="1:10" x14ac:dyDescent="0.25">
      <c r="A53" s="7" t="s">
        <v>30</v>
      </c>
      <c r="B53">
        <v>8</v>
      </c>
      <c r="C53" s="7" t="s">
        <v>247</v>
      </c>
      <c r="D53" s="7" t="s">
        <v>349</v>
      </c>
      <c r="E53" s="7" t="s">
        <v>415</v>
      </c>
      <c r="F53" s="7" t="s">
        <v>416</v>
      </c>
      <c r="G53">
        <v>128</v>
      </c>
      <c r="H53" s="7" t="s">
        <v>431</v>
      </c>
      <c r="I53" s="7" t="s">
        <v>415</v>
      </c>
      <c r="J53" s="7" t="s">
        <v>558</v>
      </c>
    </row>
    <row r="54" spans="1:10" x14ac:dyDescent="0.25">
      <c r="A54" s="7" t="s">
        <v>30</v>
      </c>
      <c r="B54">
        <v>9</v>
      </c>
      <c r="C54" s="7" t="s">
        <v>248</v>
      </c>
      <c r="D54" s="7" t="s">
        <v>349</v>
      </c>
      <c r="E54" s="7" t="s">
        <v>420</v>
      </c>
      <c r="F54" s="7" t="s">
        <v>421</v>
      </c>
      <c r="G54">
        <v>128</v>
      </c>
      <c r="H54" s="7" t="s">
        <v>431</v>
      </c>
      <c r="I54" s="7" t="s">
        <v>415</v>
      </c>
      <c r="J54" s="7" t="s">
        <v>559</v>
      </c>
    </row>
    <row r="55" spans="1:10" x14ac:dyDescent="0.25">
      <c r="A55" s="7" t="s">
        <v>30</v>
      </c>
      <c r="B55">
        <v>10</v>
      </c>
      <c r="C55" s="7" t="s">
        <v>249</v>
      </c>
      <c r="D55" s="7" t="s">
        <v>349</v>
      </c>
      <c r="E55" s="7" t="s">
        <v>415</v>
      </c>
      <c r="F55" s="7" t="s">
        <v>416</v>
      </c>
      <c r="G55">
        <v>128</v>
      </c>
      <c r="H55" s="7" t="s">
        <v>431</v>
      </c>
      <c r="I55" s="7" t="s">
        <v>415</v>
      </c>
      <c r="J55" s="7" t="s">
        <v>557</v>
      </c>
    </row>
    <row r="56" spans="1:10" x14ac:dyDescent="0.25">
      <c r="A56" s="7" t="s">
        <v>30</v>
      </c>
      <c r="B56">
        <v>11</v>
      </c>
      <c r="C56" s="7" t="s">
        <v>250</v>
      </c>
      <c r="D56" s="7" t="s">
        <v>349</v>
      </c>
      <c r="E56" s="7" t="s">
        <v>415</v>
      </c>
      <c r="F56" s="7" t="s">
        <v>416</v>
      </c>
      <c r="G56">
        <v>2</v>
      </c>
      <c r="H56" s="7" t="s">
        <v>463</v>
      </c>
      <c r="I56" s="7" t="s">
        <v>415</v>
      </c>
      <c r="J56" s="7" t="s">
        <v>560</v>
      </c>
    </row>
    <row r="57" spans="1:10" x14ac:dyDescent="0.25">
      <c r="A57" s="7" t="s">
        <v>30</v>
      </c>
      <c r="B57">
        <v>12</v>
      </c>
      <c r="C57" s="7" t="s">
        <v>251</v>
      </c>
      <c r="D57" s="7" t="s">
        <v>349</v>
      </c>
      <c r="E57" s="7" t="s">
        <v>415</v>
      </c>
      <c r="F57" s="7" t="s">
        <v>416</v>
      </c>
      <c r="G57">
        <v>16</v>
      </c>
      <c r="H57" s="7" t="s">
        <v>465</v>
      </c>
      <c r="I57" s="7" t="s">
        <v>422</v>
      </c>
      <c r="J57" s="7" t="s">
        <v>561</v>
      </c>
    </row>
    <row r="58" spans="1:10" x14ac:dyDescent="0.25">
      <c r="A58" s="7" t="s">
        <v>30</v>
      </c>
      <c r="B58">
        <v>13</v>
      </c>
      <c r="C58" s="7" t="s">
        <v>252</v>
      </c>
      <c r="D58" s="7" t="s">
        <v>349</v>
      </c>
      <c r="E58" s="7" t="s">
        <v>415</v>
      </c>
      <c r="F58" s="7" t="s">
        <v>416</v>
      </c>
      <c r="G58">
        <v>128</v>
      </c>
      <c r="H58" s="7" t="s">
        <v>431</v>
      </c>
      <c r="I58" s="7" t="s">
        <v>415</v>
      </c>
      <c r="J58" s="7" t="s">
        <v>558</v>
      </c>
    </row>
    <row r="59" spans="1:10" x14ac:dyDescent="0.25">
      <c r="A59" s="7" t="s">
        <v>30</v>
      </c>
      <c r="B59">
        <v>14</v>
      </c>
      <c r="C59" s="7" t="s">
        <v>253</v>
      </c>
      <c r="D59" s="7" t="s">
        <v>349</v>
      </c>
      <c r="E59" s="7" t="s">
        <v>420</v>
      </c>
      <c r="F59" s="7" t="s">
        <v>421</v>
      </c>
      <c r="G59">
        <v>128</v>
      </c>
      <c r="H59" s="7" t="s">
        <v>431</v>
      </c>
      <c r="I59" s="7" t="s">
        <v>415</v>
      </c>
      <c r="J59" s="7" t="s">
        <v>559</v>
      </c>
    </row>
    <row r="60" spans="1:10" x14ac:dyDescent="0.25">
      <c r="A60" s="7" t="s">
        <v>30</v>
      </c>
      <c r="B60">
        <v>15</v>
      </c>
      <c r="C60" s="7" t="s">
        <v>254</v>
      </c>
      <c r="D60" s="7" t="s">
        <v>349</v>
      </c>
      <c r="E60" s="7" t="s">
        <v>415</v>
      </c>
      <c r="F60" s="7" t="s">
        <v>416</v>
      </c>
      <c r="G60">
        <v>128</v>
      </c>
      <c r="H60" s="7" t="s">
        <v>431</v>
      </c>
      <c r="I60" s="7" t="s">
        <v>415</v>
      </c>
      <c r="J60" s="7" t="s">
        <v>557</v>
      </c>
    </row>
    <row r="61" spans="1:10" x14ac:dyDescent="0.25">
      <c r="A61" s="7" t="s">
        <v>30</v>
      </c>
      <c r="B61">
        <v>16</v>
      </c>
      <c r="C61" s="7" t="s">
        <v>255</v>
      </c>
      <c r="D61" s="7" t="s">
        <v>349</v>
      </c>
      <c r="E61" s="7" t="s">
        <v>415</v>
      </c>
      <c r="F61" s="7" t="s">
        <v>416</v>
      </c>
      <c r="G61">
        <v>2</v>
      </c>
      <c r="H61" s="7" t="s">
        <v>463</v>
      </c>
      <c r="I61" s="7" t="s">
        <v>415</v>
      </c>
      <c r="J61" s="7" t="s">
        <v>560</v>
      </c>
    </row>
    <row r="62" spans="1:10" x14ac:dyDescent="0.25">
      <c r="A62" s="7" t="s">
        <v>30</v>
      </c>
      <c r="B62">
        <v>17</v>
      </c>
      <c r="C62" s="7" t="s">
        <v>256</v>
      </c>
      <c r="D62" s="7" t="s">
        <v>349</v>
      </c>
      <c r="E62" s="7" t="s">
        <v>415</v>
      </c>
      <c r="F62" s="7" t="s">
        <v>416</v>
      </c>
      <c r="G62">
        <v>16</v>
      </c>
      <c r="H62" s="7" t="s">
        <v>465</v>
      </c>
      <c r="I62" s="7" t="s">
        <v>422</v>
      </c>
      <c r="J62" s="7" t="s">
        <v>561</v>
      </c>
    </row>
    <row r="63" spans="1:10" x14ac:dyDescent="0.25">
      <c r="A63" s="7" t="s">
        <v>30</v>
      </c>
      <c r="B63">
        <v>18</v>
      </c>
      <c r="C63" s="7" t="s">
        <v>298</v>
      </c>
      <c r="D63" s="7" t="s">
        <v>349</v>
      </c>
      <c r="E63" s="7" t="s">
        <v>420</v>
      </c>
      <c r="F63" s="7" t="s">
        <v>421</v>
      </c>
      <c r="G63">
        <v>12</v>
      </c>
      <c r="H63" s="7" t="s">
        <v>467</v>
      </c>
      <c r="I63" s="7" t="s">
        <v>415</v>
      </c>
      <c r="J63" s="7" t="s">
        <v>587</v>
      </c>
    </row>
    <row r="64" spans="1:10" x14ac:dyDescent="0.25">
      <c r="A64" s="7" t="s">
        <v>30</v>
      </c>
      <c r="B64">
        <v>19</v>
      </c>
      <c r="C64" s="7" t="s">
        <v>299</v>
      </c>
      <c r="D64" s="7" t="s">
        <v>349</v>
      </c>
      <c r="E64" s="7" t="s">
        <v>420</v>
      </c>
      <c r="F64" s="7" t="s">
        <v>421</v>
      </c>
      <c r="G64">
        <v>12</v>
      </c>
      <c r="H64" s="7" t="s">
        <v>467</v>
      </c>
      <c r="I64" s="7" t="s">
        <v>415</v>
      </c>
      <c r="J64" s="7" t="s">
        <v>810</v>
      </c>
    </row>
    <row r="65" spans="1:10" x14ac:dyDescent="0.25">
      <c r="A65" s="7" t="s">
        <v>30</v>
      </c>
      <c r="B65">
        <v>20</v>
      </c>
      <c r="C65" s="7" t="s">
        <v>363</v>
      </c>
      <c r="D65" s="7" t="s">
        <v>349</v>
      </c>
      <c r="E65" s="7" t="s">
        <v>420</v>
      </c>
      <c r="F65" s="7" t="s">
        <v>421</v>
      </c>
      <c r="G65">
        <v>255</v>
      </c>
      <c r="H65" s="7" t="s">
        <v>878</v>
      </c>
      <c r="I65" s="7" t="s">
        <v>415</v>
      </c>
      <c r="J65" s="7" t="s">
        <v>614</v>
      </c>
    </row>
    <row r="66" spans="1:10" x14ac:dyDescent="0.25">
      <c r="A66" s="7" t="s">
        <v>258</v>
      </c>
      <c r="B66">
        <v>1</v>
      </c>
      <c r="C66" s="7" t="s">
        <v>226</v>
      </c>
      <c r="D66" s="7" t="s">
        <v>342</v>
      </c>
      <c r="E66" s="7" t="s">
        <v>415</v>
      </c>
      <c r="F66" s="7" t="s">
        <v>416</v>
      </c>
      <c r="H66" s="7" t="s">
        <v>417</v>
      </c>
      <c r="I66" s="7" t="s">
        <v>418</v>
      </c>
      <c r="J66" s="7" t="s">
        <v>811</v>
      </c>
    </row>
    <row r="67" spans="1:10" x14ac:dyDescent="0.25">
      <c r="A67" s="7" t="s">
        <v>258</v>
      </c>
      <c r="B67">
        <v>2</v>
      </c>
      <c r="C67" s="7" t="s">
        <v>196</v>
      </c>
      <c r="D67" s="7" t="s">
        <v>342</v>
      </c>
      <c r="E67" s="7" t="s">
        <v>420</v>
      </c>
      <c r="F67" s="7" t="s">
        <v>421</v>
      </c>
      <c r="H67" s="7" t="s">
        <v>417</v>
      </c>
      <c r="I67" s="7" t="s">
        <v>422</v>
      </c>
      <c r="J67" s="7" t="s">
        <v>556</v>
      </c>
    </row>
    <row r="68" spans="1:10" x14ac:dyDescent="0.25">
      <c r="A68" s="7" t="s">
        <v>258</v>
      </c>
      <c r="B68">
        <v>3</v>
      </c>
      <c r="C68" s="7" t="s">
        <v>259</v>
      </c>
      <c r="D68" s="7" t="s">
        <v>342</v>
      </c>
      <c r="E68" s="7" t="s">
        <v>420</v>
      </c>
      <c r="F68" s="7" t="s">
        <v>421</v>
      </c>
      <c r="H68" s="7" t="s">
        <v>417</v>
      </c>
      <c r="I68" s="7" t="s">
        <v>422</v>
      </c>
      <c r="J68" s="7" t="s">
        <v>585</v>
      </c>
    </row>
    <row r="69" spans="1:10" x14ac:dyDescent="0.25">
      <c r="A69" s="7" t="s">
        <v>258</v>
      </c>
      <c r="B69">
        <v>4</v>
      </c>
      <c r="C69" s="7" t="s">
        <v>260</v>
      </c>
      <c r="D69" s="7" t="s">
        <v>349</v>
      </c>
      <c r="E69" s="7" t="s">
        <v>415</v>
      </c>
      <c r="F69" s="7" t="s">
        <v>416</v>
      </c>
      <c r="G69">
        <v>128</v>
      </c>
      <c r="H69" s="7" t="s">
        <v>431</v>
      </c>
      <c r="I69" s="7" t="s">
        <v>415</v>
      </c>
      <c r="J69" s="7" t="s">
        <v>595</v>
      </c>
    </row>
    <row r="70" spans="1:10" x14ac:dyDescent="0.25">
      <c r="A70" s="7" t="s">
        <v>258</v>
      </c>
      <c r="B70">
        <v>5</v>
      </c>
      <c r="C70" s="7" t="s">
        <v>261</v>
      </c>
      <c r="D70" s="7" t="s">
        <v>349</v>
      </c>
      <c r="E70" s="7" t="s">
        <v>420</v>
      </c>
      <c r="F70" s="7" t="s">
        <v>421</v>
      </c>
      <c r="G70">
        <v>128</v>
      </c>
      <c r="H70" s="7" t="s">
        <v>431</v>
      </c>
      <c r="I70" s="7" t="s">
        <v>415</v>
      </c>
      <c r="J70" s="7" t="s">
        <v>596</v>
      </c>
    </row>
    <row r="71" spans="1:10" x14ac:dyDescent="0.25">
      <c r="A71" s="7" t="s">
        <v>258</v>
      </c>
      <c r="B71">
        <v>6</v>
      </c>
      <c r="C71" s="7" t="s">
        <v>262</v>
      </c>
      <c r="D71" s="7" t="s">
        <v>349</v>
      </c>
      <c r="E71" s="7" t="s">
        <v>420</v>
      </c>
      <c r="F71" s="7" t="s">
        <v>421</v>
      </c>
      <c r="G71">
        <v>255</v>
      </c>
      <c r="H71" s="7" t="s">
        <v>878</v>
      </c>
      <c r="I71" s="7" t="s">
        <v>415</v>
      </c>
      <c r="J71" s="7" t="s">
        <v>812</v>
      </c>
    </row>
    <row r="72" spans="1:10" x14ac:dyDescent="0.25">
      <c r="A72" s="7" t="s">
        <v>258</v>
      </c>
      <c r="B72">
        <v>7</v>
      </c>
      <c r="C72" s="7" t="s">
        <v>263</v>
      </c>
      <c r="D72" s="7" t="s">
        <v>355</v>
      </c>
      <c r="E72" s="7" t="s">
        <v>415</v>
      </c>
      <c r="F72" s="7" t="s">
        <v>416</v>
      </c>
      <c r="G72">
        <v>65535</v>
      </c>
      <c r="H72" s="7" t="s">
        <v>355</v>
      </c>
      <c r="I72" s="7" t="s">
        <v>415</v>
      </c>
      <c r="J72" s="7" t="s">
        <v>813</v>
      </c>
    </row>
    <row r="73" spans="1:10" x14ac:dyDescent="0.25">
      <c r="A73" s="7" t="s">
        <v>258</v>
      </c>
      <c r="B73">
        <v>8</v>
      </c>
      <c r="C73" s="7" t="s">
        <v>264</v>
      </c>
      <c r="D73" s="7" t="s">
        <v>349</v>
      </c>
      <c r="E73" s="7" t="s">
        <v>415</v>
      </c>
      <c r="F73" s="7" t="s">
        <v>416</v>
      </c>
      <c r="G73">
        <v>128</v>
      </c>
      <c r="H73" s="7" t="s">
        <v>431</v>
      </c>
      <c r="I73" s="7" t="s">
        <v>415</v>
      </c>
      <c r="J73" s="7" t="s">
        <v>558</v>
      </c>
    </row>
    <row r="74" spans="1:10" x14ac:dyDescent="0.25">
      <c r="A74" s="7" t="s">
        <v>258</v>
      </c>
      <c r="B74">
        <v>9</v>
      </c>
      <c r="C74" s="7" t="s">
        <v>265</v>
      </c>
      <c r="D74" s="7" t="s">
        <v>349</v>
      </c>
      <c r="E74" s="7" t="s">
        <v>420</v>
      </c>
      <c r="F74" s="7" t="s">
        <v>421</v>
      </c>
      <c r="G74">
        <v>128</v>
      </c>
      <c r="H74" s="7" t="s">
        <v>431</v>
      </c>
      <c r="I74" s="7" t="s">
        <v>415</v>
      </c>
      <c r="J74" s="7" t="s">
        <v>559</v>
      </c>
    </row>
    <row r="75" spans="1:10" x14ac:dyDescent="0.25">
      <c r="A75" s="7" t="s">
        <v>258</v>
      </c>
      <c r="B75">
        <v>10</v>
      </c>
      <c r="C75" s="7" t="s">
        <v>266</v>
      </c>
      <c r="D75" s="7" t="s">
        <v>349</v>
      </c>
      <c r="E75" s="7" t="s">
        <v>415</v>
      </c>
      <c r="F75" s="7" t="s">
        <v>416</v>
      </c>
      <c r="G75">
        <v>128</v>
      </c>
      <c r="H75" s="7" t="s">
        <v>431</v>
      </c>
      <c r="I75" s="7" t="s">
        <v>415</v>
      </c>
      <c r="J75" s="7" t="s">
        <v>557</v>
      </c>
    </row>
    <row r="76" spans="1:10" x14ac:dyDescent="0.25">
      <c r="A76" s="7" t="s">
        <v>258</v>
      </c>
      <c r="B76">
        <v>11</v>
      </c>
      <c r="C76" s="7" t="s">
        <v>267</v>
      </c>
      <c r="D76" s="7" t="s">
        <v>349</v>
      </c>
      <c r="E76" s="8" t="s">
        <v>496</v>
      </c>
      <c r="F76" s="7" t="s">
        <v>416</v>
      </c>
      <c r="G76">
        <v>2</v>
      </c>
      <c r="H76" s="7" t="s">
        <v>463</v>
      </c>
      <c r="I76" s="7" t="s">
        <v>415</v>
      </c>
      <c r="J76" s="7" t="s">
        <v>560</v>
      </c>
    </row>
    <row r="77" spans="1:10" x14ac:dyDescent="0.25">
      <c r="A77" s="7" t="s">
        <v>258</v>
      </c>
      <c r="B77">
        <v>12</v>
      </c>
      <c r="C77" s="7" t="s">
        <v>268</v>
      </c>
      <c r="D77" s="7" t="s">
        <v>349</v>
      </c>
      <c r="E77" s="7" t="s">
        <v>415</v>
      </c>
      <c r="F77" s="7" t="s">
        <v>416</v>
      </c>
      <c r="G77">
        <v>16</v>
      </c>
      <c r="H77" s="7" t="s">
        <v>465</v>
      </c>
      <c r="I77" s="7" t="s">
        <v>415</v>
      </c>
      <c r="J77" s="7" t="s">
        <v>561</v>
      </c>
    </row>
    <row r="78" spans="1:10" x14ac:dyDescent="0.25">
      <c r="A78" s="7" t="s">
        <v>258</v>
      </c>
      <c r="B78">
        <v>13</v>
      </c>
      <c r="C78" s="7" t="s">
        <v>364</v>
      </c>
      <c r="D78" s="7" t="s">
        <v>346</v>
      </c>
      <c r="E78" s="7" t="s">
        <v>414</v>
      </c>
      <c r="F78" s="7" t="s">
        <v>416</v>
      </c>
      <c r="H78" s="7" t="s">
        <v>794</v>
      </c>
      <c r="I78" s="7" t="s">
        <v>415</v>
      </c>
      <c r="J78" s="7" t="s">
        <v>574</v>
      </c>
    </row>
    <row r="79" spans="1:10" x14ac:dyDescent="0.25">
      <c r="A79" s="7" t="s">
        <v>258</v>
      </c>
      <c r="B79">
        <v>14</v>
      </c>
      <c r="C79" s="7" t="s">
        <v>269</v>
      </c>
      <c r="D79" s="7" t="s">
        <v>349</v>
      </c>
      <c r="E79" s="7" t="s">
        <v>415</v>
      </c>
      <c r="F79" s="7" t="s">
        <v>416</v>
      </c>
      <c r="G79">
        <v>128</v>
      </c>
      <c r="H79" s="7" t="s">
        <v>431</v>
      </c>
      <c r="I79" s="7" t="s">
        <v>415</v>
      </c>
      <c r="J79" s="7" t="s">
        <v>558</v>
      </c>
    </row>
    <row r="80" spans="1:10" x14ac:dyDescent="0.25">
      <c r="A80" s="7" t="s">
        <v>258</v>
      </c>
      <c r="B80">
        <v>15</v>
      </c>
      <c r="C80" s="7" t="s">
        <v>270</v>
      </c>
      <c r="D80" s="7" t="s">
        <v>349</v>
      </c>
      <c r="E80" s="7" t="s">
        <v>420</v>
      </c>
      <c r="F80" s="7" t="s">
        <v>421</v>
      </c>
      <c r="G80">
        <v>128</v>
      </c>
      <c r="H80" s="7" t="s">
        <v>431</v>
      </c>
      <c r="I80" s="7" t="s">
        <v>415</v>
      </c>
      <c r="J80" s="7" t="s">
        <v>559</v>
      </c>
    </row>
    <row r="81" spans="1:10" x14ac:dyDescent="0.25">
      <c r="A81" s="7" t="s">
        <v>258</v>
      </c>
      <c r="B81">
        <v>16</v>
      </c>
      <c r="C81" s="7" t="s">
        <v>271</v>
      </c>
      <c r="D81" s="7" t="s">
        <v>349</v>
      </c>
      <c r="E81" s="7" t="s">
        <v>415</v>
      </c>
      <c r="F81" s="7" t="s">
        <v>416</v>
      </c>
      <c r="G81">
        <v>128</v>
      </c>
      <c r="H81" s="7" t="s">
        <v>431</v>
      </c>
      <c r="I81" s="7" t="s">
        <v>415</v>
      </c>
      <c r="J81" s="7" t="s">
        <v>557</v>
      </c>
    </row>
    <row r="82" spans="1:10" x14ac:dyDescent="0.25">
      <c r="A82" s="7" t="s">
        <v>258</v>
      </c>
      <c r="B82">
        <v>17</v>
      </c>
      <c r="C82" s="7" t="s">
        <v>272</v>
      </c>
      <c r="D82" s="7" t="s">
        <v>349</v>
      </c>
      <c r="E82" s="8" t="s">
        <v>496</v>
      </c>
      <c r="F82" s="7" t="s">
        <v>416</v>
      </c>
      <c r="G82">
        <v>2</v>
      </c>
      <c r="H82" s="7" t="s">
        <v>463</v>
      </c>
      <c r="I82" s="7" t="s">
        <v>415</v>
      </c>
      <c r="J82" s="7" t="s">
        <v>560</v>
      </c>
    </row>
    <row r="83" spans="1:10" x14ac:dyDescent="0.25">
      <c r="A83" s="7" t="s">
        <v>258</v>
      </c>
      <c r="B83">
        <v>18</v>
      </c>
      <c r="C83" s="7" t="s">
        <v>273</v>
      </c>
      <c r="D83" s="7" t="s">
        <v>349</v>
      </c>
      <c r="E83" s="7" t="s">
        <v>415</v>
      </c>
      <c r="F83" s="7" t="s">
        <v>416</v>
      </c>
      <c r="G83">
        <v>16</v>
      </c>
      <c r="H83" s="7" t="s">
        <v>465</v>
      </c>
      <c r="I83" s="7" t="s">
        <v>415</v>
      </c>
      <c r="J83" s="7" t="s">
        <v>561</v>
      </c>
    </row>
    <row r="84" spans="1:10" x14ac:dyDescent="0.25">
      <c r="A84" s="7" t="s">
        <v>258</v>
      </c>
      <c r="B84">
        <v>19</v>
      </c>
      <c r="C84" s="7" t="s">
        <v>365</v>
      </c>
      <c r="D84" s="7" t="s">
        <v>346</v>
      </c>
      <c r="E84" s="7" t="s">
        <v>414</v>
      </c>
      <c r="F84" s="7" t="s">
        <v>416</v>
      </c>
      <c r="H84" s="7" t="s">
        <v>794</v>
      </c>
      <c r="I84" s="7" t="s">
        <v>415</v>
      </c>
      <c r="J84" s="7" t="s">
        <v>610</v>
      </c>
    </row>
    <row r="85" spans="1:10" x14ac:dyDescent="0.25">
      <c r="A85" s="7" t="s">
        <v>258</v>
      </c>
      <c r="B85">
        <v>20</v>
      </c>
      <c r="C85" s="7" t="s">
        <v>366</v>
      </c>
      <c r="D85" s="7" t="s">
        <v>367</v>
      </c>
      <c r="E85" s="7" t="s">
        <v>415</v>
      </c>
      <c r="F85" s="7" t="s">
        <v>416</v>
      </c>
      <c r="H85" s="7" t="s">
        <v>488</v>
      </c>
      <c r="I85" s="7" t="s">
        <v>415</v>
      </c>
      <c r="J85" s="7" t="s">
        <v>607</v>
      </c>
    </row>
    <row r="86" spans="1:10" x14ac:dyDescent="0.25">
      <c r="A86" s="7" t="s">
        <v>258</v>
      </c>
      <c r="B86">
        <v>21</v>
      </c>
      <c r="C86" s="7" t="s">
        <v>368</v>
      </c>
      <c r="D86" s="7" t="s">
        <v>367</v>
      </c>
      <c r="E86" s="7" t="s">
        <v>415</v>
      </c>
      <c r="F86" s="7" t="s">
        <v>416</v>
      </c>
      <c r="H86" s="7" t="s">
        <v>488</v>
      </c>
      <c r="I86" s="7" t="s">
        <v>415</v>
      </c>
      <c r="J86" s="7" t="s">
        <v>606</v>
      </c>
    </row>
    <row r="87" spans="1:10" x14ac:dyDescent="0.25">
      <c r="A87" s="7" t="s">
        <v>258</v>
      </c>
      <c r="B87">
        <v>22</v>
      </c>
      <c r="C87" s="7" t="s">
        <v>223</v>
      </c>
      <c r="D87" s="7" t="s">
        <v>345</v>
      </c>
      <c r="E87" s="7" t="s">
        <v>415</v>
      </c>
      <c r="F87" s="7" t="s">
        <v>416</v>
      </c>
      <c r="H87" s="7" t="s">
        <v>345</v>
      </c>
      <c r="I87" s="7" t="s">
        <v>422</v>
      </c>
      <c r="J87" s="7" t="s">
        <v>814</v>
      </c>
    </row>
    <row r="88" spans="1:10" x14ac:dyDescent="0.25">
      <c r="A88" s="7" t="s">
        <v>258</v>
      </c>
      <c r="B88">
        <v>23</v>
      </c>
      <c r="C88" s="7" t="s">
        <v>224</v>
      </c>
      <c r="D88" s="7" t="s">
        <v>345</v>
      </c>
      <c r="E88" s="7" t="s">
        <v>415</v>
      </c>
      <c r="F88" s="7" t="s">
        <v>416</v>
      </c>
      <c r="H88" s="7" t="s">
        <v>345</v>
      </c>
      <c r="I88" s="7" t="s">
        <v>422</v>
      </c>
      <c r="J88" s="7" t="s">
        <v>815</v>
      </c>
    </row>
    <row r="89" spans="1:10" x14ac:dyDescent="0.25">
      <c r="A89" s="7" t="s">
        <v>258</v>
      </c>
      <c r="B89">
        <v>24</v>
      </c>
      <c r="C89" s="7" t="s">
        <v>369</v>
      </c>
      <c r="D89" s="7" t="s">
        <v>342</v>
      </c>
      <c r="E89" s="7" t="s">
        <v>415</v>
      </c>
      <c r="F89" s="7" t="s">
        <v>416</v>
      </c>
      <c r="H89" s="7" t="s">
        <v>417</v>
      </c>
      <c r="I89" s="7" t="s">
        <v>415</v>
      </c>
      <c r="J89" s="7" t="s">
        <v>816</v>
      </c>
    </row>
    <row r="90" spans="1:10" x14ac:dyDescent="0.25">
      <c r="A90" s="7" t="s">
        <v>258</v>
      </c>
      <c r="B90">
        <v>25</v>
      </c>
      <c r="C90" s="7" t="s">
        <v>370</v>
      </c>
      <c r="D90" s="7" t="s">
        <v>342</v>
      </c>
      <c r="E90" s="7" t="s">
        <v>415</v>
      </c>
      <c r="F90" s="7" t="s">
        <v>416</v>
      </c>
      <c r="H90" s="7" t="s">
        <v>417</v>
      </c>
      <c r="I90" s="7" t="s">
        <v>415</v>
      </c>
      <c r="J90" s="7" t="s">
        <v>817</v>
      </c>
    </row>
    <row r="91" spans="1:10" x14ac:dyDescent="0.25">
      <c r="A91" s="7" t="s">
        <v>258</v>
      </c>
      <c r="B91">
        <v>26</v>
      </c>
      <c r="C91" s="7" t="s">
        <v>371</v>
      </c>
      <c r="D91" s="7" t="s">
        <v>342</v>
      </c>
      <c r="E91" s="7" t="s">
        <v>415</v>
      </c>
      <c r="F91" s="7" t="s">
        <v>416</v>
      </c>
      <c r="H91" s="7" t="s">
        <v>417</v>
      </c>
      <c r="I91" s="7" t="s">
        <v>415</v>
      </c>
      <c r="J91" s="7" t="s">
        <v>818</v>
      </c>
    </row>
    <row r="92" spans="1:10" x14ac:dyDescent="0.25">
      <c r="A92" s="7" t="s">
        <v>258</v>
      </c>
      <c r="B92">
        <v>27</v>
      </c>
      <c r="C92" s="7" t="s">
        <v>372</v>
      </c>
      <c r="D92" s="7" t="s">
        <v>367</v>
      </c>
      <c r="E92" s="7" t="s">
        <v>415</v>
      </c>
      <c r="F92" s="7" t="s">
        <v>416</v>
      </c>
      <c r="H92" s="7" t="s">
        <v>488</v>
      </c>
      <c r="I92" s="7" t="s">
        <v>415</v>
      </c>
      <c r="J92" s="7" t="s">
        <v>608</v>
      </c>
    </row>
    <row r="93" spans="1:10" x14ac:dyDescent="0.25">
      <c r="A93" s="7" t="s">
        <v>258</v>
      </c>
      <c r="B93">
        <v>28</v>
      </c>
      <c r="C93" s="7" t="s">
        <v>373</v>
      </c>
      <c r="D93" s="7" t="s">
        <v>367</v>
      </c>
      <c r="E93" s="7" t="s">
        <v>415</v>
      </c>
      <c r="F93" s="7" t="s">
        <v>416</v>
      </c>
      <c r="H93" s="7" t="s">
        <v>488</v>
      </c>
      <c r="I93" s="7" t="s">
        <v>415</v>
      </c>
      <c r="J93" s="7" t="s">
        <v>609</v>
      </c>
    </row>
    <row r="94" spans="1:10" x14ac:dyDescent="0.25">
      <c r="A94" s="7" t="s">
        <v>258</v>
      </c>
      <c r="B94">
        <v>29</v>
      </c>
      <c r="C94" s="7" t="s">
        <v>374</v>
      </c>
      <c r="D94" s="7" t="s">
        <v>349</v>
      </c>
      <c r="E94" s="8" t="s">
        <v>496</v>
      </c>
      <c r="F94" s="7" t="s">
        <v>416</v>
      </c>
      <c r="G94">
        <v>2</v>
      </c>
      <c r="H94" s="7" t="s">
        <v>463</v>
      </c>
      <c r="I94" s="7" t="s">
        <v>415</v>
      </c>
      <c r="J94" s="7" t="s">
        <v>560</v>
      </c>
    </row>
    <row r="95" spans="1:10" x14ac:dyDescent="0.25">
      <c r="A95" s="7" t="s">
        <v>258</v>
      </c>
      <c r="B95">
        <v>30</v>
      </c>
      <c r="C95" s="7" t="s">
        <v>375</v>
      </c>
      <c r="D95" s="7" t="s">
        <v>346</v>
      </c>
      <c r="E95" s="7" t="s">
        <v>428</v>
      </c>
      <c r="F95" s="7" t="s">
        <v>421</v>
      </c>
      <c r="H95" s="7" t="s">
        <v>794</v>
      </c>
      <c r="I95" s="7" t="s">
        <v>415</v>
      </c>
      <c r="J95" s="7" t="s">
        <v>819</v>
      </c>
    </row>
    <row r="96" spans="1:10" x14ac:dyDescent="0.25">
      <c r="A96" s="7" t="s">
        <v>258</v>
      </c>
      <c r="B96">
        <v>31</v>
      </c>
      <c r="C96" s="7" t="s">
        <v>376</v>
      </c>
      <c r="D96" s="7" t="s">
        <v>346</v>
      </c>
      <c r="E96" s="7" t="s">
        <v>414</v>
      </c>
      <c r="F96" s="7" t="s">
        <v>421</v>
      </c>
      <c r="H96" s="7" t="s">
        <v>794</v>
      </c>
      <c r="I96" s="7" t="s">
        <v>415</v>
      </c>
      <c r="J96" s="7" t="s">
        <v>575</v>
      </c>
    </row>
    <row r="97" spans="1:10" x14ac:dyDescent="0.25">
      <c r="A97" s="7" t="s">
        <v>258</v>
      </c>
      <c r="B97">
        <v>32</v>
      </c>
      <c r="C97" s="7" t="s">
        <v>377</v>
      </c>
      <c r="D97" s="7" t="s">
        <v>346</v>
      </c>
      <c r="E97" s="7" t="s">
        <v>428</v>
      </c>
      <c r="F97" s="7" t="s">
        <v>421</v>
      </c>
      <c r="H97" s="7" t="s">
        <v>794</v>
      </c>
      <c r="I97" s="7" t="s">
        <v>415</v>
      </c>
      <c r="J97" s="7" t="s">
        <v>576</v>
      </c>
    </row>
    <row r="98" spans="1:10" x14ac:dyDescent="0.25">
      <c r="A98" s="7" t="s">
        <v>258</v>
      </c>
      <c r="B98">
        <v>33</v>
      </c>
      <c r="C98" s="7" t="s">
        <v>378</v>
      </c>
      <c r="D98" s="7" t="s">
        <v>346</v>
      </c>
      <c r="E98" s="7" t="s">
        <v>428</v>
      </c>
      <c r="F98" s="7" t="s">
        <v>421</v>
      </c>
      <c r="H98" s="7" t="s">
        <v>794</v>
      </c>
      <c r="I98" s="7" t="s">
        <v>415</v>
      </c>
      <c r="J98" s="7" t="s">
        <v>577</v>
      </c>
    </row>
    <row r="99" spans="1:10" x14ac:dyDescent="0.25">
      <c r="A99" s="7" t="s">
        <v>274</v>
      </c>
      <c r="B99">
        <v>1</v>
      </c>
      <c r="C99" s="7" t="s">
        <v>275</v>
      </c>
      <c r="D99" s="7" t="s">
        <v>342</v>
      </c>
      <c r="E99" s="7" t="s">
        <v>415</v>
      </c>
      <c r="F99" s="7" t="s">
        <v>416</v>
      </c>
      <c r="H99" s="7" t="s">
        <v>417</v>
      </c>
      <c r="I99" s="7" t="s">
        <v>418</v>
      </c>
      <c r="J99" s="7" t="s">
        <v>820</v>
      </c>
    </row>
    <row r="100" spans="1:10" x14ac:dyDescent="0.25">
      <c r="A100" s="7" t="s">
        <v>274</v>
      </c>
      <c r="B100">
        <v>2</v>
      </c>
      <c r="C100" s="7" t="s">
        <v>226</v>
      </c>
      <c r="D100" s="7" t="s">
        <v>342</v>
      </c>
      <c r="E100" s="7" t="s">
        <v>420</v>
      </c>
      <c r="F100" s="7" t="s">
        <v>421</v>
      </c>
      <c r="H100" s="7" t="s">
        <v>417</v>
      </c>
      <c r="I100" s="7" t="s">
        <v>422</v>
      </c>
      <c r="J100" s="7" t="s">
        <v>584</v>
      </c>
    </row>
    <row r="101" spans="1:10" x14ac:dyDescent="0.25">
      <c r="A101" s="7" t="s">
        <v>274</v>
      </c>
      <c r="B101">
        <v>3</v>
      </c>
      <c r="C101" s="7" t="s">
        <v>276</v>
      </c>
      <c r="D101" s="7" t="s">
        <v>345</v>
      </c>
      <c r="E101" s="7" t="s">
        <v>415</v>
      </c>
      <c r="F101" s="7" t="s">
        <v>416</v>
      </c>
      <c r="H101" s="7" t="s">
        <v>345</v>
      </c>
      <c r="I101" s="7" t="s">
        <v>415</v>
      </c>
      <c r="J101" s="7" t="s">
        <v>600</v>
      </c>
    </row>
    <row r="102" spans="1:10" x14ac:dyDescent="0.25">
      <c r="A102" s="7" t="s">
        <v>274</v>
      </c>
      <c r="B102">
        <v>4</v>
      </c>
      <c r="C102" s="7" t="s">
        <v>277</v>
      </c>
      <c r="D102" s="7" t="s">
        <v>356</v>
      </c>
      <c r="E102" s="7" t="s">
        <v>415</v>
      </c>
      <c r="F102" s="7" t="s">
        <v>416</v>
      </c>
      <c r="G102">
        <v>512</v>
      </c>
      <c r="H102" s="7" t="s">
        <v>504</v>
      </c>
      <c r="I102" s="7" t="s">
        <v>415</v>
      </c>
      <c r="J102" s="7" t="s">
        <v>821</v>
      </c>
    </row>
    <row r="103" spans="1:10" x14ac:dyDescent="0.25">
      <c r="A103" s="7" t="s">
        <v>279</v>
      </c>
      <c r="B103">
        <v>1</v>
      </c>
      <c r="C103" s="7" t="s">
        <v>259</v>
      </c>
      <c r="D103" s="7" t="s">
        <v>342</v>
      </c>
      <c r="E103" s="7" t="s">
        <v>415</v>
      </c>
      <c r="F103" s="7" t="s">
        <v>416</v>
      </c>
      <c r="H103" s="7" t="s">
        <v>417</v>
      </c>
      <c r="I103" s="7" t="s">
        <v>418</v>
      </c>
      <c r="J103" s="7" t="s">
        <v>822</v>
      </c>
    </row>
    <row r="104" spans="1:10" x14ac:dyDescent="0.25">
      <c r="A104" s="7" t="s">
        <v>279</v>
      </c>
      <c r="B104">
        <v>2</v>
      </c>
      <c r="C104" s="7" t="s">
        <v>279</v>
      </c>
      <c r="D104" s="7" t="s">
        <v>355</v>
      </c>
      <c r="E104" s="7" t="s">
        <v>415</v>
      </c>
      <c r="F104" s="7" t="s">
        <v>416</v>
      </c>
      <c r="G104">
        <v>65535</v>
      </c>
      <c r="H104" s="7" t="s">
        <v>355</v>
      </c>
      <c r="I104" s="7" t="s">
        <v>415</v>
      </c>
      <c r="J104" s="7" t="s">
        <v>880</v>
      </c>
    </row>
    <row r="105" spans="1:10" x14ac:dyDescent="0.25">
      <c r="A105" s="7" t="s">
        <v>279</v>
      </c>
      <c r="B105">
        <v>3</v>
      </c>
      <c r="C105" s="7" t="s">
        <v>280</v>
      </c>
      <c r="D105" s="7" t="s">
        <v>349</v>
      </c>
      <c r="E105" s="7" t="s">
        <v>420</v>
      </c>
      <c r="F105" s="7" t="s">
        <v>421</v>
      </c>
      <c r="G105">
        <v>255</v>
      </c>
      <c r="H105" s="7" t="s">
        <v>878</v>
      </c>
      <c r="I105" s="7" t="s">
        <v>415</v>
      </c>
      <c r="J105" s="7" t="s">
        <v>812</v>
      </c>
    </row>
    <row r="106" spans="1:10" x14ac:dyDescent="0.25">
      <c r="A106" s="7" t="s">
        <v>279</v>
      </c>
      <c r="B106">
        <v>4</v>
      </c>
      <c r="C106" s="7" t="s">
        <v>281</v>
      </c>
      <c r="D106" s="7" t="s">
        <v>355</v>
      </c>
      <c r="E106" s="7" t="s">
        <v>420</v>
      </c>
      <c r="F106" s="7" t="s">
        <v>421</v>
      </c>
      <c r="G106">
        <v>65535</v>
      </c>
      <c r="H106" s="7" t="s">
        <v>355</v>
      </c>
      <c r="I106" s="7" t="s">
        <v>415</v>
      </c>
      <c r="J106" s="7" t="s">
        <v>578</v>
      </c>
    </row>
    <row r="107" spans="1:10" x14ac:dyDescent="0.25">
      <c r="A107" s="7" t="s">
        <v>295</v>
      </c>
      <c r="B107">
        <v>1</v>
      </c>
      <c r="C107" s="7" t="s">
        <v>172</v>
      </c>
      <c r="D107" s="7" t="s">
        <v>342</v>
      </c>
      <c r="E107" s="7" t="s">
        <v>415</v>
      </c>
      <c r="F107" s="7" t="s">
        <v>416</v>
      </c>
      <c r="H107" s="7" t="s">
        <v>417</v>
      </c>
      <c r="I107" s="7" t="s">
        <v>418</v>
      </c>
      <c r="J107" s="7" t="s">
        <v>824</v>
      </c>
    </row>
    <row r="108" spans="1:10" x14ac:dyDescent="0.25">
      <c r="A108" s="7" t="s">
        <v>295</v>
      </c>
      <c r="B108">
        <v>2</v>
      </c>
      <c r="C108" s="7" t="s">
        <v>229</v>
      </c>
      <c r="D108" s="7" t="s">
        <v>356</v>
      </c>
      <c r="E108" s="7" t="s">
        <v>420</v>
      </c>
      <c r="F108" s="7" t="s">
        <v>421</v>
      </c>
      <c r="G108">
        <v>108</v>
      </c>
      <c r="H108" s="7" t="s">
        <v>510</v>
      </c>
      <c r="I108" s="7" t="s">
        <v>415</v>
      </c>
      <c r="J108" s="7" t="s">
        <v>565</v>
      </c>
    </row>
    <row r="109" spans="1:10" x14ac:dyDescent="0.25">
      <c r="A109" s="7" t="s">
        <v>295</v>
      </c>
      <c r="B109">
        <v>3</v>
      </c>
      <c r="C109" s="7" t="s">
        <v>230</v>
      </c>
      <c r="D109" s="7" t="s">
        <v>356</v>
      </c>
      <c r="E109" s="7" t="s">
        <v>415</v>
      </c>
      <c r="F109" s="7" t="s">
        <v>416</v>
      </c>
      <c r="G109">
        <v>32</v>
      </c>
      <c r="H109" s="7" t="s">
        <v>454</v>
      </c>
      <c r="I109" s="7" t="s">
        <v>422</v>
      </c>
      <c r="J109" s="7" t="s">
        <v>566</v>
      </c>
    </row>
    <row r="110" spans="1:10" x14ac:dyDescent="0.25">
      <c r="A110" s="7" t="s">
        <v>295</v>
      </c>
      <c r="B110">
        <v>4</v>
      </c>
      <c r="C110" s="7" t="s">
        <v>231</v>
      </c>
      <c r="D110" s="7" t="s">
        <v>356</v>
      </c>
      <c r="E110" s="7" t="s">
        <v>420</v>
      </c>
      <c r="F110" s="7" t="s">
        <v>421</v>
      </c>
      <c r="G110">
        <v>32</v>
      </c>
      <c r="H110" s="7" t="s">
        <v>454</v>
      </c>
      <c r="I110" s="7" t="s">
        <v>415</v>
      </c>
      <c r="J110" s="7" t="s">
        <v>568</v>
      </c>
    </row>
    <row r="111" spans="1:10" x14ac:dyDescent="0.25">
      <c r="A111" s="7" t="s">
        <v>295</v>
      </c>
      <c r="B111">
        <v>5</v>
      </c>
      <c r="C111" s="7" t="s">
        <v>232</v>
      </c>
      <c r="D111" s="7" t="s">
        <v>356</v>
      </c>
      <c r="E111" s="7" t="s">
        <v>415</v>
      </c>
      <c r="F111" s="7" t="s">
        <v>416</v>
      </c>
      <c r="G111">
        <v>32</v>
      </c>
      <c r="H111" s="7" t="s">
        <v>454</v>
      </c>
      <c r="I111" s="7" t="s">
        <v>422</v>
      </c>
      <c r="J111" s="7" t="s">
        <v>567</v>
      </c>
    </row>
    <row r="112" spans="1:10" x14ac:dyDescent="0.25">
      <c r="A112" s="7" t="s">
        <v>295</v>
      </c>
      <c r="B112">
        <v>6</v>
      </c>
      <c r="C112" s="7" t="s">
        <v>233</v>
      </c>
      <c r="D112" s="7" t="s">
        <v>356</v>
      </c>
      <c r="E112" s="7" t="s">
        <v>420</v>
      </c>
      <c r="F112" s="7" t="s">
        <v>421</v>
      </c>
      <c r="G112">
        <v>12</v>
      </c>
      <c r="H112" s="7" t="s">
        <v>458</v>
      </c>
      <c r="I112" s="7" t="s">
        <v>415</v>
      </c>
      <c r="J112" s="7" t="s">
        <v>569</v>
      </c>
    </row>
    <row r="113" spans="1:10" x14ac:dyDescent="0.25">
      <c r="A113" s="7" t="s">
        <v>295</v>
      </c>
      <c r="B113">
        <v>7</v>
      </c>
      <c r="C113" s="7" t="s">
        <v>296</v>
      </c>
      <c r="D113" s="7" t="s">
        <v>349</v>
      </c>
      <c r="E113" s="7" t="s">
        <v>420</v>
      </c>
      <c r="F113" s="7" t="s">
        <v>421</v>
      </c>
      <c r="G113">
        <v>12</v>
      </c>
      <c r="H113" s="7" t="s">
        <v>467</v>
      </c>
      <c r="I113" s="7" t="s">
        <v>422</v>
      </c>
      <c r="J113" s="7" t="s">
        <v>551</v>
      </c>
    </row>
    <row r="114" spans="1:10" x14ac:dyDescent="0.25">
      <c r="A114" s="7" t="s">
        <v>295</v>
      </c>
      <c r="B114">
        <v>8</v>
      </c>
      <c r="C114" s="7" t="s">
        <v>297</v>
      </c>
      <c r="D114" s="7" t="s">
        <v>349</v>
      </c>
      <c r="E114" s="7" t="s">
        <v>420</v>
      </c>
      <c r="F114" s="7" t="s">
        <v>421</v>
      </c>
      <c r="G114">
        <v>12</v>
      </c>
      <c r="H114" s="7" t="s">
        <v>467</v>
      </c>
      <c r="I114" s="7" t="s">
        <v>422</v>
      </c>
      <c r="J114" s="7" t="s">
        <v>552</v>
      </c>
    </row>
    <row r="115" spans="1:10" x14ac:dyDescent="0.25">
      <c r="A115" s="7" t="s">
        <v>295</v>
      </c>
      <c r="B115">
        <v>9</v>
      </c>
      <c r="C115" s="7" t="s">
        <v>298</v>
      </c>
      <c r="D115" s="7" t="s">
        <v>349</v>
      </c>
      <c r="E115" s="7" t="s">
        <v>420</v>
      </c>
      <c r="F115" s="7" t="s">
        <v>421</v>
      </c>
      <c r="G115">
        <v>12</v>
      </c>
      <c r="H115" s="7" t="s">
        <v>467</v>
      </c>
      <c r="I115" s="7" t="s">
        <v>415</v>
      </c>
      <c r="J115" s="7" t="s">
        <v>587</v>
      </c>
    </row>
    <row r="116" spans="1:10" x14ac:dyDescent="0.25">
      <c r="A116" s="7" t="s">
        <v>295</v>
      </c>
      <c r="B116">
        <v>10</v>
      </c>
      <c r="C116" s="7" t="s">
        <v>299</v>
      </c>
      <c r="D116" s="7" t="s">
        <v>349</v>
      </c>
      <c r="E116" s="7" t="s">
        <v>420</v>
      </c>
      <c r="F116" s="7" t="s">
        <v>421</v>
      </c>
      <c r="G116">
        <v>12</v>
      </c>
      <c r="H116" s="7" t="s">
        <v>467</v>
      </c>
      <c r="I116" s="7" t="s">
        <v>422</v>
      </c>
      <c r="J116" s="7" t="s">
        <v>553</v>
      </c>
    </row>
    <row r="117" spans="1:10" x14ac:dyDescent="0.25">
      <c r="A117" s="7" t="s">
        <v>295</v>
      </c>
      <c r="B117">
        <v>11</v>
      </c>
      <c r="C117" s="7" t="s">
        <v>300</v>
      </c>
      <c r="D117" s="7" t="s">
        <v>349</v>
      </c>
      <c r="E117" s="7" t="s">
        <v>420</v>
      </c>
      <c r="F117" s="7" t="s">
        <v>421</v>
      </c>
      <c r="G117">
        <v>6</v>
      </c>
      <c r="H117" s="7" t="s">
        <v>511</v>
      </c>
      <c r="I117" s="7" t="s">
        <v>415</v>
      </c>
      <c r="J117" s="7" t="s">
        <v>588</v>
      </c>
    </row>
    <row r="118" spans="1:10" x14ac:dyDescent="0.25">
      <c r="A118" s="7" t="s">
        <v>295</v>
      </c>
      <c r="B118">
        <v>12</v>
      </c>
      <c r="C118" s="7" t="s">
        <v>176</v>
      </c>
      <c r="D118" s="7" t="s">
        <v>356</v>
      </c>
      <c r="E118" s="7" t="s">
        <v>415</v>
      </c>
      <c r="F118" s="7" t="s">
        <v>416</v>
      </c>
      <c r="G118">
        <v>180</v>
      </c>
      <c r="H118" s="7" t="s">
        <v>512</v>
      </c>
      <c r="I118" s="7" t="s">
        <v>422</v>
      </c>
      <c r="J118" s="7" t="s">
        <v>554</v>
      </c>
    </row>
    <row r="119" spans="1:10" x14ac:dyDescent="0.25">
      <c r="A119" s="7" t="s">
        <v>295</v>
      </c>
      <c r="B119">
        <v>13</v>
      </c>
      <c r="C119" s="7" t="s">
        <v>188</v>
      </c>
      <c r="D119" s="7" t="s">
        <v>382</v>
      </c>
      <c r="E119" s="7" t="s">
        <v>420</v>
      </c>
      <c r="F119" s="7" t="s">
        <v>421</v>
      </c>
      <c r="G119">
        <v>4294967295</v>
      </c>
      <c r="H119" s="7" t="s">
        <v>382</v>
      </c>
      <c r="I119" s="7" t="s">
        <v>415</v>
      </c>
      <c r="J119" s="7" t="s">
        <v>605</v>
      </c>
    </row>
    <row r="120" spans="1:10" x14ac:dyDescent="0.25">
      <c r="A120" s="7" t="s">
        <v>295</v>
      </c>
      <c r="B120">
        <v>15</v>
      </c>
      <c r="C120" s="7" t="s">
        <v>247</v>
      </c>
      <c r="D120" s="7" t="s">
        <v>349</v>
      </c>
      <c r="E120" s="7" t="s">
        <v>420</v>
      </c>
      <c r="F120" s="7" t="s">
        <v>421</v>
      </c>
      <c r="G120">
        <v>128</v>
      </c>
      <c r="H120" s="7" t="s">
        <v>431</v>
      </c>
      <c r="I120" s="7" t="s">
        <v>415</v>
      </c>
      <c r="J120" s="7" t="s">
        <v>558</v>
      </c>
    </row>
    <row r="121" spans="1:10" x14ac:dyDescent="0.25">
      <c r="A121" s="7" t="s">
        <v>295</v>
      </c>
      <c r="B121">
        <v>16</v>
      </c>
      <c r="C121" s="7" t="s">
        <v>248</v>
      </c>
      <c r="D121" s="7" t="s">
        <v>349</v>
      </c>
      <c r="E121" s="7" t="s">
        <v>420</v>
      </c>
      <c r="F121" s="7" t="s">
        <v>421</v>
      </c>
      <c r="G121">
        <v>128</v>
      </c>
      <c r="H121" s="7" t="s">
        <v>431</v>
      </c>
      <c r="I121" s="7" t="s">
        <v>415</v>
      </c>
      <c r="J121" s="7" t="s">
        <v>559</v>
      </c>
    </row>
    <row r="122" spans="1:10" x14ac:dyDescent="0.25">
      <c r="A122" s="7" t="s">
        <v>295</v>
      </c>
      <c r="B122">
        <v>17</v>
      </c>
      <c r="C122" s="7" t="s">
        <v>249</v>
      </c>
      <c r="D122" s="7" t="s">
        <v>349</v>
      </c>
      <c r="E122" s="7" t="s">
        <v>420</v>
      </c>
      <c r="F122" s="7" t="s">
        <v>421</v>
      </c>
      <c r="G122">
        <v>128</v>
      </c>
      <c r="H122" s="7" t="s">
        <v>431</v>
      </c>
      <c r="I122" s="7" t="s">
        <v>415</v>
      </c>
      <c r="J122" s="7" t="s">
        <v>557</v>
      </c>
    </row>
    <row r="123" spans="1:10" x14ac:dyDescent="0.25">
      <c r="A123" s="7" t="s">
        <v>295</v>
      </c>
      <c r="B123">
        <v>18</v>
      </c>
      <c r="C123" s="7" t="s">
        <v>250</v>
      </c>
      <c r="D123" s="7" t="s">
        <v>349</v>
      </c>
      <c r="E123" s="7" t="s">
        <v>420</v>
      </c>
      <c r="F123" s="7" t="s">
        <v>421</v>
      </c>
      <c r="G123">
        <v>2</v>
      </c>
      <c r="H123" s="7" t="s">
        <v>463</v>
      </c>
      <c r="I123" s="7" t="s">
        <v>415</v>
      </c>
      <c r="J123" s="7" t="s">
        <v>560</v>
      </c>
    </row>
    <row r="124" spans="1:10" x14ac:dyDescent="0.25">
      <c r="A124" s="7" t="s">
        <v>295</v>
      </c>
      <c r="B124">
        <v>19</v>
      </c>
      <c r="C124" s="7" t="s">
        <v>251</v>
      </c>
      <c r="D124" s="7" t="s">
        <v>349</v>
      </c>
      <c r="E124" s="7" t="s">
        <v>420</v>
      </c>
      <c r="F124" s="7" t="s">
        <v>421</v>
      </c>
      <c r="G124">
        <v>16</v>
      </c>
      <c r="H124" s="7" t="s">
        <v>465</v>
      </c>
      <c r="I124" s="7" t="s">
        <v>415</v>
      </c>
      <c r="J124" s="7" t="s">
        <v>561</v>
      </c>
    </row>
    <row r="125" spans="1:10" x14ac:dyDescent="0.25">
      <c r="A125" s="7" t="s">
        <v>295</v>
      </c>
      <c r="B125">
        <v>20</v>
      </c>
      <c r="C125" s="7" t="s">
        <v>302</v>
      </c>
      <c r="D125" s="7" t="s">
        <v>349</v>
      </c>
      <c r="E125" s="7" t="s">
        <v>420</v>
      </c>
      <c r="F125" s="7" t="s">
        <v>421</v>
      </c>
      <c r="G125">
        <v>2</v>
      </c>
      <c r="H125" s="7" t="s">
        <v>463</v>
      </c>
      <c r="I125" s="7" t="s">
        <v>415</v>
      </c>
      <c r="J125" s="7" t="s">
        <v>562</v>
      </c>
    </row>
    <row r="126" spans="1:10" x14ac:dyDescent="0.25">
      <c r="A126" s="7" t="s">
        <v>295</v>
      </c>
      <c r="B126">
        <v>21</v>
      </c>
      <c r="C126" s="7" t="s">
        <v>242</v>
      </c>
      <c r="D126" s="7" t="s">
        <v>349</v>
      </c>
      <c r="E126" s="7" t="s">
        <v>420</v>
      </c>
      <c r="F126" s="7" t="s">
        <v>421</v>
      </c>
      <c r="G126">
        <v>128</v>
      </c>
      <c r="H126" s="7" t="s">
        <v>431</v>
      </c>
      <c r="I126" s="7" t="s">
        <v>415</v>
      </c>
      <c r="J126" s="7" t="s">
        <v>558</v>
      </c>
    </row>
    <row r="127" spans="1:10" x14ac:dyDescent="0.25">
      <c r="A127" s="7" t="s">
        <v>295</v>
      </c>
      <c r="B127">
        <v>22</v>
      </c>
      <c r="C127" s="7" t="s">
        <v>243</v>
      </c>
      <c r="D127" s="7" t="s">
        <v>349</v>
      </c>
      <c r="E127" s="7" t="s">
        <v>420</v>
      </c>
      <c r="F127" s="7" t="s">
        <v>421</v>
      </c>
      <c r="G127">
        <v>128</v>
      </c>
      <c r="H127" s="7" t="s">
        <v>431</v>
      </c>
      <c r="I127" s="7" t="s">
        <v>415</v>
      </c>
      <c r="J127" s="7" t="s">
        <v>559</v>
      </c>
    </row>
    <row r="128" spans="1:10" x14ac:dyDescent="0.25">
      <c r="A128" s="7" t="s">
        <v>295</v>
      </c>
      <c r="B128">
        <v>23</v>
      </c>
      <c r="C128" s="7" t="s">
        <v>244</v>
      </c>
      <c r="D128" s="7" t="s">
        <v>349</v>
      </c>
      <c r="E128" s="7" t="s">
        <v>420</v>
      </c>
      <c r="F128" s="7" t="s">
        <v>421</v>
      </c>
      <c r="G128">
        <v>128</v>
      </c>
      <c r="H128" s="7" t="s">
        <v>431</v>
      </c>
      <c r="I128" s="7" t="s">
        <v>415</v>
      </c>
      <c r="J128" s="7" t="s">
        <v>557</v>
      </c>
    </row>
    <row r="129" spans="1:10" x14ac:dyDescent="0.25">
      <c r="A129" s="7" t="s">
        <v>295</v>
      </c>
      <c r="B129">
        <v>24</v>
      </c>
      <c r="C129" s="7" t="s">
        <v>245</v>
      </c>
      <c r="D129" s="7" t="s">
        <v>349</v>
      </c>
      <c r="E129" s="7" t="s">
        <v>420</v>
      </c>
      <c r="F129" s="7" t="s">
        <v>421</v>
      </c>
      <c r="G129">
        <v>2</v>
      </c>
      <c r="H129" s="7" t="s">
        <v>463</v>
      </c>
      <c r="I129" s="7" t="s">
        <v>415</v>
      </c>
      <c r="J129" s="7" t="s">
        <v>560</v>
      </c>
    </row>
    <row r="130" spans="1:10" x14ac:dyDescent="0.25">
      <c r="A130" s="7" t="s">
        <v>295</v>
      </c>
      <c r="B130">
        <v>25</v>
      </c>
      <c r="C130" s="7" t="s">
        <v>246</v>
      </c>
      <c r="D130" s="7" t="s">
        <v>349</v>
      </c>
      <c r="E130" s="7" t="s">
        <v>420</v>
      </c>
      <c r="F130" s="7" t="s">
        <v>421</v>
      </c>
      <c r="G130">
        <v>16</v>
      </c>
      <c r="H130" s="7" t="s">
        <v>465</v>
      </c>
      <c r="I130" s="7" t="s">
        <v>415</v>
      </c>
      <c r="J130" s="7" t="s">
        <v>561</v>
      </c>
    </row>
    <row r="131" spans="1:10" x14ac:dyDescent="0.25">
      <c r="A131" s="7" t="s">
        <v>295</v>
      </c>
      <c r="B131">
        <v>31</v>
      </c>
      <c r="C131" s="7" t="s">
        <v>387</v>
      </c>
      <c r="D131" s="7" t="s">
        <v>345</v>
      </c>
      <c r="E131" s="7" t="s">
        <v>420</v>
      </c>
      <c r="F131" s="7" t="s">
        <v>421</v>
      </c>
      <c r="H131" s="7" t="s">
        <v>345</v>
      </c>
      <c r="I131" s="7" t="s">
        <v>415</v>
      </c>
      <c r="J131" s="7" t="s">
        <v>599</v>
      </c>
    </row>
    <row r="132" spans="1:10" x14ac:dyDescent="0.25">
      <c r="A132" s="7" t="s">
        <v>295</v>
      </c>
      <c r="B132">
        <v>34</v>
      </c>
      <c r="C132" s="7" t="s">
        <v>390</v>
      </c>
      <c r="D132" s="7" t="s">
        <v>346</v>
      </c>
      <c r="E132" s="7" t="s">
        <v>428</v>
      </c>
      <c r="F132" s="7" t="s">
        <v>416</v>
      </c>
      <c r="H132" s="7" t="s">
        <v>794</v>
      </c>
      <c r="I132" s="7" t="s">
        <v>415</v>
      </c>
      <c r="J132" s="7" t="s">
        <v>579</v>
      </c>
    </row>
    <row r="133" spans="1:10" x14ac:dyDescent="0.25">
      <c r="A133" s="7" t="s">
        <v>295</v>
      </c>
      <c r="B133">
        <v>35</v>
      </c>
      <c r="C133" s="7" t="s">
        <v>391</v>
      </c>
      <c r="D133" s="7" t="s">
        <v>346</v>
      </c>
      <c r="E133" s="7" t="s">
        <v>428</v>
      </c>
      <c r="F133" s="7" t="s">
        <v>416</v>
      </c>
      <c r="H133" s="7" t="s">
        <v>794</v>
      </c>
      <c r="I133" s="7" t="s">
        <v>415</v>
      </c>
      <c r="J133" s="7" t="s">
        <v>612</v>
      </c>
    </row>
    <row r="134" spans="1:10" x14ac:dyDescent="0.25">
      <c r="A134" s="7" t="s">
        <v>306</v>
      </c>
      <c r="B134">
        <v>1</v>
      </c>
      <c r="C134" s="7" t="s">
        <v>293</v>
      </c>
      <c r="D134" s="7" t="s">
        <v>342</v>
      </c>
      <c r="E134" s="7" t="s">
        <v>415</v>
      </c>
      <c r="F134" s="7" t="s">
        <v>416</v>
      </c>
      <c r="H134" s="7" t="s">
        <v>417</v>
      </c>
      <c r="I134" s="7" t="s">
        <v>418</v>
      </c>
      <c r="J134" s="7" t="s">
        <v>825</v>
      </c>
    </row>
    <row r="135" spans="1:10" x14ac:dyDescent="0.25">
      <c r="A135" s="7" t="s">
        <v>306</v>
      </c>
      <c r="B135">
        <v>2</v>
      </c>
      <c r="C135" s="7" t="s">
        <v>292</v>
      </c>
      <c r="D135" s="7" t="s">
        <v>342</v>
      </c>
      <c r="E135" s="7" t="s">
        <v>420</v>
      </c>
      <c r="F135" s="7" t="s">
        <v>421</v>
      </c>
      <c r="H135" s="7" t="s">
        <v>417</v>
      </c>
      <c r="I135" s="7" t="s">
        <v>422</v>
      </c>
      <c r="J135" s="7" t="s">
        <v>572</v>
      </c>
    </row>
    <row r="136" spans="1:10" x14ac:dyDescent="0.25">
      <c r="A136" s="7" t="s">
        <v>306</v>
      </c>
      <c r="B136">
        <v>3</v>
      </c>
      <c r="C136" s="7" t="s">
        <v>196</v>
      </c>
      <c r="D136" s="7" t="s">
        <v>342</v>
      </c>
      <c r="E136" s="7" t="s">
        <v>420</v>
      </c>
      <c r="F136" s="7" t="s">
        <v>421</v>
      </c>
      <c r="H136" s="7" t="s">
        <v>417</v>
      </c>
      <c r="I136" s="7" t="s">
        <v>422</v>
      </c>
      <c r="J136" s="7" t="s">
        <v>556</v>
      </c>
    </row>
    <row r="137" spans="1:10" x14ac:dyDescent="0.25">
      <c r="A137" s="7" t="s">
        <v>306</v>
      </c>
      <c r="B137">
        <v>4</v>
      </c>
      <c r="C137" s="7" t="s">
        <v>307</v>
      </c>
      <c r="D137" s="7" t="s">
        <v>349</v>
      </c>
      <c r="E137" s="7" t="s">
        <v>420</v>
      </c>
      <c r="F137" s="7" t="s">
        <v>421</v>
      </c>
      <c r="G137">
        <v>128</v>
      </c>
      <c r="H137" s="7" t="s">
        <v>431</v>
      </c>
      <c r="I137" s="7" t="s">
        <v>422</v>
      </c>
      <c r="J137" s="7" t="s">
        <v>593</v>
      </c>
    </row>
    <row r="138" spans="1:10" x14ac:dyDescent="0.25">
      <c r="A138" s="7" t="s">
        <v>306</v>
      </c>
      <c r="B138">
        <v>5</v>
      </c>
      <c r="C138" s="7" t="s">
        <v>308</v>
      </c>
      <c r="D138" s="7" t="s">
        <v>349</v>
      </c>
      <c r="E138" s="7" t="s">
        <v>420</v>
      </c>
      <c r="F138" s="7" t="s">
        <v>421</v>
      </c>
      <c r="G138">
        <v>128</v>
      </c>
      <c r="H138" s="7" t="s">
        <v>431</v>
      </c>
      <c r="I138" s="7" t="s">
        <v>422</v>
      </c>
      <c r="J138" s="7" t="s">
        <v>580</v>
      </c>
    </row>
    <row r="139" spans="1:10" x14ac:dyDescent="0.25">
      <c r="A139" s="7" t="s">
        <v>306</v>
      </c>
      <c r="B139">
        <v>6</v>
      </c>
      <c r="C139" s="7" t="s">
        <v>223</v>
      </c>
      <c r="D139" s="7" t="s">
        <v>345</v>
      </c>
      <c r="E139" s="7" t="s">
        <v>415</v>
      </c>
      <c r="F139" s="7" t="s">
        <v>416</v>
      </c>
      <c r="H139" s="7" t="s">
        <v>345</v>
      </c>
      <c r="I139" s="7" t="s">
        <v>415</v>
      </c>
      <c r="J139" s="7" t="s">
        <v>616</v>
      </c>
    </row>
    <row r="140" spans="1:10" x14ac:dyDescent="0.25">
      <c r="A140" s="7" t="s">
        <v>306</v>
      </c>
      <c r="B140">
        <v>7</v>
      </c>
      <c r="C140" s="7" t="s">
        <v>224</v>
      </c>
      <c r="D140" s="7" t="s">
        <v>345</v>
      </c>
      <c r="E140" s="7" t="s">
        <v>420</v>
      </c>
      <c r="F140" s="7" t="s">
        <v>421</v>
      </c>
      <c r="H140" s="7" t="s">
        <v>345</v>
      </c>
      <c r="I140" s="7" t="s">
        <v>415</v>
      </c>
      <c r="J140" s="7" t="s">
        <v>601</v>
      </c>
    </row>
    <row r="141" spans="1:10" x14ac:dyDescent="0.25">
      <c r="A141" s="7" t="s">
        <v>306</v>
      </c>
      <c r="B141">
        <v>8</v>
      </c>
      <c r="C141" s="7" t="s">
        <v>242</v>
      </c>
      <c r="D141" s="7" t="s">
        <v>349</v>
      </c>
      <c r="E141" s="7" t="s">
        <v>415</v>
      </c>
      <c r="F141" s="7" t="s">
        <v>416</v>
      </c>
      <c r="G141">
        <v>128</v>
      </c>
      <c r="H141" s="7" t="s">
        <v>431</v>
      </c>
      <c r="I141" s="7" t="s">
        <v>415</v>
      </c>
      <c r="J141" s="7" t="s">
        <v>558</v>
      </c>
    </row>
    <row r="142" spans="1:10" x14ac:dyDescent="0.25">
      <c r="A142" s="7" t="s">
        <v>306</v>
      </c>
      <c r="B142">
        <v>9</v>
      </c>
      <c r="C142" s="7" t="s">
        <v>243</v>
      </c>
      <c r="D142" s="7" t="s">
        <v>349</v>
      </c>
      <c r="E142" s="7" t="s">
        <v>420</v>
      </c>
      <c r="F142" s="7" t="s">
        <v>421</v>
      </c>
      <c r="G142">
        <v>128</v>
      </c>
      <c r="H142" s="7" t="s">
        <v>431</v>
      </c>
      <c r="I142" s="7" t="s">
        <v>415</v>
      </c>
      <c r="J142" s="7" t="s">
        <v>559</v>
      </c>
    </row>
    <row r="143" spans="1:10" x14ac:dyDescent="0.25">
      <c r="A143" s="7" t="s">
        <v>306</v>
      </c>
      <c r="B143">
        <v>10</v>
      </c>
      <c r="C143" s="7" t="s">
        <v>244</v>
      </c>
      <c r="D143" s="7" t="s">
        <v>349</v>
      </c>
      <c r="E143" s="7" t="s">
        <v>415</v>
      </c>
      <c r="F143" s="7" t="s">
        <v>416</v>
      </c>
      <c r="G143">
        <v>128</v>
      </c>
      <c r="H143" s="7" t="s">
        <v>431</v>
      </c>
      <c r="I143" s="7" t="s">
        <v>415</v>
      </c>
      <c r="J143" s="7" t="s">
        <v>557</v>
      </c>
    </row>
    <row r="144" spans="1:10" x14ac:dyDescent="0.25">
      <c r="A144" s="7" t="s">
        <v>306</v>
      </c>
      <c r="B144">
        <v>11</v>
      </c>
      <c r="C144" s="7" t="s">
        <v>245</v>
      </c>
      <c r="D144" s="7" t="s">
        <v>349</v>
      </c>
      <c r="E144" s="8" t="s">
        <v>496</v>
      </c>
      <c r="F144" s="7" t="s">
        <v>416</v>
      </c>
      <c r="G144">
        <v>2</v>
      </c>
      <c r="H144" s="7" t="s">
        <v>463</v>
      </c>
      <c r="I144" s="7" t="s">
        <v>415</v>
      </c>
      <c r="J144" s="7" t="s">
        <v>560</v>
      </c>
    </row>
    <row r="145" spans="1:10" x14ac:dyDescent="0.25">
      <c r="A145" s="7" t="s">
        <v>306</v>
      </c>
      <c r="B145">
        <v>12</v>
      </c>
      <c r="C145" s="7" t="s">
        <v>246</v>
      </c>
      <c r="D145" s="7" t="s">
        <v>349</v>
      </c>
      <c r="E145" s="7" t="s">
        <v>415</v>
      </c>
      <c r="F145" s="7" t="s">
        <v>416</v>
      </c>
      <c r="G145">
        <v>16</v>
      </c>
      <c r="H145" s="7" t="s">
        <v>465</v>
      </c>
      <c r="I145" s="7" t="s">
        <v>415</v>
      </c>
      <c r="J145" s="7" t="s">
        <v>561</v>
      </c>
    </row>
    <row r="146" spans="1:10" x14ac:dyDescent="0.25">
      <c r="A146" s="7" t="s">
        <v>306</v>
      </c>
      <c r="B146">
        <v>13</v>
      </c>
      <c r="C146" s="7" t="s">
        <v>309</v>
      </c>
      <c r="D146" s="7" t="s">
        <v>349</v>
      </c>
      <c r="E146" s="7" t="s">
        <v>420</v>
      </c>
      <c r="F146" s="7" t="s">
        <v>421</v>
      </c>
      <c r="G146">
        <v>32</v>
      </c>
      <c r="H146" s="7" t="s">
        <v>522</v>
      </c>
      <c r="I146" s="7" t="s">
        <v>415</v>
      </c>
      <c r="J146" s="7" t="s">
        <v>619</v>
      </c>
    </row>
    <row r="147" spans="1:10" x14ac:dyDescent="0.25">
      <c r="A147" s="7" t="s">
        <v>306</v>
      </c>
      <c r="B147">
        <v>14</v>
      </c>
      <c r="C147" s="7" t="s">
        <v>310</v>
      </c>
      <c r="D147" s="7" t="s">
        <v>349</v>
      </c>
      <c r="E147" s="7" t="s">
        <v>420</v>
      </c>
      <c r="F147" s="7" t="s">
        <v>421</v>
      </c>
      <c r="G147">
        <v>32</v>
      </c>
      <c r="H147" s="7" t="s">
        <v>522</v>
      </c>
      <c r="I147" s="7" t="s">
        <v>415</v>
      </c>
      <c r="J147" s="7" t="s">
        <v>620</v>
      </c>
    </row>
    <row r="148" spans="1:10" x14ac:dyDescent="0.25">
      <c r="A148" s="7" t="s">
        <v>306</v>
      </c>
      <c r="B148">
        <v>15</v>
      </c>
      <c r="C148" s="7" t="s">
        <v>311</v>
      </c>
      <c r="D148" s="7" t="s">
        <v>349</v>
      </c>
      <c r="E148" s="7" t="s">
        <v>420</v>
      </c>
      <c r="F148" s="7" t="s">
        <v>421</v>
      </c>
      <c r="G148">
        <v>32</v>
      </c>
      <c r="H148" s="7" t="s">
        <v>522</v>
      </c>
      <c r="I148" s="7" t="s">
        <v>415</v>
      </c>
      <c r="J148" s="7" t="s">
        <v>618</v>
      </c>
    </row>
    <row r="149" spans="1:10" x14ac:dyDescent="0.25">
      <c r="A149" s="7" t="s">
        <v>306</v>
      </c>
      <c r="B149">
        <v>16</v>
      </c>
      <c r="C149" s="7" t="s">
        <v>312</v>
      </c>
      <c r="D149" s="7" t="s">
        <v>355</v>
      </c>
      <c r="E149" s="7" t="s">
        <v>420</v>
      </c>
      <c r="F149" s="7" t="s">
        <v>421</v>
      </c>
      <c r="G149">
        <v>65535</v>
      </c>
      <c r="H149" s="7" t="s">
        <v>355</v>
      </c>
      <c r="I149" s="7" t="s">
        <v>415</v>
      </c>
      <c r="J149" s="7" t="s">
        <v>581</v>
      </c>
    </row>
    <row r="150" spans="1:10" x14ac:dyDescent="0.25">
      <c r="A150" s="7" t="s">
        <v>326</v>
      </c>
      <c r="B150">
        <v>1</v>
      </c>
      <c r="C150" s="7" t="s">
        <v>396</v>
      </c>
      <c r="D150" s="7" t="s">
        <v>342</v>
      </c>
      <c r="E150" s="7" t="s">
        <v>415</v>
      </c>
      <c r="F150" s="7" t="s">
        <v>416</v>
      </c>
      <c r="H150" s="7" t="s">
        <v>417</v>
      </c>
      <c r="I150" s="7" t="s">
        <v>418</v>
      </c>
      <c r="J150" s="7" t="s">
        <v>826</v>
      </c>
    </row>
    <row r="151" spans="1:10" x14ac:dyDescent="0.25">
      <c r="A151" s="7" t="s">
        <v>326</v>
      </c>
      <c r="B151">
        <v>2</v>
      </c>
      <c r="C151" s="7" t="s">
        <v>404</v>
      </c>
      <c r="D151" s="7" t="s">
        <v>342</v>
      </c>
      <c r="E151" s="7" t="s">
        <v>415</v>
      </c>
      <c r="F151" s="7" t="s">
        <v>416</v>
      </c>
      <c r="H151" s="7" t="s">
        <v>417</v>
      </c>
      <c r="I151" s="7" t="s">
        <v>415</v>
      </c>
      <c r="J151" s="7" t="s">
        <v>586</v>
      </c>
    </row>
    <row r="152" spans="1:10" x14ac:dyDescent="0.25">
      <c r="A152" s="7" t="s">
        <v>326</v>
      </c>
      <c r="B152">
        <v>3</v>
      </c>
      <c r="C152" s="7" t="s">
        <v>397</v>
      </c>
      <c r="D152" s="7" t="s">
        <v>349</v>
      </c>
      <c r="E152" s="7" t="s">
        <v>415</v>
      </c>
      <c r="F152" s="7" t="s">
        <v>416</v>
      </c>
      <c r="G152">
        <v>128</v>
      </c>
      <c r="H152" s="7" t="s">
        <v>431</v>
      </c>
      <c r="I152" s="7" t="s">
        <v>415</v>
      </c>
      <c r="J152" s="7" t="s">
        <v>589</v>
      </c>
    </row>
    <row r="153" spans="1:10" x14ac:dyDescent="0.25">
      <c r="A153" s="7" t="s">
        <v>326</v>
      </c>
      <c r="B153">
        <v>4</v>
      </c>
      <c r="C153" s="7" t="s">
        <v>398</v>
      </c>
      <c r="D153" s="7" t="s">
        <v>349</v>
      </c>
      <c r="E153" s="7" t="s">
        <v>415</v>
      </c>
      <c r="F153" s="7" t="s">
        <v>416</v>
      </c>
      <c r="G153">
        <v>64</v>
      </c>
      <c r="H153" s="7" t="s">
        <v>438</v>
      </c>
      <c r="I153" s="7" t="s">
        <v>415</v>
      </c>
      <c r="J153" s="7" t="s">
        <v>590</v>
      </c>
    </row>
    <row r="154" spans="1:10" x14ac:dyDescent="0.25">
      <c r="A154" s="7" t="s">
        <v>326</v>
      </c>
      <c r="B154">
        <v>5</v>
      </c>
      <c r="C154" s="7" t="s">
        <v>399</v>
      </c>
      <c r="D154" s="7" t="s">
        <v>349</v>
      </c>
      <c r="E154" s="7" t="s">
        <v>415</v>
      </c>
      <c r="F154" s="7" t="s">
        <v>416</v>
      </c>
      <c r="G154">
        <v>4</v>
      </c>
      <c r="H154" s="7" t="s">
        <v>529</v>
      </c>
      <c r="I154" s="7" t="s">
        <v>415</v>
      </c>
      <c r="J154" s="7" t="s">
        <v>591</v>
      </c>
    </row>
    <row r="155" spans="1:10" x14ac:dyDescent="0.25">
      <c r="A155" s="7" t="s">
        <v>326</v>
      </c>
      <c r="B155">
        <v>6</v>
      </c>
      <c r="C155" s="7" t="s">
        <v>400</v>
      </c>
      <c r="D155" s="7" t="s">
        <v>342</v>
      </c>
      <c r="E155" s="7" t="s">
        <v>420</v>
      </c>
      <c r="F155" s="7" t="s">
        <v>421</v>
      </c>
      <c r="H155" s="7" t="s">
        <v>417</v>
      </c>
      <c r="I155" s="7" t="s">
        <v>415</v>
      </c>
      <c r="J155" s="7" t="s">
        <v>827</v>
      </c>
    </row>
    <row r="156" spans="1:10" x14ac:dyDescent="0.25">
      <c r="A156" s="7" t="s">
        <v>326</v>
      </c>
      <c r="B156">
        <v>7</v>
      </c>
      <c r="C156" s="7" t="s">
        <v>403</v>
      </c>
      <c r="D156" s="7" t="s">
        <v>346</v>
      </c>
      <c r="E156" s="7" t="s">
        <v>428</v>
      </c>
      <c r="F156" s="7" t="s">
        <v>416</v>
      </c>
      <c r="H156" s="7" t="s">
        <v>794</v>
      </c>
      <c r="I156" s="7" t="s">
        <v>415</v>
      </c>
      <c r="J156" s="7" t="s">
        <v>611</v>
      </c>
    </row>
    <row r="157" spans="1:10" x14ac:dyDescent="0.25">
      <c r="A157" s="7" t="s">
        <v>326</v>
      </c>
      <c r="B157">
        <v>8</v>
      </c>
      <c r="C157" s="7" t="s">
        <v>401</v>
      </c>
      <c r="D157" s="7" t="s">
        <v>342</v>
      </c>
      <c r="E157" s="7" t="s">
        <v>420</v>
      </c>
      <c r="F157" s="7" t="s">
        <v>421</v>
      </c>
      <c r="H157" s="7" t="s">
        <v>417</v>
      </c>
      <c r="I157" s="7" t="s">
        <v>415</v>
      </c>
      <c r="J157" s="7" t="s">
        <v>603</v>
      </c>
    </row>
    <row r="158" spans="1:10" x14ac:dyDescent="0.25">
      <c r="A158" s="7" t="s">
        <v>326</v>
      </c>
      <c r="B158">
        <v>9</v>
      </c>
      <c r="C158" s="7" t="s">
        <v>402</v>
      </c>
      <c r="D158" s="7" t="s">
        <v>342</v>
      </c>
      <c r="E158" s="7" t="s">
        <v>420</v>
      </c>
      <c r="F158" s="7" t="s">
        <v>421</v>
      </c>
      <c r="H158" s="7" t="s">
        <v>417</v>
      </c>
      <c r="I158" s="7" t="s">
        <v>415</v>
      </c>
      <c r="J158" s="7" t="s">
        <v>604</v>
      </c>
    </row>
    <row r="159" spans="1:10" x14ac:dyDescent="0.25">
      <c r="A159" s="7" t="s">
        <v>405</v>
      </c>
      <c r="B159">
        <v>1</v>
      </c>
      <c r="C159" s="7" t="s">
        <v>211</v>
      </c>
      <c r="D159" s="7" t="s">
        <v>342</v>
      </c>
      <c r="E159" s="7" t="s">
        <v>415</v>
      </c>
      <c r="F159" s="7" t="s">
        <v>416</v>
      </c>
      <c r="H159" s="7" t="s">
        <v>417</v>
      </c>
      <c r="I159" s="7" t="s">
        <v>418</v>
      </c>
      <c r="J159" s="7" t="s">
        <v>582</v>
      </c>
    </row>
    <row r="160" spans="1:10" x14ac:dyDescent="0.25">
      <c r="A160" s="7" t="s">
        <v>405</v>
      </c>
      <c r="B160">
        <v>2</v>
      </c>
      <c r="C160" s="7" t="s">
        <v>213</v>
      </c>
      <c r="D160" s="7" t="s">
        <v>342</v>
      </c>
      <c r="E160" s="7" t="s">
        <v>415</v>
      </c>
      <c r="F160" s="7" t="s">
        <v>416</v>
      </c>
      <c r="H160" s="7" t="s">
        <v>417</v>
      </c>
      <c r="I160" s="7" t="s">
        <v>418</v>
      </c>
      <c r="J160" s="7" t="s">
        <v>583</v>
      </c>
    </row>
    <row r="161" spans="1:10" x14ac:dyDescent="0.25">
      <c r="A161" s="7" t="s">
        <v>321</v>
      </c>
      <c r="B161">
        <v>1</v>
      </c>
      <c r="C161" s="7" t="s">
        <v>212</v>
      </c>
      <c r="D161" s="7" t="s">
        <v>342</v>
      </c>
      <c r="E161" s="7" t="s">
        <v>415</v>
      </c>
      <c r="F161" s="7" t="s">
        <v>416</v>
      </c>
      <c r="H161" s="7" t="s">
        <v>417</v>
      </c>
      <c r="I161" s="7" t="s">
        <v>418</v>
      </c>
      <c r="J161" s="7" t="s">
        <v>828</v>
      </c>
    </row>
    <row r="162" spans="1:10" x14ac:dyDescent="0.25">
      <c r="A162" s="7" t="s">
        <v>321</v>
      </c>
      <c r="B162">
        <v>2</v>
      </c>
      <c r="C162" s="7" t="s">
        <v>293</v>
      </c>
      <c r="D162" s="7" t="s">
        <v>342</v>
      </c>
      <c r="E162" s="7" t="s">
        <v>420</v>
      </c>
      <c r="F162" s="7" t="s">
        <v>421</v>
      </c>
      <c r="H162" s="7" t="s">
        <v>417</v>
      </c>
      <c r="I162" s="7" t="s">
        <v>422</v>
      </c>
      <c r="J162" s="7" t="s">
        <v>829</v>
      </c>
    </row>
    <row r="163" spans="1:10" x14ac:dyDescent="0.25">
      <c r="A163" s="7" t="s">
        <v>321</v>
      </c>
      <c r="B163">
        <v>3</v>
      </c>
      <c r="C163" s="7" t="s">
        <v>226</v>
      </c>
      <c r="D163" s="7" t="s">
        <v>342</v>
      </c>
      <c r="E163" s="7" t="s">
        <v>420</v>
      </c>
      <c r="F163" s="7" t="s">
        <v>421</v>
      </c>
      <c r="H163" s="7" t="s">
        <v>417</v>
      </c>
      <c r="I163" s="7" t="s">
        <v>422</v>
      </c>
      <c r="J163" s="7" t="s">
        <v>584</v>
      </c>
    </row>
    <row r="164" spans="1:10" x14ac:dyDescent="0.25">
      <c r="A164" s="7" t="s">
        <v>321</v>
      </c>
      <c r="B164">
        <v>4</v>
      </c>
      <c r="C164" s="7" t="s">
        <v>322</v>
      </c>
      <c r="D164" s="7" t="s">
        <v>346</v>
      </c>
      <c r="E164" s="7" t="s">
        <v>428</v>
      </c>
      <c r="F164" s="7" t="s">
        <v>416</v>
      </c>
      <c r="H164" s="7" t="s">
        <v>794</v>
      </c>
      <c r="I164" s="7" t="s">
        <v>415</v>
      </c>
      <c r="J164" s="7" t="s">
        <v>830</v>
      </c>
    </row>
    <row r="165" spans="1:10" x14ac:dyDescent="0.25">
      <c r="A165" s="7" t="s">
        <v>321</v>
      </c>
      <c r="B165">
        <v>5</v>
      </c>
      <c r="C165" s="7" t="s">
        <v>323</v>
      </c>
      <c r="D165" s="7" t="s">
        <v>342</v>
      </c>
      <c r="E165" s="7" t="s">
        <v>420</v>
      </c>
      <c r="F165" s="7" t="s">
        <v>421</v>
      </c>
      <c r="H165" s="7" t="s">
        <v>417</v>
      </c>
      <c r="I165" s="7" t="s">
        <v>422</v>
      </c>
      <c r="J165" s="7" t="s">
        <v>586</v>
      </c>
    </row>
    <row r="166" spans="1:10" x14ac:dyDescent="0.25">
      <c r="A166" s="7" t="s">
        <v>321</v>
      </c>
      <c r="B166">
        <v>6</v>
      </c>
      <c r="C166" s="7" t="s">
        <v>294</v>
      </c>
      <c r="D166" s="7" t="s">
        <v>342</v>
      </c>
      <c r="E166" s="7" t="s">
        <v>420</v>
      </c>
      <c r="F166" s="7" t="s">
        <v>421</v>
      </c>
      <c r="H166" s="7" t="s">
        <v>417</v>
      </c>
      <c r="I166" s="7" t="s">
        <v>415</v>
      </c>
      <c r="J166" s="7" t="s">
        <v>831</v>
      </c>
    </row>
    <row r="167" spans="1:10" x14ac:dyDescent="0.25">
      <c r="A167" s="7" t="s">
        <v>321</v>
      </c>
      <c r="B167">
        <v>7</v>
      </c>
      <c r="C167" s="7" t="s">
        <v>257</v>
      </c>
      <c r="D167" s="7" t="s">
        <v>342</v>
      </c>
      <c r="E167" s="7" t="s">
        <v>420</v>
      </c>
      <c r="F167" s="7" t="s">
        <v>421</v>
      </c>
      <c r="H167" s="7" t="s">
        <v>417</v>
      </c>
      <c r="I167" s="7" t="s">
        <v>415</v>
      </c>
      <c r="J167" s="7" t="s">
        <v>831</v>
      </c>
    </row>
    <row r="168" spans="1:10" x14ac:dyDescent="0.25">
      <c r="A168" s="7" t="s">
        <v>321</v>
      </c>
      <c r="B168">
        <v>8</v>
      </c>
      <c r="C168" s="7" t="s">
        <v>406</v>
      </c>
      <c r="D168" s="7" t="s">
        <v>355</v>
      </c>
      <c r="E168" s="7" t="s">
        <v>420</v>
      </c>
      <c r="F168" s="7" t="s">
        <v>421</v>
      </c>
      <c r="G168">
        <v>65535</v>
      </c>
      <c r="H168" s="7" t="s">
        <v>355</v>
      </c>
      <c r="I168" s="7" t="s">
        <v>415</v>
      </c>
      <c r="J168" s="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Command Line</vt:lpstr>
      <vt:lpstr>Services</vt:lpstr>
      <vt:lpstr>Form Class Element</vt:lpstr>
      <vt:lpstr>Make Forms</vt:lpstr>
      <vt:lpstr>Sheet1</vt:lpstr>
      <vt:lpstr>Make CRUD</vt:lpstr>
      <vt:lpstr>USE Form elements</vt:lpstr>
      <vt:lpstr>Import Params</vt:lpstr>
      <vt:lpstr>Sheet4</vt:lpstr>
      <vt:lpstr>Sheet2</vt:lpstr>
      <vt:lpstr>Sheet3</vt:lpstr>
      <vt:lpstr>Form Template Elements</vt:lpstr>
      <vt:lpstr>FormTypeElements</vt:lpstr>
      <vt:lpstr>Info Schema</vt:lpstr>
      <vt:lpstr>Export from Information Schema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TomOlson</dc:creator>
  <cp:lastModifiedBy>TomOlson</cp:lastModifiedBy>
  <dcterms:created xsi:type="dcterms:W3CDTF">2016-07-02T16:49:13Z</dcterms:created>
  <dcterms:modified xsi:type="dcterms:W3CDTF">2019-09-17T11:37:49Z</dcterms:modified>
</cp:coreProperties>
</file>