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definedNames>
    <definedName function="false" hidden="true" localSheetId="0" name="_xlnm._FilterDatabase" vbProcedure="false">Feuille1!$G$3:$L$27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<sst xmlns="http://schemas.openxmlformats.org/spreadsheetml/2006/main" count="39" uniqueCount="39">
  <si>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Round 2 results :</t>
  </si>
  <si>
    <t xml:space="preserve">Base reward :</t>
  </si>
  <si>
    <t xml:space="preserve">ROUND4</t>
  </si>
  <si>
    <t xml:space="preserve">Base reward : </t>
  </si>
  <si>
    <t xml:space="preserve">Suitcase multiplier</t>
  </si>
  <si>
    <t xml:space="preserve">contestants</t>
  </si>
  <si>
    <t xml:space="preserve">Ratio</t>
  </si>
  <si>
    <t xml:space="preserve">Estimated % of players</t>
  </si>
  <si>
    <t xml:space="preserve">Adjusted Estimated % of players</t>
  </si>
  <si>
    <t xml:space="preserve">Estimated Final Value</t>
  </si>
  <si>
    <t xml:space="preserve">Container reward (x10k)</t>
  </si>
  <si>
    <t xml:space="preserve">% of players</t>
  </si>
  <si>
    <t xml:space="preserve">Final reward</t>
  </si>
  <si>
    <t xml:space="preserve">container</t>
  </si>
  <si>
    <t xml:space="preserve">x89</t>
  </si>
  <si>
    <t xml:space="preserve">x80</t>
  </si>
  <si>
    <t xml:space="preserve">x73</t>
  </si>
  <si>
    <t xml:space="preserve">x90</t>
  </si>
  <si>
    <t xml:space="preserve">x50</t>
  </si>
  <si>
    <t xml:space="preserve">x31</t>
  </si>
  <si>
    <t xml:space="preserve">x17</t>
  </si>
  <si>
    <t xml:space="preserve">x37</t>
  </si>
  <si>
    <t xml:space="preserve">x20</t>
  </si>
  <si>
    <t xml:space="preserve">x10</t>
  </si>
  <si>
    <t xml:space="preserve">CONCLUSION</t>
  </si>
  <si>
    <t xml:space="preserve">A EVITER : </t>
  </si>
  <si>
    <t xml:space="preserve">GROS MULTIPLICATEUR DE BASE (MEME SI BEAUCOUP D’HABITANTS)</t>
  </si>
  <si>
    <t xml:space="preserve">CHOIX LOGIQUE → GROS MULTIPLICATEUR / NB HABITANTS</t>
  </si>
  <si>
    <t xml:space="preserve">Les plus rentables ont été ceux avec de petits mult de base et de petits multi / habitants.</t>
  </si>
  <si>
    <t xml:space="preserve">Container 1 is free</t>
  </si>
  <si>
    <t xml:space="preserve">Container 2 cost 50k</t>
  </si>
  <si>
    <t xml:space="preserve">First Suitcase is free</t>
  </si>
  <si>
    <t xml:space="preserve">PARAMETERS :</t>
  </si>
  <si>
    <t xml:space="preserve">Second is 50K </t>
  </si>
  <si>
    <t xml:space="preserve">Big multiplier &gt; 70</t>
  </si>
  <si>
    <t xml:space="preserve">Thirsd is 100K</t>
  </si>
  <si>
    <t xml:space="preserve">Big Ratio &gt; 15</t>
  </si>
  <si>
    <t xml:space="preserve">Previous best </t>
  </si>
  <si>
    <t xml:space="preserve">Estimation de % joueurs en fonction du ratio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</si>
</sst>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D7"/>
      </patternFill>
    </fill>
    <fill>
      <patternFill patternType="solid">
        <fgColor rgb="FFFFFFD7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4"/>
    <col collapsed="false" customWidth="true" hidden="false" outlineLevel="0" max="2" min="2" style="0" width="15.3"/>
    <col collapsed="false" customWidth="true" hidden="false" outlineLevel="0" max="3" min="3" style="0" width="16.69"/>
    <col collapsed="false" customWidth="true" hidden="false" outlineLevel="0" max="4" min="4" style="1" width="11.73"/>
    <col collapsed="false" customWidth="true" hidden="false" outlineLevel="0" max="7" min="7" style="0" width="19.24"/>
    <col collapsed="false" customWidth="true" hidden="false" outlineLevel="0" max="8" min="8" style="0" width="13.81"/>
    <col collapsed="false" customWidth="true" hidden="false" outlineLevel="0" max="9" min="9" style="0" width="16.74"/>
    <col collapsed="false" customWidth="true" hidden="false" outlineLevel="0" max="10" min="10" style="0" width="23.27"/>
    <col collapsed="false" customWidth="true" hidden="false" outlineLevel="0" max="11" min="11" style="0" width="30.93"/>
    <col collapsed="false" customWidth="true" hidden="false" outlineLevel="0" max="12" min="12" style="0" width="22.16"/>
    <col collapsed="false" customWidth="false" hidden="false" outlineLevel="0" max="16" min="13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n">
        <v>10000</v>
      </c>
      <c r="D1" s="5"/>
      <c r="E1" s="4"/>
      <c r="G1" s="6" t="s">
        <v>2</v>
      </c>
      <c r="H1" s="7"/>
      <c r="I1" s="7" t="s">
        <v>3</v>
      </c>
      <c r="J1" s="7"/>
      <c r="K1" s="8" t="n">
        <v>10000</v>
      </c>
      <c r="L1" s="7"/>
      <c r="M1" s="9"/>
      <c r="N1" s="9"/>
      <c r="O1" s="9"/>
      <c r="P1" s="9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0"/>
      <c r="B2" s="10"/>
      <c r="C2" s="10"/>
      <c r="D2" s="5"/>
      <c r="E2" s="4"/>
      <c r="G2" s="8"/>
      <c r="H2" s="7"/>
      <c r="I2" s="7"/>
      <c r="J2" s="7"/>
      <c r="K2" s="8"/>
      <c r="L2" s="8"/>
    </row>
    <row r="3" customFormat="false" ht="12.8" hidden="false" customHeight="false" outlineLevel="0" collapsed="false">
      <c r="A3" s="4"/>
      <c r="B3" s="4"/>
      <c r="C3" s="4"/>
      <c r="D3" s="5"/>
      <c r="E3" s="10"/>
      <c r="G3" s="11" t="s">
        <v>4</v>
      </c>
      <c r="H3" s="11" t="s">
        <v>5</v>
      </c>
      <c r="I3" s="11" t="s">
        <v>6</v>
      </c>
      <c r="J3" s="12" t="s">
        <v>7</v>
      </c>
      <c r="K3" s="12" t="s">
        <v>8</v>
      </c>
      <c r="L3" s="12" t="s">
        <v>9</v>
      </c>
      <c r="O3" s="9"/>
      <c r="P3" s="9"/>
      <c r="Q3" s="1"/>
      <c r="R3" s="1"/>
      <c r="S3" s="1"/>
      <c r="T3" s="1"/>
      <c r="U3" s="1"/>
      <c r="V3" s="1"/>
      <c r="W3" s="1"/>
      <c r="X3" s="1"/>
      <c r="Y3" s="1"/>
    </row>
    <row r="4" customFormat="false" ht="12.8" hidden="false" customHeight="false" outlineLevel="0" collapsed="false">
      <c r="A4" s="10" t="s">
        <v>10</v>
      </c>
      <c r="B4" s="10" t="s">
        <v>11</v>
      </c>
      <c r="C4" s="10" t="s">
        <v>12</v>
      </c>
      <c r="D4" s="5" t="s">
        <v>13</v>
      </c>
      <c r="E4" s="4"/>
      <c r="G4" s="7" t="n">
        <v>23</v>
      </c>
      <c r="H4" s="7" t="n">
        <v>2</v>
      </c>
      <c r="I4" s="7" t="n">
        <f aca="false">G4/H4</f>
        <v>11.5</v>
      </c>
      <c r="J4" s="8" t="n">
        <v>2.25</v>
      </c>
      <c r="K4" s="8" t="n">
        <f aca="false">IF(G4&gt;$K$30, IF(I4&gt;$K$31, J4+$J$31+$J$30, J4+$J$30),IF(I4&gt;$K$31, J4+$J$31, J4))</f>
        <v>2.25</v>
      </c>
      <c r="L4" s="7" t="n">
        <f aca="false">I4/K4*K$1</f>
        <v>51111.1111111111</v>
      </c>
      <c r="O4" s="9"/>
      <c r="P4" s="9"/>
      <c r="Q4" s="1"/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13" t="n">
        <f aca="false">89/8</f>
        <v>11.125</v>
      </c>
      <c r="B5" s="13" t="n">
        <v>15.184</v>
      </c>
      <c r="C5" s="14" t="n">
        <f aca="false">(A5/B5)*C$1</f>
        <v>7326.79135932561</v>
      </c>
      <c r="D5" s="15" t="s">
        <v>14</v>
      </c>
      <c r="E5" s="4"/>
      <c r="G5" s="7" t="n">
        <v>37</v>
      </c>
      <c r="H5" s="7" t="n">
        <v>3</v>
      </c>
      <c r="I5" s="7" t="n">
        <f aca="false">G5/H5</f>
        <v>12.3333333333333</v>
      </c>
      <c r="J5" s="8" t="n">
        <v>2.75</v>
      </c>
      <c r="K5" s="8" t="n">
        <f aca="false">IF(G5&gt;$K$30, IF(I5&gt;$K$31, J5+$J$31+$J$30, J5+$J$30),IF(I5&gt;$K$31, J5+$J$31, J5))</f>
        <v>2.75</v>
      </c>
      <c r="L5" s="7" t="n">
        <f aca="false">I5/K5*K$1</f>
        <v>44848.4848484849</v>
      </c>
      <c r="O5" s="9"/>
      <c r="P5" s="9"/>
      <c r="Q5" s="1"/>
      <c r="R5" s="1"/>
      <c r="S5" s="1"/>
      <c r="T5" s="1"/>
      <c r="U5" s="1"/>
      <c r="V5" s="1"/>
      <c r="W5" s="1"/>
      <c r="X5" s="1"/>
      <c r="Y5" s="1"/>
    </row>
    <row r="6" customFormat="false" ht="12.8" hidden="false" customHeight="false" outlineLevel="0" collapsed="false">
      <c r="A6" s="4" t="n">
        <f aca="false">80/6</f>
        <v>13.3333333333333</v>
      </c>
      <c r="B6" s="4" t="n">
        <v>18.178</v>
      </c>
      <c r="C6" s="4" t="n">
        <f aca="false">(A6/B6)*C$1</f>
        <v>7334.87365680126</v>
      </c>
      <c r="D6" s="5" t="s">
        <v>15</v>
      </c>
      <c r="E6" s="4"/>
      <c r="G6" s="7" t="n">
        <v>50</v>
      </c>
      <c r="H6" s="7" t="n">
        <v>4</v>
      </c>
      <c r="I6" s="7" t="n">
        <f aca="false">G6/H6</f>
        <v>12.5</v>
      </c>
      <c r="J6" s="8" t="n">
        <v>3</v>
      </c>
      <c r="K6" s="8" t="n">
        <f aca="false">IF(G6&gt;$K$30, IF(I6&gt;$K$31, J6+$J$31+$J$30, J6+$J$30),IF(I6&gt;$K$31, J6+$J$31, J6))</f>
        <v>3</v>
      </c>
      <c r="L6" s="7" t="n">
        <f aca="false">I6/K6*K$1</f>
        <v>41666.6666666667</v>
      </c>
      <c r="O6" s="9"/>
      <c r="P6" s="9"/>
      <c r="Q6" s="1"/>
      <c r="R6" s="1"/>
      <c r="S6" s="1"/>
      <c r="T6" s="1"/>
      <c r="U6" s="1"/>
      <c r="V6" s="1"/>
      <c r="W6" s="1"/>
      <c r="X6" s="1"/>
      <c r="Y6" s="1"/>
    </row>
    <row r="7" customFormat="false" ht="12.8" hidden="false" customHeight="false" outlineLevel="0" collapsed="false">
      <c r="A7" s="4" t="n">
        <f aca="false">73/4</f>
        <v>18.25</v>
      </c>
      <c r="B7" s="4" t="n">
        <v>24.06</v>
      </c>
      <c r="C7" s="4" t="n">
        <f aca="false">(A7/B7)*C$1</f>
        <v>7585.20365752286</v>
      </c>
      <c r="D7" s="5" t="s">
        <v>16</v>
      </c>
      <c r="E7" s="4"/>
      <c r="G7" s="7" t="n">
        <v>40</v>
      </c>
      <c r="H7" s="7" t="n">
        <v>3</v>
      </c>
      <c r="I7" s="7" t="n">
        <f aca="false">G7/H7</f>
        <v>13.3333333333333</v>
      </c>
      <c r="J7" s="8" t="n">
        <v>3.25</v>
      </c>
      <c r="K7" s="8" t="n">
        <f aca="false">IF(G7&gt;$K$30, IF(I7&gt;$K$31, J7+$J$31+$J$30, J7+$J$30),IF(I7&gt;$K$31, J7+$J$31, J7))</f>
        <v>3.25</v>
      </c>
      <c r="L7" s="7" t="n">
        <f aca="false">I7/K7*K$1</f>
        <v>41025.641025641</v>
      </c>
      <c r="O7" s="9"/>
      <c r="P7" s="9"/>
      <c r="Q7" s="1"/>
      <c r="R7" s="1"/>
      <c r="S7" s="1"/>
      <c r="T7" s="1"/>
      <c r="U7" s="1"/>
      <c r="V7" s="1"/>
      <c r="W7" s="1"/>
      <c r="X7" s="1"/>
      <c r="Y7" s="1"/>
    </row>
    <row r="8" customFormat="false" ht="12.8" hidden="false" customHeight="false" outlineLevel="0" collapsed="false">
      <c r="A8" s="14" t="n">
        <f aca="false">90/10</f>
        <v>9</v>
      </c>
      <c r="B8" s="14" t="n">
        <v>11.807</v>
      </c>
      <c r="C8" s="14" t="n">
        <f aca="false">(A8/B8)*C$1</f>
        <v>7622.59676463115</v>
      </c>
      <c r="D8" s="15" t="s">
        <v>17</v>
      </c>
      <c r="E8" s="4"/>
      <c r="G8" s="7" t="n">
        <v>10</v>
      </c>
      <c r="H8" s="7" t="n">
        <v>1</v>
      </c>
      <c r="I8" s="7" t="n">
        <f aca="false">G8/H8</f>
        <v>10</v>
      </c>
      <c r="J8" s="8" t="n">
        <v>1.5</v>
      </c>
      <c r="K8" s="8" t="n">
        <f aca="false">IF(G8&gt;$K$30, IF(I8&gt;$K$31, J8+$J$31+$J$30, J8+$J$30),IF(I8&gt;$K$31, J8+$J$31, J8))+J19</f>
        <v>5</v>
      </c>
      <c r="L8" s="7" t="n">
        <f aca="false">I8/K8*K$1</f>
        <v>20000</v>
      </c>
      <c r="O8" s="9"/>
      <c r="P8" s="9"/>
      <c r="Q8" s="1"/>
      <c r="R8" s="1"/>
      <c r="S8" s="1"/>
      <c r="T8" s="1"/>
      <c r="U8" s="1"/>
      <c r="V8" s="1"/>
      <c r="W8" s="1"/>
      <c r="X8" s="1"/>
      <c r="Y8" s="1"/>
    </row>
    <row r="9" customFormat="false" ht="12.8" hidden="false" customHeight="false" outlineLevel="0" collapsed="false">
      <c r="A9" s="4" t="n">
        <f aca="false">50/4</f>
        <v>12.5</v>
      </c>
      <c r="B9" s="4" t="n">
        <v>8.516</v>
      </c>
      <c r="C9" s="4" t="n">
        <f aca="false">(A9/B9)*C$1</f>
        <v>14678.2527007985</v>
      </c>
      <c r="D9" s="5" t="s">
        <v>18</v>
      </c>
      <c r="E9" s="4"/>
      <c r="G9" s="7" t="n">
        <v>30</v>
      </c>
      <c r="H9" s="7" t="n">
        <v>2</v>
      </c>
      <c r="I9" s="7" t="n">
        <f aca="false">G9/H9</f>
        <v>15</v>
      </c>
      <c r="J9" s="8" t="n">
        <v>4</v>
      </c>
      <c r="K9" s="8" t="n">
        <f aca="false">IF(G9&gt;$K$30, IF(I9&gt;$K$31, J9+$J$31+$J$30, J9+$J$30),IF(I9&gt;$K$31, J9+$J$31, J9))</f>
        <v>4</v>
      </c>
      <c r="L9" s="7" t="n">
        <f aca="false">I9/K9*K$1</f>
        <v>37500</v>
      </c>
      <c r="O9" s="9"/>
      <c r="P9" s="9"/>
      <c r="Q9" s="1"/>
      <c r="R9" s="1"/>
      <c r="S9" s="1"/>
      <c r="T9" s="1"/>
      <c r="U9" s="1"/>
      <c r="V9" s="1"/>
      <c r="W9" s="1"/>
      <c r="X9" s="1"/>
      <c r="Y9" s="1"/>
    </row>
    <row r="10" customFormat="false" ht="12.8" hidden="false" customHeight="false" outlineLevel="0" collapsed="false">
      <c r="A10" s="4" t="n">
        <f aca="false">31/2</f>
        <v>15.5</v>
      </c>
      <c r="B10" s="4" t="n">
        <v>6.987</v>
      </c>
      <c r="C10" s="4" t="n">
        <f aca="false">(A10/B10)*C$1</f>
        <v>22184.0561041935</v>
      </c>
      <c r="D10" s="5" t="s">
        <v>19</v>
      </c>
      <c r="E10" s="4"/>
      <c r="G10" s="7" t="n">
        <v>41</v>
      </c>
      <c r="H10" s="7" t="n">
        <v>3</v>
      </c>
      <c r="I10" s="7" t="n">
        <f aca="false">G10/H10</f>
        <v>13.6666666666667</v>
      </c>
      <c r="J10" s="8" t="n">
        <v>3.75</v>
      </c>
      <c r="K10" s="8" t="n">
        <f aca="false">IF(G10&gt;$K$30, IF(I10&gt;$K$31, J10+$J$31+$J$30, J10+$J$30),IF(I10&gt;$K$31, J10+$J$31, J10))</f>
        <v>3.75</v>
      </c>
      <c r="L10" s="7" t="n">
        <f aca="false">I10/K10*K$1</f>
        <v>36444.4444444444</v>
      </c>
      <c r="O10" s="9"/>
      <c r="P10" s="9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8" hidden="false" customHeight="false" outlineLevel="0" collapsed="false">
      <c r="A11" s="16" t="n">
        <f aca="false">17/1</f>
        <v>17</v>
      </c>
      <c r="B11" s="16" t="n">
        <v>7.539</v>
      </c>
      <c r="C11" s="17" t="n">
        <f aca="false">(A11/B11)*C$1</f>
        <v>22549.4097360393</v>
      </c>
      <c r="D11" s="18" t="s">
        <v>20</v>
      </c>
      <c r="E11" s="4"/>
      <c r="G11" s="7" t="n">
        <v>20</v>
      </c>
      <c r="H11" s="7" t="n">
        <v>2</v>
      </c>
      <c r="I11" s="7" t="n">
        <f aca="false">G11/H11</f>
        <v>10</v>
      </c>
      <c r="J11" s="8" t="n">
        <v>1.75</v>
      </c>
      <c r="K11" s="8" t="n">
        <f aca="false">IF(G11&gt;$K$30, IF(I11&gt;$K$31, J11+$J$31+$J$30, J11+$J$30),IF(I11&gt;$K$31, J11+$J$31, J11))+J23</f>
        <v>2.75</v>
      </c>
      <c r="L11" s="7" t="n">
        <f aca="false">I11/K11*K$1</f>
        <v>36363.6363636364</v>
      </c>
      <c r="O11" s="9"/>
      <c r="P11" s="9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8" hidden="false" customHeight="false" outlineLevel="0" collapsed="false">
      <c r="A12" s="4" t="n">
        <f aca="false">37/3</f>
        <v>12.3333333333333</v>
      </c>
      <c r="B12" s="4" t="n">
        <v>5.118</v>
      </c>
      <c r="C12" s="4" t="n">
        <f aca="false">(A12/B12)*C$1</f>
        <v>24097.9549303113</v>
      </c>
      <c r="D12" s="5" t="s">
        <v>21</v>
      </c>
      <c r="E12" s="4"/>
      <c r="G12" s="7" t="n">
        <v>60</v>
      </c>
      <c r="H12" s="7" t="n">
        <v>4</v>
      </c>
      <c r="I12" s="7" t="n">
        <f aca="false">G12/H12</f>
        <v>15</v>
      </c>
      <c r="J12" s="8" t="n">
        <v>4.25</v>
      </c>
      <c r="K12" s="8" t="n">
        <f aca="false">IF(G12&gt;$K$30, IF(I12&gt;$K$31, J12+$J$31+$J$30, J12+$J$30),IF(I12&gt;$K$31, J12+$J$31, J12))</f>
        <v>4.25</v>
      </c>
      <c r="L12" s="7" t="n">
        <f aca="false">I12/K12*K$1</f>
        <v>35294.1176470588</v>
      </c>
      <c r="O12" s="9"/>
      <c r="P12" s="9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8" hidden="false" customHeight="false" outlineLevel="0" collapsed="false">
      <c r="A13" s="3" t="n">
        <f aca="false">20/2</f>
        <v>10</v>
      </c>
      <c r="B13" s="3" t="n">
        <v>1.614</v>
      </c>
      <c r="C13" s="3" t="n">
        <f aca="false">(A13/B13)*C$1</f>
        <v>61957.8686493185</v>
      </c>
      <c r="D13" s="19" t="s">
        <v>22</v>
      </c>
      <c r="E13" s="4"/>
      <c r="G13" s="7" t="n">
        <v>31</v>
      </c>
      <c r="H13" s="7" t="n">
        <v>2</v>
      </c>
      <c r="I13" s="7" t="n">
        <f aca="false">G13/H13</f>
        <v>15.5</v>
      </c>
      <c r="J13" s="8" t="n">
        <v>4.5</v>
      </c>
      <c r="K13" s="8" t="n">
        <f aca="false">IF(G13&gt;$K$30, IF(I13&gt;$K$31, J13+$J$31+$J$30, J13+$J$30),IF(I13&gt;$K$31, J13+$J$31, J13))</f>
        <v>6</v>
      </c>
      <c r="L13" s="7" t="n">
        <f aca="false">I13/K13*K$1</f>
        <v>25833.3333333333</v>
      </c>
      <c r="M13" s="9"/>
      <c r="N13" s="9"/>
      <c r="O13" s="9"/>
      <c r="P13" s="9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8" hidden="false" customHeight="false" outlineLevel="0" collapsed="false">
      <c r="A14" s="3" t="n">
        <f aca="false">10</f>
        <v>10</v>
      </c>
      <c r="B14" s="3" t="n">
        <v>0.998</v>
      </c>
      <c r="C14" s="3" t="n">
        <f aca="false">(A14/B14)*C$1</f>
        <v>100200.400801603</v>
      </c>
      <c r="D14" s="19" t="s">
        <v>23</v>
      </c>
      <c r="E14" s="4"/>
      <c r="G14" s="7" t="n">
        <v>17</v>
      </c>
      <c r="H14" s="7" t="n">
        <v>1</v>
      </c>
      <c r="I14" s="7" t="n">
        <f aca="false">G14/H14</f>
        <v>17</v>
      </c>
      <c r="J14" s="8" t="n">
        <v>5.25</v>
      </c>
      <c r="K14" s="8" t="n">
        <f aca="false">IF(G14&gt;$K$30, IF(I14&gt;$K$31, J14+$J$31+$J$30, J14+$J$30),IF(I14&gt;$K$31, J14+$J$31, J14))</f>
        <v>6.75</v>
      </c>
      <c r="L14" s="7" t="n">
        <f aca="false">I14/K14*K$1</f>
        <v>25185.1851851852</v>
      </c>
      <c r="M14" s="9"/>
      <c r="N14" s="9"/>
      <c r="O14" s="9"/>
      <c r="P14" s="9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2.8" hidden="false" customHeight="false" outlineLevel="0" collapsed="false">
      <c r="A15" s="4"/>
      <c r="B15" s="4"/>
      <c r="C15" s="4"/>
      <c r="D15" s="20"/>
      <c r="E15" s="4"/>
      <c r="G15" s="7" t="n">
        <v>47</v>
      </c>
      <c r="H15" s="7" t="n">
        <v>3</v>
      </c>
      <c r="I15" s="7" t="n">
        <f aca="false">G15/H15</f>
        <v>15.6666666666667</v>
      </c>
      <c r="J15" s="8" t="n">
        <v>4.75</v>
      </c>
      <c r="K15" s="8" t="n">
        <f aca="false">IF(G15&gt;$K$30, IF(I15&gt;$K$31, J15+$J$31+$J$30, J15+$J$30),IF(I15&gt;$K$31, J15+$J$31, J15))</f>
        <v>6.25</v>
      </c>
      <c r="L15" s="7" t="n">
        <f aca="false">I15/K15*K$1</f>
        <v>25066.6666666667</v>
      </c>
      <c r="M15" s="9"/>
      <c r="N15" s="9"/>
      <c r="O15" s="9"/>
      <c r="P15" s="9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2.8" hidden="false" customHeight="false" outlineLevel="0" collapsed="false">
      <c r="A16" s="4"/>
      <c r="B16" s="4"/>
      <c r="C16" s="4"/>
      <c r="D16" s="20"/>
      <c r="E16" s="4"/>
      <c r="G16" s="7" t="n">
        <v>70</v>
      </c>
      <c r="H16" s="7" t="n">
        <v>4</v>
      </c>
      <c r="I16" s="7" t="n">
        <f aca="false">G16/H16</f>
        <v>17.5</v>
      </c>
      <c r="J16" s="8" t="n">
        <v>5.5</v>
      </c>
      <c r="K16" s="8" t="n">
        <f aca="false">IF(G16&gt;$K$30, IF(I16&gt;$K$31, J16+$J$31+$J$30, J16+$J$30),IF(I16&gt;$K$31, J16+$J$31, J16))</f>
        <v>7</v>
      </c>
      <c r="L16" s="7" t="n">
        <f aca="false">I16/K16*K$1</f>
        <v>25000</v>
      </c>
      <c r="M16" s="9"/>
      <c r="N16" s="9"/>
      <c r="O16" s="9"/>
      <c r="P16" s="9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8" hidden="false" customHeight="false" outlineLevel="0" collapsed="false">
      <c r="A17" s="4"/>
      <c r="B17" s="4"/>
      <c r="C17" s="4"/>
      <c r="D17" s="20"/>
      <c r="E17" s="4"/>
      <c r="G17" s="7" t="n">
        <v>89</v>
      </c>
      <c r="H17" s="7" t="n">
        <v>8</v>
      </c>
      <c r="I17" s="7" t="n">
        <f aca="false">G17/H17</f>
        <v>11.125</v>
      </c>
      <c r="J17" s="8" t="n">
        <v>2</v>
      </c>
      <c r="K17" s="8" t="n">
        <f aca="false">IF(G17&gt;$K$30, IF(I17&gt;$K$31, J17+$J$31+$J$30, J17+$J$30),IF(I17&gt;$K$31, J17+$J$31, J17))</f>
        <v>6</v>
      </c>
      <c r="L17" s="7" t="n">
        <f aca="false">I17/K17*K$1</f>
        <v>18541.6666666667</v>
      </c>
    </row>
    <row r="18" customFormat="false" ht="12.8" hidden="false" customHeight="false" outlineLevel="0" collapsed="false">
      <c r="A18" s="4" t="s">
        <v>24</v>
      </c>
      <c r="B18" s="4"/>
      <c r="C18" s="4"/>
      <c r="D18" s="20"/>
      <c r="E18" s="4"/>
      <c r="G18" s="7" t="n">
        <v>83</v>
      </c>
      <c r="H18" s="7" t="n">
        <v>7</v>
      </c>
      <c r="I18" s="7" t="n">
        <f aca="false">G18/H18</f>
        <v>11.8571428571429</v>
      </c>
      <c r="J18" s="8" t="n">
        <v>2.5</v>
      </c>
      <c r="K18" s="8" t="n">
        <f aca="false">IF(G18&gt;$K$30, IF(I18&gt;$K$31, J18+$J$31+$J$30, J18+$J$30),IF(I18&gt;$K$31, J18+$J$31, J18))</f>
        <v>6.5</v>
      </c>
      <c r="L18" s="7" t="n">
        <f aca="false">I18/K18*K$1</f>
        <v>18241.7582417582</v>
      </c>
    </row>
    <row r="19" customFormat="false" ht="12.8" hidden="false" customHeight="false" outlineLevel="0" collapsed="false">
      <c r="A19" s="4" t="s">
        <v>25</v>
      </c>
      <c r="B19" s="4"/>
      <c r="C19" s="4"/>
      <c r="D19" s="20"/>
      <c r="E19" s="4"/>
      <c r="G19" s="7" t="n">
        <v>80</v>
      </c>
      <c r="H19" s="7" t="n">
        <v>6</v>
      </c>
      <c r="I19" s="7" t="n">
        <f aca="false">G19/H19</f>
        <v>13.3333333333333</v>
      </c>
      <c r="J19" s="8" t="n">
        <v>3.5</v>
      </c>
      <c r="K19" s="8" t="n">
        <f aca="false">IF(G19&gt;$K$30, IF(I19&gt;$K$31, J19+$J$31+$J$30, J19+$J$30),IF(I19&gt;$K$31, J19+$J$31, J19))</f>
        <v>7.5</v>
      </c>
      <c r="L19" s="7" t="n">
        <f aca="false">I19/K19*K$1</f>
        <v>17777.7777777778</v>
      </c>
    </row>
    <row r="20" customFormat="false" ht="12.8" hidden="false" customHeight="false" outlineLevel="0" collapsed="false">
      <c r="A20" s="4" t="s">
        <v>26</v>
      </c>
      <c r="B20" s="4"/>
      <c r="C20" s="4"/>
      <c r="D20" s="20"/>
      <c r="E20" s="4"/>
      <c r="G20" s="7" t="n">
        <v>90</v>
      </c>
      <c r="H20" s="7" t="n">
        <v>10</v>
      </c>
      <c r="I20" s="7" t="n">
        <f aca="false">G20/H20</f>
        <v>9</v>
      </c>
      <c r="J20" s="8" t="n">
        <v>1.25</v>
      </c>
      <c r="K20" s="8" t="n">
        <f aca="false">IF(G20&gt;$K$30, IF(I20&gt;$K$31, J20+$J$31+$J$30, J20+$J$30),IF(I20&gt;$K$31, J20+$J$31, J20))</f>
        <v>5.25</v>
      </c>
      <c r="L20" s="7" t="n">
        <f aca="false">I20/K20*K$1</f>
        <v>17142.8571428571</v>
      </c>
    </row>
    <row r="21" customFormat="false" ht="12.8" hidden="false" customHeight="false" outlineLevel="0" collapsed="false">
      <c r="A21" s="4" t="s">
        <v>27</v>
      </c>
      <c r="B21" s="4"/>
      <c r="C21" s="4"/>
      <c r="D21" s="20"/>
      <c r="E21" s="4"/>
      <c r="G21" s="7" t="n">
        <v>73</v>
      </c>
      <c r="H21" s="7" t="n">
        <v>4</v>
      </c>
      <c r="I21" s="7" t="n">
        <f aca="false">G21/H21</f>
        <v>18.25</v>
      </c>
      <c r="J21" s="8" t="n">
        <v>5.75</v>
      </c>
      <c r="K21" s="8" t="n">
        <f aca="false">IF(G21&gt;$K$30, IF(I21&gt;$K$31, J21+$J$31+$J$30, J21+$J$30),IF(I21&gt;$K$31, J21+$J$31, J21))</f>
        <v>11.25</v>
      </c>
      <c r="L21" s="7" t="n">
        <f aca="false">I21/K21*K$1</f>
        <v>16222.2222222222</v>
      </c>
    </row>
    <row r="22" customFormat="false" ht="12.8" hidden="false" customHeight="false" outlineLevel="0" collapsed="false">
      <c r="A22" s="4"/>
      <c r="B22" s="4"/>
      <c r="C22" s="4"/>
      <c r="D22" s="20"/>
      <c r="E22" s="4"/>
      <c r="G22" s="7" t="n">
        <v>79</v>
      </c>
      <c r="H22" s="7" t="n">
        <v>5</v>
      </c>
      <c r="I22" s="7" t="n">
        <f aca="false">G22/H22</f>
        <v>15.8</v>
      </c>
      <c r="J22" s="8" t="n">
        <v>5</v>
      </c>
      <c r="K22" s="8" t="n">
        <f aca="false">IF(G22&gt;$K$30, IF(I22&gt;$K$31, J22+$J$31+$J$30, J22+$J$30),IF(I22&gt;$K$31, J22+$J$31, J22))</f>
        <v>10.5</v>
      </c>
      <c r="L22" s="7" t="n">
        <f aca="false">I22/K22*K$1</f>
        <v>15047.619047619</v>
      </c>
    </row>
    <row r="23" customFormat="false" ht="12.8" hidden="false" customHeight="false" outlineLevel="0" collapsed="false">
      <c r="A23" s="20" t="s">
        <v>28</v>
      </c>
      <c r="B23" s="4"/>
      <c r="C23" s="4"/>
      <c r="D23" s="20"/>
      <c r="E23" s="4"/>
      <c r="G23" s="7" t="n">
        <v>100</v>
      </c>
      <c r="H23" s="7" t="n">
        <v>15</v>
      </c>
      <c r="I23" s="7" t="n">
        <f aca="false">G23/H23</f>
        <v>6.66666666666667</v>
      </c>
      <c r="J23" s="8" t="n">
        <v>1</v>
      </c>
      <c r="K23" s="8" t="n">
        <f aca="false">IF(G23&gt;$K$30, IF(I23&gt;$K$31, J23+$J$31+$J$30, J23+$J$30),IF(I23&gt;$K$31, J23+$J$31, J23))</f>
        <v>5</v>
      </c>
      <c r="L23" s="7" t="n">
        <f aca="false">I23/K23*K$1</f>
        <v>13333.3333333333</v>
      </c>
    </row>
    <row r="24" customFormat="false" ht="12.8" hidden="false" customHeight="false" outlineLevel="0" collapsed="false">
      <c r="A24" s="20"/>
      <c r="B24" s="20"/>
      <c r="C24" s="20"/>
      <c r="D24" s="20"/>
      <c r="E24" s="20"/>
      <c r="F24" s="1"/>
      <c r="G24" s="8"/>
      <c r="H24" s="8"/>
      <c r="I24" s="8"/>
      <c r="J24" s="8"/>
      <c r="K24" s="8"/>
      <c r="L24" s="8"/>
      <c r="M24" s="9"/>
      <c r="N24" s="9"/>
      <c r="O24" s="9"/>
      <c r="P24" s="9"/>
      <c r="Q24" s="1"/>
      <c r="R24" s="1"/>
      <c r="S24" s="1"/>
    </row>
    <row r="25" customFormat="false" ht="12.8" hidden="false" customHeight="false" outlineLevel="0" collapsed="false">
      <c r="A25" s="1"/>
      <c r="B25" s="1"/>
      <c r="C25" s="1"/>
      <c r="E25" s="1"/>
      <c r="F25" s="1"/>
      <c r="G25" s="8"/>
      <c r="H25" s="8"/>
      <c r="I25" s="8"/>
      <c r="J25" s="8"/>
      <c r="K25" s="8"/>
      <c r="L25" s="8"/>
      <c r="M25" s="9"/>
      <c r="N25" s="9"/>
      <c r="O25" s="9"/>
      <c r="P25" s="9"/>
      <c r="Q25" s="1"/>
      <c r="R25" s="1"/>
      <c r="S25" s="1"/>
    </row>
    <row r="26" customFormat="false" ht="12.8" hidden="false" customHeight="false" outlineLevel="0" collapsed="false">
      <c r="A26" s="1" t="s">
        <v>29</v>
      </c>
      <c r="B26" s="1"/>
      <c r="C26" s="1"/>
      <c r="E26" s="1"/>
      <c r="F26" s="1"/>
      <c r="G26" s="8"/>
      <c r="H26" s="8"/>
      <c r="I26" s="8"/>
      <c r="J26" s="8"/>
      <c r="K26" s="8"/>
      <c r="L26" s="8"/>
      <c r="M26" s="9"/>
      <c r="N26" s="9"/>
      <c r="O26" s="9"/>
      <c r="P26" s="9"/>
      <c r="Q26" s="1"/>
      <c r="R26" s="1"/>
      <c r="S26" s="1"/>
    </row>
    <row r="27" customFormat="false" ht="12.8" hidden="false" customHeight="false" outlineLevel="0" collapsed="false">
      <c r="A27" s="1" t="s">
        <v>30</v>
      </c>
      <c r="B27" s="1"/>
      <c r="C27" s="1"/>
      <c r="E27" s="1"/>
      <c r="F27" s="1"/>
      <c r="G27" s="8"/>
      <c r="H27" s="8"/>
      <c r="I27" s="8"/>
      <c r="J27" s="8"/>
      <c r="K27" s="8"/>
      <c r="L27" s="8"/>
      <c r="M27" s="9"/>
      <c r="N27" s="9"/>
      <c r="O27" s="9"/>
      <c r="P27" s="9"/>
      <c r="Q27" s="1"/>
      <c r="R27" s="1"/>
      <c r="S27" s="1"/>
    </row>
    <row r="28" customFormat="false" ht="12.8" hidden="false" customHeight="false" outlineLevel="0" collapsed="false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9"/>
      <c r="N28" s="9"/>
      <c r="O28" s="9"/>
      <c r="P28" s="9"/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E29" s="1"/>
      <c r="F29" s="1"/>
      <c r="G29" s="1" t="s">
        <v>31</v>
      </c>
      <c r="H29" s="1"/>
      <c r="I29" s="1" t="s">
        <v>32</v>
      </c>
      <c r="J29" s="1"/>
      <c r="K29" s="1"/>
      <c r="L29" s="1"/>
      <c r="M29" s="9"/>
      <c r="N29" s="9"/>
      <c r="O29" s="9"/>
      <c r="P29" s="9"/>
      <c r="Q29" s="1"/>
      <c r="R29" s="1"/>
      <c r="S29" s="1"/>
    </row>
    <row r="30" customFormat="false" ht="12.8" hidden="false" customHeight="false" outlineLevel="0" collapsed="false">
      <c r="A30" s="1"/>
      <c r="B30" s="1"/>
      <c r="C30" s="1"/>
      <c r="E30" s="1"/>
      <c r="F30" s="1"/>
      <c r="G30" s="1" t="s">
        <v>33</v>
      </c>
      <c r="H30" s="1"/>
      <c r="I30" s="1" t="s">
        <v>34</v>
      </c>
      <c r="J30" s="1" t="n">
        <v>4</v>
      </c>
      <c r="K30" s="1" t="n">
        <v>70</v>
      </c>
      <c r="M30" s="9"/>
      <c r="N30" s="9"/>
      <c r="O30" s="9"/>
      <c r="P30" s="9"/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E31" s="1"/>
      <c r="F31" s="1"/>
      <c r="G31" s="1" t="s">
        <v>35</v>
      </c>
      <c r="H31" s="1"/>
      <c r="I31" s="1" t="s">
        <v>36</v>
      </c>
      <c r="J31" s="1" t="n">
        <v>1.5</v>
      </c>
      <c r="K31" s="1" t="n">
        <v>15</v>
      </c>
      <c r="M31" s="9"/>
      <c r="N31" s="9"/>
      <c r="O31" s="9"/>
      <c r="P31" s="9"/>
      <c r="Q31" s="1"/>
      <c r="R31" s="1"/>
      <c r="S31" s="1"/>
    </row>
    <row r="32" customFormat="false" ht="12.8" hidden="false" customHeight="false" outlineLevel="0" collapsed="false">
      <c r="A32" s="1"/>
      <c r="B32" s="1"/>
      <c r="C32" s="1"/>
      <c r="E32" s="1"/>
      <c r="F32" s="1"/>
      <c r="G32" s="1"/>
      <c r="H32" s="1"/>
      <c r="I32" s="1" t="s">
        <v>37</v>
      </c>
      <c r="J32" s="1" t="n">
        <v>1</v>
      </c>
      <c r="K32" s="1"/>
      <c r="M32" s="9"/>
      <c r="N32" s="9"/>
      <c r="O32" s="9"/>
      <c r="P32" s="9"/>
      <c r="Q32" s="1"/>
      <c r="R32" s="1"/>
      <c r="S32" s="1"/>
    </row>
    <row r="33" customFormat="false" ht="12.8" hidden="false" customHeight="false" outlineLevel="0" collapsed="false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9"/>
      <c r="N33" s="9"/>
      <c r="O33" s="9"/>
      <c r="P33" s="9"/>
      <c r="Q33" s="1"/>
      <c r="R33" s="1"/>
      <c r="S33" s="1"/>
    </row>
    <row r="34" customFormat="false" ht="12.8" hidden="false" customHeight="false" outlineLevel="0" collapsed="false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9"/>
      <c r="N34" s="9"/>
      <c r="O34" s="9"/>
      <c r="P34" s="9"/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9"/>
      <c r="N35" s="9"/>
      <c r="O35" s="9"/>
      <c r="P35" s="9"/>
      <c r="Q35" s="1"/>
      <c r="R35" s="1"/>
      <c r="S35" s="1"/>
    </row>
    <row r="36" customFormat="false" ht="12.8" hidden="false" customHeight="false" outlineLevel="0" collapsed="false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9"/>
      <c r="N36" s="9"/>
      <c r="O36" s="9"/>
      <c r="P36" s="9"/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9"/>
      <c r="N37" s="9"/>
      <c r="O37" s="9"/>
      <c r="P37" s="9"/>
      <c r="Q37" s="1"/>
      <c r="R37" s="1"/>
      <c r="S37" s="1"/>
    </row>
    <row r="38" customFormat="false" ht="23.85" hidden="false" customHeight="false" outlineLevel="0" collapsed="false">
      <c r="A38" s="21" t="s">
        <v>38</v>
      </c>
      <c r="B38" s="1" t="n">
        <v>5.75</v>
      </c>
      <c r="E38" s="1"/>
      <c r="F38" s="1"/>
      <c r="G38" s="1"/>
      <c r="H38" s="1"/>
      <c r="I38" s="1"/>
      <c r="J38" s="1"/>
      <c r="K38" s="1"/>
      <c r="L38" s="1"/>
      <c r="M38" s="9"/>
      <c r="N38" s="9"/>
      <c r="O38" s="9"/>
      <c r="P38" s="9"/>
      <c r="Q38" s="1"/>
      <c r="R38" s="1"/>
      <c r="S38" s="1"/>
    </row>
    <row r="39" customFormat="false" ht="12.8" hidden="false" customHeight="false" outlineLevel="0" collapsed="false">
      <c r="A39" s="1"/>
      <c r="B39" s="1" t="n">
        <v>5.5</v>
      </c>
      <c r="E39" s="1"/>
      <c r="F39" s="1"/>
      <c r="G39" s="1"/>
      <c r="H39" s="1"/>
      <c r="I39" s="1"/>
      <c r="J39" s="1"/>
      <c r="K39" s="1"/>
      <c r="L39" s="1"/>
      <c r="M39" s="9"/>
      <c r="N39" s="9"/>
      <c r="O39" s="9"/>
      <c r="P39" s="9"/>
      <c r="Q39" s="1"/>
      <c r="R39" s="1"/>
      <c r="S39" s="1"/>
    </row>
    <row r="40" customFormat="false" ht="12.8" hidden="false" customHeight="false" outlineLevel="0" collapsed="false">
      <c r="A40" s="1"/>
      <c r="B40" s="1" t="n">
        <v>5.25</v>
      </c>
      <c r="E40" s="1"/>
      <c r="F40" s="1"/>
      <c r="G40" s="1"/>
      <c r="H40" s="1"/>
      <c r="I40" s="1"/>
      <c r="J40" s="1"/>
      <c r="K40" s="1"/>
      <c r="L40" s="1"/>
      <c r="M40" s="9"/>
      <c r="N40" s="9"/>
      <c r="O40" s="9"/>
      <c r="P40" s="9"/>
      <c r="Q40" s="1"/>
      <c r="R40" s="1"/>
      <c r="S40" s="1"/>
    </row>
    <row r="41" customFormat="false" ht="12.8" hidden="false" customHeight="false" outlineLevel="0" collapsed="false">
      <c r="A41" s="1"/>
      <c r="B41" s="1" t="n">
        <v>5</v>
      </c>
      <c r="E41" s="1"/>
      <c r="F41" s="1"/>
      <c r="G41" s="1"/>
      <c r="H41" s="1"/>
      <c r="I41" s="1"/>
      <c r="J41" s="1"/>
      <c r="K41" s="1"/>
      <c r="L41" s="1"/>
      <c r="M41" s="9"/>
      <c r="N41" s="9"/>
      <c r="O41" s="9"/>
      <c r="P41" s="9"/>
      <c r="Q41" s="1"/>
      <c r="R41" s="1"/>
      <c r="S41" s="1"/>
    </row>
    <row r="42" customFormat="false" ht="12.8" hidden="false" customHeight="false" outlineLevel="0" collapsed="false">
      <c r="B42" s="1" t="n">
        <v>4.75</v>
      </c>
    </row>
    <row r="43" customFormat="false" ht="12.8" hidden="false" customHeight="false" outlineLevel="0" collapsed="false">
      <c r="B43" s="1" t="n">
        <v>4.5</v>
      </c>
    </row>
    <row r="44" customFormat="false" ht="12.8" hidden="false" customHeight="false" outlineLevel="0" collapsed="false">
      <c r="A44" s="1"/>
      <c r="B44" s="1" t="n">
        <v>4.25</v>
      </c>
    </row>
    <row r="45" customFormat="false" ht="12.8" hidden="false" customHeight="false" outlineLevel="0" collapsed="false">
      <c r="A45" s="1"/>
      <c r="B45" s="1" t="n">
        <v>4</v>
      </c>
      <c r="E45" s="1"/>
      <c r="F45" s="1"/>
      <c r="G45" s="1"/>
      <c r="H45" s="1"/>
      <c r="I45" s="1"/>
      <c r="J45" s="1"/>
      <c r="K45" s="1"/>
      <c r="L45" s="1"/>
      <c r="M45" s="9"/>
      <c r="N45" s="9"/>
      <c r="O45" s="9"/>
      <c r="P45" s="9"/>
      <c r="Q45" s="1"/>
      <c r="R45" s="1"/>
      <c r="S45" s="1"/>
    </row>
    <row r="46" customFormat="false" ht="12.8" hidden="false" customHeight="false" outlineLevel="0" collapsed="false">
      <c r="A46" s="1"/>
      <c r="B46" s="1" t="n">
        <v>3.75</v>
      </c>
      <c r="E46" s="1"/>
      <c r="F46" s="1"/>
      <c r="G46" s="1"/>
      <c r="H46" s="1"/>
      <c r="I46" s="1"/>
      <c r="J46" s="1"/>
      <c r="K46" s="1"/>
      <c r="L46" s="1"/>
      <c r="M46" s="9"/>
      <c r="N46" s="9"/>
      <c r="O46" s="9"/>
      <c r="P46" s="9"/>
      <c r="Q46" s="1"/>
      <c r="R46" s="1"/>
      <c r="S46" s="1"/>
    </row>
    <row r="47" customFormat="false" ht="12.8" hidden="false" customHeight="false" outlineLevel="0" collapsed="false">
      <c r="A47" s="1"/>
      <c r="B47" s="1" t="n">
        <v>3.5</v>
      </c>
      <c r="E47" s="1"/>
      <c r="F47" s="1"/>
      <c r="G47" s="1"/>
      <c r="H47" s="1"/>
      <c r="I47" s="1"/>
      <c r="J47" s="1"/>
      <c r="K47" s="1"/>
      <c r="L47" s="1"/>
      <c r="M47" s="9"/>
      <c r="N47" s="9"/>
      <c r="O47" s="9"/>
      <c r="P47" s="9"/>
      <c r="Q47" s="1"/>
      <c r="R47" s="1"/>
      <c r="S47" s="1"/>
    </row>
    <row r="48" customFormat="false" ht="12.8" hidden="false" customHeight="false" outlineLevel="0" collapsed="false">
      <c r="A48" s="1"/>
      <c r="B48" s="1" t="n">
        <v>3.25</v>
      </c>
      <c r="E48" s="1"/>
      <c r="F48" s="1"/>
      <c r="G48" s="1"/>
      <c r="H48" s="1"/>
      <c r="I48" s="1"/>
      <c r="J48" s="1"/>
      <c r="K48" s="1"/>
      <c r="L48" s="1"/>
      <c r="M48" s="9"/>
      <c r="N48" s="9"/>
      <c r="O48" s="9"/>
      <c r="P48" s="9"/>
      <c r="Q48" s="1"/>
      <c r="R48" s="1"/>
      <c r="S48" s="1"/>
    </row>
    <row r="49" customFormat="false" ht="12.8" hidden="false" customHeight="false" outlineLevel="0" collapsed="false">
      <c r="A49" s="1"/>
      <c r="B49" s="1" t="n">
        <v>3</v>
      </c>
      <c r="E49" s="1"/>
      <c r="F49" s="1"/>
      <c r="G49" s="1"/>
      <c r="H49" s="1"/>
      <c r="I49" s="1"/>
      <c r="J49" s="1"/>
      <c r="K49" s="1"/>
      <c r="L49" s="1"/>
      <c r="M49" s="9"/>
      <c r="N49" s="9"/>
      <c r="O49" s="9"/>
      <c r="P49" s="9"/>
      <c r="Q49" s="1"/>
      <c r="R49" s="1"/>
      <c r="S49" s="1"/>
    </row>
    <row r="50" customFormat="false" ht="12.8" hidden="false" customHeight="false" outlineLevel="0" collapsed="false">
      <c r="A50" s="1"/>
      <c r="B50" s="1" t="n">
        <v>2.75</v>
      </c>
      <c r="E50" s="1"/>
      <c r="F50" s="1"/>
      <c r="G50" s="1"/>
      <c r="H50" s="1"/>
      <c r="I50" s="1"/>
      <c r="J50" s="1"/>
      <c r="K50" s="1"/>
      <c r="L50" s="1"/>
      <c r="M50" s="9"/>
      <c r="N50" s="9"/>
      <c r="O50" s="9"/>
      <c r="P50" s="9"/>
      <c r="Q50" s="1"/>
      <c r="R50" s="1"/>
      <c r="S50" s="1"/>
    </row>
    <row r="51" customFormat="false" ht="12.8" hidden="false" customHeight="false" outlineLevel="0" collapsed="false">
      <c r="A51" s="1"/>
      <c r="B51" s="1" t="n">
        <v>2.5</v>
      </c>
      <c r="E51" s="1"/>
      <c r="F51" s="1"/>
      <c r="G51" s="1"/>
      <c r="H51" s="1"/>
      <c r="I51" s="1"/>
      <c r="J51" s="1"/>
      <c r="K51" s="1"/>
      <c r="L51" s="1"/>
      <c r="M51" s="9"/>
      <c r="N51" s="9"/>
      <c r="O51" s="9"/>
      <c r="P51" s="9"/>
      <c r="Q51" s="1"/>
      <c r="R51" s="1"/>
      <c r="S51" s="1"/>
    </row>
    <row r="52" customFormat="false" ht="12.8" hidden="false" customHeight="false" outlineLevel="0" collapsed="false">
      <c r="A52" s="1"/>
      <c r="B52" s="1" t="n">
        <v>2.25</v>
      </c>
      <c r="E52" s="1"/>
      <c r="F52" s="1"/>
      <c r="G52" s="1"/>
      <c r="H52" s="1"/>
      <c r="I52" s="1"/>
      <c r="J52" s="1"/>
      <c r="K52" s="1"/>
      <c r="L52" s="1"/>
      <c r="M52" s="9"/>
      <c r="N52" s="9"/>
      <c r="O52" s="9"/>
      <c r="P52" s="9"/>
      <c r="Q52" s="1"/>
      <c r="R52" s="1"/>
      <c r="S52" s="1"/>
    </row>
    <row r="53" customFormat="false" ht="12.8" hidden="false" customHeight="false" outlineLevel="0" collapsed="false">
      <c r="A53" s="1"/>
      <c r="B53" s="1" t="n">
        <v>2</v>
      </c>
      <c r="E53" s="1"/>
      <c r="F53" s="1"/>
      <c r="G53" s="1"/>
      <c r="H53" s="1"/>
      <c r="I53" s="1"/>
      <c r="J53" s="1"/>
      <c r="K53" s="1"/>
      <c r="L53" s="1"/>
      <c r="M53" s="9"/>
      <c r="N53" s="9"/>
      <c r="O53" s="9"/>
      <c r="P53" s="9"/>
      <c r="Q53" s="1"/>
      <c r="R53" s="1"/>
      <c r="S53" s="1"/>
    </row>
    <row r="54" customFormat="false" ht="12.8" hidden="false" customHeight="false" outlineLevel="0" collapsed="false">
      <c r="A54" s="1"/>
      <c r="B54" s="1" t="n">
        <v>1.75</v>
      </c>
      <c r="E54" s="1"/>
      <c r="F54" s="1"/>
      <c r="G54" s="1"/>
      <c r="H54" s="1"/>
      <c r="I54" s="1"/>
      <c r="J54" s="1"/>
      <c r="K54" s="1"/>
      <c r="L54" s="1"/>
      <c r="M54" s="9"/>
      <c r="N54" s="9"/>
      <c r="O54" s="9"/>
      <c r="P54" s="9"/>
      <c r="Q54" s="1"/>
      <c r="R54" s="1"/>
      <c r="S54" s="1"/>
    </row>
    <row r="55" customFormat="false" ht="12.8" hidden="false" customHeight="false" outlineLevel="0" collapsed="false">
      <c r="A55" s="1"/>
      <c r="B55" s="1" t="n">
        <v>1.5</v>
      </c>
      <c r="E55" s="1"/>
      <c r="F55" s="1"/>
      <c r="G55" s="1"/>
      <c r="H55" s="1"/>
      <c r="I55" s="1"/>
      <c r="J55" s="1"/>
      <c r="K55" s="1"/>
      <c r="L55" s="1"/>
      <c r="M55" s="9"/>
      <c r="N55" s="9"/>
      <c r="O55" s="9"/>
      <c r="P55" s="9"/>
      <c r="Q55" s="1"/>
      <c r="R55" s="1"/>
      <c r="S55" s="1"/>
    </row>
    <row r="56" customFormat="false" ht="12.8" hidden="false" customHeight="false" outlineLevel="0" collapsed="false">
      <c r="A56" s="22"/>
      <c r="B56" s="1" t="n">
        <v>1.25</v>
      </c>
      <c r="D56" s="22"/>
      <c r="E56" s="22"/>
      <c r="F56" s="22"/>
      <c r="G56" s="22"/>
      <c r="H56" s="22"/>
      <c r="I56" s="22"/>
      <c r="J56" s="22"/>
      <c r="K56" s="22"/>
      <c r="L56" s="22"/>
      <c r="M56" s="23"/>
      <c r="N56" s="23"/>
      <c r="O56" s="23"/>
      <c r="P56" s="23"/>
      <c r="Q56" s="22"/>
      <c r="R56" s="22"/>
      <c r="S56" s="22"/>
    </row>
    <row r="57" customFormat="false" ht="12.8" hidden="false" customHeight="false" outlineLevel="0" collapsed="false">
      <c r="A57" s="22"/>
      <c r="B57" s="1" t="n">
        <v>1</v>
      </c>
      <c r="D57" s="22"/>
      <c r="E57" s="22"/>
      <c r="F57" s="22"/>
      <c r="G57" s="22"/>
      <c r="H57" s="22"/>
      <c r="I57" s="22"/>
      <c r="J57" s="22"/>
      <c r="K57" s="22"/>
      <c r="L57" s="22"/>
      <c r="M57" s="23"/>
      <c r="N57" s="24"/>
      <c r="O57" s="23"/>
      <c r="P57" s="23"/>
      <c r="Q57" s="22"/>
      <c r="R57" s="22"/>
      <c r="S57" s="22"/>
    </row>
    <row r="58" customFormat="false" ht="12.8" hidden="false" customHeight="false" outlineLevel="0" collapsed="false">
      <c r="A58" s="22"/>
      <c r="B58" s="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3"/>
      <c r="N58" s="23"/>
      <c r="O58" s="24"/>
      <c r="P58" s="23"/>
      <c r="Q58" s="22"/>
      <c r="R58" s="22"/>
      <c r="S58" s="22"/>
    </row>
    <row r="59" customFormat="false" ht="12.8" hidden="false" customHeight="false" outlineLevel="0" collapsed="false">
      <c r="A59" s="22"/>
      <c r="B59" s="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3"/>
      <c r="N59" s="23"/>
      <c r="O59" s="23"/>
      <c r="P59" s="23"/>
      <c r="Q59" s="22"/>
      <c r="R59" s="22"/>
      <c r="S59" s="22"/>
    </row>
    <row r="60" customFormat="false" ht="12.8" hidden="false" customHeight="false" outlineLevel="0" collapsed="false">
      <c r="A60" s="22"/>
      <c r="B60" s="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3"/>
      <c r="N60" s="23"/>
      <c r="O60" s="23"/>
      <c r="P60" s="23"/>
      <c r="Q60" s="22"/>
      <c r="R60" s="22"/>
      <c r="S60" s="22"/>
    </row>
    <row r="61" customFormat="false" ht="12.8" hidden="false" customHeight="false" outlineLevel="0" collapsed="false">
      <c r="A61" s="22"/>
      <c r="B61" s="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3"/>
      <c r="N61" s="23"/>
      <c r="O61" s="23"/>
      <c r="P61" s="23"/>
      <c r="Q61" s="22"/>
      <c r="R61" s="22"/>
      <c r="S61" s="22"/>
    </row>
    <row r="62" customFormat="false" ht="12.8" hidden="false" customHeight="false" outlineLevel="0" collapsed="false">
      <c r="A62" s="22"/>
      <c r="B62" s="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3"/>
      <c r="N62" s="23"/>
      <c r="O62" s="23"/>
      <c r="P62" s="23"/>
      <c r="Q62" s="22"/>
      <c r="R62" s="22"/>
      <c r="S62" s="22"/>
    </row>
    <row r="63" customFormat="false" ht="12.8" hidden="false" customHeight="false" outlineLevel="0" collapsed="false">
      <c r="B63" s="1"/>
    </row>
    <row r="65" customFormat="false" ht="12.8" hidden="false" customHeight="false" outlineLevel="0" collapsed="false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9"/>
      <c r="N65" s="9"/>
    </row>
    <row r="66" customFormat="false" ht="12.8" hidden="false" customHeight="false" outlineLevel="0" collapsed="false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9"/>
      <c r="N66" s="9"/>
      <c r="O66" s="9"/>
    </row>
    <row r="67" customFormat="false" ht="12.8" hidden="false" customHeight="false" outlineLevel="0" collapsed="false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9"/>
      <c r="N67" s="9"/>
    </row>
    <row r="68" customFormat="false" ht="12.8" hidden="false" customHeight="false" outlineLevel="0" collapsed="false">
      <c r="A68" s="23"/>
      <c r="B68" s="23"/>
    </row>
  </sheetData>
  <autoFilter ref="G3:L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2025-04-13T18:11:37Z</dcterms:created>
  <dc:creator/>
  <dc:description/>
  <dc:language>fr-FR</dc:language>
  <cp:lastModifiedBy/>
  <dcterms:modified xsi:type="dcterms:W3CDTF">2025-04-16T16:30:06Z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