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definedNames>
    <definedName function="false" hidden="true" localSheetId="0" name="_xlnm._FilterDatabase" vbProcedure="false">Feuille1!$H$3:$M$27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<sst xmlns="http://schemas.openxmlformats.org/spreadsheetml/2006/main" count="28" uniqueCount="27">
  <si>
    <t xml:space="preserve">Round 2 results :</t>
  </si>
  <si>
    <t xml:space="preserve">Base reward :</t>
  </si>
  <si>
    <t xml:space="preserve">ROUND4</t>
  </si>
  <si>
    <t xml:space="preserve">Base reward : </t>
  </si>
  <si>
    <t xml:space="preserve">Suitcase multiplier</t>
  </si>
  <si>
    <t xml:space="preserve">contestants</t>
  </si>
  <si>
    <t xml:space="preserve">Ratio</t>
  </si>
  <si>
    <t xml:space="preserve">Estimated % of players</t>
  </si>
  <si>
    <t xml:space="preserve">Adjusted Estimated % of players</t>
  </si>
  <si>
    <t xml:space="preserve">Estimated Final Value</t>
  </si>
  <si>
    <t xml:space="preserve">Container reward (x10k)</t>
  </si>
  <si>
    <t xml:space="preserve">% of players</t>
  </si>
  <si>
    <t xml:space="preserve">Final reward</t>
  </si>
  <si>
    <t xml:space="preserve">CONCLUSION</t>
  </si>
  <si>
    <t xml:space="preserve">A EVITER : </t>
  </si>
  <si>
    <t xml:space="preserve">GROS MULTIPLICATEUR DE BASE (MEME SI BEAUCOUP D’HABITANTS)</t>
  </si>
  <si>
    <t xml:space="preserve">CHOIX LOGIQUE → GROS MULTIPLICATEUR / NB HABITANTS</t>
  </si>
  <si>
    <t xml:space="preserve">Les plus rentables ont été ceux avec de petits mult de base et de petits multi / habitants.</t>
  </si>
  <si>
    <t xml:space="preserve">Container 1 is free</t>
  </si>
  <si>
    <t xml:space="preserve">Container 2 cost 50k</t>
  </si>
  <si>
    <t xml:space="preserve">First Suitcase is free</t>
  </si>
  <si>
    <t xml:space="preserve">PARAMETERS :</t>
  </si>
  <si>
    <t xml:space="preserve">Second is 50K </t>
  </si>
  <si>
    <t xml:space="preserve">Big multiplier &gt; 70</t>
  </si>
  <si>
    <t xml:space="preserve">Thirsd is 100K</t>
  </si>
  <si>
    <t xml:space="preserve">Big Ratio &gt; 15</t>
  </si>
  <si>
    <t xml:space="preserve">Previous best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</si>
</sst>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D7"/>
      </patternFill>
    </fill>
    <fill>
      <patternFill patternType="solid">
        <fgColor rgb="FFFFFFD7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4"/>
    <col collapsed="false" customWidth="true" hidden="false" outlineLevel="0" max="4" min="2" style="1" width="15.3"/>
    <col collapsed="false" customWidth="true" hidden="false" outlineLevel="0" max="5" min="5" style="1" width="16.69"/>
    <col collapsed="false" customWidth="true" hidden="false" outlineLevel="0" max="8" min="8" style="1" width="19.24"/>
    <col collapsed="false" customWidth="true" hidden="false" outlineLevel="0" max="9" min="9" style="1" width="13.81"/>
    <col collapsed="false" customWidth="true" hidden="false" outlineLevel="0" max="10" min="10" style="1" width="16.74"/>
    <col collapsed="false" customWidth="true" hidden="false" outlineLevel="0" max="11" min="11" style="1" width="23.27"/>
    <col collapsed="false" customWidth="true" hidden="false" outlineLevel="0" max="12" min="12" style="1" width="30.93"/>
    <col collapsed="false" customWidth="true" hidden="false" outlineLevel="0" max="13" min="13" style="1" width="22.16"/>
    <col collapsed="false" customWidth="false" hidden="false" outlineLevel="0" max="17" min="14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3" t="s">
        <v>1</v>
      </c>
      <c r="E1" s="3" t="n">
        <v>10000</v>
      </c>
      <c r="F1" s="3"/>
      <c r="H1" s="4" t="s">
        <v>2</v>
      </c>
      <c r="I1" s="5"/>
      <c r="J1" s="5" t="s">
        <v>3</v>
      </c>
      <c r="K1" s="5"/>
      <c r="L1" s="5" t="n">
        <v>10000</v>
      </c>
      <c r="M1" s="5"/>
      <c r="R1" s="1"/>
      <c r="S1" s="1"/>
      <c r="T1" s="1"/>
      <c r="U1" s="1"/>
      <c r="V1" s="1"/>
      <c r="W1" s="1"/>
      <c r="X1" s="1"/>
      <c r="Y1" s="1"/>
      <c r="Z1" s="1"/>
    </row>
    <row r="2" customFormat="false" ht="12.8" hidden="false" customHeight="false" outlineLevel="0" collapsed="false">
      <c r="A2" s="6"/>
      <c r="B2" s="6"/>
      <c r="C2" s="6"/>
      <c r="D2" s="6"/>
      <c r="E2" s="6"/>
      <c r="F2" s="3"/>
      <c r="H2" s="5"/>
      <c r="I2" s="5"/>
      <c r="J2" s="5"/>
      <c r="K2" s="5"/>
      <c r="L2" s="5"/>
      <c r="M2" s="5"/>
    </row>
    <row r="3" customFormat="false" ht="12.8" hidden="false" customHeight="false" outlineLevel="0" collapsed="false">
      <c r="A3" s="3"/>
      <c r="B3" s="3"/>
      <c r="C3" s="3"/>
      <c r="D3" s="3"/>
      <c r="E3" s="3"/>
      <c r="F3" s="6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3" t="s">
        <v>10</v>
      </c>
      <c r="B4" s="3"/>
      <c r="C4" s="3" t="s">
        <v>6</v>
      </c>
      <c r="D4" s="3" t="s">
        <v>11</v>
      </c>
      <c r="E4" s="3" t="s">
        <v>12</v>
      </c>
      <c r="F4" s="3"/>
      <c r="H4" s="8" t="n">
        <v>60</v>
      </c>
      <c r="I4" s="8" t="n">
        <v>4</v>
      </c>
      <c r="J4" s="8" t="n">
        <f aca="false">H4/I4</f>
        <v>15</v>
      </c>
      <c r="K4" s="8" t="n">
        <v>4.25</v>
      </c>
      <c r="L4" s="8" t="n">
        <f aca="false">IF(H4&gt;$L$30, IF(J4&gt;$L$31, K4+$K$31+$K$30, K4+$K$30),IF(J4&gt;$L$31, K4+$K$31, K4))</f>
        <v>4.25</v>
      </c>
      <c r="M4" s="8" t="n">
        <f aca="false">H4/(I4+L4)*L$1</f>
        <v>72727.2727272727</v>
      </c>
      <c r="R4" s="1"/>
      <c r="S4" s="1"/>
      <c r="T4" s="1"/>
      <c r="U4" s="1"/>
      <c r="V4" s="1"/>
      <c r="W4" s="1"/>
      <c r="X4" s="1"/>
      <c r="Y4" s="1"/>
      <c r="Z4" s="1"/>
    </row>
    <row r="5" customFormat="false" ht="12.8" hidden="false" customHeight="false" outlineLevel="0" collapsed="false">
      <c r="A5" s="9" t="n">
        <v>17</v>
      </c>
      <c r="B5" s="9" t="n">
        <v>1</v>
      </c>
      <c r="C5" s="9" t="n">
        <f aca="false">A5/B5</f>
        <v>17</v>
      </c>
      <c r="D5" s="9" t="n">
        <v>7.539</v>
      </c>
      <c r="E5" s="9" t="n">
        <f aca="false">(A5/(D5+B5))*E$1</f>
        <v>19908.6544091814</v>
      </c>
      <c r="F5" s="3"/>
      <c r="H5" s="8" t="n">
        <v>50</v>
      </c>
      <c r="I5" s="8" t="n">
        <v>4</v>
      </c>
      <c r="J5" s="8" t="n">
        <f aca="false">H5/I5</f>
        <v>12.5</v>
      </c>
      <c r="K5" s="8" t="n">
        <v>3</v>
      </c>
      <c r="L5" s="8" t="n">
        <f aca="false">IF(H5&gt;$L$30, IF(J5&gt;$L$31, K5+$K$31+$K$30, K5+$K$30),IF(J5&gt;$L$31, K5+$K$31, K5))</f>
        <v>3</v>
      </c>
      <c r="M5" s="8" t="n">
        <f aca="false">H5/(I5+L5)*L$1</f>
        <v>71428.5714285714</v>
      </c>
      <c r="R5" s="1"/>
      <c r="S5" s="1"/>
      <c r="T5" s="1"/>
      <c r="U5" s="1"/>
      <c r="V5" s="1"/>
      <c r="W5" s="1"/>
      <c r="X5" s="1"/>
      <c r="Y5" s="1"/>
      <c r="Z5" s="1"/>
    </row>
    <row r="6" customFormat="false" ht="12.8" hidden="false" customHeight="false" outlineLevel="0" collapsed="false">
      <c r="A6" s="9" t="n">
        <v>73</v>
      </c>
      <c r="B6" s="9" t="n">
        <v>4</v>
      </c>
      <c r="C6" s="9" t="n">
        <f aca="false">A6/B6</f>
        <v>18.25</v>
      </c>
      <c r="D6" s="9" t="n">
        <v>24.06</v>
      </c>
      <c r="E6" s="9" t="n">
        <f aca="false">(A6/(D6+B6))*E$1</f>
        <v>26015.680684248</v>
      </c>
      <c r="F6" s="3"/>
      <c r="H6" s="10" t="n">
        <v>37</v>
      </c>
      <c r="I6" s="10" t="n">
        <v>3</v>
      </c>
      <c r="J6" s="10" t="n">
        <f aca="false">H6/I6</f>
        <v>12.3333333333333</v>
      </c>
      <c r="K6" s="10" t="n">
        <v>2.75</v>
      </c>
      <c r="L6" s="10" t="n">
        <f aca="false">IF(H6&gt;$L$30, IF(J6&gt;$L$31, K6+$K$31+$K$30, K6+$K$30),IF(J6&gt;$L$31, K6+$K$31, K6))</f>
        <v>2.75</v>
      </c>
      <c r="M6" s="10" t="n">
        <f aca="false">H6/(I6+L6)*L$1</f>
        <v>64347.8260869565</v>
      </c>
      <c r="R6" s="1"/>
      <c r="S6" s="1"/>
      <c r="T6" s="1"/>
      <c r="U6" s="1"/>
      <c r="V6" s="1"/>
      <c r="W6" s="1"/>
      <c r="X6" s="1"/>
      <c r="Y6" s="1"/>
      <c r="Z6" s="1"/>
    </row>
    <row r="7" customFormat="false" ht="12.8" hidden="false" customHeight="false" outlineLevel="0" collapsed="false">
      <c r="A7" s="9" t="n">
        <v>80</v>
      </c>
      <c r="B7" s="9" t="n">
        <v>6</v>
      </c>
      <c r="C7" s="9" t="n">
        <f aca="false">A7/B7</f>
        <v>13.3333333333333</v>
      </c>
      <c r="D7" s="9" t="n">
        <v>18.178</v>
      </c>
      <c r="E7" s="9" t="n">
        <f aca="false">(A7/(D7+B7))*E$1</f>
        <v>33087.9311771032</v>
      </c>
      <c r="F7" s="3"/>
      <c r="H7" s="10" t="n">
        <v>40</v>
      </c>
      <c r="I7" s="10" t="n">
        <v>3</v>
      </c>
      <c r="J7" s="10" t="n">
        <f aca="false">H7/I7</f>
        <v>13.3333333333333</v>
      </c>
      <c r="K7" s="10" t="n">
        <v>3.25</v>
      </c>
      <c r="L7" s="10" t="n">
        <f aca="false">IF(H7&gt;$L$30, IF(J7&gt;$L$31, K7+$K$31+$K$30, K7+$K$30),IF(J7&gt;$L$31, K7+$K$31, K7))</f>
        <v>3.25</v>
      </c>
      <c r="M7" s="10" t="n">
        <f aca="false">H7/(I7+L7)*L$1</f>
        <v>64000</v>
      </c>
      <c r="R7" s="1"/>
      <c r="S7" s="1"/>
      <c r="T7" s="1"/>
      <c r="U7" s="1"/>
      <c r="V7" s="1"/>
      <c r="W7" s="1"/>
      <c r="X7" s="1"/>
      <c r="Y7" s="1"/>
      <c r="Z7" s="1"/>
    </row>
    <row r="8" customFormat="false" ht="12.8" hidden="false" customHeight="false" outlineLevel="0" collapsed="false">
      <c r="A8" s="3" t="n">
        <v>31</v>
      </c>
      <c r="B8" s="3" t="n">
        <v>2</v>
      </c>
      <c r="C8" s="3" t="n">
        <f aca="false">A8/B8</f>
        <v>15.5</v>
      </c>
      <c r="D8" s="3" t="n">
        <v>6.987</v>
      </c>
      <c r="E8" s="3" t="n">
        <f aca="false">(A8/(D8+B8))*E$1</f>
        <v>34494.2695003895</v>
      </c>
      <c r="F8" s="3"/>
      <c r="H8" s="10" t="n">
        <v>70</v>
      </c>
      <c r="I8" s="10" t="n">
        <v>4</v>
      </c>
      <c r="J8" s="10" t="n">
        <f aca="false">H8/I8</f>
        <v>17.5</v>
      </c>
      <c r="K8" s="10" t="n">
        <v>5.5</v>
      </c>
      <c r="L8" s="10" t="n">
        <f aca="false">IF(H8&gt;$L$30, IF(J8&gt;$L$31, K8+$K$31+$K$30, K8+$K$30),IF(J8&gt;$L$31, K8+$K$31, K8))</f>
        <v>7</v>
      </c>
      <c r="M8" s="10" t="n">
        <f aca="false">H8/(I8+L8)*L$1</f>
        <v>63636.3636363636</v>
      </c>
      <c r="R8" s="1"/>
      <c r="S8" s="1"/>
      <c r="T8" s="1"/>
      <c r="U8" s="1"/>
      <c r="V8" s="1"/>
      <c r="W8" s="1"/>
      <c r="X8" s="1"/>
      <c r="Y8" s="1"/>
      <c r="Z8" s="1"/>
    </row>
    <row r="9" customFormat="false" ht="12.8" hidden="false" customHeight="false" outlineLevel="0" collapsed="false">
      <c r="A9" s="3" t="n">
        <v>89</v>
      </c>
      <c r="B9" s="3" t="n">
        <v>8</v>
      </c>
      <c r="C9" s="3" t="n">
        <f aca="false">A9/B9</f>
        <v>11.125</v>
      </c>
      <c r="D9" s="3" t="n">
        <v>15.184</v>
      </c>
      <c r="E9" s="3" t="n">
        <f aca="false">(A9/(D9+B9))*E$1</f>
        <v>38388.5438233264</v>
      </c>
      <c r="F9" s="3"/>
      <c r="H9" s="10" t="n">
        <v>89</v>
      </c>
      <c r="I9" s="10" t="n">
        <v>8</v>
      </c>
      <c r="J9" s="10" t="n">
        <f aca="false">H9/I9</f>
        <v>11.125</v>
      </c>
      <c r="K9" s="10" t="n">
        <v>2</v>
      </c>
      <c r="L9" s="10" t="n">
        <f aca="false">IF(H9&gt;$L$30, IF(J9&gt;$L$31, K9+$K$31+$K$30, K9+$K$30),IF(J9&gt;$L$31, K9+$K$31, K9))</f>
        <v>5</v>
      </c>
      <c r="M9" s="10" t="n">
        <f aca="false">H9/(I9+L9)*L$1</f>
        <v>68461.5384615385</v>
      </c>
      <c r="R9" s="1"/>
      <c r="S9" s="1"/>
      <c r="T9" s="1"/>
      <c r="U9" s="1"/>
      <c r="V9" s="1"/>
      <c r="W9" s="1"/>
      <c r="X9" s="1"/>
      <c r="Y9" s="1"/>
      <c r="Z9" s="1"/>
    </row>
    <row r="10" customFormat="false" ht="12.8" hidden="false" customHeight="false" outlineLevel="0" collapsed="false">
      <c r="A10" s="3" t="n">
        <v>50</v>
      </c>
      <c r="B10" s="3" t="n">
        <v>4</v>
      </c>
      <c r="C10" s="3" t="n">
        <f aca="false">A10/B10</f>
        <v>12.5</v>
      </c>
      <c r="D10" s="3" t="n">
        <v>8.516</v>
      </c>
      <c r="E10" s="3" t="n">
        <f aca="false">(A10/(D10+B10))*E$1</f>
        <v>39948.8654522212</v>
      </c>
      <c r="F10" s="3"/>
      <c r="H10" s="10" t="n">
        <v>83</v>
      </c>
      <c r="I10" s="10" t="n">
        <v>7</v>
      </c>
      <c r="J10" s="10" t="n">
        <f aca="false">H10/I10</f>
        <v>11.8571428571429</v>
      </c>
      <c r="K10" s="10" t="n">
        <v>2.5</v>
      </c>
      <c r="L10" s="10" t="n">
        <f aca="false">IF(H10&gt;$L$30, IF(J10&gt;$L$31, K10+$K$31+$K$30, K10+$K$30),IF(J10&gt;$L$31, K10+$K$31, K10))</f>
        <v>5.5</v>
      </c>
      <c r="M10" s="10" t="n">
        <f aca="false">H10/(I10+L10)*L$1</f>
        <v>66400</v>
      </c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8" hidden="false" customHeight="false" outlineLevel="0" collapsed="false">
      <c r="A11" s="3" t="n">
        <v>90</v>
      </c>
      <c r="B11" s="3" t="n">
        <v>10</v>
      </c>
      <c r="C11" s="3" t="n">
        <f aca="false">A11/B11</f>
        <v>9</v>
      </c>
      <c r="D11" s="3" t="n">
        <v>11.807</v>
      </c>
      <c r="E11" s="3" t="n">
        <f aca="false">(A11/(D11+B11))*E$1</f>
        <v>41271.1514651259</v>
      </c>
      <c r="F11" s="3"/>
      <c r="H11" s="10" t="n">
        <v>41</v>
      </c>
      <c r="I11" s="10" t="n">
        <v>3</v>
      </c>
      <c r="J11" s="10" t="n">
        <f aca="false">H11/I11</f>
        <v>13.6666666666667</v>
      </c>
      <c r="K11" s="10" t="n">
        <v>3.75</v>
      </c>
      <c r="L11" s="10" t="n">
        <f aca="false">IF(H11&gt;$L$30, IF(J11&gt;$L$31, K11+$K$31+$K$30, K11+$K$30),IF(J11&gt;$L$31, K11+$K$31, K11))</f>
        <v>3.75</v>
      </c>
      <c r="M11" s="10" t="n">
        <f aca="false">H11/(I11+L11)*L$1</f>
        <v>60740.7407407407</v>
      </c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8" hidden="false" customHeight="false" outlineLevel="0" collapsed="false">
      <c r="A12" s="3" t="n">
        <v>37</v>
      </c>
      <c r="B12" s="3" t="n">
        <v>3</v>
      </c>
      <c r="C12" s="3" t="n">
        <f aca="false">A12/B12</f>
        <v>12.3333333333333</v>
      </c>
      <c r="D12" s="3" t="n">
        <v>5.118</v>
      </c>
      <c r="E12" s="3" t="n">
        <f aca="false">(A12/(D12+B12))*E$1</f>
        <v>45577.7285045578</v>
      </c>
      <c r="F12" s="3"/>
      <c r="H12" s="5" t="n">
        <v>80</v>
      </c>
      <c r="I12" s="5" t="n">
        <v>6</v>
      </c>
      <c r="J12" s="5" t="n">
        <f aca="false">H12/I12</f>
        <v>13.3333333333333</v>
      </c>
      <c r="K12" s="5" t="n">
        <v>3.5</v>
      </c>
      <c r="L12" s="5" t="n">
        <f aca="false">IF(H12&gt;$L$30, IF(J12&gt;$L$31, K12+$K$31+$K$30, K12+$K$30),IF(J12&gt;$L$31, K12+$K$31, K12))</f>
        <v>6.5</v>
      </c>
      <c r="M12" s="5" t="n">
        <f aca="false">H12/(I12+L12)*L$1</f>
        <v>64000</v>
      </c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8" hidden="false" customHeight="false" outlineLevel="0" collapsed="false">
      <c r="A13" s="2" t="n">
        <v>10</v>
      </c>
      <c r="B13" s="2" t="n">
        <v>1</v>
      </c>
      <c r="C13" s="2" t="n">
        <f aca="false">A13/B13</f>
        <v>10</v>
      </c>
      <c r="D13" s="2" t="n">
        <v>0.998</v>
      </c>
      <c r="E13" s="2" t="n">
        <f aca="false">(A13/(D13+B13))*E$1</f>
        <v>50050.0500500501</v>
      </c>
      <c r="F13" s="3"/>
      <c r="H13" s="5" t="n">
        <v>90</v>
      </c>
      <c r="I13" s="5" t="n">
        <v>10</v>
      </c>
      <c r="J13" s="5" t="n">
        <f aca="false">H13/I13</f>
        <v>9</v>
      </c>
      <c r="K13" s="5" t="n">
        <v>1.25</v>
      </c>
      <c r="L13" s="5" t="n">
        <f aca="false">IF(H13&gt;$L$30, IF(J13&gt;$L$31, K13+$K$31+$K$30, K13+$K$30),IF(J13&gt;$L$31, K13+$K$31, K13))</f>
        <v>4.25</v>
      </c>
      <c r="M13" s="5" t="n">
        <f aca="false">H13/(I13+L13)*L$1</f>
        <v>63157.8947368421</v>
      </c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8" hidden="false" customHeight="false" outlineLevel="0" collapsed="false">
      <c r="A14" s="2" t="n">
        <v>20</v>
      </c>
      <c r="B14" s="2" t="n">
        <v>2</v>
      </c>
      <c r="C14" s="2" t="n">
        <f aca="false">A14/B14</f>
        <v>10</v>
      </c>
      <c r="D14" s="2" t="n">
        <v>1.614</v>
      </c>
      <c r="E14" s="2" t="n">
        <f aca="false">(A14/(D14+B14))*E$1</f>
        <v>55340.3431101273</v>
      </c>
      <c r="F14" s="3"/>
      <c r="H14" s="5" t="n">
        <v>23</v>
      </c>
      <c r="I14" s="5" t="n">
        <v>2</v>
      </c>
      <c r="J14" s="5" t="n">
        <f aca="false">H14/I14</f>
        <v>11.5</v>
      </c>
      <c r="K14" s="5" t="n">
        <v>2.25</v>
      </c>
      <c r="L14" s="5" t="n">
        <f aca="false">IF(H14&gt;$L$30, IF(J14&gt;$L$31, K14+$K$31+$K$30, K14+$K$30),IF(J14&gt;$L$31, K14+$K$31, K14))</f>
        <v>2.25</v>
      </c>
      <c r="M14" s="5" t="n">
        <f aca="false">H14/(I14+L14)*L$1</f>
        <v>54117.6470588235</v>
      </c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H15" s="5" t="n">
        <v>79</v>
      </c>
      <c r="I15" s="5" t="n">
        <v>5</v>
      </c>
      <c r="J15" s="5" t="n">
        <f aca="false">H15/I15</f>
        <v>15.8</v>
      </c>
      <c r="K15" s="5" t="n">
        <v>5</v>
      </c>
      <c r="L15" s="5" t="n">
        <f aca="false">IF(H15&gt;$L$30, IF(J15&gt;$L$31, K15+$K$31+$K$30, K15+$K$30),IF(J15&gt;$L$31, K15+$K$31, K15))</f>
        <v>9.5</v>
      </c>
      <c r="M15" s="5" t="n">
        <f aca="false">H15/(I15+L15)*L$1</f>
        <v>54482.7586206897</v>
      </c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H16" s="5" t="n">
        <v>47</v>
      </c>
      <c r="I16" s="5" t="n">
        <v>3</v>
      </c>
      <c r="J16" s="5" t="n">
        <f aca="false">H16/I16</f>
        <v>15.6666666666667</v>
      </c>
      <c r="K16" s="5" t="n">
        <v>4.75</v>
      </c>
      <c r="L16" s="5" t="n">
        <f aca="false">IF(H16&gt;$L$30, IF(J16&gt;$L$31, K16+$K$31+$K$30, K16+$K$30),IF(J16&gt;$L$31, K16+$K$31, K16))</f>
        <v>6.25</v>
      </c>
      <c r="M16" s="5" t="n">
        <f aca="false">H16/(I16+L16)*L$1</f>
        <v>50810.8108108108</v>
      </c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H17" s="5" t="n">
        <v>30</v>
      </c>
      <c r="I17" s="5" t="n">
        <v>2</v>
      </c>
      <c r="J17" s="5" t="n">
        <f aca="false">H17/I17</f>
        <v>15</v>
      </c>
      <c r="K17" s="5" t="n">
        <v>4</v>
      </c>
      <c r="L17" s="5" t="n">
        <f aca="false">IF(H17&gt;$L$30, IF(J17&gt;$L$31, K17+$K$31+$K$30, K17+$K$30),IF(J17&gt;$L$31, K17+$K$31, K17))</f>
        <v>4</v>
      </c>
      <c r="M17" s="5" t="n">
        <f aca="false">H17/(I17+L17)*L$1</f>
        <v>50000</v>
      </c>
    </row>
    <row r="18" customFormat="false" ht="12.8" hidden="false" customHeight="false" outlineLevel="0" collapsed="false">
      <c r="A18" s="3" t="s">
        <v>13</v>
      </c>
      <c r="B18" s="3"/>
      <c r="C18" s="3"/>
      <c r="D18" s="3"/>
      <c r="E18" s="3"/>
      <c r="F18" s="3"/>
      <c r="H18" s="5" t="n">
        <v>100</v>
      </c>
      <c r="I18" s="5" t="n">
        <v>15</v>
      </c>
      <c r="J18" s="5" t="n">
        <f aca="false">H18/I18</f>
        <v>6.66666666666667</v>
      </c>
      <c r="K18" s="5" t="n">
        <v>1</v>
      </c>
      <c r="L18" s="5" t="n">
        <f aca="false">IF(H18&gt;$L$30, IF(J18&gt;$L$31, K18+$K$31+$K$30, K18+$K$30),IF(J18&gt;$L$31, K18+$K$31, K18))</f>
        <v>4</v>
      </c>
      <c r="M18" s="5" t="n">
        <f aca="false">H18/(I18+L18)*L$1</f>
        <v>52631.5789473684</v>
      </c>
    </row>
    <row r="19" customFormat="false" ht="12.8" hidden="false" customHeight="false" outlineLevel="0" collapsed="false">
      <c r="A19" s="3" t="s">
        <v>14</v>
      </c>
      <c r="B19" s="3"/>
      <c r="C19" s="3"/>
      <c r="D19" s="3"/>
      <c r="E19" s="3"/>
      <c r="F19" s="3"/>
      <c r="H19" s="5" t="n">
        <v>73</v>
      </c>
      <c r="I19" s="5" t="n">
        <v>4</v>
      </c>
      <c r="J19" s="5" t="n">
        <f aca="false">H19/I19</f>
        <v>18.25</v>
      </c>
      <c r="K19" s="5" t="n">
        <v>5.75</v>
      </c>
      <c r="L19" s="5" t="n">
        <f aca="false">IF(H19&gt;$L$30, IF(J19&gt;$L$31, K19+$K$31+$K$30, K19+$K$30),IF(J19&gt;$L$31, K19+$K$31, K19))</f>
        <v>10.25</v>
      </c>
      <c r="M19" s="5" t="n">
        <f aca="false">H19/(I19+L19)*L$1</f>
        <v>51228.0701754386</v>
      </c>
    </row>
    <row r="20" customFormat="false" ht="12.8" hidden="false" customHeight="false" outlineLevel="0" collapsed="false">
      <c r="A20" s="3" t="s">
        <v>15</v>
      </c>
      <c r="B20" s="3"/>
      <c r="C20" s="3"/>
      <c r="D20" s="3"/>
      <c r="E20" s="3"/>
      <c r="F20" s="3"/>
      <c r="H20" s="11" t="n">
        <v>20</v>
      </c>
      <c r="I20" s="11" t="n">
        <v>2</v>
      </c>
      <c r="J20" s="11" t="n">
        <f aca="false">H20/I20</f>
        <v>10</v>
      </c>
      <c r="K20" s="11" t="n">
        <v>1.75</v>
      </c>
      <c r="L20" s="11" t="n">
        <f aca="false">IF(H20&gt;$L$30, IF(J20&gt;$L$31, K20+$K$31+$K$30, K20+$K$30),IF(J20&gt;$L$31, K20+$K$31, K20))+K32</f>
        <v>2.25</v>
      </c>
      <c r="M20" s="11" t="n">
        <f aca="false">H20/(I20+L20)*L$1</f>
        <v>47058.8235294118</v>
      </c>
    </row>
    <row r="21" customFormat="false" ht="12.8" hidden="false" customHeight="false" outlineLevel="0" collapsed="false">
      <c r="A21" s="3" t="s">
        <v>16</v>
      </c>
      <c r="B21" s="3"/>
      <c r="C21" s="3"/>
      <c r="D21" s="3"/>
      <c r="E21" s="3"/>
      <c r="F21" s="3"/>
      <c r="H21" s="11" t="n">
        <v>10</v>
      </c>
      <c r="I21" s="11" t="n">
        <v>1</v>
      </c>
      <c r="J21" s="11" t="n">
        <f aca="false">H21/I21</f>
        <v>10</v>
      </c>
      <c r="K21" s="11" t="n">
        <v>1.5</v>
      </c>
      <c r="L21" s="11" t="n">
        <f aca="false">IF(H21&gt;$L$30, IF(J21&gt;$L$31, K21+$K$31+$K$30, K21+$K$30),IF(J21&gt;$L$31, K21+$K$31, K21))+K32</f>
        <v>2</v>
      </c>
      <c r="M21" s="11" t="n">
        <f aca="false">H21/(I21+L21)*L$1</f>
        <v>33333.3333333333</v>
      </c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H22" s="12" t="n">
        <v>31</v>
      </c>
      <c r="I22" s="12" t="n">
        <v>2</v>
      </c>
      <c r="J22" s="12" t="n">
        <f aca="false">H22/I22</f>
        <v>15.5</v>
      </c>
      <c r="K22" s="12" t="n">
        <v>4.5</v>
      </c>
      <c r="L22" s="12" t="n">
        <f aca="false">IF(H22&gt;$L$30, IF(J22&gt;$L$31, K22+$K$31+$K$30, K22+$K$30),IF(J22&gt;$L$31, K22+$K$31, K22))</f>
        <v>6</v>
      </c>
      <c r="M22" s="12" t="n">
        <f aca="false">H22/(I22+L22)*L$1</f>
        <v>38750</v>
      </c>
    </row>
    <row r="23" customFormat="false" ht="12.8" hidden="false" customHeight="false" outlineLevel="0" collapsed="false">
      <c r="A23" s="6" t="s">
        <v>17</v>
      </c>
      <c r="B23" s="6"/>
      <c r="C23" s="6"/>
      <c r="D23" s="3"/>
      <c r="E23" s="3"/>
      <c r="F23" s="3"/>
      <c r="H23" s="12" t="n">
        <v>17</v>
      </c>
      <c r="I23" s="12" t="n">
        <v>1</v>
      </c>
      <c r="J23" s="12" t="n">
        <f aca="false">H23/I23</f>
        <v>17</v>
      </c>
      <c r="K23" s="12" t="n">
        <v>5.25</v>
      </c>
      <c r="L23" s="12" t="n">
        <f aca="false">IF(H23&gt;$L$30, IF(J23&gt;$L$31, K23+$K$31+$K$30, K23+$K$30),IF(J23&gt;$L$31, K23+$K$31, K23))</f>
        <v>6.75</v>
      </c>
      <c r="M23" s="12" t="n">
        <f aca="false">H23/(I23+L23)*L$1</f>
        <v>21935.4838709677</v>
      </c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1"/>
      <c r="H24" s="5"/>
      <c r="I24" s="5"/>
      <c r="J24" s="5"/>
      <c r="K24" s="5"/>
      <c r="L24" s="5"/>
      <c r="M24" s="5"/>
      <c r="R24" s="1"/>
      <c r="S24" s="1"/>
      <c r="T24" s="1"/>
    </row>
    <row r="25" customFormat="false" ht="12.8" hidden="false" customHeight="false" outlineLevel="0" collapsed="false">
      <c r="F25" s="1"/>
      <c r="G25" s="1"/>
      <c r="H25" s="5"/>
      <c r="I25" s="5"/>
      <c r="J25" s="5"/>
      <c r="K25" s="5"/>
      <c r="L25" s="5"/>
      <c r="M25" s="5"/>
      <c r="R25" s="1"/>
      <c r="S25" s="1"/>
      <c r="T25" s="1"/>
    </row>
    <row r="26" customFormat="false" ht="12.8" hidden="false" customHeight="false" outlineLevel="0" collapsed="false">
      <c r="A26" s="1" t="s">
        <v>18</v>
      </c>
      <c r="F26" s="1"/>
      <c r="G26" s="1"/>
      <c r="H26" s="5"/>
      <c r="I26" s="5"/>
      <c r="J26" s="5"/>
      <c r="K26" s="5"/>
      <c r="L26" s="5"/>
      <c r="M26" s="5"/>
      <c r="R26" s="1"/>
      <c r="S26" s="1"/>
      <c r="T26" s="1"/>
    </row>
    <row r="27" customFormat="false" ht="12.8" hidden="false" customHeight="false" outlineLevel="0" collapsed="false">
      <c r="A27" s="1" t="s">
        <v>19</v>
      </c>
      <c r="F27" s="1"/>
      <c r="G27" s="1"/>
      <c r="H27" s="5"/>
      <c r="I27" s="5"/>
      <c r="J27" s="5"/>
      <c r="K27" s="5"/>
      <c r="L27" s="5"/>
      <c r="M27" s="5"/>
      <c r="R27" s="1"/>
      <c r="S27" s="1"/>
      <c r="T27" s="1"/>
    </row>
    <row r="28" customFormat="false" ht="12.8" hidden="false" customHeight="false" outlineLevel="0" collapsed="false">
      <c r="F28" s="1"/>
      <c r="G28" s="1"/>
      <c r="R28" s="1"/>
      <c r="S28" s="1"/>
      <c r="T28" s="1"/>
    </row>
    <row r="29" customFormat="false" ht="12.8" hidden="false" customHeight="false" outlineLevel="0" collapsed="false">
      <c r="F29" s="1"/>
      <c r="G29" s="1"/>
      <c r="H29" s="1" t="s">
        <v>20</v>
      </c>
      <c r="J29" s="1" t="s">
        <v>21</v>
      </c>
      <c r="R29" s="1"/>
      <c r="S29" s="1"/>
      <c r="T29" s="1"/>
    </row>
    <row r="30" customFormat="false" ht="12.8" hidden="false" customHeight="false" outlineLevel="0" collapsed="false">
      <c r="F30" s="1"/>
      <c r="G30" s="1"/>
      <c r="H30" s="1" t="s">
        <v>22</v>
      </c>
      <c r="J30" s="1" t="s">
        <v>23</v>
      </c>
      <c r="K30" s="1" t="n">
        <v>3</v>
      </c>
      <c r="L30" s="1" t="n">
        <v>70</v>
      </c>
      <c r="R30" s="1"/>
      <c r="S30" s="1"/>
      <c r="T30" s="1"/>
    </row>
    <row r="31" customFormat="false" ht="12.8" hidden="false" customHeight="false" outlineLevel="0" collapsed="false">
      <c r="F31" s="1"/>
      <c r="G31" s="1"/>
      <c r="H31" s="1" t="s">
        <v>24</v>
      </c>
      <c r="J31" s="1" t="s">
        <v>25</v>
      </c>
      <c r="K31" s="1" t="n">
        <v>1.5</v>
      </c>
      <c r="L31" s="1" t="n">
        <v>15</v>
      </c>
      <c r="R31" s="1"/>
      <c r="S31" s="1"/>
      <c r="T31" s="1"/>
    </row>
    <row r="32" customFormat="false" ht="12.8" hidden="false" customHeight="false" outlineLevel="0" collapsed="false">
      <c r="F32" s="1"/>
      <c r="G32" s="1"/>
      <c r="J32" s="1" t="s">
        <v>26</v>
      </c>
      <c r="K32" s="1" t="n">
        <v>0.5</v>
      </c>
      <c r="R32" s="1"/>
      <c r="S32" s="1"/>
      <c r="T32" s="1"/>
    </row>
    <row r="33" customFormat="false" ht="12.8" hidden="false" customHeight="false" outlineLevel="0" collapsed="false">
      <c r="F33" s="1"/>
      <c r="G33" s="1"/>
      <c r="R33" s="1"/>
      <c r="S33" s="1"/>
      <c r="T33" s="1"/>
    </row>
    <row r="34" customFormat="false" ht="12.8" hidden="false" customHeight="false" outlineLevel="0" collapsed="false">
      <c r="F34" s="1"/>
      <c r="G34" s="1"/>
      <c r="R34" s="1"/>
      <c r="S34" s="1"/>
      <c r="T34" s="1"/>
    </row>
    <row r="35" customFormat="false" ht="12.8" hidden="false" customHeight="false" outlineLevel="0" collapsed="false">
      <c r="F35" s="1"/>
      <c r="G35" s="1"/>
      <c r="R35" s="1"/>
      <c r="S35" s="1"/>
      <c r="T35" s="1"/>
    </row>
    <row r="36" customFormat="false" ht="12.8" hidden="false" customHeight="false" outlineLevel="0" collapsed="false">
      <c r="F36" s="1"/>
      <c r="G36" s="1"/>
      <c r="R36" s="1"/>
      <c r="S36" s="1"/>
      <c r="T36" s="1"/>
    </row>
    <row r="37" customFormat="false" ht="12.8" hidden="false" customHeight="false" outlineLevel="0" collapsed="false">
      <c r="F37" s="1"/>
      <c r="G37" s="1"/>
      <c r="R37" s="1"/>
      <c r="S37" s="1"/>
      <c r="T37" s="1"/>
    </row>
    <row r="38" customFormat="false" ht="12.8" hidden="false" customHeight="false" outlineLevel="0" collapsed="false">
      <c r="A38" s="13"/>
      <c r="B38" s="13"/>
      <c r="C38" s="13"/>
      <c r="F38" s="1"/>
      <c r="G38" s="1"/>
      <c r="R38" s="1"/>
      <c r="S38" s="1"/>
      <c r="T38" s="1"/>
    </row>
    <row r="39" customFormat="false" ht="12.8" hidden="false" customHeight="false" outlineLevel="0" collapsed="false">
      <c r="F39" s="1"/>
      <c r="G39" s="1"/>
      <c r="R39" s="1"/>
      <c r="S39" s="1"/>
      <c r="T39" s="1"/>
    </row>
    <row r="40" customFormat="false" ht="12.8" hidden="false" customHeight="false" outlineLevel="0" collapsed="false">
      <c r="F40" s="1"/>
      <c r="G40" s="1"/>
      <c r="R40" s="1"/>
      <c r="S40" s="1"/>
      <c r="T40" s="1"/>
    </row>
    <row r="41" customFormat="false" ht="12.8" hidden="false" customHeight="false" outlineLevel="0" collapsed="false">
      <c r="F41" s="1"/>
      <c r="G41" s="1"/>
      <c r="R41" s="1"/>
      <c r="S41" s="1"/>
      <c r="T41" s="1"/>
    </row>
    <row r="45" customFormat="false" ht="12.8" hidden="false" customHeight="false" outlineLevel="0" collapsed="false">
      <c r="F45" s="1"/>
      <c r="G45" s="1"/>
      <c r="R45" s="1"/>
      <c r="S45" s="1"/>
      <c r="T45" s="1"/>
    </row>
    <row r="46" customFormat="false" ht="12.8" hidden="false" customHeight="false" outlineLevel="0" collapsed="false">
      <c r="F46" s="1"/>
      <c r="G46" s="1"/>
      <c r="R46" s="1"/>
      <c r="S46" s="1"/>
      <c r="T46" s="1"/>
    </row>
    <row r="47" customFormat="false" ht="12.8" hidden="false" customHeight="false" outlineLevel="0" collapsed="false">
      <c r="F47" s="1"/>
      <c r="G47" s="1"/>
      <c r="R47" s="1"/>
      <c r="S47" s="1"/>
      <c r="T47" s="1"/>
    </row>
    <row r="48" customFormat="false" ht="12.8" hidden="false" customHeight="false" outlineLevel="0" collapsed="false">
      <c r="F48" s="1"/>
      <c r="G48" s="1"/>
      <c r="R48" s="1"/>
      <c r="S48" s="1"/>
      <c r="T48" s="1"/>
    </row>
    <row r="49" customFormat="false" ht="12.8" hidden="false" customHeight="false" outlineLevel="0" collapsed="false">
      <c r="F49" s="1"/>
      <c r="G49" s="1"/>
      <c r="R49" s="1"/>
      <c r="S49" s="1"/>
      <c r="T49" s="1"/>
    </row>
    <row r="50" customFormat="false" ht="12.8" hidden="false" customHeight="false" outlineLevel="0" collapsed="false">
      <c r="F50" s="1"/>
      <c r="G50" s="1"/>
      <c r="R50" s="1"/>
      <c r="S50" s="1"/>
      <c r="T50" s="1"/>
    </row>
    <row r="51" customFormat="false" ht="12.8" hidden="false" customHeight="false" outlineLevel="0" collapsed="false">
      <c r="F51" s="1"/>
      <c r="G51" s="1"/>
      <c r="R51" s="1"/>
      <c r="S51" s="1"/>
      <c r="T51" s="1"/>
    </row>
    <row r="52" customFormat="false" ht="12.8" hidden="false" customHeight="false" outlineLevel="0" collapsed="false">
      <c r="F52" s="1"/>
      <c r="G52" s="1"/>
      <c r="R52" s="1"/>
      <c r="S52" s="1"/>
      <c r="T52" s="1"/>
    </row>
    <row r="53" customFormat="false" ht="12.8" hidden="false" customHeight="false" outlineLevel="0" collapsed="false">
      <c r="F53" s="1"/>
      <c r="G53" s="1"/>
      <c r="R53" s="1"/>
      <c r="S53" s="1"/>
      <c r="T53" s="1"/>
    </row>
    <row r="54" customFormat="false" ht="12.8" hidden="false" customHeight="false" outlineLevel="0" collapsed="false">
      <c r="F54" s="1"/>
      <c r="G54" s="1"/>
      <c r="R54" s="1"/>
      <c r="S54" s="1"/>
      <c r="T54" s="1"/>
    </row>
    <row r="55" customFormat="false" ht="12.8" hidden="false" customHeight="false" outlineLevel="0" collapsed="false">
      <c r="F55" s="1"/>
      <c r="G55" s="1"/>
      <c r="R55" s="1"/>
      <c r="S55" s="1"/>
      <c r="T55" s="1"/>
    </row>
    <row r="56" customFormat="false" ht="12.8" hidden="false" customHeight="false" outlineLevel="0" collapsed="false">
      <c r="A56" s="14"/>
      <c r="B56" s="14"/>
      <c r="C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customFormat="false" ht="12.8" hidden="false" customHeight="false" outlineLevel="0" collapsed="false">
      <c r="A57" s="14"/>
      <c r="B57" s="14"/>
      <c r="C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  <c r="Q57" s="14"/>
      <c r="R57" s="14"/>
      <c r="S57" s="14"/>
      <c r="T57" s="14"/>
    </row>
    <row r="58" customFormat="false" ht="12.8" hidden="false" customHeight="false" outlineLevel="0" collapsed="false">
      <c r="A58" s="14"/>
      <c r="B58" s="14"/>
      <c r="C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4"/>
      <c r="R58" s="14"/>
      <c r="S58" s="14"/>
      <c r="T58" s="14"/>
    </row>
    <row r="59" customFormat="false" ht="12.8" hidden="false" customHeight="false" outlineLevel="0" collapsed="false">
      <c r="A59" s="14"/>
      <c r="B59" s="14"/>
      <c r="C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customFormat="false" ht="12.8" hidden="false" customHeight="false" outlineLevel="0" collapsed="false">
      <c r="A60" s="14"/>
      <c r="B60" s="14"/>
      <c r="C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customFormat="false" ht="12.8" hidden="false" customHeight="false" outlineLevel="0" collapsed="false">
      <c r="A61" s="14"/>
      <c r="B61" s="14"/>
      <c r="C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customFormat="false" ht="12.8" hidden="false" customHeight="false" outlineLevel="0" collapsed="false">
      <c r="A62" s="14"/>
      <c r="B62" s="14"/>
      <c r="C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5" customFormat="false" ht="12.8" hidden="false" customHeight="false" outlineLevel="0" collapsed="false">
      <c r="F65" s="1"/>
      <c r="G65" s="1"/>
    </row>
    <row r="66" customFormat="false" ht="12.8" hidden="false" customHeight="false" outlineLevel="0" collapsed="false">
      <c r="F66" s="1"/>
      <c r="G66" s="1"/>
    </row>
    <row r="67" customFormat="false" ht="12.8" hidden="false" customHeight="false" outlineLevel="0" collapsed="false">
      <c r="F67" s="1"/>
      <c r="G67" s="1"/>
    </row>
    <row r="68" customFormat="false" ht="12.8" hidden="false" customHeight="false" outlineLevel="0" collapsed="false">
      <c r="A68" s="14"/>
      <c r="B68" s="14"/>
      <c r="C68" s="14"/>
      <c r="D68" s="14"/>
    </row>
  </sheetData>
  <autoFilter ref="H3:M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2025-04-13T18:11:37Z</dcterms:created>
  <dc:creator/>
  <dc:description/>
  <dc:language>fr-FR</dc:language>
  <cp:lastModifiedBy/>
  <dcterms:modified xsi:type="dcterms:W3CDTF">2025-04-16T16:53:22Z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