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dman\Documents\"/>
    </mc:Choice>
  </mc:AlternateContent>
  <xr:revisionPtr revIDLastSave="0" documentId="13_ncr:1_{557E5843-F7AC-4EA4-8C32-BD2A9CBCD2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tegoryStats" sheetId="5" r:id="rId2"/>
    <sheet name="SubcategoryStats" sheetId="7" r:id="rId3"/>
    <sheet name="Outcomes" sheetId="11" r:id="rId4"/>
    <sheet name="Goal Analysis" sheetId="12" r:id="rId5"/>
    <sheet name="Statistical Analysis" sheetId="13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E17" i="13"/>
  <c r="E16" i="13"/>
  <c r="E15" i="13"/>
  <c r="E14" i="13"/>
  <c r="E13" i="13"/>
  <c r="E12" i="13"/>
  <c r="B17" i="13"/>
  <c r="B16" i="13"/>
  <c r="B15" i="13"/>
  <c r="B14" i="13"/>
  <c r="B13" i="13"/>
  <c r="H3" i="12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13" i="12"/>
  <c r="D12" i="12"/>
  <c r="D11" i="12"/>
  <c r="D10" i="12"/>
  <c r="D9" i="12"/>
  <c r="D8" i="12"/>
  <c r="D7" i="12"/>
  <c r="D6" i="12"/>
  <c r="D5" i="12"/>
  <c r="D4" i="12"/>
  <c r="D3" i="12"/>
  <c r="C3" i="12"/>
  <c r="D2" i="12"/>
  <c r="C12" i="12"/>
  <c r="C11" i="12"/>
  <c r="C10" i="12"/>
  <c r="C9" i="12"/>
  <c r="C8" i="12"/>
  <c r="C7" i="12"/>
  <c r="C6" i="12"/>
  <c r="C5" i="12"/>
  <c r="C4" i="12"/>
  <c r="C13" i="12"/>
  <c r="B3" i="12"/>
  <c r="C2" i="12"/>
  <c r="B2" i="12"/>
  <c r="B13" i="12"/>
  <c r="B12" i="12"/>
  <c r="B11" i="12"/>
  <c r="B10" i="12"/>
  <c r="B9" i="12"/>
  <c r="B8" i="12"/>
  <c r="B7" i="12"/>
  <c r="B6" i="12"/>
  <c r="B5" i="12"/>
  <c r="B4" i="1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Rodman</author>
  </authors>
  <commentList>
    <comment ref="B19" authorId="0" shapeId="0" xr:uid="{9A21ADB0-202B-465F-ABDC-037BCEE2E7BE}">
      <text>
        <r>
          <rPr>
            <b/>
            <sz val="9"/>
            <color indexed="81"/>
            <rFont val="Tahoma"/>
            <family val="2"/>
          </rPr>
          <t>Rodman: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 xml:space="preserve">Median would be better in my opinion because it gives you an average of data in the middle value so you would get a whole number, as to mean would just give you the average data giving a number with decimals.
</t>
        </r>
      </text>
    </comment>
  </commentList>
</comments>
</file>

<file path=xl/sharedStrings.xml><?xml version="1.0" encoding="utf-8"?>
<sst xmlns="http://schemas.openxmlformats.org/spreadsheetml/2006/main" count="8158" uniqueCount="2116">
  <si>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</si>
  <si>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</si>
  <si>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</si>
  <si>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</si>
  <si>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</si>
  <si>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</si>
  <si>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</si>
  <si>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</si>
  <si>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</si>
  <si>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</si>
  <si>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</si>
  <si>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</si>
  <si>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</si>
  <si>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</si>
  <si>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</si>
  <si>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</si>
  <si>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</si>
  <si>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</si>
  <si>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</si>
  <si>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</si>
  <si>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</si>
  <si>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</si>
  <si>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</si>
  <si>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</si>
  <si>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</si>
  <si>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</si>
  <si>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</si>
  <si>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</si>
  <si>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</si>
  <si>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</si>
  <si>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</si>
  <si>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</si>
  <si>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</si>
  <si>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</si>
  <si>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</si>
  <si>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</si>
  <si>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</si>
  <si>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</si>
  <si>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</si>
  <si>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</si>
  <si>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</si>
  <si>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</si>
  <si>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</si>
  <si>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</si>
  <si>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</si>
  <si>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</si>
  <si>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</si>
  <si>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</si>
  <si>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</si>
  <si>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</si>
  <si>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</si>
  <si>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</si>
  <si>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</si>
  <si>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</si>
  <si>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</si>
  <si>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</si>
  <si>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</si>
  <si>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</si>
  <si>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</si>
  <si>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</si>
  <si>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</si>
  <si>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</si>
  <si>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</si>
  <si>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</si>
  <si>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</si>
  <si>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</si>
  <si>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</si>
  <si>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</si>
  <si>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</si>
  <si>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</si>
  <si>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</si>
  <si>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</si>
  <si>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</si>
  <si>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</si>
  <si>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</si>
  <si>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</si>
  <si>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</si>
  <si>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</si>
  <si>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</si>
  <si>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</si>
  <si>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</si>
  <si>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</si>
  <si>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</si>
  <si>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</si>
  <si>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</si>
  <si>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</si>
  <si>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</si>
  <si>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</si>
  <si>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</si>
  <si>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</si>
  <si>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</si>
  <si>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</si>
  <si>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</si>
  <si>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</si>
  <si>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</si>
  <si>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</si>
  <si>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</si>
  <si>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</si>
  <si>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</si>
  <si>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</si>
  <si>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</si>
  <si>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</si>
  <si>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</si>
  <si>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</si>
  <si>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</si>
  <si>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</si>
  <si>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</si>
  <si>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</si>
  <si>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</si>
  <si>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</si>
  <si>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</si>
  <si>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</si>
  <si>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</si>
  <si>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</si>
  <si>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</si>
  <si>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</si>
  <si>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</si>
  <si>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</si>
  <si>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</si>
  <si>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</si>
  <si>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</si>
  <si>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</si>
  <si>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</si>
  <si>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</si>
  <si>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</si>
  <si>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</si>
  <si>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</si>
  <si>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</si>
  <si>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</si>
  <si>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</si>
  <si>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</si>
  <si>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</si>
  <si>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</si>
  <si>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</si>
  <si>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</si>
  <si>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</si>
  <si>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</si>
  <si>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</si>
  <si>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</si>
  <si>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</si>
  <si>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</si>
  <si>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</si>
  <si>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</si>
  <si>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</si>
  <si>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</si>
  <si>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</si>
  <si>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</si>
  <si>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</si>
  <si>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</si>
  <si>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</si>
  <si>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</si>
  <si>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</si>
  <si>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</si>
  <si>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</si>
  <si>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</si>
  <si>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</si>
  <si>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</si>
  <si>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</si>
  <si>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</si>
  <si>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</si>
  <si>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</si>
  <si>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</si>
  <si>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</si>
  <si>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</si>
  <si>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</si>
  <si>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</si>
  <si>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</si>
  <si>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</si>
  <si>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</si>
  <si>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</si>
  <si>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</si>
  <si>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</si>
  <si>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</si>
  <si>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</si>
  <si>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</si>
  <si>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</si>
  <si>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</si>
  <si>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</si>
  <si>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</si>
  <si>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</si>
  <si>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</si>
  <si>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</si>
  <si>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</si>
  <si>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</si>
  <si>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</si>
  <si>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</si>
  <si>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</si>
  <si>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</si>
  <si>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</si>
  <si>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</si>
  <si>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</si>
  <si>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</si>
  <si>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</si>
  <si>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</si>
  <si>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</si>
  <si>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</si>
  <si>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</si>
  <si>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</si>
  <si>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</si>
  <si>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</si>
  <si>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</si>
  <si>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</si>
  <si>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</si>
  <si>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</si>
  <si>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</si>
  <si>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</si>
  <si>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</si>
  <si>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</si>
  <si>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</si>
  <si>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</si>
  <si>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</si>
  <si>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</si>
  <si>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</si>
  <si>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</si>
  <si>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</si>
  <si>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</si>
  <si>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</si>
  <si>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</si>
  <si>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</si>
  <si>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</si>
  <si>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</si>
  <si>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</si>
  <si>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</si>
  <si>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</si>
  <si>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</si>
  <si>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</si>
  <si>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</si>
  <si>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</si>
  <si>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</si>
  <si>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</si>
  <si>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</si>
  <si>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</si>
  <si>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</si>
  <si>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</si>
  <si>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</si>
  <si>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</si>
  <si>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</si>
  <si>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</si>
  <si>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</si>
  <si>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</si>
  <si>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</si>
  <si>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</si>
  <si>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</si>
  <si>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</si>
  <si>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</si>
  <si>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</si>
  <si>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</si>
  <si>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</si>
  <si>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</si>
  <si>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</si>
  <si>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</si>
  <si>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</si>
  <si>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</si>
  <si>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</si>
  <si>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</si>
  <si>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</si>
  <si>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</si>
  <si>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</si>
  <si>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</si>
  <si>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</si>
  <si>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</si>
  <si>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</si>
  <si>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</si>
  <si>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</si>
  <si>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</si>
  <si>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</si>
  <si>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</si>
  <si>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</si>
  <si>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</si>
  <si>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</si>
  <si>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</si>
  <si>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</si>
  <si>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</si>
  <si>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</si>
  <si>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</si>
  <si>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</si>
  <si>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</si>
  <si>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</si>
  <si>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</si>
  <si>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</si>
  <si>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</si>
  <si>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</si>
  <si>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</si>
  <si>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</si>
  <si>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</si>
  <si>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</si>
  <si>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</si>
  <si>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</si>
  <si>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</si>
  <si>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</si>
  <si>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</si>
  <si>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</si>
  <si>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</si>
  <si>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</si>
  <si>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</si>
  <si>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</si>
  <si>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</si>
  <si>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</si>
  <si>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</si>
  <si>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</si>
  <si>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</si>
  <si>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</si>
  <si>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</si>
  <si>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</si>
  <si>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</si>
  <si>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</si>
  <si>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</si>
  <si>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</si>
  <si>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</si>
  <si>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</si>
  <si>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</si>
  <si>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</si>
  <si>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</si>
  <si>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</si>
  <si>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</si>
  <si>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</si>
  <si>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</si>
  <si>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</si>
  <si>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</si>
  <si>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</si>
  <si>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</si>
  <si>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</si>
  <si>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</si>
  <si>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</si>
  <si>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</si>
  <si>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</si>
  <si>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</si>
  <si>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</si>
  <si>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</si>
  <si>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</si>
  <si>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</si>
  <si>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</si>
  <si>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</si>
  <si>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</si>
  <si>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</si>
  <si>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</si>
  <si>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</si>
  <si>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</si>
  <si>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</si>
  <si>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</si>
  <si>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</si>
  <si>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</si>
  <si>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</si>
  <si>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</si>
  <si>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</si>
  <si>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</si>
  <si>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</si>
  <si>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</si>
  <si>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</si>
  <si>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</si>
  <si>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</si>
  <si>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</si>
  <si>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</si>
  <si>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</si>
  <si>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</si>
  <si>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</si>
  <si>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</si>
  <si>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</si>
  <si>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</si>
  <si>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</si>
  <si>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</si>
  <si>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</si>
  <si>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</si>
  <si>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</si>
  <si>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</si>
  <si>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</si>
  <si>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</si>
  <si>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</si>
  <si>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</si>
  <si>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</si>
  <si>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</si>
  <si>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</si>
  <si>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</si>
  <si>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</si>
  <si>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</si>
  <si>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</si>
  <si>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</si>
  <si>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</si>
  <si>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</si>
  <si>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</si>
  <si>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</si>
  <si>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</si>
  <si>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</si>
  <si>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</si>
  <si>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</si>
  <si>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</si>
  <si>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</si>
  <si>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</si>
  <si>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</si>
  <si>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</si>
  <si>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</si>
  <si>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</si>
  <si>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</si>
  <si>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</si>
  <si>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</si>
  <si>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</si>
  <si>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</si>
  <si>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</si>
  <si>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</si>
  <si>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</si>
  <si>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</si>
  <si>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</si>
  <si>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</si>
  <si>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</si>
  <si>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</si>
  <si>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</si>
  <si>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</si>
  <si>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</si>
  <si>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</si>
  <si>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</si>
  <si>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</si>
  <si>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</si>
  <si>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</si>
  <si>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</si>
  <si>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</si>
  <si>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</si>
  <si>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</si>
  <si>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</si>
  <si>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</si>
  <si>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</si>
  <si>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</si>
  <si>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</si>
  <si>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</si>
  <si>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</si>
  <si>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</si>
  <si>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</si>
  <si>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</si>
  <si>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</si>
  <si>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</si>
  <si>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</si>
  <si>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</si>
  <si>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</si>
  <si>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</si>
  <si>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</si>
  <si>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</si>
  <si>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</si>
  <si>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</si>
  <si>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</si>
  <si>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</si>
  <si>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</si>
  <si>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</si>
  <si>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</si>
  <si>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</si>
  <si>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</si>
  <si>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</si>
  <si>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</si>
  <si>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</si>
  <si>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</si>
  <si>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</si>
  <si>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</si>
  <si>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</si>
  <si>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</si>
  <si>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</si>
  <si>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</si>
  <si>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</si>
  <si>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</si>
  <si>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</si>
  <si>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</si>
  <si>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</si>
  <si>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</si>
  <si>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</si>
  <si>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</si>
  <si>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</si>
  <si>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</si>
  <si>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</si>
  <si>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</si>
  <si>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</si>
  <si>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</si>
  <si>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</si>
  <si>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</si>
  <si>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</si>
  <si>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</si>
  <si>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</si>
  <si>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</si>
  <si>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</si>
  <si>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</si>
  <si>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</si>
  <si>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</si>
  <si>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</si>
  <si>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</si>
  <si>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</si>
  <si>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</si>
  <si>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</si>
  <si>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</si>
  <si>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</si>
  <si>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</si>
  <si>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</si>
  <si>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</si>
  <si>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</si>
  <si>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</si>
  <si>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</si>
  <si>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</si>
  <si>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</si>
  <si>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</si>
  <si>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</si>
  <si>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</si>
  <si>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</si>
  <si>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</si>
  <si>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</si>
  <si>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</si>
  <si>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</si>
  <si>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</si>
  <si>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</si>
  <si>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</si>
  <si>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</si>
  <si>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</si>
  <si>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</si>
  <si>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</si>
  <si>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</si>
  <si>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</si>
  <si>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</si>
  <si>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</si>
  <si>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</si>
  <si>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</si>
  <si>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</si>
  <si>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</si>
  <si>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</si>
  <si>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</si>
  <si>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</si>
  <si>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</si>
  <si>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</si>
  <si>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</si>
  <si>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</si>
  <si>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</si>
  <si>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</si>
  <si>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</si>
  <si>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</si>
  <si>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</si>
  <si>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</si>
  <si>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</si>
  <si>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</si>
  <si>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</si>
  <si>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</si>
  <si>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</si>
  <si>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</si>
  <si>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</si>
  <si>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</si>
  <si>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</si>
  <si>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</si>
  <si>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</si>
  <si>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</si>
  <si>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</si>
  <si>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</si>
  <si>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</si>
  <si>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</si>
  <si>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</si>
  <si>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</si>
  <si>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</si>
  <si>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</si>
  <si>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</si>
  <si>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</si>
  <si>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</si>
  <si>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</si>
  <si>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</si>
  <si>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</si>
  <si>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</si>
  <si>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</si>
  <si>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</si>
  <si>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</si>
  <si>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</si>
  <si>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</si>
  <si>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</si>
  <si>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</si>
  <si>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</si>
  <si>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</si>
  <si>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</si>
  <si>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</si>
  <si>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</si>
  <si>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</si>
  <si>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</si>
  <si>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</si>
  <si>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</si>
  <si>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</si>
  <si>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</si>
  <si>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</si>
  <si>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</si>
  <si>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</si>
  <si>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</si>
  <si>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</si>
  <si>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</si>
  <si>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</si>
  <si>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</si>
  <si>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</si>
  <si>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</si>
  <si>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</si>
  <si>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</si>
  <si>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</si>
  <si>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</si>
  <si>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</si>
  <si>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</si>
  <si>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</si>
  <si>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</si>
  <si>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</si>
  <si>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</si>
  <si>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</si>
  <si>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</si>
  <si>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</si>
  <si>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</si>
  <si>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</si>
  <si>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</si>
  <si>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</si>
  <si>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</si>
  <si>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</si>
  <si>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</si>
  <si>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</si>
  <si>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</si>
  <si>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</si>
  <si>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</si>
  <si>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</si>
  <si>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</si>
  <si>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</si>
  <si>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</si>
  <si>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</si>
  <si>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</si>
  <si>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</si>
  <si>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</si>
  <si>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</si>
  <si>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</si>
  <si>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</si>
  <si>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</si>
  <si>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</si>
  <si>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</si>
  <si>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</si>
  <si>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</si>
  <si>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</si>
  <si>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</si>
  <si>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</si>
  <si>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</si>
  <si>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</si>
  <si>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</si>
  <si>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</si>
  <si>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</si>
  <si>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</si>
  <si>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</si>
  <si>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</si>
  <si>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</si>
  <si>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</si>
  <si>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</si>
  <si>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</si>
  <si>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</si>
  <si>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</si>
  <si>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</si>
  <si>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</si>
  <si>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</si>
  <si>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</si>
  <si>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</si>
  <si>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</si>
  <si>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</si>
  <si>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</si>
  <si>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</si>
  <si>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</si>
  <si>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</si>
  <si>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</si>
  <si>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</si>
  <si>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</si>
  <si>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</si>
  <si>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</si>
  <si>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</si>
  <si>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</si>
  <si>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</si>
  <si>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</si>
  <si>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</si>
  <si>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</si>
  <si>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</si>
  <si>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</si>
  <si>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</si>
  <si>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</si>
  <si>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</si>
  <si>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</si>
  <si>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</si>
  <si>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</si>
  <si>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</si>
  <si>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</si>
  <si>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</si>
  <si>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</si>
  <si>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</si>
  <si>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</si>
  <si>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</si>
  <si>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</si>
  <si>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</si>
  <si>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</si>
  <si>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</si>
  <si>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</si>
  <si>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</si>
  <si>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</si>
  <si>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</si>
  <si>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</si>
  <si>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</si>
  <si>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</si>
  <si>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</si>
  <si>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</si>
  <si>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</si>
  <si>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</si>
  <si>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</si>
  <si>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</si>
  <si>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</si>
  <si>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</si>
  <si>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</si>
  <si>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</si>
  <si>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</si>
  <si>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</si>
  <si>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</si>
  <si>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</si>
  <si>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</si>
  <si>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</si>
  <si>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</si>
  <si>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</si>
  <si>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</si>
  <si>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</si>
  <si>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</si>
  <si>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</si>
  <si>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</si>
  <si>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</si>
  <si>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</si>
  <si>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</si>
  <si>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</si>
  <si>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</si>
  <si>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</si>
  <si>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</si>
  <si>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</si>
  <si>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</si>
  <si>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</si>
  <si>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</si>
  <si>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</si>
  <si>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</si>
  <si>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</si>
  <si>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</si>
  <si>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</si>
  <si>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</si>
  <si>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</si>
  <si>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</si>
  <si>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</si>
  <si>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</si>
  <si>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</si>
  <si>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</si>
  <si>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</si>
  <si>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</si>
  <si>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</si>
  <si>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</si>
  <si>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</si>
  <si>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</si>
  <si>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</si>
  <si>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</si>
  <si>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</si>
  <si>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</si>
  <si>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</si>
  <si>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</si>
  <si>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</si>
  <si>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</si>
  <si>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</si>
  <si>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</si>
  <si>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</si>
  <si>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</si>
  <si>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</si>
  <si>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</si>
  <si>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</si>
  <si>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</si>
  <si>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</si>
  <si>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</si>
  <si>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</si>
  <si>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</si>
  <si>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</si>
  <si>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</si>
  <si>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</si>
  <si>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</si>
  <si>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</si>
  <si>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</si>
  <si>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</si>
  <si>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</si>
  <si>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</si>
  <si>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</si>
  <si>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</si>
  <si>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</si>
  <si>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</si>
  <si>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</si>
  <si>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</si>
  <si>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</si>
  <si>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</si>
  <si>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</si>
  <si>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</si>
  <si>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</si>
  <si>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</si>
  <si>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</si>
  <si>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</si>
  <si>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</si>
  <si>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</si>
  <si>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</si>
  <si>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</si>
  <si>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</si>
  <si>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</si>
  <si>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</si>
  <si>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</si>
  <si>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</si>
  <si>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</si>
  <si>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</si>
  <si>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</si>
  <si>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</si>
  <si>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</si>
  <si>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</si>
  <si>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</si>
  <si>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</si>
  <si>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</si>
  <si>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</si>
  <si>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</si>
  <si>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</si>
  <si>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</si>
  <si>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</si>
  <si>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</si>
  <si>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</si>
  <si>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</si>
  <si>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</si>
  <si>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</si>
  <si>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</si>
  <si>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</si>
  <si>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</si>
  <si>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</si>
  <si>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</si>
  <si>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</si>
  <si>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</si>
  <si>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</si>
  <si>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</si>
  <si>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</si>
  <si>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</si>
  <si>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</si>
  <si>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</si>
  <si>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</si>
  <si>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</si>
  <si>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</si>
  <si>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</si>
  <si>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</si>
  <si>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</si>
  <si>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</si>
  <si>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</si>
  <si>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</si>
  <si>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</si>
  <si>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</si>
  <si>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</si>
  <si>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</si>
  <si>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</si>
  <si>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</si>
  <si>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</si>
  <si>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</si>
  <si>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</si>
  <si>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</si>
  <si>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</si>
  <si>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</si>
  <si>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</si>
  <si>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</si>
  <si>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</si>
  <si>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</si>
  <si>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</si>
  <si>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</si>
  <si>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</si>
  <si>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</si>
  <si>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</si>
  <si>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</si>
  <si>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</si>
  <si>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</si>
  <si>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</si>
  <si>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</si>
  <si>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</si>
  <si>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</si>
  <si>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</si>
  <si>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</si>
  <si>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</si>
  <si>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</si>
  <si>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</si>
  <si>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</si>
  <si>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</si>
  <si>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</si>
  <si>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</si>
  <si>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</si>
  <si>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</si>
  <si>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</si>
  <si>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</si>
  <si>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</si>
  <si>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</si>
  <si>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</si>
  <si>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</si>
  <si>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</si>
  <si>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</si>
  <si>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</si>
  <si>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</si>
  <si>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</si>
  <si>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</si>
  <si>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</si>
  <si>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</si>
  <si>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</si>
  <si>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</si>
  <si>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</si>
  <si>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</si>
  <si>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</si>
  <si>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</si>
  <si>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</si>
  <si>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</si>
  <si>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</si>
  <si>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</si>
  <si>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</si>
  <si>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</si>
  <si>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</si>
  <si>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</si>
  <si>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</si>
  <si>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</si>
  <si>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</si>
  <si>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</si>
  <si>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</si>
  <si>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</si>
  <si>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</si>
  <si>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</si>
  <si>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</si>
  <si>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</si>
  <si>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</si>
  <si>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</si>
  <si>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</si>
  <si>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</si>
  <si>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</si>
  <si>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</si>
  <si>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</si>
  <si>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</si>
  <si>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</si>
  <si>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</si>
  <si>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</si>
  <si>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</si>
  <si>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</si>
  <si>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</si>
  <si>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</si>
  <si>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</si>
  <si>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</si>
  <si>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</si>
  <si>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</si>
  <si>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</si>
  <si>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</si>
  <si>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</si>
  <si>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</si>
  <si>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</si>
  <si>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</si>
  <si>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</si>
  <si>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</si>
  <si>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</si>
  <si>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</si>
  <si>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</si>
  <si>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</si>
  <si>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</si>
  <si>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</si>
  <si>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</si>
  <si>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</si>
  <si>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</si>
  <si>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</si>
  <si>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</si>
  <si>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</si>
  <si>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</si>
  <si>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</si>
  <si>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</si>
  <si>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</si>
  <si>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</si>
  <si>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</si>
  <si>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</si>
  <si>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</si>
  <si>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</si>
  <si>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</si>
  <si>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</si>
  <si>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</si>
  <si>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</si>
  <si>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</si>
  <si>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</si>
  <si>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</si>
  <si>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</si>
  <si>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</si>
  <si>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</si>
  <si>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</si>
  <si>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</si>
  <si>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</si>
  <si>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</si>
  <si>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</si>
  <si>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</si>
  <si>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</si>
  <si>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</si>
  <si>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</si>
  <si>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</si>
  <si>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</si>
  <si>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</si>
  <si>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</si>
  <si>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</si>
  <si>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</si>
  <si>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</si>
  <si>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</si>
  <si>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</si>
  <si>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</si>
  <si>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</si>
  <si>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</si>
  <si>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</si>
  <si>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</si>
  <si>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</si>
  <si>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</si>
  <si>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</si>
  <si>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</si>
  <si>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</si>
  <si>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</si>
  <si>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</si>
  <si>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</si>
  <si>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</si>
  <si>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</si>
  <si>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</si>
  <si>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</si>
  <si>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</si>
  <si>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</si>
  <si>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</si>
  <si>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</si>
  <si>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</si>
  <si>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</si>
  <si>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</si>
  <si>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</si>
  <si>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</si>
  <si>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</si>
  <si>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</si>
  <si>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</si>
  <si>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</si>
  <si>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</si>
  <si>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</si>
  <si>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</si>
  <si>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</si>
  <si>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</si>
  <si>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</si>
  <si>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</si>
  <si>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</si>
  <si>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</si>
  <si>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</si>
  <si>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</si>
  <si>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</si>
  <si>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</si>
  <si>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</si>
  <si>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</si>
  <si>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</si>
  <si>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</si>
  <si>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</si>
  <si>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</si>
  <si>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</si>
  <si>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</si>
  <si>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</si>
  <si>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</si>
  <si>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</si>
  <si>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</si>
  <si>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</si>
  <si>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</si>
  <si>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</si>
  <si>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</si>
  <si>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</si>
  <si>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</si>
  <si>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</si>
  <si>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</si>
  <si>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</si>
  <si>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</si>
  <si>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</si>
  <si>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</si>
  <si>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</si>
  <si>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</si>
  <si>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</si>
  <si>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</si>
  <si>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</si>
  <si>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</si>
  <si>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</si>
  <si>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</si>
  <si>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</si>
  <si>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</si>
  <si>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</si>
  <si>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</si>
  <si>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</si>
  <si>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</si>
  <si>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</si>
  <si>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</si>
  <si>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</si>
  <si>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</si>
  <si>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</si>
  <si>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</si>
  <si>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</si>
  <si>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</si>
  <si>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</si>
  <si>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</si>
  <si>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</si>
  <si>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</si>
  <si>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</si>
  <si>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</si>
  <si>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</si>
  <si>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</si>
  <si>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</si>
  <si>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</si>
  <si>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</si>
  <si>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</si>
  <si>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</si>
  <si>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</si>
  <si>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</si>
  <si>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</si>
  <si>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</si>
  <si>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</si>
  <si>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</si>
  <si>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</si>
  <si>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</si>
  <si>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</si>
  <si>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</si>
  <si>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</si>
  <si>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</si>
  <si>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</si>
  <si>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</si>
  <si>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</si>
  <si>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</si>
  <si>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</si>
  <si>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</si>
  <si>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</si>
  <si>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</si>
  <si>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</si>
  <si>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</si>
  <si>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</si>
  <si>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</si>
  <si>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</si>
  <si>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</si>
  <si>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</si>
  <si>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</si>
  <si>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</si>
  <si>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</si>
  <si>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</si>
  <si>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</si>
  <si>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</si>
  <si>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</si>
  <si>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</si>
  <si>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</si>
  <si>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</si>
  <si>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</si>
  <si>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</si>
  <si>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</si>
  <si>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</si>
  <si>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</si>
  <si>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</si>
  <si>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</si>
  <si>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</si>
  <si>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</si>
  <si>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</si>
  <si>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</si>
  <si>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</si>
  <si>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</si>
  <si>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</si>
  <si>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</si>
  <si>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</si>
  <si>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</si>
  <si>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</si>
  <si>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</si>
  <si>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</si>
  <si>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</si>
  <si>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</si>
  <si>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</si>
  <si>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</si>
  <si>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</si>
  <si>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</si>
  <si>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</si>
  <si>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</si>
  <si>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</si>
  <si>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</si>
  <si>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</si>
  <si>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</si>
  <si>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</si>
  <si>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</si>
  <si>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</si>
  <si>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</si>
  <si>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</si>
  <si>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</si>
  <si>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</si>
  <si>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</si>
  <si>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</si>
  <si>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</si>
  <si>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</si>
  <si>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</si>
  <si>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</si>
  <si>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</si>
  <si>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</si>
  <si>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</si>
  <si>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</si>
  <si>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</si>
  <si>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</si>
  <si>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</si>
  <si>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</si>
  <si>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</si>
  <si>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</si>
  <si>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</si>
  <si>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</si>
  <si>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</si>
  <si>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</si>
  <si>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</si>
  <si>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</si>
  <si>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</si>
  <si>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</si>
  <si>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</si>
  <si>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</si>
  <si>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</si>
  <si>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</si>
  <si>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</si>
  <si>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</si>
  <si>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</si>
  <si>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</si>
  <si>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</si>
  <si>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</si>
  <si>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</si>
  <si>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</si>
  <si>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</si>
  <si>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</si>
  <si>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</si>
  <si>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</si>
  <si>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</si>
  <si>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</si>
  <si>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</si>
  <si>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</si>
  <si>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</si>
  <si>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</si>
  <si>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</si>
  <si>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</si>
  <si>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</si>
  <si>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</si>
  <si>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</si>
  <si>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</si>
  <si>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</si>
  <si>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</si>
  <si>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</si>
  <si>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</si>
  <si>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</si>
  <si>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</si>
  <si>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</si>
  <si>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</si>
  <si>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</si>
  <si>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</si>
  <si>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</si>
  <si>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</si>
  <si>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</si>
  <si>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</si>
  <si>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</si>
  <si>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</si>
  <si>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</si>
  <si>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</si>
  <si>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</si>
  <si>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</si>
  <si>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</si>
  <si>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</si>
  <si>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</si>
  <si>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</si>
  <si>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</si>
  <si>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</si>
  <si>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</si>
  <si>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</si>
  <si>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</si>
  <si>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</si>
  <si>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</si>
  <si>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</si>
  <si>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</si>
  <si>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</si>
  <si>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</si>
  <si>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</si>
  <si>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</si>
  <si>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</si>
  <si>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</si>
  <si>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</si>
  <si>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</si>
  <si>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</si>
  <si>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</si>
  <si>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</si>
  <si>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</si>
  <si>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</si>
  <si>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</si>
  <si>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</si>
  <si>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</si>
  <si>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</si>
  <si>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</si>
  <si>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</si>
  <si>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</si>
  <si>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</si>
  <si>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</si>
  <si>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</si>
  <si>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</si>
  <si>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</si>
  <si>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</si>
  <si>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</si>
  <si>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</si>
  <si>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</si>
  <si>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</si>
  <si>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</si>
  <si>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</si>
  <si>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</si>
  <si>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</si>
  <si>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</si>
  <si>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</si>
  <si>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</si>
  <si>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</si>
  <si>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</si>
  <si>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</si>
  <si>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</si>
  <si>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</si>
  <si>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</si>
  <si>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</si>
  <si>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</si>
  <si>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</si>
  <si>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</si>
  <si>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</si>
  <si>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</si>
  <si>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</si>
  <si>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</si>
  <si>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</si>
  <si>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</si>
  <si>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</si>
  <si>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</si>
  <si>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</si>
  <si>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</si>
  <si>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</si>
  <si>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</si>
  <si>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</si>
  <si>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</si>
  <si>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</si>
  <si>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</si>
  <si>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</si>
  <si>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</si>
  <si>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</si>
  <si>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</si>
  <si>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</si>
  <si>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</si>
  <si>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</si>
  <si>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</si>
  <si>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</si>
  <si>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</si>
  <si>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</si>
  <si>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</si>
  <si>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</si>
  <si>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</si>
  <si>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</si>
  <si>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</si>
  <si>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</si>
  <si>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</si>
  <si>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</si>
  <si>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</si>
  <si>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</si>
  <si>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</si>
  <si>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</si>
  <si>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</si>
  <si>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</si>
  <si>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</si>
  <si>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</si>
  <si>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</si>
  <si>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</si>
  <si>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</si>
  <si>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</si>
  <si>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</si>
  <si>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</si>
  <si>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</si>
  <si>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</si>
  <si>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</si>
  <si>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</si>
  <si>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</si>
  <si>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</si>
  <si>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</si>
  <si>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</si>
  <si>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</si>
  <si>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</si>
  <si>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</si>
  <si>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</si>
  <si>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</si>
  <si>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</si>
  <si>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</si>
  <si>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</si>
  <si>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</si>
  <si>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</si>
  <si>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</si>
  <si>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</si>
  <si>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</si>
  <si>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</si>
  <si>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</si>
  <si>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</si>
  <si>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</si>
  <si>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</si>
  <si>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</si>
  <si>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</si>
  <si>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</si>
  <si>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</si>
  <si>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</si>
  <si>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</si>
  <si>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</si>
  <si>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</si>
  <si>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</si>
  <si>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</si>
  <si>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</si>
  <si>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</si>
  <si>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</si>
  <si>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</si>
  <si>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</si>
  <si>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</si>
  <si>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</si>
  <si>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</si>
  <si>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</si>
  <si>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</si>
  <si>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</si>
  <si>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</si>
  <si>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</si>
  <si>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</si>
  <si>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</si>
  <si>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</si>
  <si>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</si>
  <si>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</si>
  <si>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</si>
  <si>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</si>
  <si>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</si>
  <si>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</si>
  <si>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</si>
  <si>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</si>
  <si>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</si>
  <si>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</si>
  <si>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</si>
  <si>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</si>
  <si>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</si>
  <si>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</si>
  <si>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</si>
  <si>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</si>
  <si>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</si>
  <si>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</si>
  <si>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</si>
  <si>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</si>
  <si>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</si>
  <si>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</si>
  <si>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</si>
  <si>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</si>
  <si>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</si>
  <si>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</si>
  <si>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</si>
  <si>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</si>
  <si>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</si>
  <si>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</si>
  <si>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</si>
  <si>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</si>
  <si>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</si>
  <si>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</si>
  <si>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</si>
  <si>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</si>
  <si>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</si>
  <si>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</si>
  <si>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</si>
  <si>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</si>
  <si>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</si>
  <si>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</si>
  <si>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</si>
  <si>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</si>
  <si>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</si>
  <si>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</si>
  <si>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</si>
  <si>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</si>
  <si>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</si>
  <si>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</si>
  <si>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</si>
  <si>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</si>
  <si>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</si>
  <si>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</si>
  <si>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</si>
  <si>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</si>
  <si>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</si>
  <si>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</si>
  <si>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</si>
  <si>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</si>
  <si>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</si>
  <si>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</si>
  <si>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</si>
  <si>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</si>
  <si>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</si>
  <si>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</si>
  <si>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</si>
  <si>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</si>
  <si>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</si>
  <si>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</si>
  <si>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</si>
  <si>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</si>
  <si>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</si>
  <si>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</si>
  <si>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</si>
  <si>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</si>
  <si>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</si>
  <si>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</si>
  <si>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</si>
  <si>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</si>
  <si>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</si>
  <si>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</si>
  <si>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</si>
  <si>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</si>
  <si>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</si>
  <si>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</si>
  <si>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</si>
  <si>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</si>
  <si>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</si>
  <si>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</si>
  <si>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</si>
  <si>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</si>
  <si>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</si>
  <si>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</si>
  <si>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</si>
  <si>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</si>
  <si>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</si>
  <si>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</si>
  <si>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</si>
  <si>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</si>
  <si>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</si>
  <si>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</si>
  <si>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</si>
  <si>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</si>
  <si>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</si>
  <si>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</si>
  <si>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</si>
  <si>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</si>
  <si>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</si>
  <si>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</si>
  <si>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</si>
  <si>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</si>
  <si>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</si>
  <si>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</si>
  <si>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</si>
  <si>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</si>
  <si>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</si>
  <si>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</si>
  <si>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</si>
  <si>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</si>
  <si>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</si>
  <si>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</si>
  <si>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</si>
  <si>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</si>
  <si>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</si>
  <si>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</si>
  <si>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</si>
  <si>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</si>
  <si>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</si>
  <si>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</si>
  <si>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</si>
  <si>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</si>
  <si>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</si>
  <si>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</si>
  <si>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</si>
  <si>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</si>
  <si>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</si>
  <si>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</si>
  <si>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</si>
  <si>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</si>
  <si>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</si>
  <si>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</si>
  <si>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</si>
  <si>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</si>
  <si>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</si>
  <si>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</si>
  <si>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</si>
  <si>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</si>
  <si>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</si>
  <si>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</si>
  <si>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</si>
  <si>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</si>
  <si>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</si>
  <si>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</si>
  <si>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</si>
  <si>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</si>
  <si>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</si>
  <si>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</si>
  <si>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</si>
  <si>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</si>
  <si>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</si>
  <si>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</si>
  <si>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</si>
  <si>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</si>
  <si>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</si>
  <si>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</si>
  <si>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</si>
  <si>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</si>
  <si>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</si>
  <si>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</si>
  <si>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</si>
  <si>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</si>
  <si>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</si>
  <si>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</si>
  <si>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</si>
  <si>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</si>
  <si>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</si>
  <si>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</si>
  <si>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</si>
  <si>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</si>
  <si>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</si>
  <si>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</si>
  <si>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</si>
  <si>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</si>
  <si>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</si>
  <si>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</si>
  <si>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</si>
  <si>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</si>
  <si>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</si>
  <si>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</si>
  <si>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</si>
  <si>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</si>
  <si>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</si>
  <si>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</si>
  <si>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</si>
  <si>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</si>
  <si>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</si>
  <si>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</si>
  <si>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</si>
  <si>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</si>
  <si>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</si>
  <si>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</si>
  <si>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</si>
  <si>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</si>
  <si>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</si>
  <si>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</si>
  <si>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</si>
  <si>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</si>
  <si>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</si>
  <si>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</si>
  <si>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</si>
  <si>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</si>
  <si>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</si>
  <si>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</si>
  <si>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</si>
  <si>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</si>
  <si>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</si>
  <si>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</si>
  <si>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</si>
  <si>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</si>
  <si>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</si>
  <si>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</si>
  <si>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</si>
  <si>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</si>
  <si>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</si>
  <si>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</si>
  <si>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</si>
  <si>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</si>
  <si>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</si>
  <si>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</si>
  <si>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</si>
  <si>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</si>
  <si>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</si>
  <si>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</si>
  <si>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</si>
  <si>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</si>
  <si>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</si>
  <si>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</si>
  <si>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</si>
  <si>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</si>
  <si>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</si>
  <si>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</si>
  <si>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</si>
  <si>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</si>
  <si>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</si>
  <si>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</si>
  <si>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</si>
  <si>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</si>
  <si>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</si>
  <si>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</si>
  <si>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</si>
  <si>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</si>
  <si>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</si>
  <si>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</si>
  <si>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</si>
  <si>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</si>
  <si>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</si>
  <si>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</si>
  <si>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</si>
  <si>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</si>
  <si>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</si>
  <si>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</si>
  <si>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</si>
  <si>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</si>
  <si>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</si>
  <si>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</si>
  <si>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</si>
  <si>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</si>
  <si>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</si>
  <si>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</si>
  <si>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</si>
  <si>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</si>
  <si>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</si>
  <si>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</si>
  <si>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</si>
  <si>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</si>
  <si>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</si>
  <si>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</si>
  <si>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</si>
  <si>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</si>
  <si>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</si>
  <si>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</si>
  <si>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</si>
  <si>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</si>
  <si>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</si>
  <si>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</si>
  <si>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</si>
  <si>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</si>
  <si>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</si>
  <si>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</si>
  <si>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</si>
  <si>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</si>
  <si>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</si>
  <si>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</si>
  <si>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</si>
  <si>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</si>
  <si>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</si>
  <si>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</si>
  <si>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</si>
  <si>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</si>
  <si>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</si>
  <si>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</si>
  <si>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</si>
  <si>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</si>
  <si>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</si>
  <si>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</si>
  <si>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</si>
  <si>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</si>
  <si>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</si>
  <si>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</si>
  <si>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</si>
  <si>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</si>
  <si>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</si>
  <si>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</si>
  <si>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</si>
  <si>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</si>
  <si>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</si>
  <si>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</si>
  <si>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</si>
  <si>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</si>
  <si>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</si>
  <si>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</si>
  <si>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</si>
  <si>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</si>
  <si>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</si>
  <si>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</si>
  <si>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</si>
  <si>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</si>
  <si>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</si>
  <si>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</si>
  <si>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</si>
  <si>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</si>
  <si>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</si>
  <si>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</si>
  <si>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</si>
  <si>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</si>
  <si>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</si>
  <si>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</si>
  <si>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</si>
  <si>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</si>
  <si>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</si>
  <si>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</si>
  <si>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</si>
  <si>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</si>
  <si>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</si>
  <si>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</si>
  <si>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</si>
  <si>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</si>
  <si>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</si>
  <si>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</si>
  <si>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</si>
  <si>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</si>
  <si>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</si>
  <si>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</si>
  <si>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</si>
  <si>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</si>
  <si>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</si>
  <si>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</si>
  <si>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</si>
  <si>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</si>
  <si>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</si>
  <si>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</si>
  <si>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</si>
  <si>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</si>
  <si>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</si>
  <si>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</si>
  <si>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</si>
  <si>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</si>
  <si>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</si>
  <si>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</si>
  <si>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</si>
  <si>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</si>
  <si>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</si>
  <si>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</si>
  <si>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</si>
  <si>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</si>
  <si>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</si>
  <si>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</si>
  <si>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</si>
  <si>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</si>
  <si>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</si>
  <si>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</si>
  <si>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</si>
  <si>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</si>
  <si>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</si>
  <si>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</si>
  <si>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</si>
  <si>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</si>
  <si>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</si>
  <si>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</si>
  <si>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</si>
  <si>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</si>
  <si>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</si>
  <si>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</si>
  <si>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</si>
  <si>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</si>
  <si>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</si>
  <si>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</si>
  <si>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</si>
  <si>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</si>
  <si>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</si>
  <si>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</si>
  <si>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</si>
  <si>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</si>
  <si>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</si>
  <si>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</si>
  <si>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</si>
  <si>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</si>
  <si>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</si>
  <si>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</si>
  <si>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</si>
  <si>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</si>
  <si>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</si>
  <si>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</si>
  <si>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</si>
  <si>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</si>
  <si>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</si>
  <si>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</si>
  <si>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</si>
  <si>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</si>
  <si>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</si>
  <si>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</si>
  <si>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</si>
  <si>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</si>
  <si>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</si>
  <si>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</si>
  <si>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</si>
  <si>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</si>
  <si>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</si>
  <si>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</si>
  <si>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</si>
  <si>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</si>
  <si>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</si>
  <si>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</si>
  <si>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</si>
  <si>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</si>
  <si>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</si>
  <si>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</si>
  <si>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</si>
  <si>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</si>
  <si>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</si>
  <si>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</si>
  <si>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</si>
  <si>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</si>
  <si>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</si>
  <si>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</si>
  <si>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</si>
  <si>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</si>
  <si>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</si>
  <si>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</si>
  <si>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</si>
  <si>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</si>
  <si>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</si>
  <si>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</si>
  <si>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</si>
  <si>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</si>
  <si>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</si>
  <si>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</si>
  <si>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</si>
  <si>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</si>
  <si>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</si>
  <si>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</si>
  <si>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</si>
  <si>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</si>
  <si>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</si>
  <si>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</si>
  <si>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</si>
  <si>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</si>
  <si>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</si>
  <si>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</si>
  <si>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</si>
  <si>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</si>
  <si>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</si>
  <si>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</si>
  <si>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</si>
  <si>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</si>
  <si>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</si>
  <si>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</si>
  <si>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</si>
  <si>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</si>
  <si>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</si>
  <si>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</si>
  <si>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</si>
  <si>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</si>
  <si>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</si>
  <si>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</si>
  <si>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</si>
  <si>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</si>
  <si>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</si>
  <si>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</si>
  <si>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</si>
  <si>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</si>
  <si>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</si>
  <si>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</si>
  <si>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</si>
  <si>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</si>
  <si>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</si>
  <si>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</si>
  <si>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</si>
  <si>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</si>
  <si>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</si>
  <si>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</si>
  <si>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</si>
  <si>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</si>
  <si>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</si>
  <si>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</si>
  <si>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</si>
  <si>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</si>
  <si>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</si>
  <si>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</si>
  <si>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</si>
  <si>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</si>
  <si>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</si>
  <si>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</si>
  <si>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</si>
  <si>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</si>
  <si>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</si>
  <si>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</si>
  <si>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</si>
  <si>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</si>
  <si>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</si>
  <si>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</si>
  <si>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</si>
  <si>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</si>
  <si>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</si>
  <si>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</si>
  <si>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</si>
  <si>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</si>
  <si>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</si>
  <si>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</si>
  <si>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</si>
  <si>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</si>
  <si>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</si>
  <si>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</si>
  <si>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</si>
  <si>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</si>
  <si>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</si>
  <si>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</si>
  <si>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</si>
  <si>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</si>
  <si>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</si>
  <si>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</si>
  <si>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</si>
  <si>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</si>
  <si>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</si>
  <si>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</si>
  <si>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</si>
  <si>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</si>
  <si>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</si>
  <si>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</si>
  <si>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</si>
  <si>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</si>
  <si>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</si>
  <si>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</si>
  <si>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</si>
  <si>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</si>
  <si>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</si>
  <si>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</si>
  <si>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</si>
  <si>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</si>
  <si>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</si>
  <si>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</si>
  <si>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</si>
  <si>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</si>
  <si>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</si>
  <si>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</si>
  <si>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</si>
  <si>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</si>
  <si>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</si>
  <si>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</si>
  <si>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</si>
  <si>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</si>
  <si>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</si>
  <si>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</si>
  <si>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</si>
  <si>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</si>
  <si>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</si>
  <si>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</si>
  <si>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</si>
  <si>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</si>
  <si>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</si>
  <si>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</si>
  <si>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</si>
  <si>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</si>
  <si>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</si>
  <si>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</si>
  <si>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</si>
  <si>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</si>
  <si>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</si>
  <si>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</si>
  <si>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</si>
  <si>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</si>
  <si>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</si>
  <si>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</si>
  <si>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</si>
  <si>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</si>
  <si>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</si>
  <si>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</si>
  <si>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</si>
  <si>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</si>
  <si>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</si>
  <si>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</si>
  <si>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</si>
  <si>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</si>
  <si>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</si>
  <si>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</si>
  <si>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</si>
  <si>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</si>
  <si>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</si>
  <si>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</si>
  <si>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</si>
  <si>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</si>
  <si>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</si>
  <si>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</si>
  <si>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</si>
  <si>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</si>
  <si>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</si>
  <si>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</si>
  <si>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</si>
  <si>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</si>
  <si>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</si>
  <si>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</si>
  <si>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</si>
  <si>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</si>
  <si>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</si>
  <si>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</si>
  <si>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</si>
  <si>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</si>
  <si>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</si>
  <si>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</si>
  <si>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</si>
  <si>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</si>
  <si>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</si>
  <si>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</si>
  <si>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</si>
  <si>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</si>
  <si>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</si>
  <si>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</si>
  <si>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</si>
  <si>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</si>
  <si>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</si>
  <si>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</si>
  <si>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</si>
  <si>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</si>
  <si>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</si>
  <si>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</si>
  <si>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</si>
  <si>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</si>
  <si>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</si>
  <si>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</si>
  <si>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</si>
  <si>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</si>
  <si>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</si>
  <si>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</si>
  <si>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</si>
  <si>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</si>
  <si>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</si>
  <si>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</si>
  <si>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</si>
  <si>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</si>
  <si>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</si>
  <si>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</si>
  <si>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</si>
  <si>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</si>
  <si>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</si>
  <si>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</si>
  <si>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</si>
  <si>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</si>
  <si>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</si>
  <si>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</si>
  <si>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</si>
  <si>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</si>
  <si>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</si>
  <si>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</si>
  <si>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</si>
  <si>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</si>
  <si>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</si>
  <si>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</si>
  <si>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</si>
  <si>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</si>
  <si>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</si>
  <si>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</si>
  <si>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</si>
  <si>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</si>
  <si>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</si>
  <si>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</si>
  <si>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</si>
  <si>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</si>
  <si>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</si>
  <si>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</si>
  <si>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</si>
  <si>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</si>
  <si>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</si>
  <si>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</si>
  <si>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</si>
  <si>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</si>
  <si>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</si>
  <si>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</si>
  <si>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</si>
  <si>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</si>
  <si>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</si>
  <si>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</si>
  <si>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35000 to 39999</t>
  </si>
  <si>
    <t>40000 to 44999</t>
  </si>
  <si>
    <t>45000 to 49999</t>
  </si>
  <si>
    <t>Greater than or equal to 50000</t>
  </si>
  <si>
    <t>20000 to 24999</t>
  </si>
  <si>
    <t>30000 to 34999</t>
  </si>
  <si>
    <t>succesful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</si>
  <si>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</si>
  <si>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</si>
  <si>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</si>
  <si>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</si>
  <si>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</si>
  <si>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</si>
  <si>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</si>
  <si>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Succesful Campaigns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</si>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</sst>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22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000D3"/>
        </patternFill>
      </fill>
    </dxf>
  </dxfs>
  <tableStyles count="0" defaultTableStyle="TableStyleMedium2" defaultPivotStyle="PivotStyleLight16"/>
  <colors>
    <mruColors>
      <color rgb="FFFF7C80"/>
      <color rgb="FFF00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[CrowdfundingBook-Rodney Weekes - Actual Work (1).xlsx]CategoryStats!PivotTable2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787217038852408E-2"/>
          <c:y val="3.6258026893000998E-2"/>
          <c:w val="0.82953708651620905"/>
          <c:h val="0.91308907259180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D-4B84-BA50-ACCA855693CD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D-4B84-BA50-ACCA855693CD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D-4B84-BA50-ACCA855693CD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D-4B84-BA50-ACCA8556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397151"/>
        <c:axId val="1405173375"/>
      </c:barChart>
      <c:catAx>
        <c:axId val="1415397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73375"/>
        <c:crosses val="autoZero"/>
        <c:auto val="1"/>
        <c:lblAlgn val="ctr"/>
        <c:lblOffset val="100"/>
        <c:noMultiLvlLbl val="0"/>
      </c:catAx>
      <c:valAx>
        <c:axId val="14051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[CrowdfundingBook-Rodney Weekes - Actual Work (1).xlsx]SubcategoryStats!PivotTable4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606-A131-869FDB21248D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606-A131-869FDB21248D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E-4606-A131-869FDB21248D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E-4606-A131-869FDB21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547263"/>
        <c:axId val="1403003695"/>
      </c:barChart>
      <c:catAx>
        <c:axId val="15825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03695"/>
        <c:crosses val="autoZero"/>
        <c:auto val="1"/>
        <c:lblAlgn val="ctr"/>
        <c:lblOffset val="100"/>
        <c:noMultiLvlLbl val="0"/>
      </c:catAx>
      <c:valAx>
        <c:axId val="14030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[CrowdfundingBook-Rodney Weekes - Actual Work (1).xlsx]Outcomes!PivotTable8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3-40DF-AF49-2144B21FA0FA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0DF-AF49-2144B21FA0FA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3-40DF-AF49-2144B21F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50623"/>
        <c:axId val="821279904"/>
      </c:lineChart>
      <c:catAx>
        <c:axId val="15825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9904"/>
        <c:crosses val="autoZero"/>
        <c:auto val="1"/>
        <c:lblAlgn val="ctr"/>
        <c:lblOffset val="100"/>
        <c:noMultiLvlLbl val="0"/>
      </c:catAx>
      <c:valAx>
        <c:axId val="8212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0-4DBC-A3D1-84397CBAF183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0-4DBC-A3D1-84397CBAF183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0-4DBC-A3D1-84397CBA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76912"/>
        <c:axId val="42452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191</c:v>
                      </c:pt>
                      <c:pt idx="1">
                        <c:v>164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B0-4DBC-A3D1-84397CBAF1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</c:v>
                      </c:pt>
                      <c:pt idx="1">
                        <c:v>126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B0-4DBC-A3D1-84397CBAF1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B0-4DBC-A3D1-84397CBAF1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B0-4DBC-A3D1-84397CBAF183}"/>
                  </c:ext>
                </c:extLst>
              </c15:ser>
            </c15:filteredLineSeries>
          </c:ext>
        </c:extLst>
      </c:lineChart>
      <c:catAx>
        <c:axId val="2394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2704"/>
        <c:crosses val="autoZero"/>
        <c:auto val="1"/>
        <c:lblAlgn val="ctr"/>
        <c:lblOffset val="100"/>
        <c:noMultiLvlLbl val="0"/>
      </c:catAx>
      <c:valAx>
        <c:axId val="424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325435</xdr:colOff>
      <xdr:row>0</xdr:row>
      <xdr:rowOff>179386</xdr:rowOff>
    </xdr:from>
    <xdr:to>
      <xdr:col>13</xdr:col>
      <xdr:colOff>95249</xdr:colOff>
      <xdr:row>22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A2067-0B30-3A80-46EB-92F35C1E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19050</xdr:rowOff>
    </xdr:from>
    <xdr:to>
      <xdr:col>17</xdr:col>
      <xdr:colOff>428625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3F0DB-23AE-EA57-B1BD-22189431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198191</xdr:colOff>
      <xdr:row>0</xdr:row>
      <xdr:rowOff>102577</xdr:rowOff>
    </xdr:from>
    <xdr:to>
      <xdr:col>13</xdr:col>
      <xdr:colOff>374404</xdr:colOff>
      <xdr:row>17</xdr:row>
      <xdr:rowOff>169252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E47CB-0750-E7E8-8E47-3D127AF8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14</xdr:row>
      <xdr:rowOff>114300</xdr:rowOff>
    </xdr:from>
    <xdr:to>
      <xdr:col>7</xdr:col>
      <xdr:colOff>1257300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40D41-76F8-F165-3314-0A298CBE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man" refreshedDate="45269.730870949075" createdVersion="8" refreshedVersion="8" minRefreshableVersion="3" recordCount="1000" xr:uid="{A9BB56B3-F763-4F7F-A8CA-81194530674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man" refreshedDate="45269.762970601849" createdVersion="8" refreshedVersion="8" minRefreshableVersion="3" recordCount="1001" xr:uid="{2882262D-E0EF-4B42-99D7-03BB32F43C45}">
  <cacheSource type="worksheet">
    <worksheetSource ref="G1:T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m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m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m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m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m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m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m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m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m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m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m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m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m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m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m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m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m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m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m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m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m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m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m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m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m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m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m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m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m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m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m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m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m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m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m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m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m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m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m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m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m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m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m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m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m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m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m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m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m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m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m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m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m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m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m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m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m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m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m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m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m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m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m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m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m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m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m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m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m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m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m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m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m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m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m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m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m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m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m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m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m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m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m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m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m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m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m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m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m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m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m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m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m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m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m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m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m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m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m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m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m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m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m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m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m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m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m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m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m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m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m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m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m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m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m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m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m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m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m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m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m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m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m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m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m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m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m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m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m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m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m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m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m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m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m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m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m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m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m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m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m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m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m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m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m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m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m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m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m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m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m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m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m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m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m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m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m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m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m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m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m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m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m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m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m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m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m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m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m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m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m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m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m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m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m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m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m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m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m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m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m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m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m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m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m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m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m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m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m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m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m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m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m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m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m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m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m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m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m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m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m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m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m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m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m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m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m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m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m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m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m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m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m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m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m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m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m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m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m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m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m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m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m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m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m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m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m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m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m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m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m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m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m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m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m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m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m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m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m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m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m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m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m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m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m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m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m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m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m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m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m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m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m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m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m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m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m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m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m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m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m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m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m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m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m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m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m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m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m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m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m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m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m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m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m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m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m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m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m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m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m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m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m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m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m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m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m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m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m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m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m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m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m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m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m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m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m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m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m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m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m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m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m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m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m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m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m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m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m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m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m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m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m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m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m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m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m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m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m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m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m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m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m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m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m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m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m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m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m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m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m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m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m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m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m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m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m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m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m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m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m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m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m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m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m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m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m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m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m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m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m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m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m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m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m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m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m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m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m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m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m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m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m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m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m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m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m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m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m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m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m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m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m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m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m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m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m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m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m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m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m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m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m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m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m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m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m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m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m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m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m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m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m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m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m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m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m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m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m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m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m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m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m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m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m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m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m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m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m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m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m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m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m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m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m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m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m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m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m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m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m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m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m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m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m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m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m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m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m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m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m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m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m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m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m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m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m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m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m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m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m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m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m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m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m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m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m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m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m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m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m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m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m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m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m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m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m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m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m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m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m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m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m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m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m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m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m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m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m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m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m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m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m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m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m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m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m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m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m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m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m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m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m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m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m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m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m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m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m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m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m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m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m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m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m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m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m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m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m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m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m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m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m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m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m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m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m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m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m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m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m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m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m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m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m/>
    <s v="US"/>
    <s v="USD"/>
    <n v="1408424400"/>
    <n v="1408597200"/>
    <x v="1"/>
    <d v="2014-08-21T05:00:00"/>
    <b v="0"/>
    <b v="1"/>
    <s v="music/rock"/>
    <x v="1"/>
    <s v="rock"/>
  </r>
  <r>
    <x v="1"/>
    <n v="1425"/>
    <m/>
    <s v="AU"/>
    <s v="AUD"/>
    <n v="1384668000"/>
    <n v="1384840800"/>
    <x v="2"/>
    <d v="2013-11-19T06:00:00"/>
    <b v="0"/>
    <b v="0"/>
    <s v="technology/web"/>
    <x v="2"/>
    <s v="web"/>
  </r>
  <r>
    <x v="0"/>
    <n v="24"/>
    <m/>
    <s v="US"/>
    <s v="USD"/>
    <n v="1565499600"/>
    <n v="1568955600"/>
    <x v="3"/>
    <d v="2019-09-20T05:00:00"/>
    <b v="0"/>
    <b v="0"/>
    <s v="music/rock"/>
    <x v="1"/>
    <s v="rock"/>
  </r>
  <r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x v="0"/>
    <n v="15"/>
    <m/>
    <s v="US"/>
    <s v="USD"/>
    <n v="1443848400"/>
    <n v="1444539600"/>
    <x v="27"/>
    <d v="2015-10-11T05:00:00"/>
    <b v="0"/>
    <b v="0"/>
    <s v="music/rock"/>
    <x v="1"/>
    <s v="rock"/>
  </r>
  <r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m/>
    <s v="IT"/>
    <s v="EUR"/>
    <n v="1346734800"/>
    <n v="1348981200"/>
    <x v="41"/>
    <d v="2012-09-30T05:00:00"/>
    <b v="0"/>
    <b v="1"/>
    <s v="music/rock"/>
    <x v="1"/>
    <s v="rock"/>
  </r>
  <r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x v="1"/>
    <n v="92"/>
    <m/>
    <s v="US"/>
    <s v="USD"/>
    <n v="1278565200"/>
    <n v="1280552400"/>
    <x v="46"/>
    <d v="2010-07-31T05:00:00"/>
    <b v="0"/>
    <b v="0"/>
    <s v="music/rock"/>
    <x v="1"/>
    <s v="rock"/>
  </r>
  <r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x v="1"/>
    <n v="303"/>
    <m/>
    <s v="US"/>
    <s v="USD"/>
    <n v="1571547600"/>
    <n v="1575439200"/>
    <x v="49"/>
    <d v="2019-12-04T06:00:00"/>
    <b v="0"/>
    <b v="0"/>
    <s v="music/rock"/>
    <x v="1"/>
    <s v="rock"/>
  </r>
  <r>
    <x v="0"/>
    <n v="1"/>
    <m/>
    <s v="IT"/>
    <s v="EUR"/>
    <n v="1375333200"/>
    <n v="1377752400"/>
    <x v="50"/>
    <d v="2013-08-29T05:00:00"/>
    <b v="0"/>
    <b v="0"/>
    <s v="music/metal"/>
    <x v="1"/>
    <s v="metal"/>
  </r>
  <r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m/>
    <s v="US"/>
    <s v="USD"/>
    <n v="1532926800"/>
    <n v="1533358800"/>
    <x v="55"/>
    <d v="2018-08-04T05:00:00"/>
    <b v="0"/>
    <b v="0"/>
    <s v="music/jazz"/>
    <x v="1"/>
    <s v="jazz"/>
  </r>
  <r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m/>
    <s v="US"/>
    <s v="USD"/>
    <n v="1480226400"/>
    <n v="1480485600"/>
    <x v="73"/>
    <d v="2016-11-30T06:00:00"/>
    <b v="0"/>
    <b v="0"/>
    <s v="music/jazz"/>
    <x v="1"/>
    <s v="jazz"/>
  </r>
  <r>
    <x v="1"/>
    <n v="85"/>
    <m/>
    <s v="GB"/>
    <s v="GBP"/>
    <n v="1459054800"/>
    <n v="1459141200"/>
    <x v="74"/>
    <d v="2016-03-28T05:00:00"/>
    <b v="0"/>
    <b v="0"/>
    <s v="music/metal"/>
    <x v="1"/>
    <s v="metal"/>
  </r>
  <r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m/>
    <s v="US"/>
    <s v="USD"/>
    <n v="1511416800"/>
    <n v="1513576800"/>
    <x v="81"/>
    <d v="2017-12-18T06:00:00"/>
    <b v="0"/>
    <b v="0"/>
    <s v="music/rock"/>
    <x v="1"/>
    <s v="rock"/>
  </r>
  <r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x v="0"/>
    <n v="1482"/>
    <m/>
    <s v="AU"/>
    <s v="AUD"/>
    <n v="1299564000"/>
    <n v="1300510800"/>
    <x v="87"/>
    <d v="2011-03-19T05:00:00"/>
    <b v="0"/>
    <b v="1"/>
    <s v="music/rock"/>
    <x v="1"/>
    <s v="rock"/>
  </r>
  <r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x v="3"/>
    <n v="532"/>
    <m/>
    <s v="US"/>
    <s v="USD"/>
    <n v="1282885200"/>
    <n v="1284008400"/>
    <x v="126"/>
    <d v="2010-09-09T05:00:00"/>
    <b v="0"/>
    <b v="0"/>
    <s v="music/rock"/>
    <x v="1"/>
    <s v="rock"/>
  </r>
  <r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m/>
    <s v="US"/>
    <s v="USD"/>
    <n v="1544940000"/>
    <n v="1545026400"/>
    <x v="147"/>
    <d v="2018-12-17T06:00:00"/>
    <b v="0"/>
    <b v="0"/>
    <s v="music/rock"/>
    <x v="1"/>
    <s v="rock"/>
  </r>
  <r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x v="3"/>
    <n v="379"/>
    <m/>
    <s v="AU"/>
    <s v="AUD"/>
    <n v="1570251600"/>
    <n v="1572325200"/>
    <x v="153"/>
    <d v="2019-10-29T05:00:00"/>
    <b v="0"/>
    <b v="0"/>
    <s v="music/rock"/>
    <x v="1"/>
    <s v="rock"/>
  </r>
  <r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m/>
    <s v="US"/>
    <s v="USD"/>
    <n v="1449554400"/>
    <n v="1449640800"/>
    <x v="155"/>
    <d v="2015-12-09T06:00:00"/>
    <b v="0"/>
    <b v="0"/>
    <s v="music/rock"/>
    <x v="1"/>
    <s v="rock"/>
  </r>
  <r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x v="1"/>
    <n v="157"/>
    <m/>
    <s v="CH"/>
    <s v="CHF"/>
    <n v="1544248800"/>
    <n v="1546840800"/>
    <x v="159"/>
    <d v="2019-01-07T06:00:00"/>
    <b v="0"/>
    <b v="0"/>
    <s v="music/rock"/>
    <x v="1"/>
    <s v="rock"/>
  </r>
  <r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x v="0"/>
    <n v="86"/>
    <m/>
    <s v="CA"/>
    <s v="CAD"/>
    <n v="1284008400"/>
    <n v="1285131600"/>
    <x v="180"/>
    <d v="2010-09-22T05:00:00"/>
    <b v="0"/>
    <b v="0"/>
    <s v="music/rock"/>
    <x v="1"/>
    <s v="rock"/>
  </r>
  <r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x v="0"/>
    <n v="243"/>
    <m/>
    <s v="US"/>
    <s v="USD"/>
    <n v="1403845200"/>
    <n v="1404190800"/>
    <x v="189"/>
    <d v="2014-07-01T05:00:00"/>
    <b v="0"/>
    <b v="0"/>
    <s v="music/rock"/>
    <x v="1"/>
    <s v="rock"/>
  </r>
  <r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m/>
    <s v="US"/>
    <s v="USD"/>
    <n v="1436245200"/>
    <n v="1436590800"/>
    <x v="195"/>
    <d v="2015-07-11T05:00:00"/>
    <b v="0"/>
    <b v="0"/>
    <s v="music/rock"/>
    <x v="1"/>
    <s v="rock"/>
  </r>
  <r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x v="0"/>
    <n v="40"/>
    <m/>
    <s v="US"/>
    <s v="USD"/>
    <n v="1301806800"/>
    <n v="1302670800"/>
    <x v="199"/>
    <d v="2011-04-13T05:00:00"/>
    <b v="0"/>
    <b v="0"/>
    <s v="music/jazz"/>
    <x v="1"/>
    <s v="jazz"/>
  </r>
  <r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m/>
    <s v="US"/>
    <s v="USD"/>
    <n v="1535432400"/>
    <n v="1537160400"/>
    <x v="202"/>
    <d v="2018-09-17T05:00:00"/>
    <b v="0"/>
    <b v="1"/>
    <s v="music/rock"/>
    <x v="1"/>
    <s v="rock"/>
  </r>
  <r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m/>
    <s v="US"/>
    <s v="USD"/>
    <n v="1282194000"/>
    <n v="1282712400"/>
    <x v="209"/>
    <d v="2010-08-25T05:00:00"/>
    <b v="0"/>
    <b v="0"/>
    <s v="music/rock"/>
    <x v="1"/>
    <s v="rock"/>
  </r>
  <r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m/>
    <s v="AU"/>
    <s v="AUD"/>
    <n v="1561438800"/>
    <n v="1562043600"/>
    <x v="230"/>
    <d v="2019-07-02T05:00:00"/>
    <b v="0"/>
    <b v="1"/>
    <s v="music/rock"/>
    <x v="1"/>
    <s v="rock"/>
  </r>
  <r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m/>
    <s v="US"/>
    <s v="USD"/>
    <n v="1494392400"/>
    <n v="1495256400"/>
    <x v="235"/>
    <d v="2017-05-20T05:00:00"/>
    <b v="0"/>
    <b v="1"/>
    <s v="music/rock"/>
    <x v="1"/>
    <s v="rock"/>
  </r>
  <r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m/>
    <s v="US"/>
    <s v="USD"/>
    <n v="1264399200"/>
    <n v="1267423200"/>
    <x v="67"/>
    <d v="2010-03-01T06:00:00"/>
    <b v="0"/>
    <b v="0"/>
    <s v="music/rock"/>
    <x v="1"/>
    <s v="rock"/>
  </r>
  <r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x v="0"/>
    <n v="15"/>
    <m/>
    <s v="GB"/>
    <s v="GBP"/>
    <n v="1453615200"/>
    <n v="1456812000"/>
    <x v="248"/>
    <d v="2016-03-01T06:00:00"/>
    <b v="0"/>
    <b v="0"/>
    <s v="music/rock"/>
    <x v="1"/>
    <s v="rock"/>
  </r>
  <r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m/>
    <s v="US"/>
    <s v="USD"/>
    <n v="1348808400"/>
    <n v="1349845200"/>
    <x v="136"/>
    <d v="2012-10-10T05:00:00"/>
    <b v="0"/>
    <b v="0"/>
    <s v="music/rock"/>
    <x v="1"/>
    <s v="rock"/>
  </r>
  <r>
    <x v="0"/>
    <n v="454"/>
    <m/>
    <s v="US"/>
    <s v="USD"/>
    <n v="1282712400"/>
    <n v="1283058000"/>
    <x v="252"/>
    <d v="2010-08-29T05:00:00"/>
    <b v="0"/>
    <b v="1"/>
    <s v="music/rock"/>
    <x v="1"/>
    <s v="rock"/>
  </r>
  <r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m/>
    <s v="DK"/>
    <s v="DKK"/>
    <n v="1464584400"/>
    <n v="1465016400"/>
    <x v="273"/>
    <d v="2016-06-04T05:00:00"/>
    <b v="0"/>
    <b v="0"/>
    <s v="music/rock"/>
    <x v="1"/>
    <s v="rock"/>
  </r>
  <r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x v="1"/>
    <n v="72"/>
    <m/>
    <s v="US"/>
    <s v="USD"/>
    <n v="1456466400"/>
    <n v="1458018000"/>
    <x v="288"/>
    <d v="2016-03-15T05:00:00"/>
    <b v="0"/>
    <b v="1"/>
    <s v="music/rock"/>
    <x v="1"/>
    <s v="rock"/>
  </r>
  <r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x v="1"/>
    <n v="223"/>
    <m/>
    <s v="US"/>
    <s v="USD"/>
    <n v="1330322400"/>
    <n v="1330495200"/>
    <x v="301"/>
    <d v="2012-02-29T06:00:00"/>
    <b v="0"/>
    <b v="0"/>
    <s v="music/rock"/>
    <x v="1"/>
    <s v="rock"/>
  </r>
  <r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x v="0"/>
    <n v="17"/>
    <m/>
    <s v="US"/>
    <s v="USD"/>
    <n v="1392357600"/>
    <n v="1392530400"/>
    <x v="305"/>
    <d v="2014-02-16T06:00:00"/>
    <b v="0"/>
    <b v="0"/>
    <s v="music/rock"/>
    <x v="1"/>
    <s v="rock"/>
  </r>
  <r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x v="1"/>
    <n v="1113"/>
    <m/>
    <s v="US"/>
    <s v="USD"/>
    <n v="1515564000"/>
    <n v="1516168800"/>
    <x v="32"/>
    <d v="2018-01-17T06:00:00"/>
    <b v="0"/>
    <b v="0"/>
    <s v="music/rock"/>
    <x v="1"/>
    <s v="rock"/>
  </r>
  <r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x v="0"/>
    <n v="1"/>
    <m/>
    <s v="US"/>
    <s v="USD"/>
    <n v="1432098000"/>
    <n v="1433653200"/>
    <x v="334"/>
    <d v="2015-06-07T05:00:00"/>
    <b v="0"/>
    <b v="1"/>
    <s v="music/jazz"/>
    <x v="1"/>
    <s v="jazz"/>
  </r>
  <r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x v="1"/>
    <n v="191"/>
    <m/>
    <s v="US"/>
    <s v="USD"/>
    <n v="1296108000"/>
    <n v="1299391200"/>
    <x v="65"/>
    <d v="2011-03-06T06:00:00"/>
    <b v="0"/>
    <b v="0"/>
    <s v="music/rock"/>
    <x v="1"/>
    <s v="rock"/>
  </r>
  <r>
    <x v="1"/>
    <n v="139"/>
    <m/>
    <s v="US"/>
    <s v="USD"/>
    <n v="1324965600"/>
    <n v="1325052000"/>
    <x v="346"/>
    <d v="2011-12-28T06:00:00"/>
    <b v="0"/>
    <b v="0"/>
    <s v="music/rock"/>
    <x v="1"/>
    <s v="rock"/>
  </r>
  <r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m/>
    <s v="US"/>
    <s v="USD"/>
    <n v="1404622800"/>
    <n v="1405141200"/>
    <x v="359"/>
    <d v="2014-07-12T05:00:00"/>
    <b v="0"/>
    <b v="0"/>
    <s v="music/rock"/>
    <x v="1"/>
    <s v="rock"/>
  </r>
  <r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m/>
    <s v="US"/>
    <s v="USD"/>
    <n v="1369285200"/>
    <n v="1369803600"/>
    <x v="377"/>
    <d v="2013-05-29T05:00:00"/>
    <b v="0"/>
    <b v="0"/>
    <s v="music/rock"/>
    <x v="1"/>
    <s v="rock"/>
  </r>
  <r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m/>
    <s v="US"/>
    <s v="USD"/>
    <n v="1492491600"/>
    <n v="1492837200"/>
    <x v="388"/>
    <d v="2017-04-22T05:00:00"/>
    <b v="0"/>
    <b v="0"/>
    <s v="music/rock"/>
    <x v="1"/>
    <s v="rock"/>
  </r>
  <r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x v="1"/>
    <n v="249"/>
    <m/>
    <s v="US"/>
    <s v="USD"/>
    <n v="1555736400"/>
    <n v="1555822800"/>
    <x v="413"/>
    <d v="2019-04-21T05:00:00"/>
    <b v="0"/>
    <b v="0"/>
    <s v="music/jazz"/>
    <x v="1"/>
    <s v="jazz"/>
  </r>
  <r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m/>
    <s v="US"/>
    <s v="USD"/>
    <n v="1552280400"/>
    <n v="1556946000"/>
    <x v="445"/>
    <d v="2019-05-04T05:00:00"/>
    <b v="0"/>
    <b v="0"/>
    <s v="music/rock"/>
    <x v="1"/>
    <s v="rock"/>
  </r>
  <r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m/>
    <s v="IT"/>
    <s v="EUR"/>
    <n v="1431925200"/>
    <n v="1432011600"/>
    <x v="443"/>
    <d v="2015-05-19T05:00:00"/>
    <b v="0"/>
    <b v="0"/>
    <s v="music/rock"/>
    <x v="1"/>
    <s v="rock"/>
  </r>
  <r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m/>
    <s v="CH"/>
    <s v="CHF"/>
    <n v="1386309600"/>
    <n v="1386741600"/>
    <x v="481"/>
    <d v="2013-12-11T06:00:00"/>
    <b v="0"/>
    <b v="1"/>
    <s v="music/rock"/>
    <x v="1"/>
    <s v="rock"/>
  </r>
  <r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m/>
    <s v="US"/>
    <s v="USD"/>
    <n v="1452232800"/>
    <n v="1453356000"/>
    <x v="508"/>
    <d v="2016-01-21T06:00:00"/>
    <b v="0"/>
    <b v="0"/>
    <s v="music/rock"/>
    <x v="1"/>
    <s v="rock"/>
  </r>
  <r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m/>
    <s v="DK"/>
    <s v="DKK"/>
    <n v="1396414800"/>
    <n v="1399093200"/>
    <x v="519"/>
    <d v="2014-05-03T05:00:00"/>
    <b v="0"/>
    <b v="0"/>
    <s v="music/rock"/>
    <x v="1"/>
    <s v="rock"/>
  </r>
  <r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x v="0"/>
    <n v="26"/>
    <m/>
    <s v="CH"/>
    <s v="CHF"/>
    <n v="1552366800"/>
    <n v="1552539600"/>
    <x v="188"/>
    <d v="2019-03-14T05:00:00"/>
    <b v="0"/>
    <b v="0"/>
    <s v="music/rock"/>
    <x v="1"/>
    <s v="rock"/>
  </r>
  <r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m/>
    <s v="US"/>
    <s v="USD"/>
    <n v="1404968400"/>
    <n v="1405141200"/>
    <x v="529"/>
    <d v="2014-07-12T05:00:00"/>
    <b v="0"/>
    <b v="0"/>
    <s v="music/rock"/>
    <x v="1"/>
    <s v="rock"/>
  </r>
  <r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m/>
    <s v="US"/>
    <s v="USD"/>
    <n v="1443416400"/>
    <n v="1444798800"/>
    <x v="533"/>
    <d v="2015-10-14T05:00:00"/>
    <b v="0"/>
    <b v="1"/>
    <s v="music/rock"/>
    <x v="1"/>
    <s v="rock"/>
  </r>
  <r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x v="3"/>
    <n v="37"/>
    <m/>
    <s v="US"/>
    <s v="USD"/>
    <n v="1299823200"/>
    <n v="1302066000"/>
    <x v="536"/>
    <d v="2011-04-06T05:00:00"/>
    <b v="0"/>
    <b v="0"/>
    <s v="music/jazz"/>
    <x v="1"/>
    <s v="jazz"/>
  </r>
  <r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m/>
    <s v="US"/>
    <s v="USD"/>
    <n v="1312693200"/>
    <n v="1313730000"/>
    <x v="538"/>
    <d v="2011-08-19T05:00:00"/>
    <b v="0"/>
    <b v="0"/>
    <s v="music/jazz"/>
    <x v="1"/>
    <s v="jazz"/>
  </r>
  <r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m/>
    <s v="US"/>
    <s v="USD"/>
    <n v="1289973600"/>
    <n v="1291615200"/>
    <x v="544"/>
    <d v="2010-12-06T06:00:00"/>
    <b v="0"/>
    <b v="0"/>
    <s v="music/rock"/>
    <x v="1"/>
    <s v="rock"/>
  </r>
  <r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m/>
    <s v="GB"/>
    <s v="GBP"/>
    <n v="1457330400"/>
    <n v="1458277200"/>
    <x v="558"/>
    <d v="2016-03-18T05:00:00"/>
    <b v="0"/>
    <b v="0"/>
    <s v="music/rock"/>
    <x v="1"/>
    <s v="rock"/>
  </r>
  <r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m/>
    <s v="US"/>
    <s v="USD"/>
    <n v="1551852000"/>
    <n v="1552197600"/>
    <x v="426"/>
    <d v="2019-03-10T06:00:00"/>
    <b v="0"/>
    <b v="1"/>
    <s v="music/jazz"/>
    <x v="1"/>
    <s v="jazz"/>
  </r>
  <r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x v="0"/>
    <n v="1"/>
    <m/>
    <s v="US"/>
    <s v="USD"/>
    <n v="1404795600"/>
    <n v="1407128400"/>
    <x v="599"/>
    <d v="2014-08-04T05:00:00"/>
    <b v="0"/>
    <b v="0"/>
    <s v="music/jazz"/>
    <x v="1"/>
    <s v="jazz"/>
  </r>
  <r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m/>
    <s v="US"/>
    <s v="USD"/>
    <n v="1440910800"/>
    <n v="1442898000"/>
    <x v="606"/>
    <d v="2015-09-22T05:00:00"/>
    <b v="0"/>
    <b v="0"/>
    <s v="music/rock"/>
    <x v="1"/>
    <s v="rock"/>
  </r>
  <r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x v="0"/>
    <n v="752"/>
    <m/>
    <s v="DK"/>
    <s v="DKK"/>
    <n v="1332910800"/>
    <n v="1335502800"/>
    <x v="608"/>
    <d v="2012-04-27T05:00:00"/>
    <b v="0"/>
    <b v="0"/>
    <s v="music/jazz"/>
    <x v="1"/>
    <s v="jazz"/>
  </r>
  <r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m/>
    <s v="GB"/>
    <s v="GBP"/>
    <n v="1562648400"/>
    <n v="1564203600"/>
    <x v="636"/>
    <d v="2019-07-27T05:00:00"/>
    <b v="0"/>
    <b v="0"/>
    <s v="music/rock"/>
    <x v="1"/>
    <s v="rock"/>
  </r>
  <r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x v="1"/>
    <n v="196"/>
    <m/>
    <s v="IT"/>
    <s v="EUR"/>
    <n v="1447480800"/>
    <n v="1448863200"/>
    <x v="639"/>
    <d v="2015-11-30T06:00:00"/>
    <b v="1"/>
    <b v="0"/>
    <s v="music/rock"/>
    <x v="1"/>
    <s v="rock"/>
  </r>
  <r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m/>
    <s v="US"/>
    <s v="USD"/>
    <n v="1408424400"/>
    <n v="1408510800"/>
    <x v="1"/>
    <d v="2014-08-20T05:00:00"/>
    <b v="0"/>
    <b v="0"/>
    <s v="music/rock"/>
    <x v="1"/>
    <s v="rock"/>
  </r>
  <r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x v="3"/>
    <n v="60"/>
    <m/>
    <s v="US"/>
    <s v="USD"/>
    <n v="1522818000"/>
    <n v="1523336400"/>
    <x v="657"/>
    <d v="2018-04-10T05:00:00"/>
    <b v="0"/>
    <b v="0"/>
    <s v="music/rock"/>
    <x v="1"/>
    <s v="rock"/>
  </r>
  <r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m/>
    <s v="US"/>
    <s v="USD"/>
    <n v="1500699600"/>
    <n v="1501131600"/>
    <x v="691"/>
    <d v="2017-07-27T05:00:00"/>
    <b v="0"/>
    <b v="0"/>
    <s v="music/rock"/>
    <x v="1"/>
    <s v="rock"/>
  </r>
  <r>
    <x v="1"/>
    <n v="100"/>
    <m/>
    <s v="AU"/>
    <s v="AUD"/>
    <n v="1354082400"/>
    <n v="1355032800"/>
    <x v="692"/>
    <d v="2012-12-09T06:00:00"/>
    <b v="0"/>
    <b v="0"/>
    <s v="music/jazz"/>
    <x v="1"/>
    <s v="jazz"/>
  </r>
  <r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x v="1"/>
    <n v="148"/>
    <m/>
    <s v="US"/>
    <s v="USD"/>
    <n v="1305262800"/>
    <n v="1305954000"/>
    <x v="694"/>
    <d v="2011-05-21T05:00:00"/>
    <b v="0"/>
    <b v="0"/>
    <s v="music/rock"/>
    <x v="1"/>
    <s v="rock"/>
  </r>
  <r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x v="0"/>
    <n v="10"/>
    <m/>
    <s v="US"/>
    <s v="USD"/>
    <n v="1415253600"/>
    <n v="1416117600"/>
    <x v="703"/>
    <d v="2014-11-16T06:00:00"/>
    <b v="0"/>
    <b v="0"/>
    <s v="music/rock"/>
    <x v="1"/>
    <s v="rock"/>
  </r>
  <r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m/>
    <s v="US"/>
    <s v="USD"/>
    <n v="1387260000"/>
    <n v="1387864800"/>
    <x v="710"/>
    <d v="2013-12-24T06:00:00"/>
    <b v="0"/>
    <b v="0"/>
    <s v="music/rock"/>
    <x v="1"/>
    <s v="rock"/>
  </r>
  <r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m/>
    <s v="IT"/>
    <s v="EUR"/>
    <n v="1522126800"/>
    <n v="1522731600"/>
    <x v="630"/>
    <d v="2018-04-03T05:00:00"/>
    <b v="0"/>
    <b v="1"/>
    <s v="music/jazz"/>
    <x v="1"/>
    <s v="jazz"/>
  </r>
  <r>
    <x v="0"/>
    <n v="859"/>
    <m/>
    <s v="CA"/>
    <s v="CAD"/>
    <n v="1305954000"/>
    <n v="1306731600"/>
    <x v="712"/>
    <d v="2011-05-30T05:00:00"/>
    <b v="0"/>
    <b v="0"/>
    <s v="music/rock"/>
    <x v="1"/>
    <s v="rock"/>
  </r>
  <r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m/>
    <s v="US"/>
    <s v="USD"/>
    <n v="1513922400"/>
    <n v="1514959200"/>
    <x v="717"/>
    <d v="2018-01-03T06:00:00"/>
    <b v="0"/>
    <b v="0"/>
    <s v="music/rock"/>
    <x v="1"/>
    <s v="rock"/>
  </r>
  <r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x v="0"/>
    <n v="1"/>
    <m/>
    <s v="CH"/>
    <s v="CHF"/>
    <n v="1434085200"/>
    <n v="1434430800"/>
    <x v="139"/>
    <d v="2015-06-16T05:00:00"/>
    <b v="0"/>
    <b v="0"/>
    <s v="music/rock"/>
    <x v="1"/>
    <s v="rock"/>
  </r>
  <r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x v="1"/>
    <n v="218"/>
    <m/>
    <s v="US"/>
    <s v="USD"/>
    <n v="1514872800"/>
    <n v="1516600800"/>
    <x v="725"/>
    <d v="2018-01-22T06:00:00"/>
    <b v="0"/>
    <b v="0"/>
    <s v="music/rock"/>
    <x v="1"/>
    <s v="rock"/>
  </r>
  <r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m/>
    <s v="DK"/>
    <s v="DKK"/>
    <n v="1464325200"/>
    <n v="1464498000"/>
    <x v="733"/>
    <d v="2016-05-29T05:00:00"/>
    <b v="0"/>
    <b v="1"/>
    <s v="music/rock"/>
    <x v="1"/>
    <s v="rock"/>
  </r>
  <r>
    <x v="1"/>
    <n v="183"/>
    <m/>
    <s v="CA"/>
    <s v="CAD"/>
    <n v="1511935200"/>
    <n v="1514181600"/>
    <x v="734"/>
    <d v="2017-12-25T06:00:00"/>
    <b v="0"/>
    <b v="0"/>
    <s v="music/rock"/>
    <x v="1"/>
    <s v="rock"/>
  </r>
  <r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m/>
    <s v="GB"/>
    <s v="GBP"/>
    <n v="1532840400"/>
    <n v="1533963600"/>
    <x v="192"/>
    <d v="2018-08-11T05:00:00"/>
    <b v="0"/>
    <b v="1"/>
    <s v="music/rock"/>
    <x v="1"/>
    <s v="rock"/>
  </r>
  <r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x v="1"/>
    <n v="252"/>
    <m/>
    <s v="US"/>
    <s v="USD"/>
    <n v="1410325200"/>
    <n v="1412485200"/>
    <x v="613"/>
    <d v="2014-10-05T05:00:00"/>
    <b v="1"/>
    <b v="1"/>
    <s v="music/rock"/>
    <x v="1"/>
    <s v="rock"/>
  </r>
  <r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m/>
    <s v="US"/>
    <s v="USD"/>
    <n v="1321682400"/>
    <n v="1322978400"/>
    <x v="762"/>
    <d v="2011-12-04T06:00:00"/>
    <b v="1"/>
    <b v="0"/>
    <s v="music/rock"/>
    <x v="1"/>
    <s v="rock"/>
  </r>
  <r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m/>
    <s v="US"/>
    <s v="USD"/>
    <n v="1294898400"/>
    <n v="1294984800"/>
    <x v="783"/>
    <d v="2011-01-14T06:00:00"/>
    <b v="0"/>
    <b v="0"/>
    <s v="music/rock"/>
    <x v="1"/>
    <s v="rock"/>
  </r>
  <r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m/>
    <s v="CH"/>
    <s v="CHF"/>
    <n v="1381122000"/>
    <n v="1382677200"/>
    <x v="805"/>
    <d v="2013-10-25T05:00:00"/>
    <b v="0"/>
    <b v="0"/>
    <s v="music/jazz"/>
    <x v="1"/>
    <s v="jazz"/>
  </r>
  <r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x v="1"/>
    <n v="159"/>
    <m/>
    <s v="US"/>
    <s v="USD"/>
    <n v="1531803600"/>
    <n v="1534654800"/>
    <x v="807"/>
    <d v="2018-08-19T05:00:00"/>
    <b v="0"/>
    <b v="1"/>
    <s v="music/rock"/>
    <x v="1"/>
    <s v="rock"/>
  </r>
  <r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x v="1"/>
    <n v="144"/>
    <m/>
    <s v="US"/>
    <s v="USD"/>
    <n v="1394514000"/>
    <n v="1394773200"/>
    <x v="827"/>
    <d v="2014-03-14T05:00:00"/>
    <b v="0"/>
    <b v="0"/>
    <s v="music/rock"/>
    <x v="1"/>
    <s v="rock"/>
  </r>
  <r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x v="1"/>
    <n v="207"/>
    <m/>
    <s v="GB"/>
    <s v="GBP"/>
    <n v="1264399200"/>
    <n v="1267855200"/>
    <x v="67"/>
    <d v="2010-03-06T06:00:00"/>
    <b v="0"/>
    <b v="0"/>
    <s v="music/rock"/>
    <x v="1"/>
    <s v="rock"/>
  </r>
  <r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x v="0"/>
    <n v="92"/>
    <m/>
    <s v="US"/>
    <s v="USD"/>
    <n v="1301979600"/>
    <n v="1303189200"/>
    <x v="253"/>
    <d v="2011-04-19T05:00:00"/>
    <b v="0"/>
    <b v="0"/>
    <s v="music/rock"/>
    <x v="1"/>
    <s v="rock"/>
  </r>
  <r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m/>
    <s v="US"/>
    <s v="USD"/>
    <n v="1411621200"/>
    <n v="1411966800"/>
    <x v="870"/>
    <d v="2014-09-29T05:00:00"/>
    <b v="0"/>
    <b v="1"/>
    <s v="music/rock"/>
    <x v="1"/>
    <s v="rock"/>
  </r>
  <r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  <r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86011-9905-4C0F-A3B4-96AE811BDF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9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3F41C-BAA2-4CEA-BFF1-B98583F15E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09995-73B6-407E-B13C-8CAE8102ED81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17"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137" workbookViewId="0">
      <selection activeCell="G4" sqref="G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7.375" bestFit="1" customWidth="1"/>
    <col min="12" max="12" width="11.125" bestFit="1" customWidth="1"/>
    <col min="13" max="13" width="10.875" bestFit="1" customWidth="1"/>
    <col min="14" max="14" width="22.375" bestFit="1" customWidth="1"/>
    <col min="15" max="15" width="21" bestFit="1" customWidth="1"/>
    <col min="18" max="18" width="28" bestFit="1" customWidth="1"/>
    <col min="19" max="19" width="14.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SUM(E2/D2)</f>
        <v>0</v>
      </c>
      <c r="G2" t="s">
        <v>14</v>
      </c>
      <c r="H2">
        <v>0</v>
      </c>
      <c r="I2">
        <f>AVERAGE(E2)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SUM(E3/D3)</f>
        <v>10.4</v>
      </c>
      <c r="G3" s="15" t="s">
        <v>20</v>
      </c>
      <c r="H3">
        <v>158</v>
      </c>
      <c r="I3">
        <f>AVERAGE(H3)</f>
        <v>158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ref="I4:I67" si="3">AVERAGE(H4)</f>
        <v>1425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3"/>
        <v>24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3"/>
        <v>53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3"/>
        <v>174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3"/>
        <v>18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3"/>
        <v>227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3"/>
        <v>708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3"/>
        <v>44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3"/>
        <v>220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3"/>
        <v>27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3"/>
        <v>55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3"/>
        <v>98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3"/>
        <v>200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3"/>
        <v>452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3"/>
        <v>100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3"/>
        <v>1249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3"/>
        <v>135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3"/>
        <v>674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3"/>
        <v>1396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3"/>
        <v>558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3"/>
        <v>890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3"/>
        <v>142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3"/>
        <v>2673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3"/>
        <v>163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3"/>
        <v>1480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3"/>
        <v>15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3"/>
        <v>2220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3"/>
        <v>1606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3"/>
        <v>129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3"/>
        <v>226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3"/>
        <v>2307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3"/>
        <v>5419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3"/>
        <v>165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3"/>
        <v>1965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3"/>
        <v>16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3"/>
        <v>107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3"/>
        <v>134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3"/>
        <v>88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3"/>
        <v>198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3"/>
        <v>111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3"/>
        <v>222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3"/>
        <v>6212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3"/>
        <v>98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3"/>
        <v>48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3"/>
        <v>92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3"/>
        <v>149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3"/>
        <v>2431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3"/>
        <v>303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3"/>
        <v>1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3"/>
        <v>1467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3"/>
        <v>75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3"/>
        <v>209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3"/>
        <v>120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3"/>
        <v>131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3"/>
        <v>164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3"/>
        <v>201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3"/>
        <v>211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3"/>
        <v>128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3"/>
        <v>1600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3"/>
        <v>2253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3"/>
        <v>249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3"/>
        <v>5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3"/>
        <v>38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SUM(E67/D67)</f>
        <v>2.3614754098360655</v>
      </c>
      <c r="G67" t="s">
        <v>20</v>
      </c>
      <c r="H67">
        <v>236</v>
      </c>
      <c r="I67">
        <f t="shared" si="3"/>
        <v>236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ref="I68:I131" si="7">AVERAGE(H68)</f>
        <v>12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>
        <f t="shared" si="7"/>
        <v>4065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>
        <f t="shared" si="7"/>
        <v>246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>
        <f t="shared" si="7"/>
        <v>17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>
        <f t="shared" si="7"/>
        <v>2475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>
        <f t="shared" si="7"/>
        <v>76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>
        <f t="shared" si="7"/>
        <v>54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>
        <f t="shared" si="7"/>
        <v>88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>
        <f t="shared" si="7"/>
        <v>85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>
        <f t="shared" si="7"/>
        <v>170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7"/>
        <v>1684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7"/>
        <v>56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>
        <f t="shared" si="7"/>
        <v>330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7"/>
        <v>838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>
        <f t="shared" si="7"/>
        <v>127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>
        <f t="shared" si="7"/>
        <v>411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>
        <f t="shared" si="7"/>
        <v>180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7"/>
        <v>1000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>
        <f t="shared" si="7"/>
        <v>374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>
        <f t="shared" si="7"/>
        <v>71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>
        <f t="shared" si="7"/>
        <v>203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7"/>
        <v>1482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>
        <f t="shared" si="7"/>
        <v>113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>
        <f t="shared" si="7"/>
        <v>96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7"/>
        <v>106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7"/>
        <v>679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>
        <f t="shared" si="7"/>
        <v>498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>
        <f t="shared" si="7"/>
        <v>610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>
        <f t="shared" si="7"/>
        <v>180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>
        <f t="shared" si="7"/>
        <v>27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>
        <f t="shared" si="7"/>
        <v>2331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>
        <f t="shared" si="7"/>
        <v>113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7"/>
        <v>1220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>
        <f t="shared" si="7"/>
        <v>164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>
        <f t="shared" si="7"/>
        <v>164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>
        <f t="shared" si="7"/>
        <v>336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7"/>
        <v>37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>
        <f t="shared" si="7"/>
        <v>1917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>
        <f t="shared" si="7"/>
        <v>95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>
        <f t="shared" si="7"/>
        <v>147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>
        <f t="shared" si="7"/>
        <v>86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>
        <f t="shared" si="7"/>
        <v>83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7"/>
        <v>60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7"/>
        <v>296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>
        <f t="shared" si="7"/>
        <v>676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>
        <f t="shared" si="7"/>
        <v>361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>
        <f t="shared" si="7"/>
        <v>131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>
        <f t="shared" si="7"/>
        <v>126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7"/>
        <v>3304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7"/>
        <v>73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>
        <f t="shared" si="7"/>
        <v>275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>
        <f t="shared" si="7"/>
        <v>67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>
        <f t="shared" si="7"/>
        <v>154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>
        <f t="shared" si="7"/>
        <v>1782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>
        <f t="shared" si="7"/>
        <v>903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7"/>
        <v>3387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7"/>
        <v>662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>
        <f t="shared" si="7"/>
        <v>94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>
        <f t="shared" si="7"/>
        <v>180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7"/>
        <v>774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7"/>
        <v>672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>
        <f t="shared" si="7"/>
        <v>532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SUM(E131/D131)</f>
        <v>3.2026936026936029E-2</v>
      </c>
      <c r="G131" t="s">
        <v>74</v>
      </c>
      <c r="H131">
        <v>55</v>
      </c>
      <c r="I131">
        <f t="shared" si="7"/>
        <v>55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>
        <f t="shared" ref="I132:I195" si="11">AVERAGE(H132)</f>
        <v>533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>
        <f t="shared" si="11"/>
        <v>2443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>
        <f t="shared" si="11"/>
        <v>89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>
        <f t="shared" si="11"/>
        <v>159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11"/>
        <v>940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11"/>
        <v>117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>
        <f t="shared" si="11"/>
        <v>58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>
        <f t="shared" si="11"/>
        <v>50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11"/>
        <v>115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11"/>
        <v>326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>
        <f t="shared" si="11"/>
        <v>186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>
        <f t="shared" si="11"/>
        <v>1071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>
        <f t="shared" si="11"/>
        <v>117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>
        <f t="shared" si="11"/>
        <v>70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>
        <f t="shared" si="11"/>
        <v>135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>
        <f t="shared" si="11"/>
        <v>768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>
        <f t="shared" si="11"/>
        <v>51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>
        <f t="shared" si="11"/>
        <v>199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>
        <f t="shared" si="11"/>
        <v>107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>
        <f t="shared" si="11"/>
        <v>195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11"/>
        <v>1467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>
        <f t="shared" si="11"/>
        <v>3376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11"/>
        <v>5681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11"/>
        <v>1059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11"/>
        <v>1194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>
        <f t="shared" si="11"/>
        <v>379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11"/>
        <v>30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>
        <f t="shared" si="11"/>
        <v>41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>
        <f t="shared" si="11"/>
        <v>1821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>
        <f t="shared" si="11"/>
        <v>164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11"/>
        <v>75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>
        <f t="shared" si="11"/>
        <v>157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>
        <f t="shared" si="11"/>
        <v>246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>
        <f t="shared" si="11"/>
        <v>1396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>
        <f t="shared" si="11"/>
        <v>2506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>
        <f t="shared" si="11"/>
        <v>244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>
        <f t="shared" si="11"/>
        <v>146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11"/>
        <v>955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>
        <f t="shared" si="11"/>
        <v>1267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11"/>
        <v>67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11"/>
        <v>5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11"/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>
        <f t="shared" si="11"/>
        <v>1561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>
        <f t="shared" si="11"/>
        <v>48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11"/>
        <v>1130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11"/>
        <v>782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>
        <f t="shared" si="11"/>
        <v>2739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11"/>
        <v>210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>
        <f t="shared" si="11"/>
        <v>3537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>
        <f t="shared" si="11"/>
        <v>2107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11"/>
        <v>136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>
        <f t="shared" si="11"/>
        <v>3318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11"/>
        <v>86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>
        <f t="shared" si="11"/>
        <v>340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11"/>
        <v>19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11"/>
        <v>886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>
        <f t="shared" si="11"/>
        <v>1442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11"/>
        <v>35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>
        <f t="shared" si="11"/>
        <v>441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11"/>
        <v>24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11"/>
        <v>86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>
        <f t="shared" si="11"/>
        <v>243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SUM(E195/D195)</f>
        <v>0.45636363636363636</v>
      </c>
      <c r="G195" t="s">
        <v>14</v>
      </c>
      <c r="H195">
        <v>65</v>
      </c>
      <c r="I195">
        <f t="shared" si="11"/>
        <v>65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>
        <f t="shared" ref="I196:I259" si="15">AVERAGE(H196)</f>
        <v>126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>
        <f t="shared" si="15"/>
        <v>524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5"/>
        <v>100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>
        <f t="shared" si="15"/>
        <v>1989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5"/>
        <v>168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5"/>
        <v>13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5"/>
        <v>1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>
        <f t="shared" si="15"/>
        <v>157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>
        <f t="shared" si="15"/>
        <v>82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>
        <f t="shared" si="15"/>
        <v>4498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5"/>
        <v>40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>
        <f t="shared" si="15"/>
        <v>80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>
        <f t="shared" si="15"/>
        <v>57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>
        <f t="shared" si="15"/>
        <v>43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>
        <f t="shared" si="15"/>
        <v>2053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>
        <f t="shared" si="15"/>
        <v>808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5"/>
        <v>226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5"/>
        <v>1625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>
        <f t="shared" si="15"/>
        <v>168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>
        <f t="shared" si="15"/>
        <v>4289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>
        <f t="shared" si="15"/>
        <v>165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5"/>
        <v>143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>
        <f t="shared" si="15"/>
        <v>1815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5"/>
        <v>934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>
        <f t="shared" si="15"/>
        <v>397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>
        <f t="shared" si="15"/>
        <v>1539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5"/>
        <v>17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5"/>
        <v>2179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>
        <f t="shared" si="15"/>
        <v>138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5"/>
        <v>931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>
        <f t="shared" si="15"/>
        <v>3594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>
        <f t="shared" si="15"/>
        <v>5880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>
        <f t="shared" si="15"/>
        <v>112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>
        <f t="shared" si="15"/>
        <v>943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>
        <f t="shared" si="15"/>
        <v>2468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>
        <f t="shared" si="15"/>
        <v>2551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>
        <f t="shared" si="15"/>
        <v>101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>
        <f t="shared" si="15"/>
        <v>67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>
        <f t="shared" si="15"/>
        <v>92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>
        <f t="shared" si="15"/>
        <v>62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>
        <f t="shared" si="15"/>
        <v>149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5"/>
        <v>92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5"/>
        <v>57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>
        <f t="shared" si="15"/>
        <v>329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>
        <f t="shared" si="15"/>
        <v>97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5"/>
        <v>41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>
        <f t="shared" si="15"/>
        <v>1784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>
        <f t="shared" si="15"/>
        <v>1684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>
        <f t="shared" si="15"/>
        <v>250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>
        <f t="shared" si="15"/>
        <v>238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>
        <f t="shared" si="15"/>
        <v>53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>
        <f t="shared" si="15"/>
        <v>214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>
        <f t="shared" si="15"/>
        <v>222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>
        <f t="shared" si="15"/>
        <v>1884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>
        <f t="shared" si="15"/>
        <v>218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>
        <f t="shared" si="15"/>
        <v>6465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5"/>
        <v>1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5"/>
        <v>101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>
        <f t="shared" si="15"/>
        <v>59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5"/>
        <v>1335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>
        <f t="shared" si="15"/>
        <v>88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>
        <f t="shared" si="15"/>
        <v>1697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>
        <f t="shared" si="15"/>
        <v>15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SUM(E259/D259)</f>
        <v>1.46</v>
      </c>
      <c r="G259" t="s">
        <v>20</v>
      </c>
      <c r="H259">
        <v>92</v>
      </c>
      <c r="I259">
        <f t="shared" si="15"/>
        <v>92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>
        <f t="shared" ref="I260:I323" si="19">AVERAGE(H260)</f>
        <v>186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>
        <f t="shared" si="19"/>
        <v>138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>
        <f t="shared" si="19"/>
        <v>261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9"/>
        <v>454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>
        <f t="shared" si="19"/>
        <v>107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>
        <f t="shared" si="19"/>
        <v>199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>
        <f t="shared" si="19"/>
        <v>5512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>
        <f t="shared" si="19"/>
        <v>86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9"/>
        <v>3182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>
        <f t="shared" si="19"/>
        <v>2768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>
        <f t="shared" si="19"/>
        <v>48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>
        <f t="shared" si="19"/>
        <v>87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>
        <f t="shared" si="19"/>
        <v>1890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>
        <f t="shared" si="19"/>
        <v>61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>
        <f t="shared" si="19"/>
        <v>1894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>
        <f t="shared" si="19"/>
        <v>282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9"/>
        <v>15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>
        <f t="shared" si="19"/>
        <v>116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9"/>
        <v>133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>
        <f t="shared" si="19"/>
        <v>83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>
        <f t="shared" si="19"/>
        <v>91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>
        <f t="shared" si="19"/>
        <v>546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>
        <f t="shared" si="19"/>
        <v>393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9"/>
        <v>2062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>
        <f t="shared" si="19"/>
        <v>133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9"/>
        <v>29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9"/>
        <v>132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>
        <f t="shared" si="19"/>
        <v>254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>
        <f t="shared" si="19"/>
        <v>184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>
        <f t="shared" si="19"/>
        <v>176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9"/>
        <v>137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>
        <f t="shared" si="19"/>
        <v>337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9"/>
        <v>908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>
        <f t="shared" si="19"/>
        <v>107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9"/>
        <v>10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>
        <f t="shared" si="19"/>
        <v>32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>
        <f t="shared" si="19"/>
        <v>183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9"/>
        <v>1910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9"/>
        <v>38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9"/>
        <v>104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>
        <f t="shared" si="19"/>
        <v>72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9"/>
        <v>49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9"/>
        <v>1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>
        <f t="shared" si="19"/>
        <v>295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9"/>
        <v>245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9"/>
        <v>32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>
        <f t="shared" si="19"/>
        <v>142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>
        <f t="shared" si="19"/>
        <v>85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9"/>
        <v>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>
        <f t="shared" si="19"/>
        <v>659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9"/>
        <v>803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>
        <f t="shared" si="19"/>
        <v>75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9"/>
        <v>16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>
        <f t="shared" si="19"/>
        <v>121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>
        <f t="shared" si="19"/>
        <v>3742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>
        <f t="shared" si="19"/>
        <v>223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>
        <f t="shared" si="19"/>
        <v>133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9"/>
        <v>31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9"/>
        <v>108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9"/>
        <v>30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9"/>
        <v>17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>
        <f t="shared" si="19"/>
        <v>64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>
        <f t="shared" si="19"/>
        <v>80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SUM(E323/D323)</f>
        <v>0.94144366197183094</v>
      </c>
      <c r="G323" t="s">
        <v>14</v>
      </c>
      <c r="H323">
        <v>2468</v>
      </c>
      <c r="I323">
        <f t="shared" si="19"/>
        <v>2468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>
        <f t="shared" ref="I324:I387" si="23">AVERAGE(H324)</f>
        <v>5168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3"/>
        <v>26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>
        <f t="shared" si="23"/>
        <v>307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3"/>
        <v>73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3"/>
        <v>128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3"/>
        <v>33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>
        <f t="shared" si="23"/>
        <v>2441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>
        <f t="shared" si="23"/>
        <v>211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>
        <f t="shared" si="23"/>
        <v>1385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>
        <f t="shared" si="23"/>
        <v>190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>
        <f t="shared" si="23"/>
        <v>470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>
        <f t="shared" si="23"/>
        <v>253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>
        <f t="shared" si="23"/>
        <v>1113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>
        <f t="shared" si="23"/>
        <v>2283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3"/>
        <v>1072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>
        <f t="shared" si="23"/>
        <v>1095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>
        <f t="shared" si="23"/>
        <v>1690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>
        <f t="shared" si="23"/>
        <v>1297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3"/>
        <v>393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3"/>
        <v>1257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3"/>
        <v>328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3"/>
        <v>147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3"/>
        <v>830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3"/>
        <v>331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3"/>
        <v>25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>
        <f t="shared" si="23"/>
        <v>191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3"/>
        <v>3483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3"/>
        <v>923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3"/>
        <v>1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>
        <f t="shared" si="23"/>
        <v>2013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3"/>
        <v>33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>
        <f t="shared" si="23"/>
        <v>1703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>
        <f t="shared" si="23"/>
        <v>80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>
        <f t="shared" si="23"/>
        <v>86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3"/>
        <v>40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>
        <f t="shared" si="23"/>
        <v>41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3"/>
        <v>23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>
        <f t="shared" si="23"/>
        <v>187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>
        <f t="shared" si="23"/>
        <v>2875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>
        <f t="shared" si="23"/>
        <v>88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>
        <f t="shared" si="23"/>
        <v>191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>
        <f t="shared" si="23"/>
        <v>139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>
        <f t="shared" si="23"/>
        <v>186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>
        <f t="shared" si="23"/>
        <v>112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>
        <f t="shared" si="23"/>
        <v>101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3"/>
        <v>75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>
        <f t="shared" si="23"/>
        <v>206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>
        <f t="shared" si="23"/>
        <v>154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>
        <f t="shared" si="23"/>
        <v>5966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3"/>
        <v>2176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>
        <f t="shared" si="23"/>
        <v>169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>
        <f t="shared" si="23"/>
        <v>2106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3"/>
        <v>441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3"/>
        <v>25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>
        <f t="shared" si="23"/>
        <v>131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3"/>
        <v>127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3"/>
        <v>355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3"/>
        <v>44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>
        <f t="shared" si="23"/>
        <v>84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>
        <f t="shared" si="23"/>
        <v>155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3"/>
        <v>67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>
        <f t="shared" si="23"/>
        <v>189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>
        <f t="shared" si="23"/>
        <v>4799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SUM(E387/D387)</f>
        <v>1.4616709511568124</v>
      </c>
      <c r="G387" t="s">
        <v>20</v>
      </c>
      <c r="H387">
        <v>1137</v>
      </c>
      <c r="I387">
        <f t="shared" si="23"/>
        <v>1137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ref="I388:I451" si="27">AVERAGE(H388)</f>
        <v>1068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7"/>
        <v>424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>
        <f t="shared" si="27"/>
        <v>145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>
        <f t="shared" si="27"/>
        <v>1152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>
        <f t="shared" si="27"/>
        <v>50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7"/>
        <v>151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7"/>
        <v>1608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>
        <f t="shared" si="27"/>
        <v>3059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>
        <f t="shared" si="27"/>
        <v>34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>
        <f t="shared" si="27"/>
        <v>220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>
        <f t="shared" si="27"/>
        <v>1604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>
        <f t="shared" si="27"/>
        <v>454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>
        <f t="shared" si="27"/>
        <v>123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7"/>
        <v>941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7"/>
        <v>1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>
        <f t="shared" si="27"/>
        <v>299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7"/>
        <v>40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7"/>
        <v>3015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>
        <f t="shared" si="27"/>
        <v>2237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7"/>
        <v>435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>
        <f t="shared" si="27"/>
        <v>645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>
        <f t="shared" si="27"/>
        <v>484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>
        <f t="shared" si="27"/>
        <v>154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7"/>
        <v>714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>
        <f t="shared" si="27"/>
        <v>1111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>
        <f t="shared" si="27"/>
        <v>82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>
        <f t="shared" si="27"/>
        <v>134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>
        <f t="shared" si="27"/>
        <v>1089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7"/>
        <v>5497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7"/>
        <v>418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7"/>
        <v>1439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7"/>
        <v>15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7"/>
        <v>1999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>
        <f t="shared" si="27"/>
        <v>5203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>
        <f t="shared" si="27"/>
        <v>94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7"/>
        <v>118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>
        <f t="shared" si="27"/>
        <v>205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7"/>
        <v>162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7"/>
        <v>83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>
        <f t="shared" si="27"/>
        <v>92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>
        <f t="shared" si="27"/>
        <v>219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>
        <f t="shared" si="27"/>
        <v>2526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7"/>
        <v>747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>
        <f t="shared" si="27"/>
        <v>2138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7"/>
        <v>84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>
        <f t="shared" si="27"/>
        <v>94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7"/>
        <v>91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7"/>
        <v>792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>
        <f t="shared" si="27"/>
        <v>10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>
        <f t="shared" si="27"/>
        <v>1713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>
        <f t="shared" si="27"/>
        <v>249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>
        <f t="shared" si="27"/>
        <v>192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>
        <f t="shared" si="27"/>
        <v>247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>
        <f t="shared" si="27"/>
        <v>2293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>
        <f t="shared" si="27"/>
        <v>3131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7"/>
        <v>32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>
        <f t="shared" si="27"/>
        <v>143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>
        <f t="shared" si="27"/>
        <v>90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>
        <f t="shared" si="27"/>
        <v>296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>
        <f t="shared" si="27"/>
        <v>170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7"/>
        <v>186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>
        <f t="shared" si="27"/>
        <v>439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>
        <f t="shared" si="27"/>
        <v>605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SUM(E451/D451)</f>
        <v>9.67</v>
      </c>
      <c r="G451" t="s">
        <v>20</v>
      </c>
      <c r="H451">
        <v>86</v>
      </c>
      <c r="I451">
        <f t="shared" si="27"/>
        <v>86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ref="I452:I515" si="31">AVERAGE(H452)</f>
        <v>1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>
        <f t="shared" si="31"/>
        <v>6286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31"/>
        <v>31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31"/>
        <v>1181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31"/>
        <v>39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>
        <f t="shared" si="31"/>
        <v>3727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>
        <f t="shared" si="31"/>
        <v>1605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31"/>
        <v>46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>
        <f t="shared" si="31"/>
        <v>2120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31"/>
        <v>105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>
        <f t="shared" si="31"/>
        <v>50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>
        <f t="shared" si="31"/>
        <v>2080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31"/>
        <v>535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>
        <f t="shared" si="31"/>
        <v>2105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>
        <f t="shared" si="31"/>
        <v>2436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>
        <f t="shared" si="31"/>
        <v>80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>
        <f t="shared" si="31"/>
        <v>42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>
        <f t="shared" si="31"/>
        <v>139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31"/>
        <v>16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>
        <f t="shared" si="31"/>
        <v>159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>
        <f t="shared" si="31"/>
        <v>381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>
        <f t="shared" si="31"/>
        <v>194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31"/>
        <v>575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>
        <f t="shared" si="31"/>
        <v>106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>
        <f t="shared" si="31"/>
        <v>142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>
        <f t="shared" si="31"/>
        <v>211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31"/>
        <v>1120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31"/>
        <v>113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>
        <f t="shared" si="31"/>
        <v>2756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>
        <f t="shared" si="31"/>
        <v>173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>
        <f t="shared" si="31"/>
        <v>87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31"/>
        <v>1538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31"/>
        <v>9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31"/>
        <v>554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>
        <f t="shared" si="31"/>
        <v>1572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31"/>
        <v>648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31"/>
        <v>21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>
        <f t="shared" si="31"/>
        <v>2346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>
        <f t="shared" si="31"/>
        <v>115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>
        <f t="shared" si="31"/>
        <v>85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>
        <f t="shared" si="31"/>
        <v>144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>
        <f t="shared" si="31"/>
        <v>2443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>
        <f t="shared" si="31"/>
        <v>595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>
        <f t="shared" si="31"/>
        <v>64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>
        <f t="shared" si="31"/>
        <v>268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>
        <f t="shared" si="31"/>
        <v>195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31"/>
        <v>54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31"/>
        <v>120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31"/>
        <v>579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31"/>
        <v>2072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31"/>
        <v>1796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>
        <f t="shared" si="31"/>
        <v>186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>
        <f t="shared" si="31"/>
        <v>460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31"/>
        <v>62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31"/>
        <v>347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>
        <f t="shared" si="31"/>
        <v>2528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31"/>
        <v>19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>
        <f t="shared" si="31"/>
        <v>3657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31"/>
        <v>1258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>
        <f t="shared" si="31"/>
        <v>131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31"/>
        <v>362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>
        <f t="shared" si="31"/>
        <v>239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SUM(E515/D515)</f>
        <v>0.39277108433734942</v>
      </c>
      <c r="G515" t="s">
        <v>74</v>
      </c>
      <c r="H515">
        <v>35</v>
      </c>
      <c r="I515">
        <f t="shared" si="31"/>
        <v>35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>
        <f t="shared" ref="I516:I579" si="35">AVERAGE(H516)</f>
        <v>528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5"/>
        <v>133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5"/>
        <v>846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>
        <f t="shared" si="35"/>
        <v>78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5"/>
        <v>10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>
        <f t="shared" si="35"/>
        <v>1773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>
        <f t="shared" si="35"/>
        <v>32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>
        <f t="shared" si="35"/>
        <v>369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5"/>
        <v>191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>
        <f t="shared" si="35"/>
        <v>89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5"/>
        <v>1979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5"/>
        <v>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>
        <f t="shared" si="35"/>
        <v>147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5"/>
        <v>6080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5"/>
        <v>80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5"/>
        <v>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5"/>
        <v>1784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>
        <f t="shared" si="35"/>
        <v>3640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>
        <f t="shared" si="35"/>
        <v>126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>
        <f t="shared" si="35"/>
        <v>2218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5"/>
        <v>243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>
        <f t="shared" si="35"/>
        <v>202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>
        <f t="shared" si="35"/>
        <v>140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>
        <f t="shared" si="35"/>
        <v>1052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5"/>
        <v>1296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5"/>
        <v>77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>
        <f t="shared" si="35"/>
        <v>247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5"/>
        <v>395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5"/>
        <v>49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5"/>
        <v>180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>
        <f t="shared" si="35"/>
        <v>84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5"/>
        <v>2690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>
        <f t="shared" si="35"/>
        <v>88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>
        <f t="shared" si="35"/>
        <v>156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>
        <f t="shared" si="35"/>
        <v>2985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>
        <f t="shared" si="35"/>
        <v>762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>
        <f t="shared" si="35"/>
        <v>1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5"/>
        <v>2779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5"/>
        <v>92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5"/>
        <v>1028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>
        <f t="shared" si="35"/>
        <v>554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>
        <f t="shared" si="35"/>
        <v>135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>
        <f t="shared" si="35"/>
        <v>122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>
        <f t="shared" si="35"/>
        <v>221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>
        <f t="shared" si="35"/>
        <v>126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>
        <f t="shared" si="35"/>
        <v>1022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>
        <f t="shared" si="35"/>
        <v>3177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>
        <f t="shared" si="35"/>
        <v>198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5"/>
        <v>26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>
        <f t="shared" si="35"/>
        <v>85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5"/>
        <v>1790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>
        <f t="shared" si="35"/>
        <v>3596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5"/>
        <v>37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>
        <f t="shared" si="35"/>
        <v>244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>
        <f t="shared" si="35"/>
        <v>5180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>
        <f t="shared" si="35"/>
        <v>589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>
        <f t="shared" si="35"/>
        <v>2725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5"/>
        <v>35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>
        <f t="shared" si="35"/>
        <v>94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>
        <f t="shared" si="35"/>
        <v>300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>
        <f t="shared" si="35"/>
        <v>144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5"/>
        <v>558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>
        <f t="shared" si="35"/>
        <v>64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SUM(E579/D579)</f>
        <v>0.18853658536585366</v>
      </c>
      <c r="G579" t="s">
        <v>74</v>
      </c>
      <c r="H579">
        <v>37</v>
      </c>
      <c r="I579">
        <f t="shared" si="35"/>
        <v>37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ref="I580:I643" si="39">AVERAGE(H580)</f>
        <v>245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>
        <f t="shared" si="39"/>
        <v>87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>
        <f t="shared" si="39"/>
        <v>3116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9"/>
        <v>71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9"/>
        <v>42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>
        <f t="shared" si="39"/>
        <v>909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>
        <f t="shared" si="39"/>
        <v>1613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>
        <f t="shared" si="39"/>
        <v>136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>
        <f t="shared" si="39"/>
        <v>130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9"/>
        <v>156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9"/>
        <v>1368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9"/>
        <v>102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9"/>
        <v>86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>
        <f t="shared" si="39"/>
        <v>102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9"/>
        <v>253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>
        <f t="shared" si="39"/>
        <v>4006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9"/>
        <v>157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>
        <f t="shared" si="39"/>
        <v>1629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9"/>
        <v>183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>
        <f t="shared" si="39"/>
        <v>2188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>
        <f t="shared" si="39"/>
        <v>2409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9"/>
        <v>82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9"/>
        <v>1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>
        <f t="shared" si="39"/>
        <v>194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>
        <f t="shared" si="39"/>
        <v>1140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>
        <f t="shared" si="39"/>
        <v>102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>
        <f t="shared" si="39"/>
        <v>2857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>
        <f t="shared" si="39"/>
        <v>107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>
        <f t="shared" si="39"/>
        <v>160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>
        <f t="shared" si="39"/>
        <v>2230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>
        <f t="shared" si="39"/>
        <v>316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>
        <f t="shared" si="39"/>
        <v>117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>
        <f t="shared" si="39"/>
        <v>6406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>
        <f t="shared" si="39"/>
        <v>15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>
        <f t="shared" si="39"/>
        <v>192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>
        <f t="shared" si="39"/>
        <v>26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>
        <f t="shared" si="39"/>
        <v>723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>
        <f t="shared" si="39"/>
        <v>170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>
        <f t="shared" si="39"/>
        <v>238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>
        <f t="shared" si="39"/>
        <v>55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9"/>
        <v>1198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9"/>
        <v>648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>
        <f t="shared" si="39"/>
        <v>128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>
        <f t="shared" si="39"/>
        <v>2144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9"/>
        <v>64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>
        <f t="shared" si="39"/>
        <v>2693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>
        <f t="shared" si="39"/>
        <v>432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9"/>
        <v>62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>
        <f t="shared" si="39"/>
        <v>189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>
        <f t="shared" si="39"/>
        <v>154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>
        <f t="shared" si="39"/>
        <v>96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9"/>
        <v>750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>
        <f t="shared" si="39"/>
        <v>87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>
        <f t="shared" si="39"/>
        <v>3063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>
        <f t="shared" si="39"/>
        <v>278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9"/>
        <v>105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>
        <f t="shared" si="39"/>
        <v>1658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>
        <f t="shared" si="39"/>
        <v>2266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9"/>
        <v>2604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9"/>
        <v>65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9"/>
        <v>94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>
        <f t="shared" si="39"/>
        <v>45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>
        <f t="shared" si="39"/>
        <v>257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SUM(E643/D643)</f>
        <v>1.1996808510638297</v>
      </c>
      <c r="G643" t="s">
        <v>20</v>
      </c>
      <c r="H643">
        <v>194</v>
      </c>
      <c r="I643">
        <f t="shared" si="39"/>
        <v>194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>
        <f t="shared" ref="I644:I707" si="43">AVERAGE(H644)</f>
        <v>129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>
        <f t="shared" si="43"/>
        <v>375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3"/>
        <v>2928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3"/>
        <v>4697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3"/>
        <v>2915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3"/>
        <v>18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>
        <f t="shared" si="43"/>
        <v>723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3"/>
        <v>602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3"/>
        <v>1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3"/>
        <v>3868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>
        <f t="shared" si="43"/>
        <v>409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>
        <f t="shared" si="43"/>
        <v>234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>
        <f t="shared" si="43"/>
        <v>3016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>
        <f t="shared" si="43"/>
        <v>264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3"/>
        <v>504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3"/>
        <v>14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>
        <f t="shared" si="43"/>
        <v>390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3"/>
        <v>750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3"/>
        <v>77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3"/>
        <v>752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3"/>
        <v>131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3"/>
        <v>87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3"/>
        <v>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>
        <f t="shared" si="43"/>
        <v>272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>
        <f t="shared" si="43"/>
        <v>25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>
        <f t="shared" si="43"/>
        <v>419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3"/>
        <v>76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>
        <f t="shared" si="43"/>
        <v>1621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>
        <f t="shared" si="43"/>
        <v>1101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>
        <f t="shared" si="43"/>
        <v>1073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3"/>
        <v>4428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3"/>
        <v>58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>
        <f t="shared" si="43"/>
        <v>1218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>
        <f t="shared" si="43"/>
        <v>331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>
        <f t="shared" si="43"/>
        <v>1170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3"/>
        <v>111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>
        <f t="shared" si="43"/>
        <v>215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>
        <f t="shared" si="43"/>
        <v>363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3"/>
        <v>2955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3"/>
        <v>1657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>
        <f t="shared" si="43"/>
        <v>103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>
        <f t="shared" si="43"/>
        <v>147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>
        <f t="shared" si="43"/>
        <v>110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3"/>
        <v>926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>
        <f t="shared" si="43"/>
        <v>134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>
        <f t="shared" si="43"/>
        <v>269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>
        <f t="shared" si="43"/>
        <v>175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>
        <f t="shared" si="43"/>
        <v>69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>
        <f t="shared" si="43"/>
        <v>190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>
        <f t="shared" si="43"/>
        <v>237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3"/>
        <v>77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3"/>
        <v>1748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3"/>
        <v>79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>
        <f t="shared" si="43"/>
        <v>196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3"/>
        <v>889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>
        <f t="shared" si="43"/>
        <v>7295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>
        <f t="shared" si="43"/>
        <v>2893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3"/>
        <v>56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3"/>
        <v>1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>
        <f t="shared" si="43"/>
        <v>820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3"/>
        <v>83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>
        <f t="shared" si="43"/>
        <v>2038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>
        <f t="shared" si="43"/>
        <v>116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SUM(E707/D707)</f>
        <v>0.99026517383618151</v>
      </c>
      <c r="G707" t="s">
        <v>14</v>
      </c>
      <c r="H707">
        <v>2025</v>
      </c>
      <c r="I707">
        <f t="shared" si="43"/>
        <v>2025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>
        <f t="shared" ref="I708:I771" si="47">AVERAGE(H708)</f>
        <v>1345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>
        <f t="shared" si="47"/>
        <v>168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>
        <f t="shared" si="47"/>
        <v>137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>
        <f t="shared" si="47"/>
        <v>186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>
        <f t="shared" si="47"/>
        <v>125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7"/>
        <v>14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>
        <f t="shared" si="47"/>
        <v>202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>
        <f t="shared" si="47"/>
        <v>103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>
        <f t="shared" si="47"/>
        <v>1785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7"/>
        <v>656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>
        <f t="shared" si="47"/>
        <v>157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>
        <f t="shared" si="47"/>
        <v>555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>
        <f t="shared" si="47"/>
        <v>297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>
        <f t="shared" si="47"/>
        <v>123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>
        <f t="shared" si="47"/>
        <v>38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>
        <f t="shared" si="47"/>
        <v>60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>
        <f t="shared" si="47"/>
        <v>3036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>
        <f t="shared" si="47"/>
        <v>144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>
        <f t="shared" si="47"/>
        <v>121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7"/>
        <v>1596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>
        <f t="shared" si="47"/>
        <v>524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>
        <f t="shared" si="47"/>
        <v>181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7"/>
        <v>10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>
        <f t="shared" si="47"/>
        <v>122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>
        <f t="shared" si="47"/>
        <v>1071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>
        <f t="shared" si="47"/>
        <v>219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7"/>
        <v>1121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>
        <f t="shared" si="47"/>
        <v>980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>
        <f t="shared" si="47"/>
        <v>536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>
        <f t="shared" si="47"/>
        <v>1991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>
        <f t="shared" si="47"/>
        <v>29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>
        <f t="shared" si="47"/>
        <v>180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7"/>
        <v>15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7"/>
        <v>191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7"/>
        <v>16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>
        <f t="shared" si="47"/>
        <v>130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>
        <f t="shared" si="47"/>
        <v>122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7"/>
        <v>17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>
        <f t="shared" si="47"/>
        <v>140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7"/>
        <v>34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>
        <f t="shared" si="47"/>
        <v>3388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>
        <f t="shared" si="47"/>
        <v>280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>
        <f t="shared" si="47"/>
        <v>614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>
        <f t="shared" si="47"/>
        <v>366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>
        <f t="shared" si="47"/>
        <v>270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>
        <f t="shared" si="47"/>
        <v>114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>
        <f t="shared" si="47"/>
        <v>137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>
        <f t="shared" si="47"/>
        <v>3205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>
        <f t="shared" si="47"/>
        <v>288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>
        <f t="shared" si="47"/>
        <v>148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>
        <f t="shared" si="47"/>
        <v>114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>
        <f t="shared" si="47"/>
        <v>1518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7"/>
        <v>1274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7"/>
        <v>210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>
        <f t="shared" si="47"/>
        <v>166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>
        <f t="shared" si="47"/>
        <v>100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>
        <f t="shared" si="47"/>
        <v>235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>
        <f t="shared" si="47"/>
        <v>148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>
        <f t="shared" si="47"/>
        <v>198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7"/>
        <v>248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7"/>
        <v>513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>
        <f t="shared" si="47"/>
        <v>150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SUM(E771/D771)</f>
        <v>0.86867834394904464</v>
      </c>
      <c r="G771" t="s">
        <v>14</v>
      </c>
      <c r="H771">
        <v>3410</v>
      </c>
      <c r="I771">
        <f t="shared" si="47"/>
        <v>3410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>
        <f t="shared" ref="I772:I835" si="51">AVERAGE(H772)</f>
        <v>216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>
        <f t="shared" si="51"/>
        <v>26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>
        <f t="shared" si="51"/>
        <v>5139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>
        <f t="shared" si="51"/>
        <v>2353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>
        <f t="shared" si="51"/>
        <v>78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51"/>
        <v>10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51"/>
        <v>2201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51"/>
        <v>676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>
        <f t="shared" si="51"/>
        <v>174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51"/>
        <v>831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>
        <f t="shared" si="51"/>
        <v>164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>
        <f t="shared" si="51"/>
        <v>56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>
        <f t="shared" si="51"/>
        <v>161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>
        <f t="shared" si="51"/>
        <v>138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>
        <f t="shared" si="51"/>
        <v>3308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>
        <f t="shared" si="51"/>
        <v>127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>
        <f t="shared" si="51"/>
        <v>207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51"/>
        <v>859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>
        <f t="shared" si="51"/>
        <v>31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51"/>
        <v>45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>
        <f t="shared" si="51"/>
        <v>1113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51"/>
        <v>6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51"/>
        <v>7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>
        <f t="shared" si="51"/>
        <v>181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>
        <f t="shared" si="51"/>
        <v>110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51"/>
        <v>31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51"/>
        <v>78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>
        <f t="shared" si="51"/>
        <v>185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>
        <f t="shared" si="51"/>
        <v>121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51"/>
        <v>1225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>
        <f t="shared" si="51"/>
        <v>106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>
        <f t="shared" si="51"/>
        <v>142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>
        <f t="shared" si="51"/>
        <v>233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>
        <f t="shared" si="51"/>
        <v>218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51"/>
        <v>67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>
        <f t="shared" si="51"/>
        <v>76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>
        <f t="shared" si="51"/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51"/>
        <v>19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51"/>
        <v>2108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>
        <f t="shared" si="51"/>
        <v>221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51"/>
        <v>679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>
        <f t="shared" si="51"/>
        <v>2805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>
        <f t="shared" si="51"/>
        <v>68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51"/>
        <v>36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>
        <f t="shared" si="51"/>
        <v>183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>
        <f t="shared" si="51"/>
        <v>133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>
        <f t="shared" si="51"/>
        <v>2489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>
        <f t="shared" si="51"/>
        <v>69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51"/>
        <v>47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>
        <f t="shared" si="51"/>
        <v>279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>
        <f t="shared" si="51"/>
        <v>210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>
        <f t="shared" si="51"/>
        <v>2100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>
        <f t="shared" si="51"/>
        <v>252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>
        <f t="shared" si="51"/>
        <v>1280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>
        <f t="shared" si="51"/>
        <v>157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>
        <f t="shared" si="51"/>
        <v>194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>
        <f t="shared" si="51"/>
        <v>82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51"/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51"/>
        <v>154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51"/>
        <v>22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>
        <f t="shared" si="51"/>
        <v>4233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>
        <f t="shared" si="51"/>
        <v>1297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SUM(E835/D835)</f>
        <v>1.5769117647058823</v>
      </c>
      <c r="G835" t="s">
        <v>20</v>
      </c>
      <c r="H835">
        <v>165</v>
      </c>
      <c r="I835">
        <f t="shared" si="51"/>
        <v>165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>
        <f t="shared" ref="I836:I899" si="55">AVERAGE(H836)</f>
        <v>119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5"/>
        <v>1758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5"/>
        <v>94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>
        <f t="shared" si="55"/>
        <v>1797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>
        <f t="shared" si="55"/>
        <v>261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>
        <f t="shared" si="55"/>
        <v>157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>
        <f t="shared" si="55"/>
        <v>3533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>
        <f t="shared" si="55"/>
        <v>155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>
        <f t="shared" si="55"/>
        <v>132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5"/>
        <v>33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>
        <f t="shared" si="55"/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>
        <f t="shared" si="55"/>
        <v>1354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>
        <f t="shared" si="55"/>
        <v>48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>
        <f t="shared" si="55"/>
        <v>110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>
        <f t="shared" si="55"/>
        <v>172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>
        <f t="shared" si="55"/>
        <v>307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>
        <f t="shared" si="55"/>
        <v>160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5"/>
        <v>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>
        <f t="shared" si="55"/>
        <v>1467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>
        <f t="shared" si="55"/>
        <v>2662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>
        <f t="shared" si="55"/>
        <v>452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>
        <f t="shared" si="55"/>
        <v>158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>
        <f t="shared" si="55"/>
        <v>225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5"/>
        <v>35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5"/>
        <v>63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>
        <f t="shared" si="55"/>
        <v>65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>
        <f t="shared" si="55"/>
        <v>163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>
        <f t="shared" si="55"/>
        <v>85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>
        <f t="shared" si="55"/>
        <v>217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>
        <f t="shared" si="55"/>
        <v>150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>
        <f t="shared" si="55"/>
        <v>3272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>
        <f t="shared" si="55"/>
        <v>898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>
        <f t="shared" si="55"/>
        <v>300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>
        <f t="shared" si="55"/>
        <v>126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5"/>
        <v>526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5"/>
        <v>121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>
        <f t="shared" si="55"/>
        <v>2320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>
        <f t="shared" si="55"/>
        <v>81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>
        <f t="shared" si="55"/>
        <v>1887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>
        <f t="shared" si="55"/>
        <v>4358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5"/>
        <v>67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5"/>
        <v>57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5"/>
        <v>1229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5"/>
        <v>12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>
        <f t="shared" si="55"/>
        <v>53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>
        <f t="shared" si="55"/>
        <v>2414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5"/>
        <v>452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>
        <f t="shared" si="55"/>
        <v>80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>
        <f t="shared" si="55"/>
        <v>193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5"/>
        <v>1886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>
        <f t="shared" si="55"/>
        <v>52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5"/>
        <v>1825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5"/>
        <v>31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>
        <f t="shared" si="55"/>
        <v>290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>
        <f t="shared" si="55"/>
        <v>122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>
        <f t="shared" si="55"/>
        <v>1470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>
        <f t="shared" si="55"/>
        <v>165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>
        <f t="shared" si="55"/>
        <v>182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>
        <f t="shared" si="55"/>
        <v>199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>
        <f t="shared" si="55"/>
        <v>56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5"/>
        <v>107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>
        <f t="shared" si="55"/>
        <v>1460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SUM(E899/D899)</f>
        <v>0.27693181818181817</v>
      </c>
      <c r="G899" t="s">
        <v>14</v>
      </c>
      <c r="H899">
        <v>27</v>
      </c>
      <c r="I899">
        <f t="shared" si="55"/>
        <v>27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ref="I900:I963" si="59">AVERAGE(H900)</f>
        <v>1221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>
        <f t="shared" si="59"/>
        <v>123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9"/>
        <v>1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>
        <f t="shared" si="59"/>
        <v>159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>
        <f t="shared" si="59"/>
        <v>110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>
        <f t="shared" si="59"/>
        <v>14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9"/>
        <v>16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>
        <f t="shared" si="59"/>
        <v>236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>
        <f t="shared" si="59"/>
        <v>191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9"/>
        <v>41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>
        <f t="shared" si="59"/>
        <v>3934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>
        <f t="shared" si="59"/>
        <v>80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>
        <f t="shared" si="59"/>
        <v>296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>
        <f t="shared" si="59"/>
        <v>462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>
        <f t="shared" si="59"/>
        <v>179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9"/>
        <v>523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9"/>
        <v>141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>
        <f t="shared" si="59"/>
        <v>1866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9"/>
        <v>52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>
        <f t="shared" si="59"/>
        <v>27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>
        <f t="shared" si="59"/>
        <v>156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9"/>
        <v>225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>
        <f t="shared" si="59"/>
        <v>255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9"/>
        <v>38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>
        <f t="shared" si="59"/>
        <v>2261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>
        <f t="shared" si="59"/>
        <v>40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>
        <f t="shared" si="59"/>
        <v>2289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>
        <f t="shared" si="59"/>
        <v>65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9"/>
        <v>15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9"/>
        <v>37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>
        <f t="shared" si="59"/>
        <v>3777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>
        <f t="shared" si="59"/>
        <v>184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>
        <f t="shared" si="59"/>
        <v>85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9"/>
        <v>112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>
        <f t="shared" si="59"/>
        <v>144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>
        <f t="shared" si="59"/>
        <v>1902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>
        <f t="shared" si="59"/>
        <v>105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>
        <f t="shared" si="59"/>
        <v>132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9"/>
        <v>21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>
        <f t="shared" si="59"/>
        <v>976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>
        <f t="shared" si="59"/>
        <v>96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9"/>
        <v>67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>
        <f t="shared" si="59"/>
        <v>66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9"/>
        <v>78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9"/>
        <v>67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>
        <f t="shared" si="59"/>
        <v>114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9"/>
        <v>263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9"/>
        <v>1691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9"/>
        <v>181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9"/>
        <v>13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>
        <f t="shared" si="59"/>
        <v>160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>
        <f t="shared" si="59"/>
        <v>203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9"/>
        <v>1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>
        <f t="shared" si="59"/>
        <v>1559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>
        <f t="shared" si="59"/>
        <v>2266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9"/>
        <v>21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>
        <f t="shared" si="59"/>
        <v>1548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>
        <f t="shared" si="59"/>
        <v>80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9"/>
        <v>830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>
        <f t="shared" si="59"/>
        <v>131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>
        <f t="shared" si="59"/>
        <v>112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9"/>
        <v>130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>
        <f t="shared" si="59"/>
        <v>55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SUM(E963/D963)</f>
        <v>1.1929824561403508</v>
      </c>
      <c r="G963" t="s">
        <v>20</v>
      </c>
      <c r="H963">
        <v>155</v>
      </c>
      <c r="I963">
        <f t="shared" si="59"/>
        <v>155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>
        <f t="shared" ref="I964:I1001" si="63">AVERAGE(H964)</f>
        <v>266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3"/>
        <v>114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>
        <f t="shared" si="63"/>
        <v>155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>
        <f t="shared" si="63"/>
        <v>207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>
        <f t="shared" si="63"/>
        <v>245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>
        <f t="shared" si="63"/>
        <v>1573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>
        <f t="shared" si="63"/>
        <v>114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>
        <f t="shared" si="63"/>
        <v>93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3"/>
        <v>594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3"/>
        <v>24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>
        <f t="shared" si="63"/>
        <v>1681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3"/>
        <v>252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>
        <f t="shared" si="63"/>
        <v>32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>
        <f t="shared" si="63"/>
        <v>135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>
        <f t="shared" si="63"/>
        <v>140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3"/>
        <v>67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>
        <f t="shared" si="63"/>
        <v>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>
        <f t="shared" si="63"/>
        <v>1015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3"/>
        <v>742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>
        <f t="shared" si="63"/>
        <v>323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3"/>
        <v>75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>
        <f t="shared" si="63"/>
        <v>2326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>
        <f t="shared" si="63"/>
        <v>381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3"/>
        <v>4405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3"/>
        <v>92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>
        <f t="shared" si="63"/>
        <v>480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3"/>
        <v>64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>
        <f t="shared" si="63"/>
        <v>226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3"/>
        <v>64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>
        <f t="shared" si="63"/>
        <v>241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>
        <f t="shared" si="63"/>
        <v>132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>
        <f t="shared" si="63"/>
        <v>75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3"/>
        <v>842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>
        <f t="shared" si="63"/>
        <v>2043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3"/>
        <v>112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>
        <f t="shared" si="63"/>
        <v>139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3"/>
        <v>374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>
        <f t="shared" si="63"/>
        <v>1122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percent" val="0"/>
        <cfvo type="percent" val="1"/>
        <cfvo type="percent" val="2"/>
        <color rgb="FFC00000"/>
        <color rgb="FF00B050"/>
        <color rgb="FF0070C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beginsWith" dxfId="1" priority="4" operator="beginsWith" text="failed">
      <formula>LEFT(G1,LEN("failed"))="failed"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3C44-2386-40F5-A669-EB2C874D8104}">
  <dimension ref="A1:F14"/>
  <sheetViews>
    <sheetView zoomScale="120" zoomScaleNormal="120" workbookViewId="0">
      <selection activeCell="E25" sqref="E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2070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FB65-7CB8-44DC-9093-BB6D9AF16467}">
  <dimension ref="A1:F30"/>
  <sheetViews>
    <sheetView zoomScaleNormal="100" workbookViewId="0">
      <selection activeCell="Q31" sqref="Q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2031</v>
      </c>
      <c r="B2" t="s">
        <v>2069</v>
      </c>
    </row>
    <row r="4" spans="1:6" x14ac:dyDescent="0.25">
      <c r="A4" s="5" t="s">
        <v>2070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C1F9-BD23-48EE-8612-E7DDF8AE032E}">
  <dimension ref="A1:E18"/>
  <sheetViews>
    <sheetView zoomScale="150" zoomScaleNormal="150" workbookViewId="0">
      <selection activeCell="N14" sqref="N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2031</v>
      </c>
      <c r="B1" t="s">
        <v>2069</v>
      </c>
    </row>
    <row r="2" spans="1:5" x14ac:dyDescent="0.25">
      <c r="A2" s="5" t="s">
        <v>2085</v>
      </c>
      <c r="B2" t="s">
        <v>2069</v>
      </c>
    </row>
    <row r="4" spans="1:5" x14ac:dyDescent="0.25">
      <c r="A4" s="5" t="s">
        <v>2070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2FE-4D80-4DD0-93A3-F773ED8C883C}">
  <dimension ref="A1:H13"/>
  <sheetViews>
    <sheetView workbookViewId="0">
      <selection activeCell="L13" sqref="L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8" customFormat="1" x14ac:dyDescent="0.25">
      <c r="A1" s="1" t="s">
        <v>2086</v>
      </c>
      <c r="B1" s="1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25">
      <c r="A2" s="9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0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5">
      <c r="A3" s="9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0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5">
      <c r="A4" s="9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0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s="9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0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s="9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0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9" t="s">
        <v>2104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0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9" t="s">
        <v>2099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0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9" t="s">
        <v>2105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0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9" t="s">
        <v>2100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0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9" t="s">
        <v>2101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COUNTIFS(Crowdfunding!D:D,"&gt;=40000",Crowdfunding!D:D,"&lt;=49999",Crowdfunding!G:G,"Canceled")</f>
        <v>0</v>
      </c>
      <c r="E11">
        <f t="shared" si="0"/>
        <v>14</v>
      </c>
      <c r="F11" s="10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9" t="s">
        <v>2102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0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s="9" t="s">
        <v>2103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0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06C9-D6F0-4EB3-80F7-FD0D901CC807}">
  <dimension ref="A1:E19"/>
  <sheetViews>
    <sheetView workbookViewId="0">
      <selection activeCell="B19" sqref="B19"/>
    </sheetView>
  </sheetViews>
  <sheetFormatPr defaultRowHeight="15.75" x14ac:dyDescent="0.25"/>
  <cols>
    <col min="1" max="1" width="17.75" bestFit="1" customWidth="1"/>
    <col min="2" max="2" width="14.875" bestFit="1" customWidth="1"/>
    <col min="4" max="4" width="17.75" bestFit="1" customWidth="1"/>
    <col min="5" max="5" width="13.5" bestFit="1" customWidth="1"/>
    <col min="7" max="7" width="19.125" bestFit="1" customWidth="1"/>
    <col min="9" max="9" width="15.375" bestFit="1" customWidth="1"/>
  </cols>
  <sheetData>
    <row r="1" spans="1:5" x14ac:dyDescent="0.25">
      <c r="A1" s="1" t="s">
        <v>4</v>
      </c>
      <c r="B1" s="8" t="s">
        <v>5</v>
      </c>
      <c r="D1" s="1" t="s">
        <v>4</v>
      </c>
      <c r="E1" s="1" t="s">
        <v>5</v>
      </c>
    </row>
    <row r="2" spans="1:5" x14ac:dyDescent="0.25">
      <c r="A2" s="11" t="s">
        <v>2106</v>
      </c>
      <c r="B2" s="8">
        <v>158</v>
      </c>
      <c r="D2" s="12" t="s">
        <v>14</v>
      </c>
      <c r="E2" s="8">
        <v>0</v>
      </c>
    </row>
    <row r="3" spans="1:5" x14ac:dyDescent="0.25">
      <c r="A3" s="11" t="s">
        <v>2106</v>
      </c>
      <c r="B3" s="8">
        <v>1425</v>
      </c>
      <c r="D3" s="12" t="s">
        <v>14</v>
      </c>
      <c r="E3" s="8">
        <v>24</v>
      </c>
    </row>
    <row r="4" spans="1:5" x14ac:dyDescent="0.25">
      <c r="A4" s="11" t="s">
        <v>2106</v>
      </c>
      <c r="B4" s="8">
        <v>174</v>
      </c>
      <c r="D4" s="12" t="s">
        <v>14</v>
      </c>
      <c r="E4" s="8">
        <v>53</v>
      </c>
    </row>
    <row r="5" spans="1:5" x14ac:dyDescent="0.25">
      <c r="A5" s="11" t="s">
        <v>2106</v>
      </c>
      <c r="B5" s="8">
        <v>227</v>
      </c>
      <c r="D5" s="12" t="s">
        <v>14</v>
      </c>
      <c r="E5" s="8">
        <v>18</v>
      </c>
    </row>
    <row r="6" spans="1:5" x14ac:dyDescent="0.25">
      <c r="A6" s="11" t="s">
        <v>2106</v>
      </c>
      <c r="B6" s="8">
        <v>220</v>
      </c>
      <c r="D6" s="12" t="s">
        <v>14</v>
      </c>
      <c r="E6" s="8">
        <v>44</v>
      </c>
    </row>
    <row r="7" spans="1:5" x14ac:dyDescent="0.25">
      <c r="A7" s="11" t="s">
        <v>2106</v>
      </c>
      <c r="B7" s="8">
        <v>98</v>
      </c>
      <c r="D7" s="12" t="s">
        <v>14</v>
      </c>
      <c r="E7" s="8">
        <v>27</v>
      </c>
    </row>
    <row r="8" spans="1:5" x14ac:dyDescent="0.25">
      <c r="A8" s="11" t="s">
        <v>2106</v>
      </c>
      <c r="B8" s="8">
        <v>100</v>
      </c>
      <c r="D8" s="12" t="s">
        <v>14</v>
      </c>
      <c r="E8" s="8">
        <v>55</v>
      </c>
    </row>
    <row r="9" spans="1:5" x14ac:dyDescent="0.25">
      <c r="A9" s="11" t="s">
        <v>2106</v>
      </c>
      <c r="B9" s="8">
        <v>1249</v>
      </c>
      <c r="D9" s="12" t="s">
        <v>14</v>
      </c>
      <c r="E9" s="8">
        <v>200</v>
      </c>
    </row>
    <row r="10" spans="1:5" x14ac:dyDescent="0.25">
      <c r="A10" s="11" t="s">
        <v>2106</v>
      </c>
      <c r="B10" s="8">
        <v>1396</v>
      </c>
      <c r="D10" s="12" t="s">
        <v>14</v>
      </c>
      <c r="E10" s="8">
        <v>452</v>
      </c>
    </row>
    <row r="11" spans="1:5" x14ac:dyDescent="0.25">
      <c r="A11" s="13" t="s">
        <v>2114</v>
      </c>
      <c r="D11" s="13" t="s">
        <v>2113</v>
      </c>
    </row>
    <row r="12" spans="1:5" x14ac:dyDescent="0.25">
      <c r="A12" s="11" t="s">
        <v>2107</v>
      </c>
      <c r="B12">
        <f>AVERAGE(B2:B10)</f>
        <v>560.77777777777783</v>
      </c>
      <c r="D12" s="12" t="s">
        <v>2107</v>
      </c>
      <c r="E12">
        <f>AVERAGE(E2:E10)</f>
        <v>97</v>
      </c>
    </row>
    <row r="13" spans="1:5" x14ac:dyDescent="0.25">
      <c r="A13" s="11" t="s">
        <v>2108</v>
      </c>
      <c r="B13">
        <f>MEDIAN(B2:B10)</f>
        <v>220</v>
      </c>
      <c r="D13" s="12" t="s">
        <v>2108</v>
      </c>
      <c r="E13">
        <f>MEDIAN(E2:E10)</f>
        <v>44</v>
      </c>
    </row>
    <row r="14" spans="1:5" x14ac:dyDescent="0.25">
      <c r="A14" s="11" t="s">
        <v>2109</v>
      </c>
      <c r="B14">
        <f>MIN(B2:B10)</f>
        <v>98</v>
      </c>
      <c r="D14" s="12" t="s">
        <v>2109</v>
      </c>
      <c r="E14">
        <f>MIN(E2:E10)</f>
        <v>0</v>
      </c>
    </row>
    <row r="15" spans="1:5" x14ac:dyDescent="0.25">
      <c r="A15" s="11" t="s">
        <v>2110</v>
      </c>
      <c r="B15">
        <f>MAX(B2:B10)</f>
        <v>1425</v>
      </c>
      <c r="D15" s="12" t="s">
        <v>2110</v>
      </c>
      <c r="E15">
        <f>MAX(E2:E10)</f>
        <v>452</v>
      </c>
    </row>
    <row r="16" spans="1:5" x14ac:dyDescent="0.25">
      <c r="A16" s="11" t="s">
        <v>2111</v>
      </c>
      <c r="B16">
        <f>_xlfn.VAR.S(B2:B10)</f>
        <v>360496.19444444444</v>
      </c>
      <c r="D16" s="12" t="s">
        <v>2111</v>
      </c>
      <c r="E16">
        <f>_xlfn.VAR.S(E2:E10)</f>
        <v>21127.75</v>
      </c>
    </row>
    <row r="17" spans="1:5" x14ac:dyDescent="0.25">
      <c r="A17" s="11" t="s">
        <v>2112</v>
      </c>
      <c r="B17">
        <f>_xlfn.STDEV.S(B2:B10)</f>
        <v>600.41335298646084</v>
      </c>
      <c r="D17" s="12" t="s">
        <v>2112</v>
      </c>
      <c r="E17">
        <f>_xlfn.STDEV.S(E2:E10)</f>
        <v>145.3538785172243</v>
      </c>
    </row>
    <row r="19" spans="1:5" ht="23.25" x14ac:dyDescent="0.35">
      <c r="B19" s="14" t="s">
        <v>2115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SubcategoryStats</vt:lpstr>
      <vt:lpstr>Outcomes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Rodney Weekes</cp:lastModifiedBy>
  <dcterms:created xsi:type="dcterms:W3CDTF">2021-09-29T18:52:28Z</dcterms:created>
  <dcterms:modified xsi:type="dcterms:W3CDTF">2023-12-14T21:35:25Z</dcterms:modified>
</cp:coreProperties>
</file>