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defaultThemeVersion="124226"/>
  <mc:AlternateContent xmlns:mc="http://schemas.openxmlformats.org/markup-compatibility/2006">
    <mc:Choice Requires="x15">
      <x15ac:absPath xmlns:x15ac="http://schemas.microsoft.com/office/spreadsheetml/2010/11/ac" url="D:\working\waccache\TO1PEPF00005A9B\EXCELCNV\a25e244f-0536-49b4-863d-4b0f83f7ea6e\"/>
    </mc:Choice>
  </mc:AlternateContent>
  <xr:revisionPtr revIDLastSave="379" documentId="8_{FA7005AA-C5F8-49BC-BC74-579B1B3E07C3}" xr6:coauthVersionLast="47" xr6:coauthVersionMax="47" xr10:uidLastSave="{1A5B3D7D-5E5E-44A0-B589-1D44A04F4F81}"/>
  <bookViews>
    <workbookView xWindow="-60" yWindow="-60" windowWidth="15480" windowHeight="11640" tabRatio="804" firstSheet="1" activeTab="1" xr2:uid="{249AE6A6-46BB-4F16-85D0-E440AED1CED9}"/>
  </bookViews>
  <sheets>
    <sheet name="Graphical Process Planner" sheetId="20" r:id="rId1"/>
    <sheet name="Tabulated Process Planner" sheetId="12" r:id="rId2"/>
    <sheet name="Process sheet headings" sheetId="17" r:id="rId3"/>
    <sheet name="Speeds and Feeds" sheetId="2" r:id="rId4"/>
    <sheet name="Drill Chart" sheetId="13" r:id="rId5"/>
    <sheet name="Tap Chart" sheetId="14" r:id="rId6"/>
    <sheet name="Lathe Example 1" sheetId="11" r:id="rId7"/>
    <sheet name="Sample Calculations" sheetId="16" r:id="rId8"/>
    <sheet name="Index" sheetId="1" r:id="rId9"/>
  </sheets>
  <definedNames>
    <definedName name="_xlnm.Print_Titles" localSheetId="1">'Tabulated Process Planner'!$7:$9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8" i="12" l="1"/>
  <c r="H28" i="12"/>
  <c r="G52" i="12"/>
  <c r="G46" i="12"/>
  <c r="G44" i="12"/>
  <c r="G32" i="12"/>
  <c r="G20" i="12"/>
  <c r="G16" i="12"/>
  <c r="G14" i="12"/>
  <c r="H10" i="12"/>
  <c r="J10" i="12"/>
  <c r="H12" i="12"/>
  <c r="J12" i="12"/>
  <c r="H14" i="12"/>
  <c r="J14" i="12"/>
  <c r="H16" i="12"/>
  <c r="J16" i="12"/>
  <c r="H18" i="12"/>
  <c r="J18" i="12"/>
  <c r="H20" i="12"/>
  <c r="J20" i="12"/>
  <c r="H22" i="12"/>
  <c r="J22" i="12"/>
  <c r="H24" i="12"/>
  <c r="J24" i="12"/>
  <c r="H26" i="12"/>
  <c r="J30" i="12"/>
  <c r="H32" i="12"/>
  <c r="J32" i="12"/>
  <c r="H34" i="12"/>
  <c r="J34" i="12"/>
  <c r="H36" i="12"/>
  <c r="J36" i="12"/>
  <c r="H38" i="12"/>
  <c r="J38" i="12"/>
  <c r="H40" i="12"/>
  <c r="J40" i="12"/>
  <c r="H42" i="12"/>
  <c r="J42" i="12"/>
  <c r="H44" i="12"/>
  <c r="J44" i="12"/>
  <c r="H46" i="12"/>
  <c r="J46" i="12"/>
  <c r="J48" i="12"/>
  <c r="H50" i="12"/>
  <c r="J50" i="12"/>
  <c r="H52" i="12"/>
  <c r="J52" i="12"/>
  <c r="H54" i="12"/>
  <c r="J54" i="12"/>
  <c r="H56" i="12"/>
  <c r="J56" i="12"/>
  <c r="H58" i="12"/>
  <c r="J58" i="12"/>
  <c r="H60" i="12"/>
  <c r="J60" i="12"/>
  <c r="H62" i="12"/>
  <c r="J62" i="12"/>
  <c r="H64" i="12"/>
  <c r="J64" i="12"/>
  <c r="H66" i="12"/>
  <c r="J66" i="12"/>
  <c r="H68" i="12"/>
  <c r="J68" i="12"/>
  <c r="H70" i="12"/>
  <c r="J70" i="12"/>
  <c r="G18" i="20"/>
  <c r="D21" i="20"/>
  <c r="N6" i="20"/>
  <c r="G26" i="20"/>
  <c r="D29" i="20"/>
  <c r="G10" i="20"/>
  <c r="D13" i="20"/>
  <c r="L16" i="13"/>
  <c r="M16" i="13"/>
  <c r="L15" i="13"/>
  <c r="M15" i="13"/>
  <c r="L2" i="13"/>
  <c r="M2" i="13"/>
  <c r="L3" i="13"/>
  <c r="M3" i="13" s="1"/>
  <c r="L4" i="13"/>
  <c r="M4" i="13"/>
  <c r="H18" i="17"/>
  <c r="J18" i="17"/>
  <c r="L5" i="13"/>
  <c r="M5" i="13"/>
  <c r="L6" i="13"/>
  <c r="M6" i="13"/>
  <c r="L7" i="13"/>
  <c r="M7" i="13"/>
  <c r="L8" i="13"/>
  <c r="M8" i="13"/>
  <c r="L9" i="13"/>
  <c r="M9" i="13"/>
  <c r="L10" i="13"/>
  <c r="M10" i="13"/>
  <c r="L11" i="13"/>
  <c r="M11" i="13"/>
  <c r="L12" i="13"/>
  <c r="M12" i="13"/>
  <c r="L13" i="13"/>
  <c r="M13" i="13"/>
  <c r="L14" i="13"/>
  <c r="M14" i="13"/>
  <c r="N6" i="11"/>
  <c r="N6" i="12"/>
  <c r="R20" i="14"/>
  <c r="R16" i="14"/>
  <c r="K80" i="14"/>
  <c r="K79" i="14"/>
  <c r="K78" i="14"/>
  <c r="K77" i="14"/>
  <c r="K74" i="14"/>
  <c r="K73" i="14"/>
  <c r="K70" i="14"/>
  <c r="K69" i="14"/>
  <c r="K66" i="14"/>
  <c r="K65" i="14"/>
  <c r="K62" i="14"/>
  <c r="K61" i="14"/>
  <c r="K58" i="14"/>
  <c r="I80" i="14"/>
  <c r="I79" i="14"/>
  <c r="I78" i="14"/>
  <c r="I77" i="14"/>
  <c r="I74" i="14"/>
  <c r="I73" i="14"/>
  <c r="I70" i="14"/>
  <c r="I69" i="14"/>
  <c r="I66" i="14"/>
  <c r="I65" i="14"/>
  <c r="I62" i="14"/>
  <c r="I61" i="14"/>
  <c r="I58" i="14"/>
  <c r="E33" i="14"/>
  <c r="A61" i="14"/>
  <c r="A62" i="14" s="1"/>
  <c r="A65" i="14" s="1"/>
  <c r="A66" i="14" s="1"/>
  <c r="A69" i="14" s="1"/>
  <c r="A70" i="14" s="1"/>
  <c r="A73" i="14" s="1"/>
  <c r="A74" i="14" s="1"/>
  <c r="A77" i="14" s="1"/>
  <c r="A78" i="14" s="1"/>
  <c r="A79" i="14" s="1"/>
  <c r="A80" i="14" s="1"/>
  <c r="A34" i="14"/>
  <c r="A37" i="14"/>
  <c r="A40" i="14"/>
  <c r="A43" i="14"/>
  <c r="A46" i="14"/>
  <c r="A49" i="14"/>
  <c r="A50" i="14"/>
  <c r="A53" i="14"/>
  <c r="A54" i="14"/>
  <c r="H114" i="12"/>
  <c r="J114" i="12"/>
  <c r="H112" i="12"/>
  <c r="J112" i="12"/>
  <c r="H110" i="12"/>
  <c r="J110" i="12"/>
  <c r="H108" i="12"/>
  <c r="J108" i="12"/>
  <c r="H106" i="12"/>
  <c r="J106" i="12"/>
  <c r="H104" i="12"/>
  <c r="J104" i="12"/>
  <c r="H102" i="12"/>
  <c r="J102" i="12"/>
  <c r="H100" i="12"/>
  <c r="J100" i="12"/>
  <c r="H98" i="12"/>
  <c r="J98" i="12"/>
  <c r="H96" i="12"/>
  <c r="J96" i="12" s="1"/>
  <c r="H94" i="12"/>
  <c r="J94" i="12" s="1"/>
  <c r="H92" i="12"/>
  <c r="J92" i="12"/>
  <c r="H90" i="12"/>
  <c r="J90" i="12"/>
  <c r="H88" i="12"/>
  <c r="J88" i="12"/>
  <c r="H86" i="12"/>
  <c r="J86" i="12"/>
  <c r="H84" i="12"/>
  <c r="J84" i="12"/>
  <c r="H82" i="12"/>
  <c r="J82" i="12"/>
  <c r="H80" i="12"/>
  <c r="J80" i="12"/>
  <c r="H78" i="12"/>
  <c r="J78" i="12"/>
  <c r="H76" i="12"/>
  <c r="J76" i="12"/>
  <c r="H74" i="12"/>
  <c r="J74" i="12"/>
  <c r="H72" i="12"/>
  <c r="J72" i="12"/>
  <c r="A239" i="13"/>
  <c r="A238" i="13"/>
  <c r="A236" i="13"/>
  <c r="A234" i="13"/>
  <c r="A232" i="13"/>
  <c r="A230" i="13"/>
  <c r="A229" i="13"/>
  <c r="A227" i="13"/>
  <c r="A225" i="13"/>
  <c r="A223" i="13"/>
  <c r="A221" i="13"/>
  <c r="A220" i="13"/>
  <c r="A218" i="13"/>
  <c r="A216" i="13"/>
  <c r="A214" i="13"/>
  <c r="A212" i="13"/>
  <c r="A211" i="13"/>
  <c r="A209" i="13"/>
  <c r="A207" i="13"/>
  <c r="A205" i="13"/>
  <c r="A203" i="13"/>
  <c r="A202" i="13"/>
  <c r="A200" i="13"/>
  <c r="A198" i="13"/>
  <c r="A196" i="13"/>
  <c r="A194" i="13"/>
  <c r="A193" i="13"/>
  <c r="A191" i="13"/>
  <c r="A189" i="13"/>
  <c r="A187" i="13"/>
  <c r="A185" i="13"/>
  <c r="A184" i="13"/>
  <c r="A182" i="13"/>
  <c r="A180" i="13"/>
  <c r="A178" i="13"/>
  <c r="A177" i="13"/>
  <c r="A175" i="13"/>
  <c r="A173" i="13"/>
  <c r="A170" i="13"/>
  <c r="A166" i="13"/>
  <c r="A162" i="13"/>
  <c r="A158" i="13"/>
  <c r="A153" i="13"/>
  <c r="A149" i="13"/>
  <c r="A144" i="13"/>
  <c r="A141" i="13"/>
  <c r="A136" i="13"/>
  <c r="A129" i="13"/>
  <c r="A125" i="13"/>
  <c r="A119" i="13"/>
  <c r="A114" i="13"/>
  <c r="A107" i="13"/>
  <c r="A91" i="13"/>
  <c r="A99" i="13"/>
  <c r="A76" i="13"/>
  <c r="A83" i="13"/>
  <c r="A70" i="13"/>
  <c r="A63" i="13"/>
  <c r="A54" i="13"/>
  <c r="A45" i="13"/>
  <c r="A38" i="13"/>
  <c r="A32" i="13"/>
  <c r="A18" i="13"/>
  <c r="A4" i="13"/>
  <c r="G30" i="11"/>
  <c r="H30" i="11"/>
  <c r="J30" i="11"/>
  <c r="H28" i="11"/>
  <c r="J28" i="11"/>
  <c r="H26" i="11"/>
  <c r="J26" i="11"/>
  <c r="H24" i="11"/>
  <c r="J24" i="11"/>
  <c r="H22" i="11"/>
  <c r="J22" i="11"/>
  <c r="H20" i="11"/>
  <c r="J20" i="11"/>
  <c r="H18" i="11"/>
  <c r="J18" i="11" s="1"/>
  <c r="H16" i="11"/>
  <c r="J1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Concordia university</author>
    <author>Kai</author>
  </authors>
  <commentList>
    <comment ref="A1" authorId="0" shapeId="0" xr:uid="{F3C3B95C-91C7-48A1-82F3-FBC102A39100}">
      <text>
        <r>
          <rPr>
            <b/>
            <sz val="18"/>
            <color indexed="81"/>
            <rFont val="Tahoma"/>
            <family val="2"/>
          </rPr>
          <t xml:space="preserve">DO NOT CHANGE ANY SHEET FORMATTING.
Hide this comment to start using the process sheet template.
</t>
        </r>
        <r>
          <rPr>
            <b/>
            <sz val="11"/>
            <color indexed="81"/>
            <rFont val="Tahoma"/>
            <family val="2"/>
          </rPr>
          <t>To hide, click on the cell it points to, go to the review tab and click Show/Hide Comment</t>
        </r>
      </text>
    </comment>
    <comment ref="D7" authorId="1" shapeId="0" xr:uid="{319F035B-787F-458D-BB79-051533B2E210}">
      <text>
        <r>
          <rPr>
            <b/>
            <sz val="16"/>
            <color indexed="81"/>
            <rFont val="Tahoma"/>
            <family val="2"/>
          </rPr>
          <t>The type of machine tool/hand tool that will be used to carry out the operation.
Consult with technicians.</t>
        </r>
      </text>
    </comment>
    <comment ref="E7" authorId="0" shapeId="0" xr:uid="{24FE761E-F8F5-4F23-BAB5-E076129B7074}">
      <text>
        <r>
          <rPr>
            <b/>
            <sz val="16"/>
            <color indexed="81"/>
            <rFont val="Tahoma"/>
            <family val="2"/>
          </rPr>
          <t>Write the name of the cutting tool used.</t>
        </r>
      </text>
    </comment>
    <comment ref="J7" authorId="0" shapeId="0" xr:uid="{2C4CFB9E-989C-4574-86D6-AF65EC34CA76}">
      <text>
        <r>
          <rPr>
            <b/>
            <sz val="16"/>
            <color indexed="81"/>
            <rFont val="Tahoma"/>
            <family val="2"/>
          </rPr>
          <t># of teeth on the cutter. For drilling use 1 tooth.</t>
        </r>
      </text>
    </comment>
    <comment ref="D9" authorId="0" shapeId="0" xr:uid="{445580F0-CB71-436B-BB41-42F53C95DBF8}">
      <text>
        <r>
          <rPr>
            <b/>
            <sz val="14"/>
            <color indexed="81"/>
            <rFont val="Tahoma"/>
            <family val="2"/>
          </rPr>
          <t>See Speeds and Feeds sheet below</t>
        </r>
      </text>
    </comment>
    <comment ref="E9" authorId="1" shapeId="0" xr:uid="{6039415F-E08B-4DD6-BE16-EC272414F1DE}">
      <text>
        <r>
          <rPr>
            <b/>
            <sz val="16"/>
            <color indexed="81"/>
            <rFont val="Tahoma"/>
            <family val="2"/>
          </rPr>
          <t>The largest diameter at which cutting will take place.</t>
        </r>
      </text>
    </comment>
    <comment ref="D12" authorId="1" shapeId="0" xr:uid="{E0AD45F1-ADBD-45E0-AB00-F6E329682CA7}">
      <text>
        <r>
          <rPr>
            <b/>
            <sz val="16"/>
            <color indexed="81"/>
            <rFont val="Tahoma"/>
            <family val="2"/>
          </rPr>
          <t xml:space="preserve">For mill and lathe work.  
</t>
        </r>
      </text>
    </comment>
    <comment ref="F12" authorId="1" shapeId="0" xr:uid="{A6233058-1B9C-4C88-908E-D7BAD45C023B}">
      <text>
        <r>
          <rPr>
            <b/>
            <sz val="16"/>
            <color indexed="81"/>
            <rFont val="Tahoma"/>
            <family val="2"/>
          </rPr>
          <t>By formula, as per Explanations section.</t>
        </r>
      </text>
    </comment>
    <comment ref="H12" authorId="1" shapeId="0" xr:uid="{559DDF32-A34C-4B97-AC8C-5269D76B138D}">
      <text>
        <r>
          <rPr>
            <b/>
            <sz val="16"/>
            <color indexed="81"/>
            <rFont val="Tahoma"/>
            <family val="2"/>
          </rPr>
          <t>By formula, as per Explanations section.</t>
        </r>
      </text>
    </comment>
    <comment ref="J12" authorId="1" shapeId="0" xr:uid="{73FCCB8F-49FB-49BC-848F-645B7D43F582}">
      <text>
        <r>
          <rPr>
            <b/>
            <sz val="16"/>
            <color indexed="81"/>
            <rFont val="Tahoma"/>
            <family val="2"/>
          </rPr>
          <t>The actual, timed duration of the operation.</t>
        </r>
      </text>
    </comment>
    <comment ref="D15" authorId="1" shapeId="0" xr:uid="{A0C43B6A-8AC0-4EBD-AE97-287CC1C213EE}">
      <text>
        <r>
          <rPr>
            <b/>
            <sz val="16"/>
            <color indexed="81"/>
            <rFont val="Tahoma"/>
            <family val="2"/>
          </rPr>
          <t>The type of machine tool/hand tool that will be used to carry out the operation.
Consult with technicians.</t>
        </r>
      </text>
    </comment>
    <comment ref="E15" authorId="0" shapeId="0" xr:uid="{BDFEE3A1-4C45-430F-A791-92F3B0D8C5C9}">
      <text>
        <r>
          <rPr>
            <b/>
            <sz val="16"/>
            <color indexed="81"/>
            <rFont val="Tahoma"/>
            <family val="2"/>
          </rPr>
          <t>Write the name of the cutting tool used.</t>
        </r>
      </text>
    </comment>
    <comment ref="J15" authorId="0" shapeId="0" xr:uid="{0AF02ADE-1FE6-4B04-950E-4350F18B48E5}">
      <text>
        <r>
          <rPr>
            <b/>
            <sz val="16"/>
            <color indexed="81"/>
            <rFont val="Tahoma"/>
            <family val="2"/>
          </rPr>
          <t># of teeth on the cutter. For drilling use 1 tooth.</t>
        </r>
      </text>
    </comment>
    <comment ref="D17" authorId="0" shapeId="0" xr:uid="{8079107F-BE12-43C2-ACA9-E82A8A4DB1A3}">
      <text>
        <r>
          <rPr>
            <b/>
            <sz val="14"/>
            <color indexed="81"/>
            <rFont val="Tahoma"/>
            <family val="2"/>
          </rPr>
          <t>See Speeds and Feeds sheet below</t>
        </r>
      </text>
    </comment>
    <comment ref="E17" authorId="1" shapeId="0" xr:uid="{05F478CC-F6B0-44F3-BFEA-9560E38BBBF6}">
      <text>
        <r>
          <rPr>
            <b/>
            <sz val="16"/>
            <color indexed="81"/>
            <rFont val="Tahoma"/>
            <family val="2"/>
          </rPr>
          <t>The largest diameter at which cutting will take place.</t>
        </r>
      </text>
    </comment>
    <comment ref="D20" authorId="1" shapeId="0" xr:uid="{6268F61F-D127-4104-8652-2EAF3CC9E361}">
      <text>
        <r>
          <rPr>
            <b/>
            <sz val="16"/>
            <color indexed="81"/>
            <rFont val="Tahoma"/>
            <family val="2"/>
          </rPr>
          <t xml:space="preserve">For mill and lathe work.  
</t>
        </r>
      </text>
    </comment>
    <comment ref="F20" authorId="1" shapeId="0" xr:uid="{C33B39D1-05D0-4294-81FA-00BD57807887}">
      <text>
        <r>
          <rPr>
            <b/>
            <sz val="16"/>
            <color indexed="81"/>
            <rFont val="Tahoma"/>
            <family val="2"/>
          </rPr>
          <t>By formula, as per Explanations section.</t>
        </r>
      </text>
    </comment>
    <comment ref="H20" authorId="1" shapeId="0" xr:uid="{F1D0ACDD-AB2B-4458-B6D6-D6851642A239}">
      <text>
        <r>
          <rPr>
            <b/>
            <sz val="16"/>
            <color indexed="81"/>
            <rFont val="Tahoma"/>
            <family val="2"/>
          </rPr>
          <t>By formula, as per Explanations section.</t>
        </r>
      </text>
    </comment>
    <comment ref="J20" authorId="1" shapeId="0" xr:uid="{E96F18D2-B20E-4448-A9EC-23C8C17513F9}">
      <text>
        <r>
          <rPr>
            <b/>
            <sz val="16"/>
            <color indexed="81"/>
            <rFont val="Tahoma"/>
            <family val="2"/>
          </rPr>
          <t>The actual, timed duration of the operation.</t>
        </r>
      </text>
    </comment>
    <comment ref="D23" authorId="1" shapeId="0" xr:uid="{170103BC-59A2-442D-976A-CFD064FC6DEA}">
      <text>
        <r>
          <rPr>
            <b/>
            <sz val="16"/>
            <color indexed="81"/>
            <rFont val="Tahoma"/>
            <family val="2"/>
          </rPr>
          <t>The type of machine tool/hand tool that will be used to carry out the operation.
Consult with technicians.</t>
        </r>
      </text>
    </comment>
    <comment ref="E23" authorId="0" shapeId="0" xr:uid="{0FDA7036-75D7-47E7-8111-BDB3FFD065A0}">
      <text>
        <r>
          <rPr>
            <b/>
            <sz val="16"/>
            <color indexed="81"/>
            <rFont val="Tahoma"/>
            <family val="2"/>
          </rPr>
          <t>Write the name of the cutting tool used.</t>
        </r>
      </text>
    </comment>
    <comment ref="J23" authorId="0" shapeId="0" xr:uid="{AD513DB3-9DEA-4E2B-BED4-3E981E4F33BF}">
      <text>
        <r>
          <rPr>
            <b/>
            <sz val="16"/>
            <color indexed="81"/>
            <rFont val="Tahoma"/>
            <family val="2"/>
          </rPr>
          <t># of teeth on the cutter. For drilling use 1 tooth.</t>
        </r>
      </text>
    </comment>
    <comment ref="D25" authorId="0" shapeId="0" xr:uid="{2D020342-E215-4837-8C04-EF04E72F04DE}">
      <text>
        <r>
          <rPr>
            <b/>
            <sz val="14"/>
            <color indexed="81"/>
            <rFont val="Tahoma"/>
            <family val="2"/>
          </rPr>
          <t>See Speeds and Feeds sheet below</t>
        </r>
      </text>
    </comment>
    <comment ref="E25" authorId="1" shapeId="0" xr:uid="{1A70A8C6-8E8E-4C06-948A-58F06F5E94D2}">
      <text>
        <r>
          <rPr>
            <b/>
            <sz val="16"/>
            <color indexed="81"/>
            <rFont val="Tahoma"/>
            <family val="2"/>
          </rPr>
          <t>The largest diameter at which cutting will take place.</t>
        </r>
      </text>
    </comment>
    <comment ref="D28" authorId="1" shapeId="0" xr:uid="{A371B868-05D6-493D-B115-DDF8F9474289}">
      <text>
        <r>
          <rPr>
            <b/>
            <sz val="16"/>
            <color indexed="81"/>
            <rFont val="Tahoma"/>
            <family val="2"/>
          </rPr>
          <t xml:space="preserve">For mill and lathe work.  
</t>
        </r>
      </text>
    </comment>
    <comment ref="F28" authorId="1" shapeId="0" xr:uid="{70AF5EFC-7391-4B22-A6BA-AB485054B087}">
      <text>
        <r>
          <rPr>
            <b/>
            <sz val="16"/>
            <color indexed="81"/>
            <rFont val="Tahoma"/>
            <family val="2"/>
          </rPr>
          <t>By formula, as per Explanations section.</t>
        </r>
      </text>
    </comment>
    <comment ref="H28" authorId="1" shapeId="0" xr:uid="{7BDB4E94-9C45-47DF-955E-ACE51897592B}">
      <text>
        <r>
          <rPr>
            <b/>
            <sz val="16"/>
            <color indexed="81"/>
            <rFont val="Tahoma"/>
            <family val="2"/>
          </rPr>
          <t>By formula, as per Explanations section.</t>
        </r>
      </text>
    </comment>
    <comment ref="J28" authorId="1" shapeId="0" xr:uid="{91813ADA-6B00-4A99-B271-05745B57747A}">
      <text>
        <r>
          <rPr>
            <b/>
            <sz val="16"/>
            <color indexed="81"/>
            <rFont val="Tahoma"/>
            <family val="2"/>
          </rPr>
          <t>The actual, timed duration of the operation.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Concordia university</author>
    <author>Kai</author>
    <author>ENCS</author>
    <author>COUTURE Isabelle</author>
  </authors>
  <commentList>
    <comment ref="A1" authorId="0" shapeId="0" xr:uid="{525C139A-0FE8-41E7-B47D-72C9A0975766}">
      <text>
        <r>
          <rPr>
            <b/>
            <sz val="18"/>
            <color indexed="81"/>
            <rFont val="Tahoma"/>
            <family val="2"/>
          </rPr>
          <t xml:space="preserve">DO NOT CHANGE ANY SHEET FORMATTING.
Hide this comment to start using the process sheet template.
</t>
        </r>
        <r>
          <rPr>
            <b/>
            <sz val="11"/>
            <color indexed="81"/>
            <rFont val="Tahoma"/>
            <family val="2"/>
          </rPr>
          <t>To hide, click on the cell it points to, go to the review tab and click Show/Hide Comment</t>
        </r>
      </text>
    </comment>
    <comment ref="A7" authorId="1" shapeId="0" xr:uid="{FE781FA8-5E74-463B-9D71-5C5E6292C579}">
      <text>
        <r>
          <rPr>
            <b/>
            <sz val="16"/>
            <color indexed="81"/>
            <rFont val="Tahoma"/>
            <family val="2"/>
          </rPr>
          <t>A sequential list of the operations that will be carried out.  The first operation is numbered as 1; the second as 2, etc.
Consult with technicians.</t>
        </r>
      </text>
    </comment>
    <comment ref="B7" authorId="1" shapeId="0" xr:uid="{D78224A5-004C-4DE1-A160-1900E08861AE}">
      <text>
        <r>
          <rPr>
            <b/>
            <sz val="16"/>
            <color indexed="81"/>
            <rFont val="Tahoma"/>
            <family val="2"/>
          </rPr>
          <t>A brief descriptive name of the operation to be performed that should be descriptive enough to explain to an operator what is expected to be done.
Consult with technicians.</t>
        </r>
      </text>
    </comment>
    <comment ref="C7" authorId="1" shapeId="0" xr:uid="{CEE85BD5-0601-4C1F-BA17-EC27B60F8567}">
      <text>
        <r>
          <rPr>
            <b/>
            <sz val="16"/>
            <color indexed="81"/>
            <rFont val="Tahoma"/>
            <family val="2"/>
          </rPr>
          <t>The type of machine tool/hand tool that will be used to carry out the operation.
Consult with technicians.</t>
        </r>
      </text>
    </comment>
    <comment ref="D7" authorId="0" shapeId="0" xr:uid="{57B633A7-F640-4296-A8CF-911D76C74975}">
      <text>
        <r>
          <rPr>
            <b/>
            <sz val="16"/>
            <color indexed="81"/>
            <rFont val="Tahoma"/>
            <family val="2"/>
          </rPr>
          <t>Write the name of the cutting tool used.</t>
        </r>
      </text>
    </comment>
    <comment ref="E7" authorId="0" shapeId="0" xr:uid="{12D00C22-A547-43B5-9806-42E2C06A3F51}">
      <text>
        <r>
          <rPr>
            <b/>
            <sz val="16"/>
            <color indexed="81"/>
            <rFont val="Tahoma"/>
            <family val="2"/>
          </rPr>
          <t>See Speeds and Feeds sheet below</t>
        </r>
      </text>
    </comment>
    <comment ref="F7" authorId="0" shapeId="0" xr:uid="{85B03329-9780-41C1-8648-C112A25A69DB}">
      <text>
        <r>
          <rPr>
            <b/>
            <sz val="14"/>
            <color indexed="81"/>
            <rFont val="Tahoma"/>
            <family val="2"/>
          </rPr>
          <t>See Speeds and Feeds sheet below</t>
        </r>
      </text>
    </comment>
    <comment ref="G7" authorId="1" shapeId="0" xr:uid="{3C264A04-A1A8-4D01-ABAF-DC8F6B2A8F6B}">
      <text>
        <r>
          <rPr>
            <b/>
            <sz val="16"/>
            <color indexed="81"/>
            <rFont val="Tahoma"/>
            <family val="2"/>
          </rPr>
          <t>The largest diameter at which cutting will take place.</t>
        </r>
      </text>
    </comment>
    <comment ref="H7" authorId="1" shapeId="0" xr:uid="{849AA0A9-F87C-452A-B561-D62817641249}">
      <text>
        <r>
          <rPr>
            <b/>
            <sz val="16"/>
            <color indexed="81"/>
            <rFont val="Tahoma"/>
            <family val="2"/>
          </rPr>
          <t>If correct values have been entered in columns E and G, then the formula in the spreadsheet will calculate the ideal spindle speed.</t>
        </r>
      </text>
    </comment>
    <comment ref="I7" authorId="0" shapeId="0" xr:uid="{AF38CA2C-598E-4D58-BAFE-CF8946CF422A}">
      <text>
        <r>
          <rPr>
            <b/>
            <sz val="16"/>
            <color indexed="81"/>
            <rFont val="Tahoma"/>
            <family val="2"/>
          </rPr>
          <t># of teeth on the cutter. For drilling use 1 tooth.</t>
        </r>
      </text>
    </comment>
    <comment ref="J7" authorId="1" shapeId="0" xr:uid="{371B3E51-5E3A-4646-8F6D-88DF7035D041}">
      <text>
        <r>
          <rPr>
            <b/>
            <sz val="16"/>
            <color indexed="81"/>
            <rFont val="Tahoma"/>
            <family val="2"/>
          </rPr>
          <t xml:space="preserve">For mill and lathe work.  
</t>
        </r>
      </text>
    </comment>
    <comment ref="K7" authorId="1" shapeId="0" xr:uid="{F30D788B-858A-4146-BB21-6C2B8C861731}">
      <text>
        <r>
          <rPr>
            <b/>
            <sz val="16"/>
            <color indexed="81"/>
            <rFont val="Tahoma"/>
            <family val="2"/>
          </rPr>
          <t>Depth Of Cut.
Depth to which the cutting edge is inserted into the work each pass.</t>
        </r>
      </text>
    </comment>
    <comment ref="L7" authorId="1" shapeId="0" xr:uid="{946B3F6B-3F35-403A-806C-084ABD1C74AA}">
      <text>
        <r>
          <rPr>
            <b/>
            <sz val="16"/>
            <color indexed="81"/>
            <rFont val="Tahoma"/>
            <family val="2"/>
          </rPr>
          <t>To be completed by staff.</t>
        </r>
      </text>
    </comment>
    <comment ref="M7" authorId="1" shapeId="0" xr:uid="{DF35D857-257D-4D77-BE44-B5D4087B3BBF}">
      <text>
        <r>
          <rPr>
            <b/>
            <sz val="16"/>
            <color indexed="81"/>
            <rFont val="Tahoma"/>
            <family val="2"/>
          </rPr>
          <t>Important notes for the operator about the process go here.</t>
        </r>
      </text>
    </comment>
    <comment ref="N7" authorId="1" shapeId="0" xr:uid="{5E59D219-8B7D-4F15-A932-DD282552A886}">
      <text>
        <r>
          <rPr>
            <b/>
            <sz val="16"/>
            <color indexed="81"/>
            <rFont val="Tahoma"/>
            <family val="2"/>
          </rPr>
          <t>By formula, as per Explanations section.</t>
        </r>
      </text>
    </comment>
    <comment ref="O7" authorId="1" shapeId="0" xr:uid="{D70572BE-ED5C-4F02-A405-D9AD366F3E7D}">
      <text>
        <r>
          <rPr>
            <b/>
            <sz val="16"/>
            <color indexed="81"/>
            <rFont val="Tahoma"/>
            <family val="2"/>
          </rPr>
          <t>Best guess as to duration of operation.</t>
        </r>
      </text>
    </comment>
    <comment ref="P7" authorId="1" shapeId="0" xr:uid="{1BAC2484-B99C-486A-B463-595AE01DA599}">
      <text>
        <r>
          <rPr>
            <b/>
            <sz val="16"/>
            <color indexed="81"/>
            <rFont val="Tahoma"/>
            <family val="2"/>
          </rPr>
          <t>The actual, timed duration of the operation.</t>
        </r>
      </text>
    </comment>
    <comment ref="H10" authorId="2" shapeId="0" xr:uid="{F42A98ED-742F-4CE6-97C5-7690591AA321}">
      <text>
        <r>
          <rPr>
            <b/>
            <sz val="14"/>
            <color indexed="81"/>
            <rFont val="Tahoma"/>
            <family val="2"/>
          </rPr>
          <t>To be calculated</t>
        </r>
      </text>
    </comment>
    <comment ref="H11" authorId="2" shapeId="0" xr:uid="{25259B99-F2CC-4BCE-A407-25325927709B}">
      <text>
        <r>
          <rPr>
            <b/>
            <sz val="14"/>
            <color indexed="81"/>
            <rFont val="Tahoma"/>
            <family val="2"/>
          </rPr>
          <t>To be written in manually during the operation.</t>
        </r>
      </text>
    </comment>
    <comment ref="H12" authorId="2" shapeId="0" xr:uid="{C62AB60E-9A41-4BF6-A705-00A9348BE05A}">
      <text>
        <r>
          <rPr>
            <b/>
            <sz val="14"/>
            <color indexed="81"/>
            <rFont val="Tahoma"/>
            <family val="2"/>
          </rPr>
          <t>To be calculated</t>
        </r>
      </text>
    </comment>
    <comment ref="H13" authorId="2" shapeId="0" xr:uid="{BEBCD001-998E-40A2-A8ED-A61D07ABAEF2}">
      <text>
        <r>
          <rPr>
            <b/>
            <sz val="14"/>
            <color indexed="81"/>
            <rFont val="Tahoma"/>
            <family val="2"/>
          </rPr>
          <t>To be written in manually during the operation.</t>
        </r>
      </text>
    </comment>
    <comment ref="H14" authorId="2" shapeId="0" xr:uid="{B8D990AE-3C36-4D1D-9D46-9E2D9FFEB3CF}">
      <text>
        <r>
          <rPr>
            <b/>
            <sz val="14"/>
            <color indexed="81"/>
            <rFont val="Tahoma"/>
            <family val="2"/>
          </rPr>
          <t>To be calculated</t>
        </r>
      </text>
    </comment>
    <comment ref="H15" authorId="2" shapeId="0" xr:uid="{426702A1-2AFA-4B02-A37D-9FBC336F4043}">
      <text>
        <r>
          <rPr>
            <b/>
            <sz val="14"/>
            <color indexed="81"/>
            <rFont val="Tahoma"/>
            <family val="2"/>
          </rPr>
          <t>To be written in manually during the operation.</t>
        </r>
      </text>
    </comment>
    <comment ref="H16" authorId="2" shapeId="0" xr:uid="{477F6E1B-C049-4A2F-BCC4-FE1ADBB1FDC2}">
      <text>
        <r>
          <rPr>
            <b/>
            <sz val="14"/>
            <color indexed="81"/>
            <rFont val="Tahoma"/>
            <family val="2"/>
          </rPr>
          <t>To be calculated</t>
        </r>
      </text>
    </comment>
    <comment ref="H17" authorId="2" shapeId="0" xr:uid="{ABAB8B06-57AE-47B3-96B2-C478FCCEB7DB}">
      <text>
        <r>
          <rPr>
            <b/>
            <sz val="14"/>
            <color indexed="81"/>
            <rFont val="Tahoma"/>
            <family val="2"/>
          </rPr>
          <t>To be written in manually during the operation.</t>
        </r>
      </text>
    </comment>
    <comment ref="H18" authorId="2" shapeId="0" xr:uid="{EF319F11-0342-417B-9486-A7849C52A2D5}">
      <text>
        <r>
          <rPr>
            <b/>
            <sz val="14"/>
            <color indexed="81"/>
            <rFont val="Tahoma"/>
            <family val="2"/>
          </rPr>
          <t>To be calculated</t>
        </r>
      </text>
    </comment>
    <comment ref="M18" authorId="3" shapeId="0" xr:uid="{5C0E76E4-3FFC-45B9-8C65-12AAC4DB4FFC}">
      <text>
        <r>
          <rPr>
            <b/>
            <sz val="9"/>
            <color indexed="81"/>
            <rFont val="Tahoma"/>
            <family val="2"/>
          </rPr>
          <t>COUTURE Isabelle:</t>
        </r>
        <r>
          <rPr>
            <sz val="9"/>
            <color indexed="81"/>
            <rFont val="Tahoma"/>
            <family val="2"/>
          </rPr>
          <t xml:space="preserve">
For Steps 5-8 perform sequentially per hole</t>
        </r>
      </text>
    </comment>
    <comment ref="H19" authorId="2" shapeId="0" xr:uid="{BD8A18E4-5318-4A33-B501-7C90C2D75D04}">
      <text>
        <r>
          <rPr>
            <b/>
            <sz val="14"/>
            <color indexed="81"/>
            <rFont val="Tahoma"/>
            <family val="2"/>
          </rPr>
          <t>To be written in manually during the operation.</t>
        </r>
      </text>
    </comment>
    <comment ref="H20" authorId="2" shapeId="0" xr:uid="{0C9A7E93-F995-4BA8-9716-F951C4FC5BC8}">
      <text>
        <r>
          <rPr>
            <b/>
            <sz val="14"/>
            <color indexed="81"/>
            <rFont val="Tahoma"/>
            <family val="2"/>
          </rPr>
          <t>To be calculated</t>
        </r>
      </text>
    </comment>
    <comment ref="H21" authorId="2" shapeId="0" xr:uid="{3AE5875A-5690-49F8-A208-CA17DEDBEF73}">
      <text>
        <r>
          <rPr>
            <b/>
            <sz val="14"/>
            <color indexed="81"/>
            <rFont val="Tahoma"/>
            <family val="2"/>
          </rPr>
          <t>To be written in manually during the operation.</t>
        </r>
      </text>
    </comment>
    <comment ref="H22" authorId="2" shapeId="0" xr:uid="{57FE052F-02DE-455C-B495-26FEAAF3826C}">
      <text>
        <r>
          <rPr>
            <b/>
            <sz val="14"/>
            <color indexed="81"/>
            <rFont val="Tahoma"/>
            <family val="2"/>
          </rPr>
          <t>To be calculated</t>
        </r>
      </text>
    </comment>
    <comment ref="H23" authorId="2" shapeId="0" xr:uid="{AD6E8500-5ECD-41D3-A909-34A552300166}">
      <text>
        <r>
          <rPr>
            <b/>
            <sz val="14"/>
            <color indexed="81"/>
            <rFont val="Tahoma"/>
            <family val="2"/>
          </rPr>
          <t>To be written in manually during the operation.</t>
        </r>
      </text>
    </comment>
    <comment ref="H24" authorId="2" shapeId="0" xr:uid="{AD3C985E-DFB3-48FC-B8AE-C4EB43A81158}">
      <text>
        <r>
          <rPr>
            <b/>
            <sz val="14"/>
            <color indexed="81"/>
            <rFont val="Tahoma"/>
            <family val="2"/>
          </rPr>
          <t>To be calculated</t>
        </r>
      </text>
    </comment>
    <comment ref="H25" authorId="2" shapeId="0" xr:uid="{F3CFA040-3527-4AAE-91BC-EB67B8647901}">
      <text>
        <r>
          <rPr>
            <b/>
            <sz val="14"/>
            <color indexed="81"/>
            <rFont val="Tahoma"/>
            <family val="2"/>
          </rPr>
          <t>To be written in manually during the operation.</t>
        </r>
      </text>
    </comment>
    <comment ref="H26" authorId="2" shapeId="0" xr:uid="{8BABD037-2945-4597-AE2A-2E0F15B7A8E5}">
      <text>
        <r>
          <rPr>
            <b/>
            <sz val="14"/>
            <color indexed="81"/>
            <rFont val="Tahoma"/>
            <family val="2"/>
          </rPr>
          <t>To be calculated</t>
        </r>
      </text>
    </comment>
    <comment ref="H27" authorId="2" shapeId="0" xr:uid="{EFF01575-E993-4589-936C-33E7E6C574A6}">
      <text>
        <r>
          <rPr>
            <b/>
            <sz val="14"/>
            <color indexed="81"/>
            <rFont val="Tahoma"/>
            <family val="2"/>
          </rPr>
          <t>To be written in manually during the operation.</t>
        </r>
      </text>
    </comment>
    <comment ref="H28" authorId="2" shapeId="0" xr:uid="{7D01239E-BFC6-405D-8FEE-E805D3B67A62}">
      <text>
        <r>
          <rPr>
            <b/>
            <sz val="14"/>
            <color indexed="81"/>
            <rFont val="Tahoma"/>
            <family val="2"/>
          </rPr>
          <t>To be calculated</t>
        </r>
      </text>
    </comment>
    <comment ref="H29" authorId="2" shapeId="0" xr:uid="{0D45CED1-D570-4782-9751-F86278E35508}">
      <text>
        <r>
          <rPr>
            <b/>
            <sz val="14"/>
            <color indexed="81"/>
            <rFont val="Tahoma"/>
            <family val="2"/>
          </rPr>
          <t>To be written in manually during the operation.</t>
        </r>
      </text>
    </comment>
    <comment ref="H30" authorId="2" shapeId="0" xr:uid="{EBD81498-EBE0-4CE4-837A-8662CBDFCBE8}">
      <text>
        <r>
          <rPr>
            <b/>
            <sz val="14"/>
            <color indexed="81"/>
            <rFont val="Tahoma"/>
            <family val="2"/>
          </rPr>
          <t>To be calculated</t>
        </r>
      </text>
    </comment>
    <comment ref="H31" authorId="2" shapeId="0" xr:uid="{DEEFB11A-C92C-4F3F-872E-7A2C7A8D4D9D}">
      <text>
        <r>
          <rPr>
            <b/>
            <sz val="14"/>
            <color indexed="81"/>
            <rFont val="Tahoma"/>
            <family val="2"/>
          </rPr>
          <t>To be written in manually during the operation.</t>
        </r>
      </text>
    </comment>
    <comment ref="H32" authorId="2" shapeId="0" xr:uid="{7AA6676C-9040-499D-8920-17BDB8C2CDFD}">
      <text>
        <r>
          <rPr>
            <b/>
            <sz val="14"/>
            <color indexed="81"/>
            <rFont val="Tahoma"/>
            <family val="2"/>
          </rPr>
          <t>To be calculated</t>
        </r>
      </text>
    </comment>
    <comment ref="H33" authorId="2" shapeId="0" xr:uid="{A04E5D91-DD6E-436C-85A8-859428C1D7E7}">
      <text>
        <r>
          <rPr>
            <b/>
            <sz val="14"/>
            <color indexed="81"/>
            <rFont val="Tahoma"/>
            <family val="2"/>
          </rPr>
          <t>To be written in manually during the operation.</t>
        </r>
      </text>
    </comment>
    <comment ref="H34" authorId="2" shapeId="0" xr:uid="{75629695-F723-4172-99FC-19060BB9703D}">
      <text>
        <r>
          <rPr>
            <b/>
            <sz val="14"/>
            <color indexed="81"/>
            <rFont val="Tahoma"/>
            <family val="2"/>
          </rPr>
          <t>To be calculated</t>
        </r>
      </text>
    </comment>
    <comment ref="H35" authorId="2" shapeId="0" xr:uid="{93FCCEB6-4BAA-43BD-BFDF-904855B9C53D}">
      <text>
        <r>
          <rPr>
            <b/>
            <sz val="14"/>
            <color indexed="81"/>
            <rFont val="Tahoma"/>
            <family val="2"/>
          </rPr>
          <t>To be written in manually during the operation.</t>
        </r>
      </text>
    </comment>
    <comment ref="H36" authorId="2" shapeId="0" xr:uid="{5FDF8CE0-8E2B-4ACC-83A4-48DB59874A58}">
      <text>
        <r>
          <rPr>
            <b/>
            <sz val="14"/>
            <color indexed="81"/>
            <rFont val="Tahoma"/>
            <family val="2"/>
          </rPr>
          <t>To be calculated</t>
        </r>
      </text>
    </comment>
    <comment ref="H37" authorId="2" shapeId="0" xr:uid="{3F702BC0-A593-4012-A763-FBFD747AE6A4}">
      <text>
        <r>
          <rPr>
            <b/>
            <sz val="14"/>
            <color indexed="81"/>
            <rFont val="Tahoma"/>
            <family val="2"/>
          </rPr>
          <t>To be written in manually during the operation.</t>
        </r>
      </text>
    </comment>
    <comment ref="H38" authorId="2" shapeId="0" xr:uid="{B2312CD1-BBEB-4862-A62A-B2E3C78093FA}">
      <text>
        <r>
          <rPr>
            <b/>
            <sz val="14"/>
            <color indexed="81"/>
            <rFont val="Tahoma"/>
            <family val="2"/>
          </rPr>
          <t>To be calculated</t>
        </r>
      </text>
    </comment>
    <comment ref="H39" authorId="2" shapeId="0" xr:uid="{12FB6A8D-274D-4A65-9F1C-3AD679EB00FD}">
      <text>
        <r>
          <rPr>
            <b/>
            <sz val="14"/>
            <color indexed="81"/>
            <rFont val="Tahoma"/>
            <family val="2"/>
          </rPr>
          <t>To be written in manually during the operation.</t>
        </r>
      </text>
    </comment>
    <comment ref="H40" authorId="2" shapeId="0" xr:uid="{9B0BF6FE-D5D1-4DFC-82C1-0187886F1A1A}">
      <text>
        <r>
          <rPr>
            <b/>
            <sz val="14"/>
            <color indexed="81"/>
            <rFont val="Tahoma"/>
            <family val="2"/>
          </rPr>
          <t>To be calculated</t>
        </r>
      </text>
    </comment>
    <comment ref="H41" authorId="2" shapeId="0" xr:uid="{87F4A185-59C5-43BD-9294-1CD5E3463197}">
      <text>
        <r>
          <rPr>
            <b/>
            <sz val="14"/>
            <color indexed="81"/>
            <rFont val="Tahoma"/>
            <family val="2"/>
          </rPr>
          <t>To be written in manually during the operation.</t>
        </r>
      </text>
    </comment>
    <comment ref="H42" authorId="2" shapeId="0" xr:uid="{D9253054-C151-4E7C-B219-89E84171815C}">
      <text>
        <r>
          <rPr>
            <b/>
            <sz val="14"/>
            <color indexed="81"/>
            <rFont val="Tahoma"/>
            <family val="2"/>
          </rPr>
          <t>To be calculated</t>
        </r>
      </text>
    </comment>
    <comment ref="H43" authorId="2" shapeId="0" xr:uid="{316901A9-9FE9-4494-82F3-09F6AB0D150F}">
      <text>
        <r>
          <rPr>
            <b/>
            <sz val="14"/>
            <color indexed="81"/>
            <rFont val="Tahoma"/>
            <family val="2"/>
          </rPr>
          <t>To be written in manually during the operation.</t>
        </r>
      </text>
    </comment>
    <comment ref="H44" authorId="2" shapeId="0" xr:uid="{51A8EAD9-377C-46FC-8B0F-A9438D9D95FA}">
      <text>
        <r>
          <rPr>
            <b/>
            <sz val="14"/>
            <color indexed="81"/>
            <rFont val="Tahoma"/>
            <family val="2"/>
          </rPr>
          <t>To be calculated</t>
        </r>
      </text>
    </comment>
    <comment ref="H45" authorId="2" shapeId="0" xr:uid="{7599629D-5D0E-4AD0-AA91-21988E879C90}">
      <text>
        <r>
          <rPr>
            <b/>
            <sz val="14"/>
            <color indexed="81"/>
            <rFont val="Tahoma"/>
            <family val="2"/>
          </rPr>
          <t>To be written in manually during the operation.</t>
        </r>
      </text>
    </comment>
    <comment ref="H46" authorId="2" shapeId="0" xr:uid="{738B09F4-96B7-48C7-9B9D-B4AFA69FFE6F}">
      <text>
        <r>
          <rPr>
            <b/>
            <sz val="14"/>
            <color indexed="81"/>
            <rFont val="Tahoma"/>
            <family val="2"/>
          </rPr>
          <t>To be calculated</t>
        </r>
      </text>
    </comment>
    <comment ref="H47" authorId="2" shapeId="0" xr:uid="{8E5AAB11-7434-4B8C-A4B9-B7917DB33304}">
      <text>
        <r>
          <rPr>
            <b/>
            <sz val="14"/>
            <color indexed="81"/>
            <rFont val="Tahoma"/>
            <family val="2"/>
          </rPr>
          <t>To be written in manually during the operation.</t>
        </r>
      </text>
    </comment>
    <comment ref="H48" authorId="2" shapeId="0" xr:uid="{F8324DBE-C3D7-4C87-959A-619AEDF1B842}">
      <text>
        <r>
          <rPr>
            <b/>
            <sz val="14"/>
            <color indexed="81"/>
            <rFont val="Tahoma"/>
            <family val="2"/>
          </rPr>
          <t>To be calculated</t>
        </r>
      </text>
    </comment>
    <comment ref="H49" authorId="2" shapeId="0" xr:uid="{704F852C-75F2-40C8-A050-58A511AC95A2}">
      <text>
        <r>
          <rPr>
            <b/>
            <sz val="14"/>
            <color indexed="81"/>
            <rFont val="Tahoma"/>
            <family val="2"/>
          </rPr>
          <t>To be written in manually during the operation.</t>
        </r>
      </text>
    </comment>
    <comment ref="H50" authorId="2" shapeId="0" xr:uid="{33D37ECE-9455-4B66-82EC-78FF594C6297}">
      <text>
        <r>
          <rPr>
            <b/>
            <sz val="14"/>
            <color indexed="81"/>
            <rFont val="Tahoma"/>
            <family val="2"/>
          </rPr>
          <t>To be calculated</t>
        </r>
      </text>
    </comment>
    <comment ref="M50" authorId="0" shapeId="0" xr:uid="{83450692-410C-4C4D-9320-D96F0C64EC3D}">
      <text>
        <r>
          <rPr>
            <b/>
            <sz val="9"/>
            <color indexed="81"/>
            <rFont val="Tahoma"/>
            <family val="2"/>
          </rPr>
          <t>Concordia university:</t>
        </r>
        <r>
          <rPr>
            <sz val="9"/>
            <color indexed="81"/>
            <rFont val="Tahoma"/>
            <family val="2"/>
          </rPr>
          <t xml:space="preserve">
</t>
        </r>
      </text>
    </comment>
    <comment ref="H51" authorId="2" shapeId="0" xr:uid="{7A88AB98-9B4F-4FB0-BEAB-B088FA140C81}">
      <text>
        <r>
          <rPr>
            <b/>
            <sz val="14"/>
            <color indexed="81"/>
            <rFont val="Tahoma"/>
            <family val="2"/>
          </rPr>
          <t>To be written in manually during the operation.</t>
        </r>
      </text>
    </comment>
    <comment ref="H52" authorId="2" shapeId="0" xr:uid="{DC6D2E33-FE95-4D62-AABA-6264791288EB}">
      <text>
        <r>
          <rPr>
            <b/>
            <sz val="14"/>
            <color indexed="81"/>
            <rFont val="Tahoma"/>
            <family val="2"/>
          </rPr>
          <t>To be calculated</t>
        </r>
      </text>
    </comment>
    <comment ref="H53" authorId="2" shapeId="0" xr:uid="{F75BBBAC-5A56-4BA9-B533-1967D761B8AA}">
      <text>
        <r>
          <rPr>
            <b/>
            <sz val="14"/>
            <color indexed="81"/>
            <rFont val="Tahoma"/>
            <family val="2"/>
          </rPr>
          <t>To be written in manually during the operation.</t>
        </r>
      </text>
    </comment>
    <comment ref="H54" authorId="2" shapeId="0" xr:uid="{44E53299-30D3-4311-938E-E4FA5378DD1D}">
      <text>
        <r>
          <rPr>
            <b/>
            <sz val="14"/>
            <color indexed="81"/>
            <rFont val="Tahoma"/>
            <family val="2"/>
          </rPr>
          <t>To be calculated</t>
        </r>
      </text>
    </comment>
    <comment ref="H55" authorId="2" shapeId="0" xr:uid="{D2E13D75-A290-4865-AC9B-6F8BD0B660A3}">
      <text>
        <r>
          <rPr>
            <b/>
            <sz val="14"/>
            <color indexed="81"/>
            <rFont val="Tahoma"/>
            <family val="2"/>
          </rPr>
          <t>To be written in manually during the operation.</t>
        </r>
      </text>
    </comment>
    <comment ref="H56" authorId="2" shapeId="0" xr:uid="{00591FE9-E93F-4E57-8683-2DD17B098D7C}">
      <text>
        <r>
          <rPr>
            <b/>
            <sz val="14"/>
            <color indexed="81"/>
            <rFont val="Tahoma"/>
            <family val="2"/>
          </rPr>
          <t>To be calculated</t>
        </r>
      </text>
    </comment>
    <comment ref="H57" authorId="2" shapeId="0" xr:uid="{B9F1673E-B930-4975-8837-760C42594B04}">
      <text>
        <r>
          <rPr>
            <b/>
            <sz val="14"/>
            <color indexed="81"/>
            <rFont val="Tahoma"/>
            <family val="2"/>
          </rPr>
          <t>To be written in manually during the operation.</t>
        </r>
      </text>
    </comment>
    <comment ref="H58" authorId="2" shapeId="0" xr:uid="{FAE58C0E-B943-453C-97FF-D4C030D9C035}">
      <text>
        <r>
          <rPr>
            <b/>
            <sz val="14"/>
            <color indexed="81"/>
            <rFont val="Tahoma"/>
            <family val="2"/>
          </rPr>
          <t>To be calculated</t>
        </r>
      </text>
    </comment>
    <comment ref="H59" authorId="2" shapeId="0" xr:uid="{8E8C15AB-DE74-4F6B-8938-4EC0CF4BB0FE}">
      <text>
        <r>
          <rPr>
            <b/>
            <sz val="14"/>
            <color indexed="81"/>
            <rFont val="Tahoma"/>
            <family val="2"/>
          </rPr>
          <t>To be written in manually during the operation.</t>
        </r>
      </text>
    </comment>
    <comment ref="H60" authorId="2" shapeId="0" xr:uid="{B9AD5CF9-1B8B-417A-A0C5-60D61662635C}">
      <text>
        <r>
          <rPr>
            <b/>
            <sz val="14"/>
            <color indexed="81"/>
            <rFont val="Tahoma"/>
            <family val="2"/>
          </rPr>
          <t>To be calculated</t>
        </r>
      </text>
    </comment>
    <comment ref="H61" authorId="2" shapeId="0" xr:uid="{2366290D-1DD8-4AC1-926F-8AFF140F3E6F}">
      <text>
        <r>
          <rPr>
            <b/>
            <sz val="14"/>
            <color indexed="81"/>
            <rFont val="Tahoma"/>
            <family val="2"/>
          </rPr>
          <t>To be written in manually during the operation.</t>
        </r>
      </text>
    </comment>
    <comment ref="H62" authorId="2" shapeId="0" xr:uid="{EA9547D0-C17F-492B-9AFA-021F4D80192B}">
      <text>
        <r>
          <rPr>
            <b/>
            <sz val="14"/>
            <color indexed="81"/>
            <rFont val="Tahoma"/>
            <family val="2"/>
          </rPr>
          <t>To be calculated</t>
        </r>
      </text>
    </comment>
    <comment ref="H63" authorId="2" shapeId="0" xr:uid="{98612768-B7AC-4FB0-8A32-9DCD9A274E93}">
      <text>
        <r>
          <rPr>
            <b/>
            <sz val="14"/>
            <color indexed="81"/>
            <rFont val="Tahoma"/>
            <family val="2"/>
          </rPr>
          <t>To be written in manually during the operation.</t>
        </r>
      </text>
    </comment>
    <comment ref="H64" authorId="2" shapeId="0" xr:uid="{99499EE6-F530-48C7-A2A0-2F99706E6061}">
      <text>
        <r>
          <rPr>
            <b/>
            <sz val="14"/>
            <color indexed="81"/>
            <rFont val="Tahoma"/>
            <family val="2"/>
          </rPr>
          <t>To be calculated</t>
        </r>
      </text>
    </comment>
    <comment ref="H65" authorId="2" shapeId="0" xr:uid="{5D72ECA9-0F8F-465D-8041-8D3A803C690F}">
      <text>
        <r>
          <rPr>
            <b/>
            <sz val="14"/>
            <color indexed="81"/>
            <rFont val="Tahoma"/>
            <family val="2"/>
          </rPr>
          <t>To be written in manually during the operation.</t>
        </r>
      </text>
    </comment>
    <comment ref="H66" authorId="2" shapeId="0" xr:uid="{1EF489E1-2B21-49B1-ADB0-BE686017FC3B}">
      <text>
        <r>
          <rPr>
            <b/>
            <sz val="14"/>
            <color indexed="81"/>
            <rFont val="Tahoma"/>
            <family val="2"/>
          </rPr>
          <t>To be calculated</t>
        </r>
      </text>
    </comment>
    <comment ref="H67" authorId="2" shapeId="0" xr:uid="{998CA723-B2C9-4A08-A11D-4467AC6086E1}">
      <text>
        <r>
          <rPr>
            <b/>
            <sz val="14"/>
            <color indexed="81"/>
            <rFont val="Tahoma"/>
            <family val="2"/>
          </rPr>
          <t>To be written in manually during the operation.</t>
        </r>
      </text>
    </comment>
    <comment ref="H68" authorId="2" shapeId="0" xr:uid="{F94F6933-64BA-413F-B3FD-9EE4F7B4DE4F}">
      <text>
        <r>
          <rPr>
            <b/>
            <sz val="14"/>
            <color indexed="81"/>
            <rFont val="Tahoma"/>
            <family val="2"/>
          </rPr>
          <t>To be calculated</t>
        </r>
      </text>
    </comment>
    <comment ref="H69" authorId="2" shapeId="0" xr:uid="{8E4038FC-FAAF-4190-A2DF-7E89B0F572DE}">
      <text>
        <r>
          <rPr>
            <b/>
            <sz val="14"/>
            <color indexed="81"/>
            <rFont val="Tahoma"/>
            <family val="2"/>
          </rPr>
          <t>To be written in manually during the operation.</t>
        </r>
      </text>
    </comment>
    <comment ref="H70" authorId="2" shapeId="0" xr:uid="{10F937AE-D764-4ECA-B977-083E17723608}">
      <text>
        <r>
          <rPr>
            <b/>
            <sz val="14"/>
            <color indexed="81"/>
            <rFont val="Tahoma"/>
            <family val="2"/>
          </rPr>
          <t>To be calculated</t>
        </r>
      </text>
    </comment>
    <comment ref="H71" authorId="2" shapeId="0" xr:uid="{E117CAD7-939B-418A-8FCC-A3864A94BBC1}">
      <text>
        <r>
          <rPr>
            <b/>
            <sz val="14"/>
            <color indexed="81"/>
            <rFont val="Tahoma"/>
            <family val="2"/>
          </rPr>
          <t>To be written in manually during the operation.</t>
        </r>
      </text>
    </comment>
    <comment ref="H72" authorId="2" shapeId="0" xr:uid="{3348B2DB-5006-435B-98C6-E2A411717D17}">
      <text>
        <r>
          <rPr>
            <b/>
            <sz val="14"/>
            <color indexed="81"/>
            <rFont val="Tahoma"/>
            <family val="2"/>
          </rPr>
          <t>To be calculated</t>
        </r>
      </text>
    </comment>
    <comment ref="H73" authorId="2" shapeId="0" xr:uid="{12A15A4D-4A25-410D-B7B7-5DA97C986698}">
      <text>
        <r>
          <rPr>
            <b/>
            <sz val="14"/>
            <color indexed="81"/>
            <rFont val="Tahoma"/>
            <family val="2"/>
          </rPr>
          <t>To be written in manually during the operation.</t>
        </r>
      </text>
    </comment>
    <comment ref="H74" authorId="2" shapeId="0" xr:uid="{8B201C95-1171-48E1-B186-3147FD64F26D}">
      <text>
        <r>
          <rPr>
            <b/>
            <sz val="14"/>
            <color indexed="81"/>
            <rFont val="Tahoma"/>
            <family val="2"/>
          </rPr>
          <t>To be calculated</t>
        </r>
      </text>
    </comment>
    <comment ref="H75" authorId="2" shapeId="0" xr:uid="{B8AF2990-A254-4377-A0CC-30FC8322313F}">
      <text>
        <r>
          <rPr>
            <b/>
            <sz val="14"/>
            <color indexed="81"/>
            <rFont val="Tahoma"/>
            <family val="2"/>
          </rPr>
          <t>To be written in manually during the operation.</t>
        </r>
      </text>
    </comment>
    <comment ref="H76" authorId="2" shapeId="0" xr:uid="{802C3454-4AB7-43E4-8441-3613F68FEF62}">
      <text>
        <r>
          <rPr>
            <b/>
            <sz val="14"/>
            <color indexed="81"/>
            <rFont val="Tahoma"/>
            <family val="2"/>
          </rPr>
          <t>To be calculated</t>
        </r>
      </text>
    </comment>
    <comment ref="H77" authorId="2" shapeId="0" xr:uid="{E13CFB4E-7192-4BBE-AE19-8A5462B88670}">
      <text>
        <r>
          <rPr>
            <b/>
            <sz val="14"/>
            <color indexed="81"/>
            <rFont val="Tahoma"/>
            <family val="2"/>
          </rPr>
          <t>To be written in manually during the operation.</t>
        </r>
      </text>
    </comment>
    <comment ref="H78" authorId="2" shapeId="0" xr:uid="{9A3C7E89-0541-46E5-AAE4-28170B92BEA8}">
      <text>
        <r>
          <rPr>
            <b/>
            <sz val="14"/>
            <color indexed="81"/>
            <rFont val="Tahoma"/>
            <family val="2"/>
          </rPr>
          <t>To be calculated</t>
        </r>
      </text>
    </comment>
    <comment ref="H79" authorId="2" shapeId="0" xr:uid="{75303F79-4407-4867-AC97-DF2C4FFDDAD8}">
      <text>
        <r>
          <rPr>
            <b/>
            <sz val="14"/>
            <color indexed="81"/>
            <rFont val="Tahoma"/>
            <family val="2"/>
          </rPr>
          <t>To be written in manually during the operation.</t>
        </r>
      </text>
    </comment>
    <comment ref="H80" authorId="2" shapeId="0" xr:uid="{F1A464E9-2863-44C1-827C-15C0685FE0D1}">
      <text>
        <r>
          <rPr>
            <b/>
            <sz val="14"/>
            <color indexed="81"/>
            <rFont val="Tahoma"/>
            <family val="2"/>
          </rPr>
          <t>To be calculated</t>
        </r>
      </text>
    </comment>
    <comment ref="H81" authorId="2" shapeId="0" xr:uid="{BA60D280-08AF-43D2-B54D-AB5EC7840DD5}">
      <text>
        <r>
          <rPr>
            <b/>
            <sz val="14"/>
            <color indexed="81"/>
            <rFont val="Tahoma"/>
            <family val="2"/>
          </rPr>
          <t>To be written in manually during the operation.</t>
        </r>
      </text>
    </comment>
    <comment ref="H82" authorId="2" shapeId="0" xr:uid="{16DA79C9-6580-4E28-9C41-B49D32979076}">
      <text>
        <r>
          <rPr>
            <b/>
            <sz val="14"/>
            <color indexed="81"/>
            <rFont val="Tahoma"/>
            <family val="2"/>
          </rPr>
          <t>To be calculated</t>
        </r>
      </text>
    </comment>
    <comment ref="H83" authorId="2" shapeId="0" xr:uid="{0A2646E7-8E4F-417F-BA39-5EDFB20F816B}">
      <text>
        <r>
          <rPr>
            <b/>
            <sz val="14"/>
            <color indexed="81"/>
            <rFont val="Tahoma"/>
            <family val="2"/>
          </rPr>
          <t>To be written in manually during the operation.</t>
        </r>
      </text>
    </comment>
    <comment ref="H84" authorId="2" shapeId="0" xr:uid="{92425153-760D-4ECD-8A1E-814C35075DEE}">
      <text>
        <r>
          <rPr>
            <b/>
            <sz val="14"/>
            <color indexed="81"/>
            <rFont val="Tahoma"/>
            <family val="2"/>
          </rPr>
          <t>To be calculated</t>
        </r>
      </text>
    </comment>
    <comment ref="H85" authorId="2" shapeId="0" xr:uid="{EA953FE9-9001-42F3-85EE-A2C78E8728AD}">
      <text>
        <r>
          <rPr>
            <b/>
            <sz val="14"/>
            <color indexed="81"/>
            <rFont val="Tahoma"/>
            <family val="2"/>
          </rPr>
          <t>To be written in manually during the operation.</t>
        </r>
      </text>
    </comment>
    <comment ref="H86" authorId="2" shapeId="0" xr:uid="{D671A0A5-0079-4F69-8EC3-FF91E802ADF7}">
      <text>
        <r>
          <rPr>
            <b/>
            <sz val="14"/>
            <color indexed="81"/>
            <rFont val="Tahoma"/>
            <family val="2"/>
          </rPr>
          <t>To be calculated</t>
        </r>
      </text>
    </comment>
    <comment ref="H87" authorId="2" shapeId="0" xr:uid="{AE639C56-3109-4B08-97EB-D432369773C0}">
      <text>
        <r>
          <rPr>
            <b/>
            <sz val="14"/>
            <color indexed="81"/>
            <rFont val="Tahoma"/>
            <family val="2"/>
          </rPr>
          <t>To be written in manually during the operation.</t>
        </r>
      </text>
    </comment>
    <comment ref="H88" authorId="2" shapeId="0" xr:uid="{4B7998F3-7F8E-4BBA-815C-0DE5419C62AF}">
      <text>
        <r>
          <rPr>
            <b/>
            <sz val="14"/>
            <color indexed="81"/>
            <rFont val="Tahoma"/>
            <family val="2"/>
          </rPr>
          <t>To be calculated</t>
        </r>
      </text>
    </comment>
    <comment ref="H89" authorId="2" shapeId="0" xr:uid="{896CEFF5-025A-45A0-B46B-C83F5248E730}">
      <text>
        <r>
          <rPr>
            <b/>
            <sz val="14"/>
            <color indexed="81"/>
            <rFont val="Tahoma"/>
            <family val="2"/>
          </rPr>
          <t>To be written in manually during the operation.</t>
        </r>
      </text>
    </comment>
    <comment ref="H90" authorId="2" shapeId="0" xr:uid="{27FC77BE-49D5-47BF-8ADC-F0CED1EAF9D6}">
      <text>
        <r>
          <rPr>
            <b/>
            <sz val="14"/>
            <color indexed="81"/>
            <rFont val="Tahoma"/>
            <family val="2"/>
          </rPr>
          <t>To be calculated</t>
        </r>
      </text>
    </comment>
    <comment ref="H91" authorId="2" shapeId="0" xr:uid="{297D9AAE-2ECF-4AE5-9997-47194D9791FA}">
      <text>
        <r>
          <rPr>
            <b/>
            <sz val="14"/>
            <color indexed="81"/>
            <rFont val="Tahoma"/>
            <family val="2"/>
          </rPr>
          <t>To be written in manually during the operation.</t>
        </r>
      </text>
    </comment>
    <comment ref="H92" authorId="2" shapeId="0" xr:uid="{BDFCD2DC-41FB-4DD8-9AFC-B497C621F0B1}">
      <text>
        <r>
          <rPr>
            <b/>
            <sz val="14"/>
            <color indexed="81"/>
            <rFont val="Tahoma"/>
            <family val="2"/>
          </rPr>
          <t>To be calculated</t>
        </r>
      </text>
    </comment>
    <comment ref="H93" authorId="2" shapeId="0" xr:uid="{64D6595E-8C02-43AF-BC01-6B0075AEAAE2}">
      <text>
        <r>
          <rPr>
            <b/>
            <sz val="14"/>
            <color indexed="81"/>
            <rFont val="Tahoma"/>
            <family val="2"/>
          </rPr>
          <t>To be written in manually during the operation.</t>
        </r>
      </text>
    </comment>
    <comment ref="H94" authorId="2" shapeId="0" xr:uid="{8D2A420D-6658-4CBE-8DE9-C70CADC5A0F0}">
      <text>
        <r>
          <rPr>
            <b/>
            <sz val="14"/>
            <color indexed="81"/>
            <rFont val="Tahoma"/>
            <family val="2"/>
          </rPr>
          <t>To be calculated</t>
        </r>
      </text>
    </comment>
    <comment ref="H95" authorId="2" shapeId="0" xr:uid="{08D1B5A1-A617-4B91-92A4-3F43F55014A5}">
      <text>
        <r>
          <rPr>
            <b/>
            <sz val="14"/>
            <color indexed="81"/>
            <rFont val="Tahoma"/>
            <family val="2"/>
          </rPr>
          <t>To be written in manually during the operation.</t>
        </r>
      </text>
    </comment>
    <comment ref="H96" authorId="2" shapeId="0" xr:uid="{AFB26332-BE5F-4B6B-85B8-0C3A42C37E0F}">
      <text>
        <r>
          <rPr>
            <b/>
            <sz val="14"/>
            <color indexed="81"/>
            <rFont val="Tahoma"/>
            <family val="2"/>
          </rPr>
          <t>To be calculated</t>
        </r>
      </text>
    </comment>
    <comment ref="H97" authorId="2" shapeId="0" xr:uid="{550019B6-5670-4405-9C16-3B11279809E7}">
      <text>
        <r>
          <rPr>
            <b/>
            <sz val="14"/>
            <color indexed="81"/>
            <rFont val="Tahoma"/>
            <family val="2"/>
          </rPr>
          <t>To be written in manually during the operation.</t>
        </r>
      </text>
    </comment>
    <comment ref="H98" authorId="2" shapeId="0" xr:uid="{FDB06ADA-9826-4E90-B983-7CD35F7B17E7}">
      <text>
        <r>
          <rPr>
            <b/>
            <sz val="14"/>
            <color indexed="81"/>
            <rFont val="Tahoma"/>
            <family val="2"/>
          </rPr>
          <t>To be calculated</t>
        </r>
      </text>
    </comment>
    <comment ref="H99" authorId="2" shapeId="0" xr:uid="{FDAF0736-F1A1-480F-81A8-5011CC86D071}">
      <text>
        <r>
          <rPr>
            <b/>
            <sz val="14"/>
            <color indexed="81"/>
            <rFont val="Tahoma"/>
            <family val="2"/>
          </rPr>
          <t>To be written in manually during the operation.</t>
        </r>
      </text>
    </comment>
    <comment ref="H100" authorId="2" shapeId="0" xr:uid="{16F553DB-D30E-4DEF-8AC6-3E6616DB8BA8}">
      <text>
        <r>
          <rPr>
            <b/>
            <sz val="14"/>
            <color indexed="81"/>
            <rFont val="Tahoma"/>
            <family val="2"/>
          </rPr>
          <t>To be calculated</t>
        </r>
      </text>
    </comment>
    <comment ref="H101" authorId="2" shapeId="0" xr:uid="{5E67E240-EFE6-4074-8084-2758B13B6D1D}">
      <text>
        <r>
          <rPr>
            <b/>
            <sz val="14"/>
            <color indexed="81"/>
            <rFont val="Tahoma"/>
            <family val="2"/>
          </rPr>
          <t>To be written in manually during the operation.</t>
        </r>
      </text>
    </comment>
    <comment ref="H102" authorId="2" shapeId="0" xr:uid="{E0417C89-00E9-489F-853A-BBB5707FE98A}">
      <text>
        <r>
          <rPr>
            <b/>
            <sz val="14"/>
            <color indexed="81"/>
            <rFont val="Tahoma"/>
            <family val="2"/>
          </rPr>
          <t>To be calculated</t>
        </r>
      </text>
    </comment>
    <comment ref="H103" authorId="2" shapeId="0" xr:uid="{732B56B9-5093-4101-AFE0-1B440BD330F1}">
      <text>
        <r>
          <rPr>
            <b/>
            <sz val="14"/>
            <color indexed="81"/>
            <rFont val="Tahoma"/>
            <family val="2"/>
          </rPr>
          <t>To be written in manually during the operation.</t>
        </r>
      </text>
    </comment>
    <comment ref="H104" authorId="2" shapeId="0" xr:uid="{1A717909-5682-43E6-9EC8-57ADAF60416B}">
      <text>
        <r>
          <rPr>
            <b/>
            <sz val="14"/>
            <color indexed="81"/>
            <rFont val="Tahoma"/>
            <family val="2"/>
          </rPr>
          <t>To be calculated</t>
        </r>
      </text>
    </comment>
    <comment ref="H105" authorId="2" shapeId="0" xr:uid="{0991793E-94DC-409C-853B-11C77F0E2139}">
      <text>
        <r>
          <rPr>
            <b/>
            <sz val="14"/>
            <color indexed="81"/>
            <rFont val="Tahoma"/>
            <family val="2"/>
          </rPr>
          <t>To be written in manually during the operation.</t>
        </r>
      </text>
    </comment>
    <comment ref="H106" authorId="2" shapeId="0" xr:uid="{4623220F-1C86-49D8-84D2-05D96AEBBB17}">
      <text>
        <r>
          <rPr>
            <b/>
            <sz val="14"/>
            <color indexed="81"/>
            <rFont val="Tahoma"/>
            <family val="2"/>
          </rPr>
          <t>To be calculated</t>
        </r>
      </text>
    </comment>
    <comment ref="H107" authorId="2" shapeId="0" xr:uid="{40621672-08C0-4E86-8D6C-9E856ECC2176}">
      <text>
        <r>
          <rPr>
            <b/>
            <sz val="14"/>
            <color indexed="81"/>
            <rFont val="Tahoma"/>
            <family val="2"/>
          </rPr>
          <t>To be written in manually during the operation.</t>
        </r>
      </text>
    </comment>
    <comment ref="H108" authorId="2" shapeId="0" xr:uid="{4CC8B009-ADA3-460A-9C5F-266E34CAA2F8}">
      <text>
        <r>
          <rPr>
            <b/>
            <sz val="14"/>
            <color indexed="81"/>
            <rFont val="Tahoma"/>
            <family val="2"/>
          </rPr>
          <t>To be calculated</t>
        </r>
      </text>
    </comment>
    <comment ref="H109" authorId="2" shapeId="0" xr:uid="{809DAEF2-F484-498C-BC71-342EDCBCCA90}">
      <text>
        <r>
          <rPr>
            <b/>
            <sz val="14"/>
            <color indexed="81"/>
            <rFont val="Tahoma"/>
            <family val="2"/>
          </rPr>
          <t>To be written in manually during the operation.</t>
        </r>
      </text>
    </comment>
    <comment ref="H110" authorId="2" shapeId="0" xr:uid="{61368082-70F2-4297-9251-13A66CC8AAD1}">
      <text>
        <r>
          <rPr>
            <b/>
            <sz val="14"/>
            <color indexed="81"/>
            <rFont val="Tahoma"/>
            <family val="2"/>
          </rPr>
          <t>To be calculated</t>
        </r>
      </text>
    </comment>
    <comment ref="H111" authorId="2" shapeId="0" xr:uid="{393E2693-FA9C-4673-BD6D-A998691D68B0}">
      <text>
        <r>
          <rPr>
            <b/>
            <sz val="14"/>
            <color indexed="81"/>
            <rFont val="Tahoma"/>
            <family val="2"/>
          </rPr>
          <t>To be written in manually during the operation.</t>
        </r>
      </text>
    </comment>
    <comment ref="H112" authorId="2" shapeId="0" xr:uid="{C5524DC3-8DD6-4A21-B031-572B7D707F3A}">
      <text>
        <r>
          <rPr>
            <b/>
            <sz val="14"/>
            <color indexed="81"/>
            <rFont val="Tahoma"/>
            <family val="2"/>
          </rPr>
          <t>To be calculated</t>
        </r>
      </text>
    </comment>
    <comment ref="H113" authorId="2" shapeId="0" xr:uid="{1E685CBB-4C7B-4D2B-B174-F081A7BB5913}">
      <text>
        <r>
          <rPr>
            <b/>
            <sz val="14"/>
            <color indexed="81"/>
            <rFont val="Tahoma"/>
            <family val="2"/>
          </rPr>
          <t>To be written in manually during the operation.</t>
        </r>
      </text>
    </comment>
    <comment ref="H114" authorId="2" shapeId="0" xr:uid="{92C6AC98-96B8-4A45-AB99-8710904EFFB6}">
      <text>
        <r>
          <rPr>
            <b/>
            <sz val="14"/>
            <color indexed="81"/>
            <rFont val="Tahoma"/>
            <family val="2"/>
          </rPr>
          <t>To be calculated</t>
        </r>
      </text>
    </comment>
    <comment ref="H115" authorId="2" shapeId="0" xr:uid="{FE333BCA-D9C4-4C21-A2E0-C7150E570BBE}">
      <text>
        <r>
          <rPr>
            <b/>
            <sz val="14"/>
            <color indexed="81"/>
            <rFont val="Tahoma"/>
            <family val="2"/>
          </rPr>
          <t>To be written in manually during the operation.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Kai</author>
    <author>ENCS</author>
  </authors>
  <commentList>
    <comment ref="A7" authorId="0" shapeId="0" xr:uid="{35491886-8873-4A4D-B94F-30570DCB0C47}">
      <text>
        <r>
          <rPr>
            <b/>
            <sz val="16"/>
            <color indexed="81"/>
            <rFont val="Tahoma"/>
            <family val="2"/>
          </rPr>
          <t>A sequential list of the operations that will be carried out.  The first operation is numbered as 1; the second as 2, etc.
Consult with technicians.</t>
        </r>
      </text>
    </comment>
    <comment ref="B7" authorId="0" shapeId="0" xr:uid="{A8DB14A5-D5E9-41AF-B527-0D4CD1340FE7}">
      <text>
        <r>
          <rPr>
            <b/>
            <sz val="16"/>
            <color indexed="81"/>
            <rFont val="Tahoma"/>
            <family val="2"/>
          </rPr>
          <t>A brief descriptive name of the operation to be performed that should be descriptive enough to explain to an operator what is expected to be done.
Consult with technicians.</t>
        </r>
      </text>
    </comment>
    <comment ref="C7" authorId="0" shapeId="0" xr:uid="{209782AD-8052-4EBE-8303-FB3DACD71D36}">
      <text>
        <r>
          <rPr>
            <b/>
            <sz val="16"/>
            <color indexed="81"/>
            <rFont val="Tahoma"/>
            <family val="2"/>
          </rPr>
          <t>The type of machine tool/hand tool that will be used to carry out the operation.
Consult with technicians.</t>
        </r>
      </text>
    </comment>
    <comment ref="G7" authorId="0" shapeId="0" xr:uid="{DECD6B51-DA7D-4E8D-8450-0AAB8EF21447}">
      <text>
        <r>
          <rPr>
            <b/>
            <sz val="16"/>
            <color indexed="81"/>
            <rFont val="Tahoma"/>
            <family val="2"/>
          </rPr>
          <t>The largest diameter at which cutting will take place.</t>
        </r>
      </text>
    </comment>
    <comment ref="H7" authorId="0" shapeId="0" xr:uid="{9E6D4422-3731-4F97-BFC9-C1FB51D2602C}">
      <text>
        <r>
          <rPr>
            <b/>
            <sz val="16"/>
            <color indexed="81"/>
            <rFont val="Tahoma"/>
            <family val="2"/>
          </rPr>
          <t>If correct values have been entered in columns E and G, then the formula in the spreadsheet will calculate the ideal spindle speed.</t>
        </r>
      </text>
    </comment>
    <comment ref="J7" authorId="0" shapeId="0" xr:uid="{87B12006-D538-4E55-906E-514A3FCF2252}">
      <text>
        <r>
          <rPr>
            <b/>
            <sz val="16"/>
            <color indexed="81"/>
            <rFont val="Tahoma"/>
            <family val="2"/>
          </rPr>
          <t>For mill and lathe work.  
Formula provided uses columns F and H.  It requires manual input of the number of teeth of the cutter, which will be 1 for the lathe and drilling.</t>
        </r>
      </text>
    </comment>
    <comment ref="K7" authorId="0" shapeId="0" xr:uid="{425EAECE-1E2E-4485-A28C-E3E0FB429BDF}">
      <text>
        <r>
          <rPr>
            <b/>
            <sz val="16"/>
            <color indexed="81"/>
            <rFont val="Tahoma"/>
            <family val="2"/>
          </rPr>
          <t>Depth Of Cut.
Depth to which the cutting edge is inserted into the work each pass.</t>
        </r>
      </text>
    </comment>
    <comment ref="L7" authorId="0" shapeId="0" xr:uid="{8BA05C06-0CF7-4980-95BE-8D3BD9840A2F}">
      <text>
        <r>
          <rPr>
            <b/>
            <sz val="16"/>
            <color indexed="81"/>
            <rFont val="Tahoma"/>
            <family val="2"/>
          </rPr>
          <t>To be completed by staff.</t>
        </r>
      </text>
    </comment>
    <comment ref="M7" authorId="0" shapeId="0" xr:uid="{43362A25-D6BB-4F3F-ABC6-10DA59F56E9E}">
      <text>
        <r>
          <rPr>
            <b/>
            <sz val="16"/>
            <color indexed="81"/>
            <rFont val="Tahoma"/>
            <family val="2"/>
          </rPr>
          <t>Important notes for the operator about the process go here.</t>
        </r>
      </text>
    </comment>
    <comment ref="N7" authorId="0" shapeId="0" xr:uid="{12F8CEFA-C0F7-4000-8DE3-A90D84CD8CF8}">
      <text>
        <r>
          <rPr>
            <b/>
            <sz val="16"/>
            <color indexed="81"/>
            <rFont val="Tahoma"/>
            <family val="2"/>
          </rPr>
          <t>By formula, as per Explanations section.</t>
        </r>
      </text>
    </comment>
    <comment ref="O7" authorId="0" shapeId="0" xr:uid="{18CB8820-C223-4C13-9B1A-6670DC390A13}">
      <text>
        <r>
          <rPr>
            <b/>
            <sz val="16"/>
            <color indexed="81"/>
            <rFont val="Tahoma"/>
            <family val="2"/>
          </rPr>
          <t>Best guess as to duration of operation.</t>
        </r>
      </text>
    </comment>
    <comment ref="P7" authorId="0" shapeId="0" xr:uid="{F7EED4EA-610B-468C-81C9-98EECCA43C34}">
      <text>
        <r>
          <rPr>
            <b/>
            <sz val="16"/>
            <color indexed="81"/>
            <rFont val="Tahoma"/>
            <family val="2"/>
          </rPr>
          <t>The actual, timed duration of the operation.</t>
        </r>
      </text>
    </comment>
    <comment ref="H10" authorId="1" shapeId="0" xr:uid="{6D8F17BB-E114-42DB-AAE6-D28FA3DA6CB7}">
      <text>
        <r>
          <rPr>
            <b/>
            <sz val="14"/>
            <color indexed="81"/>
            <rFont val="Tahoma"/>
            <family val="2"/>
          </rPr>
          <t>To be calculated</t>
        </r>
      </text>
    </comment>
    <comment ref="H11" authorId="1" shapeId="0" xr:uid="{3FA87B85-F38C-4810-92EF-A5CF820C87D9}">
      <text>
        <r>
          <rPr>
            <b/>
            <sz val="14"/>
            <color indexed="81"/>
            <rFont val="Tahoma"/>
            <family val="2"/>
          </rPr>
          <t>To be written in manually during the operation.</t>
        </r>
      </text>
    </comment>
    <comment ref="H12" authorId="1" shapeId="0" xr:uid="{78CF5794-14A2-428F-92DF-3C2E17871B3D}">
      <text>
        <r>
          <rPr>
            <b/>
            <sz val="14"/>
            <color indexed="81"/>
            <rFont val="Tahoma"/>
            <family val="2"/>
          </rPr>
          <t>To be calculated</t>
        </r>
      </text>
    </comment>
    <comment ref="H13" authorId="1" shapeId="0" xr:uid="{5C79DEB5-D3D2-4249-BD08-6A1A1F4DCC09}">
      <text>
        <r>
          <rPr>
            <b/>
            <sz val="14"/>
            <color indexed="81"/>
            <rFont val="Tahoma"/>
            <family val="2"/>
          </rPr>
          <t>To be written in manually during the operation.</t>
        </r>
      </text>
    </comment>
    <comment ref="H14" authorId="1" shapeId="0" xr:uid="{078439E7-5561-4180-A097-AFE784D8C2A4}">
      <text>
        <r>
          <rPr>
            <b/>
            <sz val="14"/>
            <color indexed="81"/>
            <rFont val="Tahoma"/>
            <family val="2"/>
          </rPr>
          <t>To be calculated</t>
        </r>
      </text>
    </comment>
    <comment ref="H15" authorId="1" shapeId="0" xr:uid="{CDE15E98-3E9C-473E-8B81-E872BF7D1BED}">
      <text>
        <r>
          <rPr>
            <b/>
            <sz val="14"/>
            <color indexed="81"/>
            <rFont val="Tahoma"/>
            <family val="2"/>
          </rPr>
          <t>To be written in manually during the operation.</t>
        </r>
      </text>
    </comment>
    <comment ref="H16" authorId="1" shapeId="0" xr:uid="{B4A801AA-F873-424E-915B-F9143741F30C}">
      <text>
        <r>
          <rPr>
            <b/>
            <sz val="14"/>
            <color indexed="81"/>
            <rFont val="Tahoma"/>
            <family val="2"/>
          </rPr>
          <t>To be calculated</t>
        </r>
      </text>
    </comment>
    <comment ref="H17" authorId="1" shapeId="0" xr:uid="{3AF752E7-8301-4775-A02A-4D748B02241C}">
      <text>
        <r>
          <rPr>
            <b/>
            <sz val="14"/>
            <color indexed="81"/>
            <rFont val="Tahoma"/>
            <family val="2"/>
          </rPr>
          <t>To be written in manually during the operation.</t>
        </r>
      </text>
    </comment>
    <comment ref="H18" authorId="1" shapeId="0" xr:uid="{02271A07-C414-4AAB-A64C-6B387B2EF495}">
      <text>
        <r>
          <rPr>
            <b/>
            <sz val="14"/>
            <color indexed="81"/>
            <rFont val="Tahoma"/>
            <family val="2"/>
          </rPr>
          <t>To be calculated</t>
        </r>
      </text>
    </comment>
    <comment ref="H19" authorId="1" shapeId="0" xr:uid="{DCB24FB0-F149-4478-9861-12B003362D28}">
      <text>
        <r>
          <rPr>
            <b/>
            <sz val="14"/>
            <color indexed="81"/>
            <rFont val="Tahoma"/>
            <family val="2"/>
          </rPr>
          <t>To be written in manually during the operation.</t>
        </r>
      </text>
    </comment>
    <comment ref="H20" authorId="1" shapeId="0" xr:uid="{438D5F0E-69DF-4CB1-8886-2D7966F8DD80}">
      <text>
        <r>
          <rPr>
            <b/>
            <sz val="14"/>
            <color indexed="81"/>
            <rFont val="Tahoma"/>
            <family val="2"/>
          </rPr>
          <t>To be calculated</t>
        </r>
      </text>
    </comment>
    <comment ref="H21" authorId="1" shapeId="0" xr:uid="{A9A11ECC-EEFE-4E19-8D57-42745D14E919}">
      <text>
        <r>
          <rPr>
            <b/>
            <sz val="14"/>
            <color indexed="81"/>
            <rFont val="Tahoma"/>
            <family val="2"/>
          </rPr>
          <t>To be written in manually during the operation.</t>
        </r>
      </text>
    </comment>
    <comment ref="H22" authorId="1" shapeId="0" xr:uid="{599278D4-4412-45FD-A454-6B996BF37AC0}">
      <text>
        <r>
          <rPr>
            <b/>
            <sz val="14"/>
            <color indexed="81"/>
            <rFont val="Tahoma"/>
            <family val="2"/>
          </rPr>
          <t>To be calculated</t>
        </r>
      </text>
    </comment>
    <comment ref="H23" authorId="1" shapeId="0" xr:uid="{14384B8B-FA69-4088-BD7A-B25B7ADE12C6}">
      <text>
        <r>
          <rPr>
            <b/>
            <sz val="14"/>
            <color indexed="81"/>
            <rFont val="Tahoma"/>
            <family val="2"/>
          </rPr>
          <t>To be written in manually during the operation.</t>
        </r>
      </text>
    </comment>
    <comment ref="H24" authorId="1" shapeId="0" xr:uid="{0C02A0B0-99CE-4EC3-BE6C-D3B1368ED557}">
      <text>
        <r>
          <rPr>
            <b/>
            <sz val="14"/>
            <color indexed="81"/>
            <rFont val="Tahoma"/>
            <family val="2"/>
          </rPr>
          <t>To be calculated</t>
        </r>
      </text>
    </comment>
    <comment ref="H25" authorId="1" shapeId="0" xr:uid="{CBF5B510-AE9F-43AB-9049-86351B508C67}">
      <text>
        <r>
          <rPr>
            <b/>
            <sz val="14"/>
            <color indexed="81"/>
            <rFont val="Tahoma"/>
            <family val="2"/>
          </rPr>
          <t>To be written in manually during the operation.</t>
        </r>
      </text>
    </comment>
    <comment ref="H26" authorId="1" shapeId="0" xr:uid="{B460EF8E-51E5-4B36-A671-738EEC8FCB7A}">
      <text>
        <r>
          <rPr>
            <b/>
            <sz val="14"/>
            <color indexed="81"/>
            <rFont val="Tahoma"/>
            <family val="2"/>
          </rPr>
          <t>To be calculated</t>
        </r>
      </text>
    </comment>
    <comment ref="H27" authorId="1" shapeId="0" xr:uid="{93DE1CA9-D926-4E4F-B6AC-AA46F00D0A17}">
      <text>
        <r>
          <rPr>
            <b/>
            <sz val="14"/>
            <color indexed="81"/>
            <rFont val="Tahoma"/>
            <family val="2"/>
          </rPr>
          <t>To be written in manually during the operation.</t>
        </r>
      </text>
    </comment>
    <comment ref="H28" authorId="1" shapeId="0" xr:uid="{A0D2F156-811A-4D81-8217-D52439762284}">
      <text>
        <r>
          <rPr>
            <b/>
            <sz val="14"/>
            <color indexed="81"/>
            <rFont val="Tahoma"/>
            <family val="2"/>
          </rPr>
          <t>To be calculated</t>
        </r>
      </text>
    </comment>
    <comment ref="H29" authorId="1" shapeId="0" xr:uid="{792F5101-7867-4489-841D-942612FFF262}">
      <text>
        <r>
          <rPr>
            <b/>
            <sz val="14"/>
            <color indexed="81"/>
            <rFont val="Tahoma"/>
            <family val="2"/>
          </rPr>
          <t>To be written in manually during the operation.</t>
        </r>
      </text>
    </comment>
    <comment ref="H30" authorId="1" shapeId="0" xr:uid="{417F0AEF-D968-4CB5-A20D-62C6F5A9FBC7}">
      <text>
        <r>
          <rPr>
            <b/>
            <sz val="14"/>
            <color indexed="81"/>
            <rFont val="Tahoma"/>
            <family val="2"/>
          </rPr>
          <t>To be calculated</t>
        </r>
      </text>
    </comment>
    <comment ref="H31" authorId="1" shapeId="0" xr:uid="{7D1FFD90-F54C-4FB6-97E7-EC06468D728E}">
      <text>
        <r>
          <rPr>
            <b/>
            <sz val="14"/>
            <color indexed="81"/>
            <rFont val="Tahoma"/>
            <family val="2"/>
          </rPr>
          <t>To be written in manually during the operation.</t>
        </r>
      </text>
    </comment>
    <comment ref="H32" authorId="1" shapeId="0" xr:uid="{2EBE54BC-CF96-4535-A568-45E201B119E4}">
      <text>
        <r>
          <rPr>
            <b/>
            <sz val="14"/>
            <color indexed="81"/>
            <rFont val="Tahoma"/>
            <family val="2"/>
          </rPr>
          <t>To be calculated</t>
        </r>
      </text>
    </comment>
    <comment ref="H33" authorId="1" shapeId="0" xr:uid="{6D41DA6F-A65D-43EF-A91E-AD8CFACF73E6}">
      <text>
        <r>
          <rPr>
            <b/>
            <sz val="14"/>
            <color indexed="81"/>
            <rFont val="Tahoma"/>
            <family val="2"/>
          </rPr>
          <t>To be written in manually during the operation.</t>
        </r>
      </text>
    </comment>
  </commentList>
</comments>
</file>

<file path=xl/sharedStrings.xml><?xml version="1.0" encoding="utf-8"?>
<sst xmlns="http://schemas.openxmlformats.org/spreadsheetml/2006/main" count="1022" uniqueCount="457">
  <si>
    <t>CONCORDIA UNIVERSITY MANUFACTURING PROCESSES SHEET</t>
  </si>
  <si>
    <t>Drawing name or number :</t>
  </si>
  <si>
    <t>Name of operator:</t>
  </si>
  <si>
    <t>Date:</t>
  </si>
  <si>
    <r>
      <t xml:space="preserve">Name of operator2 </t>
    </r>
    <r>
      <rPr>
        <sz val="8"/>
        <color indexed="8"/>
        <rFont val="Arial"/>
        <family val="2"/>
      </rPr>
      <t xml:space="preserve">[assistant/supervisor/etc] </t>
    </r>
    <r>
      <rPr>
        <sz val="11"/>
        <color indexed="8"/>
        <rFont val="Arial"/>
        <family val="2"/>
      </rPr>
      <t>:</t>
    </r>
  </si>
  <si>
    <t>Time In:</t>
  </si>
  <si>
    <t>Name of staff member responsible :</t>
  </si>
  <si>
    <t>Time Out:</t>
  </si>
  <si>
    <t>EIR  /  Process approval :</t>
  </si>
  <si>
    <t>/</t>
  </si>
  <si>
    <r>
      <t xml:space="preserve">Total Expected Duration </t>
    </r>
    <r>
      <rPr>
        <b/>
        <sz val="11"/>
        <color indexed="8"/>
        <rFont val="Arial"/>
        <family val="2"/>
      </rPr>
      <t xml:space="preserve">[min] </t>
    </r>
    <r>
      <rPr>
        <sz val="11"/>
        <color indexed="8"/>
        <rFont val="Arial"/>
        <family val="2"/>
      </rPr>
      <t>=</t>
    </r>
  </si>
  <si>
    <t>Op #</t>
  </si>
  <si>
    <t>Op. Name</t>
  </si>
  <si>
    <t>Machine</t>
  </si>
  <si>
    <t>Tool Name</t>
  </si>
  <si>
    <t># of teeth</t>
  </si>
  <si>
    <t>Drawing</t>
  </si>
  <si>
    <t>Cutting Speed, V</t>
  </si>
  <si>
    <t>Tool Feed</t>
  </si>
  <si>
    <t>Max Dia Tool/Part</t>
  </si>
  <si>
    <t>Spindle Speed</t>
  </si>
  <si>
    <t>Actual</t>
  </si>
  <si>
    <t>D.O.C</t>
  </si>
  <si>
    <t xml:space="preserve">Machine Feed </t>
  </si>
  <si>
    <t>MRR</t>
  </si>
  <si>
    <t>Expected Duration [min]</t>
  </si>
  <si>
    <t>Actual Duration [min]</t>
  </si>
  <si>
    <t>Comments</t>
  </si>
  <si>
    <t>252623-306 - Top Plate</t>
  </si>
  <si>
    <t>Op. #</t>
  </si>
  <si>
    <t>Name Of Operation</t>
  </si>
  <si>
    <t>Max Diameter Tool/Part</t>
  </si>
  <si>
    <t>Risk</t>
  </si>
  <si>
    <t>Expected Duration</t>
  </si>
  <si>
    <t>Actual Duration</t>
  </si>
  <si>
    <t>units</t>
  </si>
  <si>
    <t>[sfm]</t>
  </si>
  <si>
    <t>[inch]</t>
  </si>
  <si>
    <t>[rev/min]</t>
  </si>
  <si>
    <t>[#]</t>
  </si>
  <si>
    <t>[in/min]</t>
  </si>
  <si>
    <t>[in^3/min]</t>
  </si>
  <si>
    <t>[min]</t>
  </si>
  <si>
    <t>Cut Stock</t>
  </si>
  <si>
    <t>Band Saw</t>
  </si>
  <si>
    <t xml:space="preserve">Metal Cutting Speed </t>
  </si>
  <si>
    <t>THRU</t>
  </si>
  <si>
    <t>Set Up</t>
  </si>
  <si>
    <t>Mill</t>
  </si>
  <si>
    <t>Mill Vice</t>
  </si>
  <si>
    <t xml:space="preserve">Using Parallel Plate insert stock such that U protrusions face downward. Allow For Vertical Stick out. </t>
  </si>
  <si>
    <t>End Milling</t>
  </si>
  <si>
    <t>1/2" HSS End Mill</t>
  </si>
  <si>
    <t xml:space="preserve">Remove Too Much </t>
  </si>
  <si>
    <t xml:space="preserve">Mill the long end that is protruding from vice. Ensure that face is completely machined. </t>
  </si>
  <si>
    <t xml:space="preserve">Remove only a little material along the vertical stick out portion to establish square reference. </t>
  </si>
  <si>
    <t>Edge Finding</t>
  </si>
  <si>
    <t xml:space="preserve">Edge Finder </t>
  </si>
  <si>
    <t>Locate 0 X &amp; Y using square sides</t>
  </si>
  <si>
    <t>Center Drilling</t>
  </si>
  <si>
    <t>#2 Center Drill</t>
  </si>
  <si>
    <t>Center drill the hole for the hole saw. Once complete do not move spindle, only perform tool change.</t>
  </si>
  <si>
    <t>Hole Saw</t>
  </si>
  <si>
    <t>1.5" Carbide Hole saw</t>
  </si>
  <si>
    <t>Perform THRU cut</t>
  </si>
  <si>
    <t>Facing</t>
  </si>
  <si>
    <t>2" Carbide Face Mill</t>
  </si>
  <si>
    <t>Flatness Tol</t>
  </si>
  <si>
    <t>Remove only enough material to reach final desired thickness</t>
  </si>
  <si>
    <t xml:space="preserve">Set Up </t>
  </si>
  <si>
    <t xml:space="preserve">Mill Vice </t>
  </si>
  <si>
    <t>Deflection</t>
  </si>
  <si>
    <t>Using parallel plates, set up work such that one of the flanges is verticle</t>
  </si>
  <si>
    <t>Face Milling</t>
  </si>
  <si>
    <t>1" Carbide Face Mill</t>
  </si>
  <si>
    <t xml:space="preserve">Face Surface </t>
  </si>
  <si>
    <t>Locate 0 in X &amp; Y using square surfaces</t>
  </si>
  <si>
    <t>Center drill both holes M6X1.0 Tap</t>
  </si>
  <si>
    <t xml:space="preserve">Hole Drilling </t>
  </si>
  <si>
    <t>#8 Tap Drill</t>
  </si>
  <si>
    <t xml:space="preserve">THRU </t>
  </si>
  <si>
    <t>Chamfer</t>
  </si>
  <si>
    <t>1/2" 90 degree Chamfer</t>
  </si>
  <si>
    <t xml:space="preserve">Tap </t>
  </si>
  <si>
    <t>M6X1.0 Tap</t>
  </si>
  <si>
    <t>Hand Tap</t>
  </si>
  <si>
    <t>Repitition</t>
  </si>
  <si>
    <t>Repeat steps 9 -15 for oposing side holes</t>
  </si>
  <si>
    <t>incl abv</t>
  </si>
  <si>
    <t>Set up such that flanges face up with sufficient height to mill flange down to base. Use parallels</t>
  </si>
  <si>
    <t>Mill long side and reduce to final length.</t>
  </si>
  <si>
    <t>Mill down flanges to surface</t>
  </si>
  <si>
    <t>Complete Mill Slot, Perform 2 Passes</t>
  </si>
  <si>
    <t xml:space="preserve">#1 Center Drill </t>
  </si>
  <si>
    <t xml:space="preserve">#30 Tap Drill </t>
  </si>
  <si>
    <t xml:space="preserve">1/4" 90 Degree Chamfer </t>
  </si>
  <si>
    <t>Hole Tapping</t>
  </si>
  <si>
    <t xml:space="preserve">M4X0.7 Tap </t>
  </si>
  <si>
    <t>Clean &amp; Deburr</t>
  </si>
  <si>
    <t>Human</t>
  </si>
  <si>
    <t>File and Deburing tools</t>
  </si>
  <si>
    <t xml:space="preserve">Cleaning </t>
  </si>
  <si>
    <t>Broom</t>
  </si>
  <si>
    <t xml:space="preserve"> Tool Name</t>
  </si>
  <si>
    <t>Units</t>
  </si>
  <si>
    <t>[in/rev]</t>
  </si>
  <si>
    <t>Lathe</t>
  </si>
  <si>
    <t>Carbide Facing / Turning Tool</t>
  </si>
  <si>
    <t>Facing Second Side to length. Desired length as per drawing. .05" Max radial Cut</t>
  </si>
  <si>
    <t>Note 1:</t>
  </si>
  <si>
    <t>This should be descriptive enough to explain to an operator what is expected to be done. The list of operations can be generated in collaboration with the technical staff of the EDML.  Identifying the correct operations and their sequence is a function of experience and familiarity with the techniques available.  Process sheets intended for work release into the EDML B should only include operations available in the EDML B.</t>
  </si>
  <si>
    <t>Note 2:</t>
  </si>
  <si>
    <t>Discussion with the technical staff will determine the appropriate tool for the intended result, as well as availability.</t>
  </si>
  <si>
    <t>Note 3:</t>
  </si>
  <si>
    <t>Use the provided Speeds and Feeds charts to select this value.</t>
  </si>
  <si>
    <t>Note 4:</t>
  </si>
  <si>
    <t>The amount of feed that the tool requires for the optimal balance between MRR and tool life.  Use the provided Speeds and Feeds charts to select this value.</t>
  </si>
  <si>
    <t>Note 5:</t>
  </si>
  <si>
    <t xml:space="preserve">This value represents the upper limit at which the operator should try to run the machine, this will be reduced based on the machine's available speeds.  Student operators should begin their operations with a value equal to 50%-75% of theoretical.  Machine response in terms of vibration, chatter, or excessive heat will determine whether speed should be descreased or can be increased. For machines without adjustable speeds, list the machine's available spindle speed used.  </t>
  </si>
  <si>
    <t>Note 6:</t>
  </si>
  <si>
    <t xml:space="preserve">This value is useful for machines with power feed options, especially those with defined settings.  The EDML B Lathes offer this for students and these values can be used on these machines.  Calculation of these values is important for the calculation of MRR. For machines without power feeds or adjustability, write either "By Hand" or "By Machine".  </t>
  </si>
  <si>
    <t>Note 7:</t>
  </si>
  <si>
    <t>D.O.C values are important for MRR calculations. Some typical max DOC values for students: Facemill = 0.050, Endmill = 1/3 cutter diameter, Lathe, Carbide Turning Tool = 0.100</t>
  </si>
  <si>
    <t>Note 8:</t>
  </si>
  <si>
    <t>Adding expected duration is important for students to estimate whether they will have enough time to do their work, or if more scheduling is required. How-To:  Find the total time required for the machine pass(es) by dividing the length of cut by the machine feed.  Multiply this by 3 to take into account tool return and realignment between passes, as well as initial tool positioning, speed/feed changes, and any quick reference measurments that may be required.</t>
  </si>
  <si>
    <t>Note 9:</t>
  </si>
  <si>
    <t>This value is obtained by actually timing yourself while completing the operation.  By so doing, you will get a good idea of how long shop work can actually take, which is important for developing your skills as an engineer.</t>
  </si>
  <si>
    <t>Cutting Speeds</t>
  </si>
  <si>
    <t>Feeds; Drilling and Milling Feed per Tooth [in/tooth-rev]</t>
  </si>
  <si>
    <t>Feeds; Lathes, Feed per Revolution [in/rev]</t>
  </si>
  <si>
    <t>HSS Tools</t>
  </si>
  <si>
    <t>HSS Reamers</t>
  </si>
  <si>
    <t>Carbide Tools</t>
  </si>
  <si>
    <t>HSS End Mills</t>
  </si>
  <si>
    <t>Carbide Insert Face Mills</t>
  </si>
  <si>
    <t>HSS</t>
  </si>
  <si>
    <t>Carbide Cutting Tools</t>
  </si>
  <si>
    <t>Work Piece Material</t>
  </si>
  <si>
    <t>Surface feet per min (sfm)</t>
  </si>
  <si>
    <t>in.</t>
  </si>
  <si>
    <t>Stainless Steel</t>
  </si>
  <si>
    <t>12 - 15</t>
  </si>
  <si>
    <t>Mild steel</t>
  </si>
  <si>
    <t>15 - 21</t>
  </si>
  <si>
    <t>Alloy steels</t>
  </si>
  <si>
    <t>9 - 12</t>
  </si>
  <si>
    <t>Cast iron</t>
  </si>
  <si>
    <t>15 - 24</t>
  </si>
  <si>
    <t>Bronzes</t>
  </si>
  <si>
    <t>15 - 30</t>
  </si>
  <si>
    <t>Brass</t>
  </si>
  <si>
    <t>50 - 80</t>
  </si>
  <si>
    <t>Plexiglass ***</t>
  </si>
  <si>
    <t>Aluminum</t>
  </si>
  <si>
    <t xml:space="preserve">39 - 60 </t>
  </si>
  <si>
    <r>
      <rPr>
        <b/>
        <sz val="14"/>
        <color indexed="8"/>
        <rFont val="Arial"/>
        <family val="2"/>
      </rPr>
      <t>500</t>
    </r>
    <r>
      <rPr>
        <sz val="11"/>
        <color indexed="8"/>
        <rFont val="Arial"/>
        <family val="2"/>
      </rPr>
      <t xml:space="preserve"> - 1000   **</t>
    </r>
  </si>
  <si>
    <t>Note:  These are common speeds and feeds for the EDML B.  These are simplified values intended for student learning, and are not meant for professional practise.  For professional applications, please follow the references provided below.  These values are not sufficient for CNC programming.</t>
  </si>
  <si>
    <t>Note **: Use 500 for spindle cspeed calculations for carbide and aluminum.</t>
  </si>
  <si>
    <t>Note ***: Always use Coolant with Plexiglass</t>
  </si>
  <si>
    <t>Using these Charts:  These are intended as simplified charts for students.  To find the appropriate sfm value for a particular cutting condition, determine the material of the cutting tool that will be used.  For students in the EDML B, tool materials are considered either HSS or carbide.  Knowing the material of the work piece, choose the appropriate value from the chart.  This is the sfm (variable V in the rpm equation).</t>
  </si>
  <si>
    <t>Tapping:  Thread cutting with taps and dies in the EDML B should be carried out by hand unless otherwise indicated by the instructor.</t>
  </si>
  <si>
    <t>Cutting Formulae in an easy presentation, can be found in Black, Kohser; DeGarmo's Materials and Processes in Manufacturing, 10th ed; p.529</t>
  </si>
  <si>
    <t xml:space="preserve">Lathe Feed References: </t>
  </si>
  <si>
    <t>Machinery's Handbook, 28th ed.; p.997-1004 (Ferrous), p.1007 (Bronzes)</t>
  </si>
  <si>
    <t>Black, Kohser; DeGarmo's Materials and Processes in Manufacturing, 10th ed; p.527</t>
  </si>
  <si>
    <t>Drilling References:</t>
  </si>
  <si>
    <t>Drilling in the EDML B is to be done by hand due to the nature of the machines.  More sophisticated drilling equipment and all CNC machines require drill feeds.</t>
  </si>
  <si>
    <t>Machinery's Handbook; 27th ed.; p.1060-1070</t>
  </si>
  <si>
    <t>Milling References:</t>
  </si>
  <si>
    <t>Machinery's Handbook, 27th ed.; p.1044-1055</t>
  </si>
  <si>
    <t>Black, Kohser; DeGarmo's Materials and Processes in Manufacturing, 10th ed; p.658</t>
  </si>
  <si>
    <t>Krar, Check; Technology of Machine Tools, 5th ed; p.466, p.468</t>
  </si>
  <si>
    <t>See Also: Manufacturer's websites and published material for more specific information.</t>
  </si>
  <si>
    <t>FRACT SIZE</t>
  </si>
  <si>
    <t># SIZE</t>
  </si>
  <si>
    <t>LETTER SIZE</t>
  </si>
  <si>
    <t>METRIC SIZE</t>
  </si>
  <si>
    <t>DECIMAL INCHES</t>
  </si>
  <si>
    <t>Center Drill To Use</t>
  </si>
  <si>
    <t>Size</t>
  </si>
  <si>
    <t>Body Dia (A) [in]</t>
  </si>
  <si>
    <t>Drill Dia (D) [in]</t>
  </si>
  <si>
    <t>Drill Length (C) [in]</t>
  </si>
  <si>
    <t>Tip Length [in]</t>
  </si>
  <si>
    <t>DOC 1/2 Taper Exact</t>
  </si>
  <si>
    <t>Approximate Depth of Cut [in]</t>
  </si>
  <si>
    <t>Center Drill Dimensions</t>
  </si>
  <si>
    <t>00000</t>
  </si>
  <si>
    <t>0000</t>
  </si>
  <si>
    <t>000</t>
  </si>
  <si>
    <t>00</t>
  </si>
  <si>
    <t>`</t>
  </si>
  <si>
    <t>,5</t>
  </si>
  <si>
    <t>,75</t>
  </si>
  <si>
    <t>Note: Approximate depth of cut to be used when piloting a hole for drilling.</t>
  </si>
  <si>
    <t>http://www.webmachinist.net/centerdrilldimensions.html</t>
  </si>
  <si>
    <t>http://buho29.net/file/solidcam/scmill/Center_drill.htm</t>
  </si>
  <si>
    <t>equation is wrong, nice drawings</t>
  </si>
  <si>
    <t>0</t>
  </si>
  <si>
    <t>1,25</t>
  </si>
  <si>
    <t>1,5</t>
  </si>
  <si>
    <t>1,75</t>
  </si>
  <si>
    <t>2,25</t>
  </si>
  <si>
    <t>2,5</t>
  </si>
  <si>
    <t>2,75</t>
  </si>
  <si>
    <t>1</t>
  </si>
  <si>
    <t>3,25</t>
  </si>
  <si>
    <t>3,5</t>
  </si>
  <si>
    <t>3,75</t>
  </si>
  <si>
    <t>2</t>
  </si>
  <si>
    <t>4,25</t>
  </si>
  <si>
    <t>4,5</t>
  </si>
  <si>
    <t>4,75</t>
  </si>
  <si>
    <t>5,25</t>
  </si>
  <si>
    <t>5,5</t>
  </si>
  <si>
    <t>5,75</t>
  </si>
  <si>
    <t>A</t>
  </si>
  <si>
    <t>B</t>
  </si>
  <si>
    <t>C</t>
  </si>
  <si>
    <t>D</t>
  </si>
  <si>
    <t>6,25</t>
  </si>
  <si>
    <t>E</t>
  </si>
  <si>
    <t>6,5</t>
  </si>
  <si>
    <t>F</t>
  </si>
  <si>
    <t>G</t>
  </si>
  <si>
    <t>3</t>
  </si>
  <si>
    <t>6,75</t>
  </si>
  <si>
    <t>H</t>
  </si>
  <si>
    <t>I</t>
  </si>
  <si>
    <t>J</t>
  </si>
  <si>
    <t>K</t>
  </si>
  <si>
    <t>7,25</t>
  </si>
  <si>
    <t>L</t>
  </si>
  <si>
    <t>M</t>
  </si>
  <si>
    <t>7,5</t>
  </si>
  <si>
    <t>N</t>
  </si>
  <si>
    <t>7,75</t>
  </si>
  <si>
    <t>O</t>
  </si>
  <si>
    <t>P</t>
  </si>
  <si>
    <t>8,25</t>
  </si>
  <si>
    <t>Q</t>
  </si>
  <si>
    <t>8,5</t>
  </si>
  <si>
    <t>R</t>
  </si>
  <si>
    <t>8,75</t>
  </si>
  <si>
    <t>S</t>
  </si>
  <si>
    <t>T</t>
  </si>
  <si>
    <t>9,25</t>
  </si>
  <si>
    <t>U</t>
  </si>
  <si>
    <t>9,5</t>
  </si>
  <si>
    <t>  </t>
  </si>
  <si>
    <t>V</t>
  </si>
  <si>
    <t>9,75</t>
  </si>
  <si>
    <t>W</t>
  </si>
  <si>
    <t>X</t>
  </si>
  <si>
    <t>Y</t>
  </si>
  <si>
    <t>Z</t>
  </si>
  <si>
    <t>10,5</t>
  </si>
  <si>
    <t>4</t>
  </si>
  <si>
    <t>11,5</t>
  </si>
  <si>
    <t>12,5</t>
  </si>
  <si>
    <t>5</t>
  </si>
  <si>
    <t>13,5</t>
  </si>
  <si>
    <t>14,5</t>
  </si>
  <si>
    <t>15,5</t>
  </si>
  <si>
    <t>16,5</t>
  </si>
  <si>
    <t>17,5</t>
  </si>
  <si>
    <t>18,5</t>
  </si>
  <si>
    <t>6</t>
  </si>
  <si>
    <t>19,5</t>
  </si>
  <si>
    <t>20,5</t>
  </si>
  <si>
    <t>21,5</t>
  </si>
  <si>
    <t>22,5</t>
  </si>
  <si>
    <t>23,5</t>
  </si>
  <si>
    <t>24,5</t>
  </si>
  <si>
    <t>Imperial Tap Drill Chart</t>
  </si>
  <si>
    <t>Metric Tap Drill Chart</t>
  </si>
  <si>
    <t>Pipe Threads</t>
  </si>
  <si>
    <t>Machine Screw Size</t>
  </si>
  <si>
    <t>Number of Threads Per Inch</t>
  </si>
  <si>
    <t>Minor Dia.</t>
  </si>
  <si>
    <t>Tap Drills</t>
  </si>
  <si>
    <t>Clearance Hole Drills</t>
  </si>
  <si>
    <t>Tap size</t>
  </si>
  <si>
    <t>Major</t>
  </si>
  <si>
    <t>Thread</t>
  </si>
  <si>
    <t>Tap Drill</t>
  </si>
  <si>
    <t>Clearance</t>
  </si>
  <si>
    <t>-</t>
  </si>
  <si>
    <t>American Standard</t>
  </si>
  <si>
    <t>British Standard</t>
  </si>
  <si>
    <t>Mild Steel, Aluminum, Brass &amp; Plastics</t>
  </si>
  <si>
    <t>Stainless Steel &amp; Steel Alloys</t>
  </si>
  <si>
    <t>All Materials</t>
  </si>
  <si>
    <t>Dia (mm)</t>
  </si>
  <si>
    <t>Pitch</t>
  </si>
  <si>
    <t>(mm)</t>
  </si>
  <si>
    <t>(inch)</t>
  </si>
  <si>
    <t>Nominal</t>
  </si>
  <si>
    <t>Threads</t>
  </si>
  <si>
    <t>NPT</t>
  </si>
  <si>
    <t>NPS</t>
  </si>
  <si>
    <t>Drill size</t>
  </si>
  <si>
    <t>M1.6x0.35</t>
  </si>
  <si>
    <t>#55</t>
  </si>
  <si>
    <t>#49</t>
  </si>
  <si>
    <t>OD</t>
  </si>
  <si>
    <t>per inch</t>
  </si>
  <si>
    <t>75% Thread</t>
  </si>
  <si>
    <t>50% Thread</t>
  </si>
  <si>
    <t>Close Fit</t>
  </si>
  <si>
    <t>Free Fit</t>
  </si>
  <si>
    <t>M2x0.4</t>
  </si>
  <si>
    <t>#52</t>
  </si>
  <si>
    <t>#41</t>
  </si>
  <si>
    <t>No. or Dia.</t>
  </si>
  <si>
    <t>Major Dia.</t>
  </si>
  <si>
    <t>Drill Size</t>
  </si>
  <si>
    <t>Decimal Equiv.</t>
  </si>
  <si>
    <t>M2.5x0.45</t>
  </si>
  <si>
    <t>#46</t>
  </si>
  <si>
    <t>#32</t>
  </si>
  <si>
    <t>M3x.05</t>
  </si>
  <si>
    <t>#39</t>
  </si>
  <si>
    <t>#29</t>
  </si>
  <si>
    <t>29/64</t>
  </si>
  <si>
    <t>M3.5x0.6</t>
  </si>
  <si>
    <t>#23</t>
  </si>
  <si>
    <t>3./</t>
  </si>
  <si>
    <t>19/32</t>
  </si>
  <si>
    <t>M4x0.7</t>
  </si>
  <si>
    <t>#30</t>
  </si>
  <si>
    <t>#16</t>
  </si>
  <si>
    <t>23/32</t>
  </si>
  <si>
    <t>47/64</t>
  </si>
  <si>
    <t>M5x0.8</t>
  </si>
  <si>
    <t>#19</t>
  </si>
  <si>
    <t>M6x1</t>
  </si>
  <si>
    <t>#8</t>
  </si>
  <si>
    <t>59/64</t>
  </si>
  <si>
    <t>15/16</t>
  </si>
  <si>
    <t>M8x1.25</t>
  </si>
  <si>
    <t>M8x1</t>
  </si>
  <si>
    <t>M10x1.5</t>
  </si>
  <si>
    <t>31/64</t>
  </si>
  <si>
    <t>M10x1.25</t>
  </si>
  <si>
    <t>M12x1.75</t>
  </si>
  <si>
    <t>13/32</t>
  </si>
  <si>
    <t>35/64</t>
  </si>
  <si>
    <t>M12x1.25</t>
  </si>
  <si>
    <t>27/64</t>
  </si>
  <si>
    <t>M14x2</t>
  </si>
  <si>
    <t>15/32</t>
  </si>
  <si>
    <t>M14x1.5</t>
  </si>
  <si>
    <t>M16x2</t>
  </si>
  <si>
    <t>45/64</t>
  </si>
  <si>
    <t>M16x1.5</t>
  </si>
  <si>
    <t>37/64</t>
  </si>
  <si>
    <t>M18x2.5</t>
  </si>
  <si>
    <t>39/64</t>
  </si>
  <si>
    <t>51/64</t>
  </si>
  <si>
    <t>M18x1.5</t>
  </si>
  <si>
    <t>21/32</t>
  </si>
  <si>
    <t>M20x2.5</t>
  </si>
  <si>
    <t>M20x1.5</t>
  </si>
  <si>
    <t>M22x2.5</t>
  </si>
  <si>
    <t>49/64</t>
  </si>
  <si>
    <t>M22x1.5</t>
  </si>
  <si>
    <t>13/16</t>
  </si>
  <si>
    <t>M24x3</t>
  </si>
  <si>
    <t>53/64</t>
  </si>
  <si>
    <t>M24x2</t>
  </si>
  <si>
    <t>55/64</t>
  </si>
  <si>
    <t>M27x3</t>
  </si>
  <si>
    <t>M27x2</t>
  </si>
  <si>
    <t>25/64</t>
  </si>
  <si>
    <t>33/64</t>
  </si>
  <si>
    <t>17/32</t>
  </si>
  <si>
    <t>41/64</t>
  </si>
  <si>
    <t>25/32</t>
  </si>
  <si>
    <t>27/32</t>
  </si>
  <si>
    <t>57/64</t>
  </si>
  <si>
    <t>29/32</t>
  </si>
  <si>
    <t>61/64</t>
  </si>
  <si>
    <t>31/32</t>
  </si>
  <si>
    <t>63/64</t>
  </si>
  <si>
    <t>1 1-16</t>
  </si>
  <si>
    <t>1-33/64</t>
  </si>
  <si>
    <t>1-37/64</t>
  </si>
  <si>
    <t>1-41/64</t>
  </si>
  <si>
    <t>Drawing Name or Number :</t>
  </si>
  <si>
    <t>Sprocket Shaft</t>
  </si>
  <si>
    <t>Name of Operator:</t>
  </si>
  <si>
    <t>J. Smith</t>
  </si>
  <si>
    <t>Date 1:</t>
  </si>
  <si>
    <t>April 18th 2013</t>
  </si>
  <si>
    <t>Date 2:</t>
  </si>
  <si>
    <t>Date 3:</t>
  </si>
  <si>
    <r>
      <t xml:space="preserve">Name of Operator2 </t>
    </r>
    <r>
      <rPr>
        <sz val="8"/>
        <color indexed="8"/>
        <rFont val="Arial"/>
        <family val="2"/>
      </rPr>
      <t xml:space="preserve">[assistant/supervisor/etc] </t>
    </r>
    <r>
      <rPr>
        <sz val="11"/>
        <color indexed="8"/>
        <rFont val="Arial"/>
        <family val="2"/>
      </rPr>
      <t>:</t>
    </r>
  </si>
  <si>
    <t>Name of Staff Member Responsible :</t>
  </si>
  <si>
    <t>M.Rembacz</t>
  </si>
  <si>
    <t>EIR APPROVAL :</t>
  </si>
  <si>
    <t>Cutting Tool Name</t>
  </si>
  <si>
    <t>Rough Saw</t>
  </si>
  <si>
    <t>Power Hack Saw</t>
  </si>
  <si>
    <t>Hack Saw Blade</t>
  </si>
  <si>
    <t>N/A</t>
  </si>
  <si>
    <t>NA</t>
  </si>
  <si>
    <t>Check with instructor or staff of settings</t>
  </si>
  <si>
    <t>Deburr</t>
  </si>
  <si>
    <t>File</t>
  </si>
  <si>
    <t>Remove sharp burrs</t>
  </si>
  <si>
    <t>Setup Lathe</t>
  </si>
  <si>
    <t>Ensure guards are clean and light works.</t>
  </si>
  <si>
    <t>Facing first side to remove saw markings and make it flat</t>
  </si>
  <si>
    <t>Turning / Step 1</t>
  </si>
  <si>
    <t>.125" Radial Dimension, Length of cut as per drawing ( 1.25")</t>
  </si>
  <si>
    <t>Deburring</t>
  </si>
  <si>
    <t>45 deg. Carbide Turning Tool</t>
  </si>
  <si>
    <t>Break sharp edge</t>
  </si>
  <si>
    <t>Turning / Step 2</t>
  </si>
  <si>
    <t>Turning Second Step. Total .225" to remove from 1.75 OD. Max .05" radial cut</t>
  </si>
  <si>
    <t># 4 HSS Center Drill</t>
  </si>
  <si>
    <t>Until Chamfered edge appears</t>
  </si>
  <si>
    <t>Drilling</t>
  </si>
  <si>
    <t>17/32" Drill Bit</t>
  </si>
  <si>
    <t>Use coolant</t>
  </si>
  <si>
    <t>Threading</t>
  </si>
  <si>
    <t>5/8 - 11 Tap</t>
  </si>
  <si>
    <t>By hand</t>
  </si>
  <si>
    <t>Use cutting oil</t>
  </si>
  <si>
    <t>Steps 4 &amp; 5</t>
  </si>
  <si>
    <t>Step 6</t>
  </si>
  <si>
    <t>Step 8</t>
  </si>
  <si>
    <t>Step 10</t>
  </si>
  <si>
    <t>Step 11</t>
  </si>
  <si>
    <t>Index</t>
  </si>
  <si>
    <t>Page</t>
  </si>
  <si>
    <t>Title</t>
  </si>
  <si>
    <t>Content</t>
  </si>
  <si>
    <t>Process Sheet Template</t>
  </si>
  <si>
    <t>A blank process sheet to be filled in for EDML operations.</t>
  </si>
  <si>
    <t>Process sheet headings</t>
  </si>
  <si>
    <t>A description of the headings found on the process sheet template</t>
  </si>
  <si>
    <t>Speeds and Feeds</t>
  </si>
  <si>
    <t>A table of suggested speeds and feeds</t>
  </si>
  <si>
    <t>Drill Chart</t>
  </si>
  <si>
    <t>Charts of various drill and center drill sizes</t>
  </si>
  <si>
    <t>Tap Chart</t>
  </si>
  <si>
    <t>Chart for specifications for various threading drill sizes.</t>
  </si>
  <si>
    <t>Lathe Example 1</t>
  </si>
  <si>
    <t>Example of a generic lathe example.</t>
  </si>
  <si>
    <t>Sample Calculations</t>
  </si>
  <si>
    <t>Sample calculations of commons formulas</t>
  </si>
  <si>
    <t>Role of the Process Sheet:</t>
  </si>
  <si>
    <t>Process sheets are a tool used by engineers and process planners to communicate the methods to be employed in the manufacture of a part or component.  Your process sheet should be filled out with the intent of communicating the maufacturing steps that you, as the engineer, would like to see performed.  Process sheets should be filled in with a technician that might be manufacturing your component as the target audience.</t>
  </si>
  <si>
    <t>Rev. Date</t>
  </si>
  <si>
    <t>Rev.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</si>
</sst>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
    <numFmt numFmtId="166" formatCode="0.0000"/>
    <numFmt numFmtId="167" formatCode="0.0000_);[Red]\(0.0000\)"/>
  </numFmts>
  <fonts count="47">
    <font>
      <sz val="11"/>
      <color theme="1"/>
      <name val="Calibri"/>
      <family val="2"/>
      <scheme val="minor"/>
    </font>
    <font>
      <sz val="10"/>
      <name val="Arial"/>
      <family val="2"/>
    </font>
    <font>
      <sz val="18"/>
      <name val="Arial"/>
      <family val="2"/>
    </font>
    <font>
      <b/>
      <sz val="10"/>
      <name val="Arial"/>
      <family val="2"/>
    </font>
    <font>
      <sz val="12"/>
      <color indexed="8"/>
      <name val="Times New Roman"/>
      <family val="1"/>
    </font>
    <font>
      <sz val="8"/>
      <name val="Calibri"/>
      <family val="2"/>
    </font>
    <font>
      <b/>
      <sz val="16"/>
      <color indexed="81"/>
      <name val="Tahoma"/>
      <family val="2"/>
    </font>
    <font>
      <sz val="11"/>
      <color indexed="8"/>
      <name val="Arial"/>
      <family val="2"/>
    </font>
    <font>
      <b/>
      <sz val="14"/>
      <color indexed="81"/>
      <name val="Tahoma"/>
      <family val="2"/>
    </font>
    <font>
      <b/>
      <sz val="11"/>
      <color indexed="8"/>
      <name val="Arial"/>
      <family val="2"/>
    </font>
    <font>
      <sz val="14"/>
      <color indexed="8"/>
      <name val="Arial"/>
      <family val="2"/>
    </font>
    <font>
      <sz val="8"/>
      <name val="Arial"/>
      <family val="2"/>
    </font>
    <font>
      <sz val="8"/>
      <color indexed="8"/>
      <name val="Arial"/>
      <family val="2"/>
    </font>
    <font>
      <sz val="9"/>
      <color indexed="81"/>
      <name val="Tahoma"/>
      <family val="2"/>
    </font>
    <font>
      <b/>
      <sz val="9"/>
      <color indexed="81"/>
      <name val="Tahoma"/>
      <family val="2"/>
    </font>
    <font>
      <b/>
      <sz val="18"/>
      <color indexed="81"/>
      <name val="Tahoma"/>
      <family val="2"/>
    </font>
    <font>
      <b/>
      <sz val="11"/>
      <color indexed="81"/>
      <name val="Tahoma"/>
      <family val="2"/>
    </font>
    <font>
      <b/>
      <sz val="14"/>
      <color indexed="8"/>
      <name val="Arial"/>
      <family val="2"/>
    </font>
    <font>
      <sz val="6"/>
      <name val="Arial"/>
      <family val="2"/>
    </font>
    <font>
      <sz val="12"/>
      <name val="Arial"/>
      <family val="2"/>
    </font>
    <font>
      <b/>
      <sz val="11"/>
      <color theme="1"/>
      <name val="Calibri"/>
      <family val="2"/>
      <scheme val="minor"/>
    </font>
    <font>
      <sz val="11"/>
      <color theme="1"/>
      <name val="Arial"/>
      <family val="2"/>
    </font>
    <font>
      <sz val="10"/>
      <color theme="1"/>
      <name val="Arial"/>
      <family val="2"/>
    </font>
    <font>
      <b/>
      <sz val="8"/>
      <color theme="1"/>
      <name val="Arial"/>
      <family val="2"/>
    </font>
    <font>
      <sz val="8"/>
      <color theme="1"/>
      <name val="Arial"/>
      <family val="2"/>
    </font>
    <font>
      <sz val="10"/>
      <color rgb="FFFF0000"/>
      <name val="Arial"/>
      <family val="2"/>
    </font>
    <font>
      <sz val="10"/>
      <color rgb="FF000000"/>
      <name val="Arial"/>
      <family val="2"/>
    </font>
    <font>
      <sz val="10"/>
      <color rgb="FF008000"/>
      <name val="Arial"/>
      <family val="2"/>
    </font>
    <font>
      <sz val="10"/>
      <color rgb="FF0000FF"/>
      <name val="Arial"/>
      <family val="2"/>
    </font>
    <font>
      <sz val="11"/>
      <color theme="1"/>
      <name val="Times New Roman"/>
      <family val="1"/>
    </font>
    <font>
      <b/>
      <sz val="10"/>
      <color rgb="FF000000"/>
      <name val="Arial"/>
      <family val="2"/>
    </font>
    <font>
      <b/>
      <sz val="10"/>
      <color rgb="FFFF0000"/>
      <name val="Arial"/>
      <family val="2"/>
    </font>
    <font>
      <b/>
      <sz val="10"/>
      <color rgb="FF0000FF"/>
      <name val="Arial"/>
      <family val="2"/>
    </font>
    <font>
      <b/>
      <sz val="10"/>
      <color rgb="FF008000"/>
      <name val="Arial"/>
      <family val="2"/>
    </font>
    <font>
      <sz val="8"/>
      <name val="Calibri"/>
      <family val="2"/>
      <scheme val="minor"/>
    </font>
    <font>
      <b/>
      <sz val="11"/>
      <color theme="1"/>
      <name val="Arial"/>
      <family val="2"/>
    </font>
    <font>
      <b/>
      <sz val="11"/>
      <color rgb="FF000000"/>
      <name val="Arial"/>
      <family val="2"/>
    </font>
    <font>
      <sz val="11"/>
      <color rgb="FF000000"/>
      <name val="Times New Roman"/>
      <family val="1"/>
    </font>
    <font>
      <b/>
      <sz val="2"/>
      <color theme="1"/>
      <name val="Arial"/>
      <family val="2"/>
    </font>
    <font>
      <b/>
      <sz val="14"/>
      <color theme="1"/>
      <name val="Calibri"/>
      <family val="2"/>
      <scheme val="minor"/>
    </font>
    <font>
      <sz val="12"/>
      <name val="Calibri"/>
      <family val="2"/>
      <scheme val="minor"/>
    </font>
    <font>
      <sz val="12"/>
      <color theme="1"/>
      <name val="Calibri"/>
      <family val="2"/>
      <scheme val="minor"/>
    </font>
    <font>
      <sz val="8"/>
      <color theme="1"/>
      <name val="Calibri"/>
      <family val="2"/>
      <scheme val="minor"/>
    </font>
    <font>
      <sz val="12"/>
      <color theme="1"/>
      <name val="Arial"/>
      <family val="2"/>
    </font>
    <font>
      <b/>
      <sz val="8"/>
      <color theme="1"/>
      <name val="Calibri"/>
      <family val="2"/>
      <scheme val="minor"/>
    </font>
    <font>
      <b/>
      <sz val="16"/>
      <color rgb="FF000000"/>
      <name val="Arial"/>
      <family val="2"/>
    </font>
    <font>
      <b/>
      <sz val="18"/>
      <color theme="1"/>
      <name val="Arial"/>
      <family val="2"/>
    </font>
  </fonts>
  <fills count="19">
    <fill>
      <patternFill patternType="none"/>
    </fill>
    <fill>
      <patternFill patternType="gray125"/>
    </fill>
    <fill>
      <patternFill patternType="solid">
        <fgColor theme="4" tint="0.79998168889431442"/>
        <bgColor indexed="64"/>
      </patternFill>
    </fill>
    <fill>
      <patternFill patternType="solid">
        <fgColor theme="6" tint="0.59999389629810485"/>
        <bgColor indexed="64"/>
      </patternFill>
    </fill>
    <fill>
      <patternFill patternType="solid">
        <fgColor rgb="FFFFFFFF"/>
        <bgColor indexed="64"/>
      </patternFill>
    </fill>
    <fill>
      <patternFill patternType="solid">
        <fgColor rgb="FFCCCCCC"/>
        <bgColor indexed="64"/>
      </patternFill>
    </fill>
    <fill>
      <patternFill patternType="solid">
        <fgColor theme="0"/>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4" tint="0.39997558519241921"/>
        <bgColor indexed="64"/>
      </patternFill>
    </fill>
    <fill>
      <patternFill patternType="solid">
        <fgColor rgb="FFFFFF99"/>
        <bgColor indexed="64"/>
      </patternFill>
    </fill>
    <fill>
      <patternFill patternType="solid">
        <fgColor rgb="FFFFCCFF"/>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FFFF00"/>
        <bgColor indexed="64"/>
      </patternFill>
    </fill>
  </fills>
  <borders count="31">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 fillId="0" borderId="0"/>
  </cellStyleXfs>
  <cellXfs count="314">
    <xf numFmtId="0" fontId="0" fillId="0" borderId="0" xfId="0"/>
    <xf numFmtId="0" fontId="4" fillId="0" borderId="0" xfId="0" applyFont="1"/>
    <xf numFmtId="0" fontId="7" fillId="0" borderId="0" xfId="0" applyFont="1"/>
    <xf numFmtId="0" fontId="0" fillId="0" borderId="0" xfId="0" applyAlignment="1">
      <alignment horizontal="right" vertical="top"/>
    </xf>
    <xf numFmtId="0" fontId="7" fillId="0" borderId="0" xfId="0" applyFont="1" applyAlignment="1">
      <alignment vertical="center" wrapText="1"/>
    </xf>
    <xf numFmtId="0" fontId="7" fillId="0" borderId="0" xfId="0" applyFont="1" applyAlignment="1">
      <alignment horizontal="center" vertical="center"/>
    </xf>
    <xf numFmtId="0" fontId="0" fillId="0" borderId="1" xfId="0" applyBorder="1" applyAlignment="1">
      <alignment horizontal="left"/>
    </xf>
    <xf numFmtId="14" fontId="0" fillId="0" borderId="2" xfId="0" applyNumberFormat="1" applyBorder="1" applyAlignment="1">
      <alignment horizontal="center"/>
    </xf>
    <xf numFmtId="0" fontId="3" fillId="0" borderId="3" xfId="0" applyFont="1" applyBorder="1"/>
    <xf numFmtId="0" fontId="7" fillId="0" borderId="3" xfId="0" applyFont="1" applyBorder="1" applyAlignment="1">
      <alignment vertical="center" wrapText="1"/>
    </xf>
    <xf numFmtId="0" fontId="7" fillId="0" borderId="3" xfId="0" applyFont="1" applyBorder="1" applyAlignment="1">
      <alignment horizontal="center" wrapText="1"/>
    </xf>
    <xf numFmtId="49" fontId="7" fillId="0" borderId="3" xfId="0" applyNumberFormat="1" applyFont="1" applyBorder="1" applyAlignment="1">
      <alignment horizontal="center" wrapText="1"/>
    </xf>
    <xf numFmtId="0" fontId="7" fillId="0" borderId="3" xfId="0" applyFont="1" applyBorder="1" applyAlignment="1">
      <alignment horizontal="center"/>
    </xf>
    <xf numFmtId="0" fontId="7" fillId="0" borderId="3" xfId="0" applyFont="1" applyBorder="1" applyAlignment="1">
      <alignment horizontal="center" vertical="center"/>
    </xf>
    <xf numFmtId="49" fontId="7" fillId="0" borderId="3" xfId="0" applyNumberFormat="1" applyFont="1" applyBorder="1" applyAlignment="1">
      <alignment horizontal="center" vertical="center"/>
    </xf>
    <xf numFmtId="0" fontId="7" fillId="0" borderId="3" xfId="0" applyFont="1" applyBorder="1" applyAlignment="1">
      <alignment wrapText="1"/>
    </xf>
    <xf numFmtId="0" fontId="9" fillId="0" borderId="3" xfId="0" applyFont="1" applyBorder="1" applyAlignment="1">
      <alignment horizontal="center" vertical="justify"/>
    </xf>
    <xf numFmtId="0" fontId="9" fillId="0" borderId="3" xfId="0" applyFont="1" applyBorder="1" applyAlignment="1">
      <alignment horizontal="center"/>
    </xf>
    <xf numFmtId="0" fontId="3" fillId="0" borderId="3" xfId="0" applyFont="1" applyBorder="1" applyAlignment="1">
      <alignment horizontal="center" vertical="center" wrapText="1"/>
    </xf>
    <xf numFmtId="0" fontId="7" fillId="0" borderId="3" xfId="0" applyFont="1" applyBorder="1" applyAlignment="1">
      <alignment horizontal="center" vertical="center" wrapText="1"/>
    </xf>
    <xf numFmtId="0" fontId="7" fillId="0" borderId="0" xfId="0" applyFont="1" applyAlignment="1">
      <alignment horizontal="center"/>
    </xf>
    <xf numFmtId="0" fontId="1" fillId="0" borderId="0" xfId="1" applyAlignment="1">
      <alignment horizontal="right" vertical="center"/>
    </xf>
    <xf numFmtId="0" fontId="21" fillId="0" borderId="0" xfId="0" applyFont="1"/>
    <xf numFmtId="0" fontId="21" fillId="0" borderId="0" xfId="0" applyFont="1" applyAlignment="1">
      <alignment horizontal="right"/>
    </xf>
    <xf numFmtId="0" fontId="22" fillId="0" borderId="0" xfId="0" applyFont="1" applyAlignment="1">
      <alignment horizontal="right"/>
    </xf>
    <xf numFmtId="0" fontId="23" fillId="2" borderId="3" xfId="0" applyFont="1" applyFill="1" applyBorder="1" applyAlignment="1">
      <alignment horizontal="center"/>
    </xf>
    <xf numFmtId="0" fontId="22" fillId="0" borderId="0" xfId="0" applyFont="1" applyAlignment="1">
      <alignment horizontal="left" vertical="center"/>
    </xf>
    <xf numFmtId="0" fontId="1" fillId="0" borderId="0" xfId="1" applyAlignment="1">
      <alignment horizontal="right"/>
    </xf>
    <xf numFmtId="0" fontId="24" fillId="0" borderId="0" xfId="0" applyFont="1"/>
    <xf numFmtId="0" fontId="20" fillId="0" borderId="0" xfId="0" applyFont="1"/>
    <xf numFmtId="0" fontId="7" fillId="2" borderId="3" xfId="0" applyFont="1" applyFill="1" applyBorder="1" applyAlignment="1">
      <alignment vertical="center" wrapText="1"/>
    </xf>
    <xf numFmtId="0" fontId="7" fillId="2" borderId="3" xfId="0" applyFont="1" applyFill="1" applyBorder="1" applyAlignment="1">
      <alignment horizontal="center" wrapText="1"/>
    </xf>
    <xf numFmtId="49" fontId="7" fillId="2" borderId="3" xfId="0" applyNumberFormat="1" applyFont="1" applyFill="1" applyBorder="1" applyAlignment="1">
      <alignment horizontal="center" wrapText="1"/>
    </xf>
    <xf numFmtId="0" fontId="7" fillId="2" borderId="3" xfId="0" applyFont="1" applyFill="1" applyBorder="1" applyAlignment="1">
      <alignment horizontal="center"/>
    </xf>
    <xf numFmtId="0" fontId="7" fillId="3" borderId="3" xfId="0" applyFont="1" applyFill="1" applyBorder="1" applyAlignment="1">
      <alignment vertical="center" wrapText="1"/>
    </xf>
    <xf numFmtId="0" fontId="7" fillId="3" borderId="3" xfId="0" applyFont="1" applyFill="1" applyBorder="1" applyAlignment="1">
      <alignment horizontal="center" wrapText="1"/>
    </xf>
    <xf numFmtId="49" fontId="7" fillId="3" borderId="3" xfId="0" applyNumberFormat="1" applyFont="1" applyFill="1" applyBorder="1" applyAlignment="1">
      <alignment horizontal="center" wrapText="1"/>
    </xf>
    <xf numFmtId="0" fontId="7" fillId="3" borderId="3" xfId="0" applyFont="1" applyFill="1" applyBorder="1" applyAlignment="1">
      <alignment horizontal="center"/>
    </xf>
    <xf numFmtId="0" fontId="0" fillId="0" borderId="0" xfId="0" applyAlignment="1">
      <alignment horizontal="right"/>
    </xf>
    <xf numFmtId="12" fontId="0" fillId="0" borderId="0" xfId="0" applyNumberFormat="1"/>
    <xf numFmtId="0" fontId="0" fillId="0" borderId="0" xfId="0" applyAlignment="1">
      <alignment horizontal="center"/>
    </xf>
    <xf numFmtId="0" fontId="25" fillId="0" borderId="3" xfId="0" applyFont="1" applyBorder="1" applyAlignment="1">
      <alignment horizontal="center" vertical="center" wrapText="1"/>
    </xf>
    <xf numFmtId="0" fontId="22" fillId="0" borderId="3" xfId="0" applyFont="1" applyBorder="1" applyAlignment="1">
      <alignment vertical="center" wrapText="1"/>
    </xf>
    <xf numFmtId="0" fontId="26" fillId="0" borderId="3" xfId="0" applyFont="1" applyBorder="1" applyAlignment="1">
      <alignment horizontal="center" vertical="center" wrapText="1"/>
    </xf>
    <xf numFmtId="0" fontId="27" fillId="0" borderId="3" xfId="0" applyFont="1" applyBorder="1" applyAlignment="1">
      <alignment horizontal="center" vertical="center" wrapText="1"/>
    </xf>
    <xf numFmtId="0" fontId="28" fillId="0" borderId="3" xfId="0" applyFont="1" applyBorder="1" applyAlignment="1">
      <alignment horizontal="center" vertical="center" wrapText="1"/>
    </xf>
    <xf numFmtId="0" fontId="29" fillId="0" borderId="3" xfId="0" applyFont="1" applyBorder="1" applyAlignment="1">
      <alignment horizontal="center" vertical="center" wrapText="1"/>
    </xf>
    <xf numFmtId="0" fontId="29" fillId="0" borderId="3" xfId="0" applyFont="1" applyBorder="1" applyAlignment="1">
      <alignment vertical="center" wrapText="1"/>
    </xf>
    <xf numFmtId="0" fontId="22" fillId="0" borderId="3" xfId="0" applyFont="1" applyBorder="1" applyAlignment="1">
      <alignment horizontal="center" vertical="center" wrapText="1"/>
    </xf>
    <xf numFmtId="12" fontId="22" fillId="0" borderId="2" xfId="0" applyNumberFormat="1" applyFont="1" applyBorder="1" applyAlignment="1">
      <alignment vertical="center" wrapText="1"/>
    </xf>
    <xf numFmtId="13" fontId="26" fillId="0" borderId="2" xfId="0" applyNumberFormat="1" applyFont="1" applyBorder="1" applyAlignment="1">
      <alignment horizontal="center" vertical="center" wrapText="1"/>
    </xf>
    <xf numFmtId="12" fontId="22" fillId="0" borderId="2" xfId="0" applyNumberFormat="1" applyFont="1" applyBorder="1" applyAlignment="1">
      <alignment horizontal="center" vertical="center" wrapText="1"/>
    </xf>
    <xf numFmtId="12" fontId="29" fillId="0" borderId="2" xfId="0" applyNumberFormat="1" applyFont="1" applyBorder="1" applyAlignment="1">
      <alignment horizontal="center" vertical="center" wrapText="1"/>
    </xf>
    <xf numFmtId="0" fontId="0" fillId="0" borderId="1" xfId="0" applyBorder="1" applyAlignment="1">
      <alignment horizontal="center"/>
    </xf>
    <xf numFmtId="0" fontId="0" fillId="0" borderId="1" xfId="0" quotePrefix="1" applyBorder="1" applyAlignment="1">
      <alignment horizontal="center"/>
    </xf>
    <xf numFmtId="12" fontId="30" fillId="0" borderId="4" xfId="0" applyNumberFormat="1" applyFont="1" applyBorder="1" applyAlignment="1">
      <alignment horizontal="center" vertical="center" wrapText="1"/>
    </xf>
    <xf numFmtId="0" fontId="31" fillId="0" borderId="5" xfId="0" applyFont="1" applyBorder="1" applyAlignment="1">
      <alignment horizontal="center" vertical="center" wrapText="1"/>
    </xf>
    <xf numFmtId="0" fontId="32" fillId="0" borderId="5" xfId="0" applyFont="1" applyBorder="1" applyAlignment="1">
      <alignment horizontal="center" vertical="center" wrapText="1"/>
    </xf>
    <xf numFmtId="0" fontId="33" fillId="0" borderId="5" xfId="0" applyFont="1" applyBorder="1" applyAlignment="1">
      <alignment horizontal="center" vertical="center" wrapText="1"/>
    </xf>
    <xf numFmtId="0" fontId="30" fillId="0" borderId="5" xfId="0" applyFont="1" applyBorder="1" applyAlignment="1">
      <alignment horizontal="center" vertical="center" wrapText="1"/>
    </xf>
    <xf numFmtId="13" fontId="26" fillId="0" borderId="6" xfId="0" applyNumberFormat="1" applyFont="1" applyBorder="1" applyAlignment="1">
      <alignment horizontal="center" vertical="center" wrapText="1"/>
    </xf>
    <xf numFmtId="0" fontId="22" fillId="0" borderId="7" xfId="0" applyFont="1" applyBorder="1" applyAlignment="1">
      <alignment vertical="center" wrapText="1"/>
    </xf>
    <xf numFmtId="0" fontId="26" fillId="0" borderId="7" xfId="0" applyFont="1" applyBorder="1" applyAlignment="1">
      <alignment horizontal="center" vertical="center" wrapText="1"/>
    </xf>
    <xf numFmtId="0" fontId="0" fillId="0" borderId="8" xfId="0" quotePrefix="1" applyBorder="1" applyAlignment="1">
      <alignment horizontal="center"/>
    </xf>
    <xf numFmtId="1" fontId="34" fillId="0" borderId="3" xfId="1" applyNumberFormat="1" applyFont="1" applyBorder="1" applyAlignment="1">
      <alignment horizontal="right" wrapText="1"/>
    </xf>
    <xf numFmtId="0" fontId="35" fillId="4" borderId="16" xfId="0" applyFont="1" applyFill="1" applyBorder="1" applyAlignment="1">
      <alignment horizontal="center" vertical="center" wrapText="1"/>
    </xf>
    <xf numFmtId="0" fontId="35" fillId="4" borderId="17" xfId="0" applyFont="1" applyFill="1" applyBorder="1" applyAlignment="1">
      <alignment horizontal="center" vertical="center" wrapText="1"/>
    </xf>
    <xf numFmtId="0" fontId="29" fillId="5" borderId="17" xfId="0" applyFont="1" applyFill="1" applyBorder="1" applyAlignment="1">
      <alignment horizontal="center" vertical="center" wrapText="1"/>
    </xf>
    <xf numFmtId="0" fontId="29" fillId="4" borderId="17" xfId="0" applyFont="1" applyFill="1" applyBorder="1" applyAlignment="1">
      <alignment horizontal="center" vertical="center" wrapText="1"/>
    </xf>
    <xf numFmtId="0" fontId="35" fillId="4" borderId="18" xfId="0" applyFont="1" applyFill="1" applyBorder="1" applyAlignment="1">
      <alignment horizontal="center" vertical="center" wrapText="1"/>
    </xf>
    <xf numFmtId="2" fontId="29" fillId="4" borderId="17" xfId="0" applyNumberFormat="1" applyFont="1" applyFill="1" applyBorder="1" applyAlignment="1">
      <alignment horizontal="center" vertical="center" wrapText="1"/>
    </xf>
    <xf numFmtId="0" fontId="36" fillId="4" borderId="16" xfId="0" applyFont="1" applyFill="1" applyBorder="1" applyAlignment="1">
      <alignment horizontal="center" vertical="center" wrapText="1"/>
    </xf>
    <xf numFmtId="0" fontId="36" fillId="4" borderId="18" xfId="0" applyFont="1" applyFill="1" applyBorder="1" applyAlignment="1">
      <alignment horizontal="center" vertical="center" wrapText="1"/>
    </xf>
    <xf numFmtId="0" fontId="37" fillId="5" borderId="17" xfId="0" applyFont="1" applyFill="1" applyBorder="1" applyAlignment="1">
      <alignment horizontal="center" vertical="center" wrapText="1"/>
    </xf>
    <xf numFmtId="0" fontId="37" fillId="4" borderId="17" xfId="0" applyFont="1" applyFill="1" applyBorder="1" applyAlignment="1">
      <alignment horizontal="center" vertical="center" wrapText="1"/>
    </xf>
    <xf numFmtId="16" fontId="37" fillId="4" borderId="17" xfId="0" applyNumberFormat="1" applyFont="1" applyFill="1" applyBorder="1" applyAlignment="1">
      <alignment horizontal="center" vertical="center" wrapText="1"/>
    </xf>
    <xf numFmtId="16" fontId="37" fillId="5" borderId="17" xfId="0" applyNumberFormat="1" applyFont="1" applyFill="1" applyBorder="1" applyAlignment="1">
      <alignment horizontal="center" vertical="center" wrapText="1"/>
    </xf>
    <xf numFmtId="0" fontId="37" fillId="0" borderId="17" xfId="0" applyFont="1" applyBorder="1" applyAlignment="1">
      <alignment horizontal="center" vertical="center" wrapText="1"/>
    </xf>
    <xf numFmtId="0" fontId="29" fillId="0" borderId="17" xfId="0" applyFont="1" applyBorder="1" applyAlignment="1">
      <alignment horizontal="center" vertical="center" wrapText="1"/>
    </xf>
    <xf numFmtId="13" fontId="29" fillId="5" borderId="17" xfId="0" applyNumberFormat="1" applyFont="1" applyFill="1" applyBorder="1" applyAlignment="1">
      <alignment horizontal="center" vertical="center" wrapText="1"/>
    </xf>
    <xf numFmtId="13" fontId="29" fillId="4" borderId="17" xfId="0" applyNumberFormat="1" applyFont="1" applyFill="1" applyBorder="1" applyAlignment="1">
      <alignment horizontal="center" vertical="center" wrapText="1"/>
    </xf>
    <xf numFmtId="1" fontId="29" fillId="5" borderId="17" xfId="0" applyNumberFormat="1" applyFont="1" applyFill="1" applyBorder="1" applyAlignment="1">
      <alignment horizontal="center" vertical="center" wrapText="1"/>
    </xf>
    <xf numFmtId="165" fontId="29" fillId="5" borderId="17" xfId="0" applyNumberFormat="1" applyFont="1" applyFill="1" applyBorder="1" applyAlignment="1">
      <alignment horizontal="center" vertical="center" wrapText="1"/>
    </xf>
    <xf numFmtId="165" fontId="29" fillId="4" borderId="17" xfId="0" applyNumberFormat="1" applyFont="1" applyFill="1" applyBorder="1" applyAlignment="1">
      <alignment horizontal="center" vertical="center" wrapText="1"/>
    </xf>
    <xf numFmtId="166" fontId="29" fillId="5" borderId="17" xfId="0" applyNumberFormat="1" applyFont="1" applyFill="1" applyBorder="1" applyAlignment="1">
      <alignment horizontal="center" vertical="center" wrapText="1"/>
    </xf>
    <xf numFmtId="166" fontId="29" fillId="4" borderId="17" xfId="0" applyNumberFormat="1" applyFont="1" applyFill="1" applyBorder="1" applyAlignment="1">
      <alignment horizontal="center" vertical="center" wrapText="1"/>
    </xf>
    <xf numFmtId="1" fontId="29" fillId="4" borderId="17" xfId="0" applyNumberFormat="1" applyFont="1" applyFill="1" applyBorder="1" applyAlignment="1">
      <alignment horizontal="center" vertical="center" wrapText="1"/>
    </xf>
    <xf numFmtId="167" fontId="29" fillId="5" borderId="17" xfId="0" applyNumberFormat="1" applyFont="1" applyFill="1" applyBorder="1" applyAlignment="1">
      <alignment horizontal="center" vertical="center" wrapText="1"/>
    </xf>
    <xf numFmtId="167" fontId="29" fillId="4" borderId="17" xfId="0" applyNumberFormat="1" applyFont="1" applyFill="1" applyBorder="1" applyAlignment="1">
      <alignment horizontal="center" vertical="center" wrapText="1"/>
    </xf>
    <xf numFmtId="0" fontId="36" fillId="4" borderId="16" xfId="0" applyFont="1" applyFill="1" applyBorder="1" applyAlignment="1">
      <alignment horizontal="center" vertical="center"/>
    </xf>
    <xf numFmtId="13" fontId="37" fillId="4" borderId="17" xfId="0" applyNumberFormat="1" applyFont="1" applyFill="1" applyBorder="1" applyAlignment="1">
      <alignment horizontal="center" vertical="center" wrapText="1"/>
    </xf>
    <xf numFmtId="12" fontId="29" fillId="5" borderId="17" xfId="0" applyNumberFormat="1" applyFont="1" applyFill="1" applyBorder="1" applyAlignment="1">
      <alignment horizontal="center" vertical="center" wrapText="1"/>
    </xf>
    <xf numFmtId="12" fontId="29" fillId="4" borderId="17" xfId="0" applyNumberFormat="1" applyFont="1" applyFill="1" applyBorder="1" applyAlignment="1">
      <alignment horizontal="center" vertical="center" wrapText="1"/>
    </xf>
    <xf numFmtId="0" fontId="0" fillId="0" borderId="2" xfId="0" quotePrefix="1" applyBorder="1" applyAlignment="1">
      <alignment horizontal="center"/>
    </xf>
    <xf numFmtId="0" fontId="0" fillId="0" borderId="2" xfId="0" applyBorder="1" applyAlignment="1">
      <alignment horizontal="center"/>
    </xf>
    <xf numFmtId="13" fontId="0" fillId="0" borderId="1" xfId="0" applyNumberFormat="1" applyBorder="1" applyAlignment="1">
      <alignment horizontal="center"/>
    </xf>
    <xf numFmtId="0" fontId="0" fillId="0" borderId="6" xfId="0" applyBorder="1" applyAlignment="1">
      <alignment horizontal="center"/>
    </xf>
    <xf numFmtId="0" fontId="30" fillId="6" borderId="4" xfId="0" applyFont="1" applyFill="1" applyBorder="1" applyAlignment="1">
      <alignment horizontal="center" vertical="center" wrapText="1"/>
    </xf>
    <xf numFmtId="0" fontId="30" fillId="6" borderId="9" xfId="0" applyFont="1" applyFill="1" applyBorder="1" applyAlignment="1">
      <alignment horizontal="center" vertical="center" wrapText="1"/>
    </xf>
    <xf numFmtId="0" fontId="38" fillId="2" borderId="3" xfId="0" applyFont="1" applyFill="1" applyBorder="1" applyAlignment="1">
      <alignment horizontal="center"/>
    </xf>
    <xf numFmtId="13" fontId="0" fillId="0" borderId="8" xfId="0" applyNumberFormat="1" applyBorder="1" applyAlignment="1">
      <alignment horizontal="right" vertical="center"/>
    </xf>
    <xf numFmtId="165" fontId="0" fillId="0" borderId="1" xfId="0" applyNumberFormat="1" applyBorder="1" applyAlignment="1">
      <alignment horizontal="center"/>
    </xf>
    <xf numFmtId="166" fontId="0" fillId="0" borderId="1" xfId="0" applyNumberFormat="1" applyBorder="1" applyAlignment="1">
      <alignment horizontal="center"/>
    </xf>
    <xf numFmtId="165" fontId="0" fillId="0" borderId="8" xfId="0" applyNumberFormat="1" applyBorder="1" applyAlignment="1">
      <alignment horizontal="center" vertical="center"/>
    </xf>
    <xf numFmtId="0" fontId="30" fillId="6" borderId="5" xfId="0" applyFont="1" applyFill="1" applyBorder="1" applyAlignment="1">
      <alignment horizontal="center" vertical="center" wrapText="1"/>
    </xf>
    <xf numFmtId="2" fontId="39" fillId="3" borderId="1" xfId="0" applyNumberFormat="1" applyFont="1" applyFill="1" applyBorder="1" applyAlignment="1">
      <alignment horizontal="center"/>
    </xf>
    <xf numFmtId="2" fontId="39" fillId="3" borderId="8" xfId="0" applyNumberFormat="1" applyFont="1" applyFill="1" applyBorder="1" applyAlignment="1">
      <alignment horizontal="center"/>
    </xf>
    <xf numFmtId="0" fontId="35" fillId="7" borderId="17" xfId="0" applyFont="1" applyFill="1" applyBorder="1" applyAlignment="1">
      <alignment horizontal="center" vertical="center" wrapText="1"/>
    </xf>
    <xf numFmtId="13" fontId="29" fillId="7" borderId="17" xfId="0" applyNumberFormat="1" applyFont="1" applyFill="1" applyBorder="1" applyAlignment="1">
      <alignment horizontal="center" vertical="center" wrapText="1"/>
    </xf>
    <xf numFmtId="166" fontId="29" fillId="7" borderId="17" xfId="0" applyNumberFormat="1" applyFont="1" applyFill="1" applyBorder="1" applyAlignment="1">
      <alignment horizontal="center" vertical="center" wrapText="1"/>
    </xf>
    <xf numFmtId="1" fontId="29" fillId="7" borderId="17" xfId="0" applyNumberFormat="1" applyFont="1" applyFill="1" applyBorder="1" applyAlignment="1">
      <alignment horizontal="center" vertical="center" wrapText="1"/>
    </xf>
    <xf numFmtId="2" fontId="29" fillId="7" borderId="17" xfId="0" applyNumberFormat="1" applyFont="1" applyFill="1" applyBorder="1" applyAlignment="1">
      <alignment horizontal="center" vertical="center" wrapText="1"/>
    </xf>
    <xf numFmtId="0" fontId="18" fillId="2" borderId="3" xfId="1" applyFont="1" applyFill="1" applyBorder="1" applyAlignment="1">
      <alignment horizontal="center" vertical="center"/>
    </xf>
    <xf numFmtId="0" fontId="18" fillId="2" borderId="3" xfId="1" applyFont="1" applyFill="1" applyBorder="1" applyAlignment="1">
      <alignment horizontal="center" vertical="center" wrapText="1"/>
    </xf>
    <xf numFmtId="0" fontId="18" fillId="2" borderId="1" xfId="1" applyFont="1" applyFill="1" applyBorder="1" applyAlignment="1">
      <alignment horizontal="center" vertical="center" wrapText="1"/>
    </xf>
    <xf numFmtId="0" fontId="19" fillId="0" borderId="3" xfId="1" applyFont="1" applyBorder="1" applyAlignment="1">
      <alignment horizontal="center" vertical="center" wrapText="1"/>
    </xf>
    <xf numFmtId="1" fontId="40" fillId="0" borderId="1" xfId="1" applyNumberFormat="1" applyFont="1" applyBorder="1" applyAlignment="1">
      <alignment horizontal="center" vertical="center" wrapText="1"/>
    </xf>
    <xf numFmtId="0" fontId="19" fillId="0" borderId="1" xfId="1" applyFont="1" applyBorder="1" applyAlignment="1">
      <alignment horizontal="center" vertical="center" wrapText="1"/>
    </xf>
    <xf numFmtId="0" fontId="41" fillId="0" borderId="7" xfId="0" applyFont="1" applyBorder="1" applyAlignment="1">
      <alignment horizontal="center" vertical="center"/>
    </xf>
    <xf numFmtId="0" fontId="0" fillId="8" borderId="0" xfId="0" applyFill="1"/>
    <xf numFmtId="0" fontId="42" fillId="8" borderId="0" xfId="0" applyFont="1" applyFill="1"/>
    <xf numFmtId="0" fontId="1" fillId="0" borderId="3" xfId="0" applyFont="1" applyBorder="1" applyAlignment="1">
      <alignment horizontal="center" vertical="center" wrapText="1"/>
    </xf>
    <xf numFmtId="0" fontId="43" fillId="0" borderId="0" xfId="0" applyFont="1" applyAlignment="1">
      <alignment horizontal="left" vertical="center"/>
    </xf>
    <xf numFmtId="0" fontId="21" fillId="0" borderId="1" xfId="0" applyFont="1" applyBorder="1" applyAlignment="1">
      <alignment horizontal="center"/>
    </xf>
    <xf numFmtId="0" fontId="21" fillId="0" borderId="10" xfId="0" applyFont="1" applyBorder="1" applyAlignment="1">
      <alignment horizontal="center"/>
    </xf>
    <xf numFmtId="0" fontId="21" fillId="0" borderId="2" xfId="0" applyFont="1" applyBorder="1" applyAlignment="1">
      <alignment horizontal="center"/>
    </xf>
    <xf numFmtId="0" fontId="22" fillId="0" borderId="11" xfId="0" applyFont="1" applyBorder="1" applyAlignment="1">
      <alignment horizontal="center"/>
    </xf>
    <xf numFmtId="0" fontId="35" fillId="0" borderId="1" xfId="0" applyFont="1" applyBorder="1" applyAlignment="1">
      <alignment horizontal="center"/>
    </xf>
    <xf numFmtId="0" fontId="35" fillId="0" borderId="10" xfId="0" applyFont="1" applyBorder="1" applyAlignment="1">
      <alignment horizontal="center"/>
    </xf>
    <xf numFmtId="0" fontId="35" fillId="0" borderId="2" xfId="0" applyFont="1" applyBorder="1" applyAlignment="1">
      <alignment horizontal="center"/>
    </xf>
    <xf numFmtId="0" fontId="22" fillId="0" borderId="10" xfId="0" applyFont="1" applyBorder="1" applyAlignment="1">
      <alignment horizontal="center"/>
    </xf>
    <xf numFmtId="0" fontId="21" fillId="0" borderId="3" xfId="0" applyFont="1" applyBorder="1" applyAlignment="1">
      <alignment horizontal="center"/>
    </xf>
    <xf numFmtId="0" fontId="44" fillId="0" borderId="8" xfId="0" applyFont="1" applyBorder="1" applyAlignment="1">
      <alignment horizontal="left" vertical="top"/>
    </xf>
    <xf numFmtId="0" fontId="44" fillId="0" borderId="12" xfId="0" applyFont="1" applyBorder="1" applyAlignment="1">
      <alignment horizontal="left" vertical="top"/>
    </xf>
    <xf numFmtId="0" fontId="44" fillId="0" borderId="6" xfId="0" applyFont="1" applyBorder="1" applyAlignment="1">
      <alignment horizontal="left" vertical="top"/>
    </xf>
    <xf numFmtId="0" fontId="44" fillId="0" borderId="9" xfId="0" applyFont="1" applyBorder="1" applyAlignment="1">
      <alignment horizontal="left" vertical="top"/>
    </xf>
    <xf numFmtId="0" fontId="44" fillId="0" borderId="11" xfId="0" applyFont="1" applyBorder="1" applyAlignment="1">
      <alignment horizontal="left" vertical="top"/>
    </xf>
    <xf numFmtId="0" fontId="44" fillId="0" borderId="4" xfId="0" applyFont="1" applyBorder="1" applyAlignment="1">
      <alignment horizontal="left" vertical="top"/>
    </xf>
    <xf numFmtId="2" fontId="19" fillId="0" borderId="1" xfId="1" applyNumberFormat="1" applyFont="1" applyBorder="1" applyAlignment="1">
      <alignment horizontal="center" vertical="center" wrapText="1"/>
    </xf>
    <xf numFmtId="2" fontId="19" fillId="0" borderId="2" xfId="1" applyNumberFormat="1" applyFont="1" applyBorder="1" applyAlignment="1">
      <alignment horizontal="center" vertical="center" wrapText="1"/>
    </xf>
    <xf numFmtId="0" fontId="18" fillId="2" borderId="3" xfId="1" applyFont="1" applyFill="1" applyBorder="1" applyAlignment="1">
      <alignment horizontal="center" vertical="center" wrapText="1"/>
    </xf>
    <xf numFmtId="0" fontId="44" fillId="0" borderId="13" xfId="0" applyFont="1" applyBorder="1" applyAlignment="1">
      <alignment horizontal="left" vertical="top"/>
    </xf>
    <xf numFmtId="0" fontId="44" fillId="0" borderId="0" xfId="0" applyFont="1" applyAlignment="1">
      <alignment horizontal="left" vertical="top"/>
    </xf>
    <xf numFmtId="0" fontId="44" fillId="0" borderId="14" xfId="0" applyFont="1" applyBorder="1" applyAlignment="1">
      <alignment horizontal="left" vertical="top"/>
    </xf>
    <xf numFmtId="0" fontId="18" fillId="2" borderId="1" xfId="1" applyFont="1" applyFill="1" applyBorder="1" applyAlignment="1">
      <alignment horizontal="center" vertical="center" wrapText="1"/>
    </xf>
    <xf numFmtId="0" fontId="18" fillId="2" borderId="10" xfId="1" applyFont="1" applyFill="1" applyBorder="1" applyAlignment="1">
      <alignment horizontal="center" vertical="center" wrapText="1"/>
    </xf>
    <xf numFmtId="0" fontId="18" fillId="2" borderId="2" xfId="1" applyFont="1" applyFill="1" applyBorder="1" applyAlignment="1">
      <alignment horizontal="center" vertical="center" wrapText="1"/>
    </xf>
    <xf numFmtId="0" fontId="18" fillId="2" borderId="1" xfId="1" applyFont="1" applyFill="1" applyBorder="1" applyAlignment="1">
      <alignment horizontal="center" vertical="center"/>
    </xf>
    <xf numFmtId="0" fontId="18" fillId="2" borderId="2" xfId="1" applyFont="1" applyFill="1" applyBorder="1" applyAlignment="1">
      <alignment horizontal="center" vertical="center"/>
    </xf>
    <xf numFmtId="0" fontId="19" fillId="0" borderId="3" xfId="1" applyFont="1" applyBorder="1" applyAlignment="1">
      <alignment horizontal="center" vertical="center" wrapText="1"/>
    </xf>
    <xf numFmtId="0" fontId="19" fillId="0" borderId="8" xfId="1" applyFont="1" applyBorder="1" applyAlignment="1">
      <alignment horizontal="center" vertical="center" wrapText="1"/>
    </xf>
    <xf numFmtId="0" fontId="19" fillId="0" borderId="6" xfId="1" applyFont="1" applyBorder="1" applyAlignment="1">
      <alignment horizontal="center" vertical="center" wrapText="1"/>
    </xf>
    <xf numFmtId="0" fontId="19" fillId="0" borderId="9" xfId="1" applyFont="1" applyBorder="1" applyAlignment="1">
      <alignment horizontal="center" vertical="center" wrapText="1"/>
    </xf>
    <xf numFmtId="0" fontId="19" fillId="0" borderId="4" xfId="1" applyFont="1" applyBorder="1" applyAlignment="1">
      <alignment horizontal="center" vertical="center" wrapText="1"/>
    </xf>
    <xf numFmtId="0" fontId="19" fillId="0" borderId="1" xfId="1" applyFont="1" applyBorder="1" applyAlignment="1">
      <alignment horizontal="center" vertical="center" wrapText="1"/>
    </xf>
    <xf numFmtId="0" fontId="19" fillId="0" borderId="2" xfId="1" applyFont="1" applyBorder="1" applyAlignment="1">
      <alignment horizontal="center" vertical="center" wrapText="1"/>
    </xf>
    <xf numFmtId="0" fontId="19" fillId="0" borderId="12" xfId="1" applyFont="1" applyBorder="1" applyAlignment="1">
      <alignment horizontal="center" vertical="center" wrapText="1"/>
    </xf>
    <xf numFmtId="0" fontId="19" fillId="0" borderId="11" xfId="1" applyFont="1" applyBorder="1" applyAlignment="1">
      <alignment horizontal="center" vertical="center" wrapText="1"/>
    </xf>
    <xf numFmtId="1" fontId="40" fillId="0" borderId="1" xfId="1" applyNumberFormat="1" applyFont="1" applyBorder="1" applyAlignment="1">
      <alignment horizontal="center" vertical="center" wrapText="1"/>
    </xf>
    <xf numFmtId="1" fontId="40" fillId="0" borderId="10" xfId="1" applyNumberFormat="1" applyFont="1" applyBorder="1" applyAlignment="1">
      <alignment horizontal="center" vertical="center" wrapText="1"/>
    </xf>
    <xf numFmtId="1" fontId="40" fillId="0" borderId="2" xfId="1" applyNumberFormat="1" applyFont="1" applyBorder="1" applyAlignment="1">
      <alignment horizontal="center" vertical="center" wrapText="1"/>
    </xf>
    <xf numFmtId="1" fontId="40" fillId="0" borderId="1" xfId="1" applyNumberFormat="1" applyFont="1" applyBorder="1" applyAlignment="1">
      <alignment horizontal="left" vertical="top" wrapText="1"/>
    </xf>
    <xf numFmtId="1" fontId="40" fillId="0" borderId="10" xfId="1" applyNumberFormat="1" applyFont="1" applyBorder="1" applyAlignment="1">
      <alignment horizontal="left" vertical="top" wrapText="1"/>
    </xf>
    <xf numFmtId="1" fontId="40" fillId="0" borderId="2" xfId="1" applyNumberFormat="1" applyFont="1" applyBorder="1" applyAlignment="1">
      <alignment horizontal="left" vertical="top" wrapText="1"/>
    </xf>
    <xf numFmtId="0" fontId="41" fillId="0" borderId="1" xfId="0" applyFont="1" applyBorder="1" applyAlignment="1">
      <alignment horizontal="center" vertical="center"/>
    </xf>
    <xf numFmtId="0" fontId="41" fillId="0" borderId="10" xfId="0" applyFont="1" applyBorder="1" applyAlignment="1">
      <alignment horizontal="center" vertical="center"/>
    </xf>
    <xf numFmtId="0" fontId="41" fillId="0" borderId="2" xfId="0" applyFont="1" applyBorder="1" applyAlignment="1">
      <alignment horizontal="center" vertical="center"/>
    </xf>
    <xf numFmtId="0" fontId="18" fillId="2" borderId="10" xfId="1" applyFont="1" applyFill="1" applyBorder="1" applyAlignment="1">
      <alignment horizontal="center" vertical="center"/>
    </xf>
    <xf numFmtId="1" fontId="34" fillId="0" borderId="7" xfId="1" applyNumberFormat="1" applyFont="1" applyBorder="1" applyAlignment="1">
      <alignment horizontal="center" vertical="center" wrapText="1"/>
    </xf>
    <xf numFmtId="1" fontId="34" fillId="0" borderId="5" xfId="1" applyNumberFormat="1" applyFont="1" applyBorder="1" applyAlignment="1">
      <alignment horizontal="center" vertical="center" wrapText="1"/>
    </xf>
    <xf numFmtId="164" fontId="1" fillId="0" borderId="7" xfId="1" applyNumberFormat="1" applyBorder="1" applyAlignment="1">
      <alignment horizontal="center" vertical="center" wrapText="1"/>
    </xf>
    <xf numFmtId="164" fontId="1" fillId="0" borderId="5" xfId="1" applyNumberFormat="1" applyBorder="1" applyAlignment="1">
      <alignment horizontal="center" vertical="center" wrapText="1"/>
    </xf>
    <xf numFmtId="0" fontId="1" fillId="0" borderId="7" xfId="1" applyBorder="1" applyAlignment="1">
      <alignment horizontal="center" vertical="center" wrapText="1"/>
    </xf>
    <xf numFmtId="0" fontId="1" fillId="0" borderId="5" xfId="1" applyBorder="1" applyAlignment="1">
      <alignment horizontal="center" vertical="center" wrapText="1"/>
    </xf>
    <xf numFmtId="165" fontId="1" fillId="0" borderId="7" xfId="1" applyNumberFormat="1" applyBorder="1" applyAlignment="1">
      <alignment horizontal="center" vertical="center" wrapText="1"/>
    </xf>
    <xf numFmtId="165" fontId="1" fillId="0" borderId="5" xfId="1" applyNumberFormat="1" applyBorder="1" applyAlignment="1">
      <alignment horizontal="center" vertical="center" wrapText="1"/>
    </xf>
    <xf numFmtId="2" fontId="1" fillId="0" borderId="7" xfId="1" applyNumberFormat="1" applyBorder="1" applyAlignment="1">
      <alignment horizontal="center" vertical="center" wrapText="1"/>
    </xf>
    <xf numFmtId="2" fontId="1" fillId="0" borderId="5" xfId="1" applyNumberFormat="1" applyBorder="1" applyAlignment="1">
      <alignment horizontal="center" vertical="center" wrapText="1"/>
    </xf>
    <xf numFmtId="0" fontId="1" fillId="6" borderId="7" xfId="1" applyFill="1" applyBorder="1" applyAlignment="1">
      <alignment horizontal="center" vertical="center" wrapText="1"/>
    </xf>
    <xf numFmtId="0" fontId="1" fillId="6" borderId="5" xfId="1" applyFill="1" applyBorder="1" applyAlignment="1">
      <alignment horizontal="center" vertical="center" wrapText="1"/>
    </xf>
    <xf numFmtId="0" fontId="11" fillId="2" borderId="7" xfId="1" applyFont="1" applyFill="1" applyBorder="1" applyAlignment="1">
      <alignment horizontal="center" vertical="center" wrapText="1"/>
    </xf>
    <xf numFmtId="0" fontId="11" fillId="2" borderId="5" xfId="1" applyFont="1" applyFill="1" applyBorder="1" applyAlignment="1">
      <alignment horizontal="center" vertical="center" wrapText="1"/>
    </xf>
    <xf numFmtId="0" fontId="11" fillId="0" borderId="7" xfId="1" applyFont="1" applyBorder="1" applyAlignment="1">
      <alignment horizontal="center" vertical="center" wrapText="1"/>
    </xf>
    <xf numFmtId="0" fontId="11" fillId="0" borderId="5" xfId="1" applyFont="1" applyBorder="1" applyAlignment="1">
      <alignment horizontal="center" vertical="center" wrapText="1"/>
    </xf>
    <xf numFmtId="0" fontId="11" fillId="2" borderId="7" xfId="1" applyFont="1" applyFill="1" applyBorder="1" applyAlignment="1">
      <alignment horizontal="center" vertical="center"/>
    </xf>
    <xf numFmtId="0" fontId="11" fillId="2" borderId="5" xfId="1" applyFont="1" applyFill="1" applyBorder="1" applyAlignment="1">
      <alignment horizontal="center" vertical="center"/>
    </xf>
    <xf numFmtId="0" fontId="11" fillId="2" borderId="3" xfId="1" applyFont="1" applyFill="1" applyBorder="1" applyAlignment="1">
      <alignment horizontal="center" vertical="center" wrapText="1"/>
    </xf>
    <xf numFmtId="0" fontId="11" fillId="2" borderId="3" xfId="1" applyFont="1" applyFill="1" applyBorder="1" applyAlignment="1">
      <alignment horizontal="center" vertical="center"/>
    </xf>
    <xf numFmtId="0" fontId="0" fillId="9" borderId="13" xfId="0" applyFill="1" applyBorder="1" applyAlignment="1">
      <alignment horizontal="center"/>
    </xf>
    <xf numFmtId="0" fontId="0" fillId="0" borderId="0" xfId="0" applyAlignment="1">
      <alignment horizontal="center"/>
    </xf>
    <xf numFmtId="0" fontId="0" fillId="9" borderId="1" xfId="0" applyFill="1" applyBorder="1" applyAlignment="1">
      <alignment horizontal="center"/>
    </xf>
    <xf numFmtId="0" fontId="0" fillId="9" borderId="10" xfId="0" applyFill="1" applyBorder="1" applyAlignment="1">
      <alignment horizontal="center"/>
    </xf>
    <xf numFmtId="0" fontId="0" fillId="9" borderId="2" xfId="0" applyFill="1" applyBorder="1" applyAlignment="1">
      <alignment horizontal="center"/>
    </xf>
    <xf numFmtId="0" fontId="0" fillId="0" borderId="8" xfId="0" applyBorder="1" applyAlignment="1">
      <alignment horizontal="center" vertical="center" wrapText="1"/>
    </xf>
    <xf numFmtId="0" fontId="0" fillId="0" borderId="12" xfId="0" applyBorder="1" applyAlignment="1">
      <alignment horizontal="center" vertical="center" wrapText="1"/>
    </xf>
    <xf numFmtId="0" fontId="0" fillId="0" borderId="6" xfId="0" applyBorder="1" applyAlignment="1">
      <alignment horizontal="center" vertical="center" wrapText="1"/>
    </xf>
    <xf numFmtId="0" fontId="0" fillId="0" borderId="13" xfId="0" applyBorder="1" applyAlignment="1">
      <alignment horizontal="center" vertical="center" wrapText="1"/>
    </xf>
    <xf numFmtId="0" fontId="0" fillId="0" borderId="0" xfId="0" applyAlignment="1">
      <alignment horizontal="center" vertical="center" wrapText="1"/>
    </xf>
    <xf numFmtId="0" fontId="0" fillId="0" borderId="14" xfId="0"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0" fillId="0" borderId="4" xfId="0" applyBorder="1" applyAlignment="1">
      <alignment horizontal="center" vertical="center" wrapText="1"/>
    </xf>
    <xf numFmtId="0" fontId="0" fillId="10" borderId="7" xfId="0" applyFill="1" applyBorder="1" applyAlignment="1">
      <alignment horizontal="center" vertical="center"/>
    </xf>
    <xf numFmtId="0" fontId="0" fillId="10" borderId="5" xfId="0" applyFill="1" applyBorder="1" applyAlignment="1">
      <alignment horizontal="center" vertical="center"/>
    </xf>
    <xf numFmtId="0" fontId="0" fillId="11" borderId="7" xfId="0" applyFill="1" applyBorder="1" applyAlignment="1">
      <alignment horizontal="center" vertical="center"/>
    </xf>
    <xf numFmtId="0" fontId="0" fillId="11" borderId="15" xfId="0" applyFill="1" applyBorder="1" applyAlignment="1">
      <alignment horizontal="center" vertical="center"/>
    </xf>
    <xf numFmtId="0" fontId="0" fillId="11" borderId="5" xfId="0" applyFill="1" applyBorder="1" applyAlignment="1">
      <alignment horizontal="center" vertical="center"/>
    </xf>
    <xf numFmtId="0" fontId="0" fillId="15" borderId="7" xfId="0" applyFill="1" applyBorder="1" applyAlignment="1">
      <alignment horizontal="center" vertical="center"/>
    </xf>
    <xf numFmtId="0" fontId="0" fillId="15" borderId="15" xfId="0" applyFill="1" applyBorder="1" applyAlignment="1">
      <alignment horizontal="center" vertical="center"/>
    </xf>
    <xf numFmtId="0" fontId="0" fillId="15" borderId="5" xfId="0" applyFill="1" applyBorder="1" applyAlignment="1">
      <alignment horizontal="center" vertical="center"/>
    </xf>
    <xf numFmtId="0" fontId="0" fillId="3" borderId="15" xfId="0" applyFill="1" applyBorder="1" applyAlignment="1">
      <alignment horizontal="center" vertical="center"/>
    </xf>
    <xf numFmtId="0" fontId="0" fillId="3" borderId="5" xfId="0" applyFill="1" applyBorder="1" applyAlignment="1">
      <alignment horizontal="center" vertical="center"/>
    </xf>
    <xf numFmtId="0" fontId="0" fillId="16" borderId="7" xfId="0" applyFill="1" applyBorder="1" applyAlignment="1">
      <alignment horizontal="center" vertical="center"/>
    </xf>
    <xf numFmtId="0" fontId="0" fillId="16" borderId="15" xfId="0" applyFill="1" applyBorder="1" applyAlignment="1">
      <alignment horizontal="center" vertical="center"/>
    </xf>
    <xf numFmtId="0" fontId="0" fillId="17" borderId="7" xfId="0" applyFill="1" applyBorder="1" applyAlignment="1">
      <alignment horizontal="center" vertical="center"/>
    </xf>
    <xf numFmtId="0" fontId="0" fillId="17" borderId="5" xfId="0" applyFill="1" applyBorder="1" applyAlignment="1">
      <alignment horizontal="center" vertical="center"/>
    </xf>
    <xf numFmtId="0" fontId="0" fillId="12" borderId="7" xfId="0" applyFill="1" applyBorder="1" applyAlignment="1">
      <alignment horizontal="center" vertical="center"/>
    </xf>
    <xf numFmtId="0" fontId="0" fillId="12" borderId="15" xfId="0" applyFill="1" applyBorder="1" applyAlignment="1">
      <alignment horizontal="center" vertical="center"/>
    </xf>
    <xf numFmtId="0" fontId="0" fillId="12" borderId="5" xfId="0" applyFill="1" applyBorder="1" applyAlignment="1">
      <alignment horizontal="center" vertical="center"/>
    </xf>
    <xf numFmtId="0" fontId="0" fillId="13" borderId="7" xfId="0" applyFill="1" applyBorder="1" applyAlignment="1">
      <alignment horizontal="center" vertical="center"/>
    </xf>
    <xf numFmtId="0" fontId="0" fillId="13" borderId="15" xfId="0" applyFill="1" applyBorder="1" applyAlignment="1">
      <alignment horizontal="center" vertical="center"/>
    </xf>
    <xf numFmtId="0" fontId="0" fillId="13" borderId="5" xfId="0" applyFill="1" applyBorder="1" applyAlignment="1">
      <alignment horizontal="center" vertical="center"/>
    </xf>
    <xf numFmtId="0" fontId="0" fillId="8" borderId="7" xfId="0" applyFill="1" applyBorder="1" applyAlignment="1">
      <alignment horizontal="center" vertical="center"/>
    </xf>
    <xf numFmtId="0" fontId="0" fillId="8" borderId="15" xfId="0" applyFill="1" applyBorder="1" applyAlignment="1">
      <alignment horizontal="center" vertical="center"/>
    </xf>
    <xf numFmtId="0" fontId="0" fillId="8" borderId="5" xfId="0" applyFill="1" applyBorder="1" applyAlignment="1">
      <alignment horizontal="center" vertical="center"/>
    </xf>
    <xf numFmtId="0" fontId="0" fillId="14" borderId="7" xfId="0" applyFill="1" applyBorder="1" applyAlignment="1">
      <alignment horizontal="center" vertical="center"/>
    </xf>
    <xf numFmtId="0" fontId="0" fillId="14" borderId="15" xfId="0" applyFill="1" applyBorder="1" applyAlignment="1">
      <alignment horizontal="center" vertical="center"/>
    </xf>
    <xf numFmtId="0" fontId="0" fillId="14" borderId="5" xfId="0" applyFill="1" applyBorder="1" applyAlignment="1">
      <alignment horizontal="center" vertical="center"/>
    </xf>
    <xf numFmtId="0" fontId="0" fillId="0" borderId="8" xfId="0" applyBorder="1" applyAlignment="1">
      <alignment horizontal="center"/>
    </xf>
    <xf numFmtId="0" fontId="0" fillId="0" borderId="12" xfId="0" applyBorder="1" applyAlignment="1">
      <alignment horizontal="center"/>
    </xf>
    <xf numFmtId="0" fontId="0" fillId="0" borderId="6"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0" fontId="0" fillId="0" borderId="4" xfId="0" applyBorder="1" applyAlignment="1">
      <alignment horizontal="center"/>
    </xf>
    <xf numFmtId="0" fontId="4" fillId="0" borderId="0" xfId="0" applyFont="1" applyAlignment="1">
      <alignment wrapText="1"/>
    </xf>
    <xf numFmtId="0" fontId="0" fillId="0" borderId="0" xfId="0" applyAlignment="1">
      <alignment wrapText="1"/>
    </xf>
    <xf numFmtId="0" fontId="2" fillId="0" borderId="3" xfId="0" applyFont="1" applyBorder="1" applyAlignment="1">
      <alignment horizontal="center" vertical="center"/>
    </xf>
    <xf numFmtId="0" fontId="10" fillId="0" borderId="3" xfId="0" applyFont="1" applyBorder="1" applyAlignment="1">
      <alignment horizontal="center" vertical="center" wrapText="1"/>
    </xf>
    <xf numFmtId="0" fontId="45" fillId="0" borderId="1" xfId="0" applyFont="1" applyBorder="1" applyAlignment="1">
      <alignment horizontal="center" vertical="center" wrapText="1"/>
    </xf>
    <xf numFmtId="0" fontId="45" fillId="0" borderId="10" xfId="0" applyFont="1" applyBorder="1" applyAlignment="1">
      <alignment horizontal="center" vertical="center" wrapText="1"/>
    </xf>
    <xf numFmtId="0" fontId="45" fillId="0" borderId="2" xfId="0" applyFont="1" applyBorder="1" applyAlignment="1">
      <alignment horizontal="center" vertical="center" wrapText="1"/>
    </xf>
    <xf numFmtId="2" fontId="0" fillId="0" borderId="8" xfId="0" applyNumberFormat="1" applyBorder="1" applyAlignment="1">
      <alignment horizontal="center"/>
    </xf>
    <xf numFmtId="2" fontId="0" fillId="0" borderId="12" xfId="0" applyNumberFormat="1" applyBorder="1" applyAlignment="1">
      <alignment horizontal="center"/>
    </xf>
    <xf numFmtId="2" fontId="0" fillId="0" borderId="6" xfId="0" applyNumberFormat="1" applyBorder="1" applyAlignment="1">
      <alignment horizontal="center"/>
    </xf>
    <xf numFmtId="2" fontId="0" fillId="0" borderId="13" xfId="0" applyNumberFormat="1" applyBorder="1" applyAlignment="1">
      <alignment horizontal="center"/>
    </xf>
    <xf numFmtId="2" fontId="0" fillId="0" borderId="0" xfId="0" applyNumberFormat="1" applyAlignment="1">
      <alignment horizontal="center"/>
    </xf>
    <xf numFmtId="2" fontId="0" fillId="0" borderId="14" xfId="0" applyNumberFormat="1" applyBorder="1" applyAlignment="1">
      <alignment horizontal="center"/>
    </xf>
    <xf numFmtId="2" fontId="0" fillId="0" borderId="9" xfId="0" applyNumberFormat="1" applyBorder="1" applyAlignment="1">
      <alignment horizontal="center"/>
    </xf>
    <xf numFmtId="2" fontId="0" fillId="0" borderId="11" xfId="0" applyNumberFormat="1" applyBorder="1" applyAlignment="1">
      <alignment horizontal="center"/>
    </xf>
    <xf numFmtId="2" fontId="0" fillId="0" borderId="4" xfId="0" applyNumberFormat="1" applyBorder="1" applyAlignment="1">
      <alignment horizontal="center"/>
    </xf>
    <xf numFmtId="0" fontId="46" fillId="4" borderId="19" xfId="0" applyFont="1" applyFill="1" applyBorder="1" applyAlignment="1">
      <alignment horizontal="center" vertical="center" wrapText="1"/>
    </xf>
    <xf numFmtId="0" fontId="46" fillId="4" borderId="20" xfId="0" applyFont="1" applyFill="1" applyBorder="1" applyAlignment="1">
      <alignment horizontal="center" vertical="center" wrapText="1"/>
    </xf>
    <xf numFmtId="0" fontId="46" fillId="4" borderId="21" xfId="0" applyFont="1" applyFill="1" applyBorder="1" applyAlignment="1">
      <alignment horizontal="center" vertical="center" wrapText="1"/>
    </xf>
    <xf numFmtId="0" fontId="46" fillId="4" borderId="22" xfId="0" applyFont="1" applyFill="1" applyBorder="1" applyAlignment="1">
      <alignment horizontal="center" vertical="center" wrapText="1"/>
    </xf>
    <xf numFmtId="0" fontId="46" fillId="4" borderId="23" xfId="0" applyFont="1" applyFill="1" applyBorder="1" applyAlignment="1">
      <alignment horizontal="center" vertical="center" wrapText="1"/>
    </xf>
    <xf numFmtId="0" fontId="46" fillId="4" borderId="24" xfId="0" applyFont="1" applyFill="1" applyBorder="1" applyAlignment="1">
      <alignment horizontal="center" vertical="center" wrapText="1"/>
    </xf>
    <xf numFmtId="0" fontId="35" fillId="4" borderId="19" xfId="0" applyFont="1" applyFill="1" applyBorder="1" applyAlignment="1">
      <alignment horizontal="center" vertical="center" wrapText="1"/>
    </xf>
    <xf numFmtId="0" fontId="35" fillId="4" borderId="21" xfId="0" applyFont="1" applyFill="1" applyBorder="1" applyAlignment="1">
      <alignment horizontal="center" vertical="center" wrapText="1"/>
    </xf>
    <xf numFmtId="0" fontId="35" fillId="4" borderId="25" xfId="0" applyFont="1" applyFill="1" applyBorder="1" applyAlignment="1">
      <alignment horizontal="center" vertical="center" wrapText="1"/>
    </xf>
    <xf numFmtId="0" fontId="35" fillId="4" borderId="26" xfId="0" applyFont="1" applyFill="1" applyBorder="1" applyAlignment="1">
      <alignment horizontal="center" vertical="center" wrapText="1"/>
    </xf>
    <xf numFmtId="0" fontId="35" fillId="4" borderId="22" xfId="0" applyFont="1" applyFill="1" applyBorder="1" applyAlignment="1">
      <alignment horizontal="center" vertical="center" wrapText="1"/>
    </xf>
    <xf numFmtId="0" fontId="35" fillId="4" borderId="24" xfId="0" applyFont="1" applyFill="1" applyBorder="1" applyAlignment="1">
      <alignment horizontal="center" vertical="center" wrapText="1"/>
    </xf>
    <xf numFmtId="0" fontId="35" fillId="4" borderId="16" xfId="0" applyFont="1" applyFill="1" applyBorder="1" applyAlignment="1">
      <alignment horizontal="center" vertical="center" wrapText="1"/>
    </xf>
    <xf numFmtId="0" fontId="35" fillId="4" borderId="27" xfId="0" applyFont="1" applyFill="1" applyBorder="1" applyAlignment="1">
      <alignment horizontal="center" vertical="center" wrapText="1"/>
    </xf>
    <xf numFmtId="0" fontId="35" fillId="4" borderId="18" xfId="0" applyFont="1" applyFill="1" applyBorder="1" applyAlignment="1">
      <alignment horizontal="center" vertical="center" wrapText="1"/>
    </xf>
    <xf numFmtId="0" fontId="35" fillId="4" borderId="28" xfId="0" applyFont="1" applyFill="1" applyBorder="1" applyAlignment="1">
      <alignment horizontal="center" vertical="center" wrapText="1"/>
    </xf>
    <xf numFmtId="0" fontId="35" fillId="4" borderId="29" xfId="0" applyFont="1" applyFill="1" applyBorder="1" applyAlignment="1">
      <alignment horizontal="center" vertical="center" wrapText="1"/>
    </xf>
    <xf numFmtId="0" fontId="35" fillId="4" borderId="30" xfId="0" applyFont="1" applyFill="1" applyBorder="1" applyAlignment="1">
      <alignment horizontal="center" vertical="center" wrapText="1"/>
    </xf>
    <xf numFmtId="0" fontId="35" fillId="7" borderId="22" xfId="0" applyFont="1" applyFill="1" applyBorder="1" applyAlignment="1">
      <alignment horizontal="center" vertical="center" wrapText="1"/>
    </xf>
    <xf numFmtId="0" fontId="35" fillId="7" borderId="24" xfId="0" applyFont="1" applyFill="1" applyBorder="1" applyAlignment="1">
      <alignment horizontal="center" vertical="center" wrapText="1"/>
    </xf>
    <xf numFmtId="0" fontId="35" fillId="4" borderId="20" xfId="0" applyFont="1" applyFill="1" applyBorder="1" applyAlignment="1">
      <alignment horizontal="center" vertical="center" wrapText="1"/>
    </xf>
    <xf numFmtId="0" fontId="35" fillId="4" borderId="23" xfId="0" applyFont="1" applyFill="1" applyBorder="1" applyAlignment="1">
      <alignment horizontal="center" vertical="center" wrapText="1"/>
    </xf>
    <xf numFmtId="1" fontId="29" fillId="4" borderId="16" xfId="0" applyNumberFormat="1" applyFont="1" applyFill="1" applyBorder="1" applyAlignment="1">
      <alignment horizontal="center" vertical="center" wrapText="1"/>
    </xf>
    <xf numFmtId="1" fontId="29" fillId="4" borderId="18" xfId="0" applyNumberFormat="1" applyFont="1" applyFill="1" applyBorder="1" applyAlignment="1">
      <alignment horizontal="center" vertical="center" wrapText="1"/>
    </xf>
    <xf numFmtId="166" fontId="29" fillId="4" borderId="16" xfId="0" applyNumberFormat="1" applyFont="1" applyFill="1" applyBorder="1" applyAlignment="1">
      <alignment horizontal="center" vertical="center" wrapText="1"/>
    </xf>
    <xf numFmtId="166" fontId="29" fillId="4" borderId="18" xfId="0" applyNumberFormat="1" applyFont="1" applyFill="1" applyBorder="1" applyAlignment="1">
      <alignment horizontal="center" vertical="center" wrapText="1"/>
    </xf>
    <xf numFmtId="167" fontId="29" fillId="4" borderId="16" xfId="0" applyNumberFormat="1" applyFont="1" applyFill="1" applyBorder="1" applyAlignment="1">
      <alignment horizontal="center" vertical="center" wrapText="1"/>
    </xf>
    <xf numFmtId="167" fontId="29" fillId="4" borderId="18" xfId="0" applyNumberFormat="1" applyFont="1" applyFill="1" applyBorder="1" applyAlignment="1">
      <alignment horizontal="center" vertical="center" wrapText="1"/>
    </xf>
    <xf numFmtId="1" fontId="29" fillId="5" borderId="16" xfId="0" applyNumberFormat="1" applyFont="1" applyFill="1" applyBorder="1" applyAlignment="1">
      <alignment horizontal="center" vertical="center" wrapText="1"/>
    </xf>
    <xf numFmtId="1" fontId="29" fillId="5" borderId="18" xfId="0" applyNumberFormat="1" applyFont="1" applyFill="1" applyBorder="1" applyAlignment="1">
      <alignment horizontal="center" vertical="center" wrapText="1"/>
    </xf>
    <xf numFmtId="166" fontId="29" fillId="5" borderId="16" xfId="0" applyNumberFormat="1" applyFont="1" applyFill="1" applyBorder="1" applyAlignment="1">
      <alignment horizontal="center" vertical="center" wrapText="1"/>
    </xf>
    <xf numFmtId="166" fontId="29" fillId="5" borderId="18" xfId="0" applyNumberFormat="1" applyFont="1" applyFill="1" applyBorder="1" applyAlignment="1">
      <alignment horizontal="center" vertical="center" wrapText="1"/>
    </xf>
    <xf numFmtId="167" fontId="29" fillId="5" borderId="16" xfId="0" applyNumberFormat="1" applyFont="1" applyFill="1" applyBorder="1" applyAlignment="1">
      <alignment horizontal="center" vertical="center" wrapText="1"/>
    </xf>
    <xf numFmtId="167" fontId="29" fillId="5" borderId="18" xfId="0" applyNumberFormat="1" applyFont="1" applyFill="1" applyBorder="1" applyAlignment="1">
      <alignment horizontal="center" vertical="center" wrapText="1"/>
    </xf>
    <xf numFmtId="1" fontId="29" fillId="4" borderId="27" xfId="0" applyNumberFormat="1" applyFont="1" applyFill="1" applyBorder="1" applyAlignment="1">
      <alignment horizontal="center" vertical="center" wrapText="1"/>
    </xf>
    <xf numFmtId="166" fontId="29" fillId="4" borderId="27" xfId="0" applyNumberFormat="1" applyFont="1" applyFill="1" applyBorder="1" applyAlignment="1">
      <alignment horizontal="center" vertical="center" wrapText="1"/>
    </xf>
    <xf numFmtId="2" fontId="29" fillId="4" borderId="16"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18" xfId="0" applyNumberFormat="1" applyFont="1" applyFill="1" applyBorder="1" applyAlignment="1">
      <alignment horizontal="center" vertical="center" wrapText="1"/>
    </xf>
    <xf numFmtId="167" fontId="29" fillId="4" borderId="27" xfId="0" applyNumberFormat="1" applyFont="1" applyFill="1" applyBorder="1" applyAlignment="1">
      <alignment horizontal="center" vertical="center" wrapText="1"/>
    </xf>
    <xf numFmtId="13" fontId="29" fillId="5" borderId="16" xfId="0" applyNumberFormat="1" applyFont="1" applyFill="1" applyBorder="1" applyAlignment="1">
      <alignment horizontal="center" vertical="center" wrapText="1"/>
    </xf>
    <xf numFmtId="13" fontId="29" fillId="5" borderId="27" xfId="0" applyNumberFormat="1" applyFont="1" applyFill="1" applyBorder="1" applyAlignment="1">
      <alignment horizontal="center" vertical="center" wrapText="1"/>
    </xf>
    <xf numFmtId="13" fontId="29" fillId="5" borderId="18" xfId="0" applyNumberFormat="1" applyFont="1" applyFill="1" applyBorder="1" applyAlignment="1">
      <alignment horizontal="center" vertical="center" wrapText="1"/>
    </xf>
    <xf numFmtId="166" fontId="29" fillId="5" borderId="27" xfId="0" applyNumberFormat="1" applyFont="1" applyFill="1" applyBorder="1" applyAlignment="1">
      <alignment horizontal="center" vertical="center" wrapText="1"/>
    </xf>
    <xf numFmtId="2" fontId="29" fillId="5" borderId="16" xfId="0" applyNumberFormat="1" applyFont="1" applyFill="1" applyBorder="1" applyAlignment="1">
      <alignment horizontal="center" vertical="center" wrapText="1"/>
    </xf>
    <xf numFmtId="2" fontId="29" fillId="5" borderId="27" xfId="0" applyNumberFormat="1" applyFont="1" applyFill="1" applyBorder="1" applyAlignment="1">
      <alignment horizontal="center" vertical="center" wrapText="1"/>
    </xf>
    <xf numFmtId="2" fontId="29" fillId="5" borderId="18" xfId="0" applyNumberFormat="1" applyFont="1" applyFill="1" applyBorder="1" applyAlignment="1">
      <alignment horizontal="center" vertical="center" wrapText="1"/>
    </xf>
    <xf numFmtId="167" fontId="29" fillId="5" borderId="27" xfId="0" applyNumberFormat="1" applyFont="1" applyFill="1" applyBorder="1" applyAlignment="1">
      <alignment horizontal="center" vertical="center" wrapText="1"/>
    </xf>
    <xf numFmtId="13" fontId="29" fillId="4" borderId="16" xfId="0" applyNumberFormat="1" applyFont="1" applyFill="1" applyBorder="1" applyAlignment="1">
      <alignment horizontal="center" vertical="center" wrapText="1"/>
    </xf>
    <xf numFmtId="13" fontId="29" fillId="4" borderId="27" xfId="0" applyNumberFormat="1" applyFont="1" applyFill="1" applyBorder="1" applyAlignment="1">
      <alignment horizontal="center" vertical="center" wrapText="1"/>
    </xf>
    <xf numFmtId="13" fontId="29" fillId="4" borderId="18" xfId="0" applyNumberFormat="1" applyFont="1" applyFill="1" applyBorder="1" applyAlignment="1">
      <alignment horizontal="center" vertical="center" wrapText="1"/>
    </xf>
    <xf numFmtId="0" fontId="0" fillId="4" borderId="25" xfId="0" applyFill="1" applyBorder="1" applyAlignment="1">
      <alignment horizontal="center" vertical="center" wrapText="1"/>
    </xf>
    <xf numFmtId="0" fontId="0" fillId="4" borderId="26" xfId="0" applyFill="1" applyBorder="1" applyAlignment="1">
      <alignment horizontal="center" vertical="center" wrapText="1"/>
    </xf>
    <xf numFmtId="0" fontId="35" fillId="7" borderId="19" xfId="0" applyFont="1" applyFill="1" applyBorder="1" applyAlignment="1">
      <alignment horizontal="center" vertical="center" wrapText="1"/>
    </xf>
    <xf numFmtId="0" fontId="35" fillId="7" borderId="21" xfId="0" applyFont="1" applyFill="1" applyBorder="1" applyAlignment="1">
      <alignment horizontal="center" vertical="center" wrapText="1"/>
    </xf>
    <xf numFmtId="0" fontId="35" fillId="7" borderId="25" xfId="0" applyFont="1" applyFill="1" applyBorder="1" applyAlignment="1">
      <alignment horizontal="center" vertical="center" wrapText="1"/>
    </xf>
    <xf numFmtId="0" fontId="35" fillId="7" borderId="26" xfId="0" applyFont="1" applyFill="1" applyBorder="1" applyAlignment="1">
      <alignment horizontal="center" vertical="center" wrapText="1"/>
    </xf>
    <xf numFmtId="0" fontId="36" fillId="4" borderId="16" xfId="0" applyFont="1" applyFill="1" applyBorder="1" applyAlignment="1">
      <alignment horizontal="center" vertical="center" wrapText="1"/>
    </xf>
    <xf numFmtId="0" fontId="36" fillId="4" borderId="18" xfId="0" applyFont="1" applyFill="1" applyBorder="1" applyAlignment="1">
      <alignment horizontal="center" vertical="center" wrapText="1"/>
    </xf>
    <xf numFmtId="0" fontId="37" fillId="18" borderId="17" xfId="0" applyFont="1" applyFill="1" applyBorder="1" applyAlignment="1">
      <alignment horizontal="center" vertical="center" wrapText="1"/>
    </xf>
    <xf numFmtId="16" fontId="1" fillId="0" borderId="7" xfId="1" applyNumberFormat="1" applyBorder="1" applyAlignment="1">
      <alignment horizontal="center" vertical="center" wrapText="1"/>
    </xf>
    <xf numFmtId="0" fontId="0" fillId="0" borderId="0" xfId="0" applyAlignment="1"/>
  </cellXfs>
  <cellStyles count="2">
    <cellStyle name="Normal" xfId="0" builtinId="0"/>
    <cellStyle name="Normal 2" xfId="1" xr:uid="{033533A2-9AFB-4DAD-AE40-1C5D7D477A91}"/>
  </cellStyles>
  <dxfs count="19">
    <dxf>
      <font>
        <b/>
        <i val="0"/>
        <strike val="0"/>
        <condense val="0"/>
        <extend val="0"/>
        <outline val="0"/>
        <shadow val="0"/>
        <u val="none"/>
        <vertAlign val="baseline"/>
        <sz val="14"/>
        <color theme="1"/>
        <name val="Calibri"/>
        <scheme val="minor"/>
      </font>
      <numFmt numFmtId="2" formatCode="0.00"/>
      <fill>
        <patternFill patternType="solid">
          <fgColor indexed="64"/>
          <bgColor theme="6" tint="0.59999389629810485"/>
        </patternFill>
      </fill>
      <alignment horizontal="center" vertical="bottom" textRotation="0" wrapText="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6" formatCode="0.000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6" formatCode="0.000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5" formatCode="0.000"/>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65" formatCode="0.00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18" formatCode="#\ ??/??"/>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rgb="FF000000"/>
        <name val="Arial"/>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border>
    </dxf>
    <dxf>
      <font>
        <b val="0"/>
        <i val="0"/>
        <strike val="0"/>
        <condense val="0"/>
        <extend val="0"/>
        <outline val="0"/>
        <shadow val="0"/>
        <u val="none"/>
        <vertAlign val="baseline"/>
        <sz val="10"/>
        <color rgb="FF000000"/>
        <name val="Arial"/>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rgb="FF000000"/>
        <name val="Arial"/>
        <scheme val="none"/>
      </font>
      <numFmt numFmtId="18" formatCode="#\ ??/??"/>
      <alignment horizontal="center" vertical="center" textRotation="0" wrapText="1" indent="0" justifyLastLine="0" shrinkToFit="0" readingOrder="0"/>
      <border diagonalUp="0" diagonalDown="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emf"/><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vmlDrawing4.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7</xdr:col>
      <xdr:colOff>5577</xdr:colOff>
      <xdr:row>9</xdr:row>
      <xdr:rowOff>205884</xdr:rowOff>
    </xdr:from>
    <xdr:to>
      <xdr:col>7</xdr:col>
      <xdr:colOff>443462</xdr:colOff>
      <xdr:row>10</xdr:row>
      <xdr:rowOff>77285</xdr:rowOff>
    </xdr:to>
    <xdr:sp macro="" textlink="">
      <xdr:nvSpPr>
        <xdr:cNvPr id="2" name="TextBox 1">
          <a:extLst>
            <a:ext uri="{FF2B5EF4-FFF2-40B4-BE49-F238E27FC236}">
              <a16:creationId xmlns:a16="http://schemas.microsoft.com/office/drawing/2014/main" id="{B70698FF-1434-06B9-905E-252D5FD68990}"/>
            </a:ext>
          </a:extLst>
        </xdr:cNvPr>
        <xdr:cNvSpPr txBox="1"/>
      </xdr:nvSpPr>
      <xdr:spPr>
        <a:xfrm>
          <a:off x="3996552" y="18910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12</xdr:row>
      <xdr:rowOff>14637</xdr:rowOff>
    </xdr:from>
    <xdr:to>
      <xdr:col>7</xdr:col>
      <xdr:colOff>443462</xdr:colOff>
      <xdr:row>12</xdr:row>
      <xdr:rowOff>93160</xdr:rowOff>
    </xdr:to>
    <xdr:sp macro="" textlink="">
      <xdr:nvSpPr>
        <xdr:cNvPr id="3" name="TextBox 2">
          <a:extLst>
            <a:ext uri="{FF2B5EF4-FFF2-40B4-BE49-F238E27FC236}">
              <a16:creationId xmlns:a16="http://schemas.microsoft.com/office/drawing/2014/main" id="{6CF2A712-0458-3927-5C93-A35FD580A799}"/>
            </a:ext>
          </a:extLst>
        </xdr:cNvPr>
        <xdr:cNvSpPr txBox="1"/>
      </xdr:nvSpPr>
      <xdr:spPr>
        <a:xfrm>
          <a:off x="3996552" y="23101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14</xdr:row>
      <xdr:rowOff>5112</xdr:rowOff>
    </xdr:from>
    <xdr:to>
      <xdr:col>7</xdr:col>
      <xdr:colOff>443462</xdr:colOff>
      <xdr:row>14</xdr:row>
      <xdr:rowOff>83635</xdr:rowOff>
    </xdr:to>
    <xdr:sp macro="" textlink="">
      <xdr:nvSpPr>
        <xdr:cNvPr id="4" name="TextBox 3">
          <a:extLst>
            <a:ext uri="{FF2B5EF4-FFF2-40B4-BE49-F238E27FC236}">
              <a16:creationId xmlns:a16="http://schemas.microsoft.com/office/drawing/2014/main" id="{9CFAB353-3F1A-0A50-03D7-47A4656CC175}"/>
            </a:ext>
          </a:extLst>
        </xdr:cNvPr>
        <xdr:cNvSpPr txBox="1"/>
      </xdr:nvSpPr>
      <xdr:spPr>
        <a:xfrm>
          <a:off x="3996552" y="27292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16</xdr:row>
      <xdr:rowOff>2497</xdr:rowOff>
    </xdr:from>
    <xdr:to>
      <xdr:col>7</xdr:col>
      <xdr:colOff>443462</xdr:colOff>
      <xdr:row>16</xdr:row>
      <xdr:rowOff>77442</xdr:rowOff>
    </xdr:to>
    <xdr:sp macro="" textlink="">
      <xdr:nvSpPr>
        <xdr:cNvPr id="5" name="TextBox 4">
          <a:extLst>
            <a:ext uri="{FF2B5EF4-FFF2-40B4-BE49-F238E27FC236}">
              <a16:creationId xmlns:a16="http://schemas.microsoft.com/office/drawing/2014/main" id="{AA1A2BAD-2780-B633-E71B-E235033EA711}"/>
            </a:ext>
          </a:extLst>
        </xdr:cNvPr>
        <xdr:cNvSpPr txBox="1"/>
      </xdr:nvSpPr>
      <xdr:spPr>
        <a:xfrm>
          <a:off x="3996552" y="31483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17</xdr:row>
      <xdr:rowOff>205884</xdr:rowOff>
    </xdr:from>
    <xdr:to>
      <xdr:col>7</xdr:col>
      <xdr:colOff>443462</xdr:colOff>
      <xdr:row>18</xdr:row>
      <xdr:rowOff>77285</xdr:rowOff>
    </xdr:to>
    <xdr:sp macro="" textlink="">
      <xdr:nvSpPr>
        <xdr:cNvPr id="6" name="TextBox 5">
          <a:extLst>
            <a:ext uri="{FF2B5EF4-FFF2-40B4-BE49-F238E27FC236}">
              <a16:creationId xmlns:a16="http://schemas.microsoft.com/office/drawing/2014/main" id="{A36D917D-AC14-DF13-2CA7-5BC5AF8497B9}"/>
            </a:ext>
          </a:extLst>
        </xdr:cNvPr>
        <xdr:cNvSpPr txBox="1"/>
      </xdr:nvSpPr>
      <xdr:spPr>
        <a:xfrm>
          <a:off x="3996552" y="35674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19</xdr:row>
      <xdr:rowOff>205884</xdr:rowOff>
    </xdr:from>
    <xdr:to>
      <xdr:col>7</xdr:col>
      <xdr:colOff>443462</xdr:colOff>
      <xdr:row>20</xdr:row>
      <xdr:rowOff>77285</xdr:rowOff>
    </xdr:to>
    <xdr:sp macro="" textlink="">
      <xdr:nvSpPr>
        <xdr:cNvPr id="7" name="TextBox 6">
          <a:extLst>
            <a:ext uri="{FF2B5EF4-FFF2-40B4-BE49-F238E27FC236}">
              <a16:creationId xmlns:a16="http://schemas.microsoft.com/office/drawing/2014/main" id="{995A51CD-FB28-03CD-35A2-F1863961597D}"/>
            </a:ext>
          </a:extLst>
        </xdr:cNvPr>
        <xdr:cNvSpPr txBox="1"/>
      </xdr:nvSpPr>
      <xdr:spPr>
        <a:xfrm>
          <a:off x="3996552" y="39865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24</xdr:row>
      <xdr:rowOff>5112</xdr:rowOff>
    </xdr:from>
    <xdr:to>
      <xdr:col>7</xdr:col>
      <xdr:colOff>443462</xdr:colOff>
      <xdr:row>24</xdr:row>
      <xdr:rowOff>83635</xdr:rowOff>
    </xdr:to>
    <xdr:sp macro="" textlink="">
      <xdr:nvSpPr>
        <xdr:cNvPr id="8" name="TextBox 7">
          <a:extLst>
            <a:ext uri="{FF2B5EF4-FFF2-40B4-BE49-F238E27FC236}">
              <a16:creationId xmlns:a16="http://schemas.microsoft.com/office/drawing/2014/main" id="{451FF005-9DD8-CB1F-ED1C-C3A1644DC6AF}"/>
            </a:ext>
          </a:extLst>
        </xdr:cNvPr>
        <xdr:cNvSpPr txBox="1"/>
      </xdr:nvSpPr>
      <xdr:spPr>
        <a:xfrm>
          <a:off x="3996552" y="44056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26</xdr:row>
      <xdr:rowOff>14637</xdr:rowOff>
    </xdr:from>
    <xdr:to>
      <xdr:col>7</xdr:col>
      <xdr:colOff>443462</xdr:colOff>
      <xdr:row>26</xdr:row>
      <xdr:rowOff>93160</xdr:rowOff>
    </xdr:to>
    <xdr:sp macro="" textlink="">
      <xdr:nvSpPr>
        <xdr:cNvPr id="9" name="TextBox 8">
          <a:extLst>
            <a:ext uri="{FF2B5EF4-FFF2-40B4-BE49-F238E27FC236}">
              <a16:creationId xmlns:a16="http://schemas.microsoft.com/office/drawing/2014/main" id="{9271CF71-CD35-0450-C6B6-FB6735D1C5C1}"/>
            </a:ext>
          </a:extLst>
        </xdr:cNvPr>
        <xdr:cNvSpPr txBox="1"/>
      </xdr:nvSpPr>
      <xdr:spPr>
        <a:xfrm>
          <a:off x="3996552" y="48247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29</xdr:row>
      <xdr:rowOff>205884</xdr:rowOff>
    </xdr:from>
    <xdr:to>
      <xdr:col>7</xdr:col>
      <xdr:colOff>443462</xdr:colOff>
      <xdr:row>30</xdr:row>
      <xdr:rowOff>77285</xdr:rowOff>
    </xdr:to>
    <xdr:sp macro="" textlink="">
      <xdr:nvSpPr>
        <xdr:cNvPr id="10" name="TextBox 9">
          <a:extLst>
            <a:ext uri="{FF2B5EF4-FFF2-40B4-BE49-F238E27FC236}">
              <a16:creationId xmlns:a16="http://schemas.microsoft.com/office/drawing/2014/main" id="{6822C2EB-D854-614B-90D6-080E7ABE9A19}"/>
            </a:ext>
          </a:extLst>
        </xdr:cNvPr>
        <xdr:cNvSpPr txBox="1"/>
      </xdr:nvSpPr>
      <xdr:spPr>
        <a:xfrm>
          <a:off x="3996552" y="52438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32</xdr:row>
      <xdr:rowOff>2497</xdr:rowOff>
    </xdr:from>
    <xdr:to>
      <xdr:col>7</xdr:col>
      <xdr:colOff>443462</xdr:colOff>
      <xdr:row>32</xdr:row>
      <xdr:rowOff>77442</xdr:rowOff>
    </xdr:to>
    <xdr:sp macro="" textlink="">
      <xdr:nvSpPr>
        <xdr:cNvPr id="11" name="TextBox 10">
          <a:extLst>
            <a:ext uri="{FF2B5EF4-FFF2-40B4-BE49-F238E27FC236}">
              <a16:creationId xmlns:a16="http://schemas.microsoft.com/office/drawing/2014/main" id="{0062746D-F7C0-11D3-E74B-FA7C3A3AE699}"/>
            </a:ext>
          </a:extLst>
        </xdr:cNvPr>
        <xdr:cNvSpPr txBox="1"/>
      </xdr:nvSpPr>
      <xdr:spPr>
        <a:xfrm>
          <a:off x="3996552" y="56629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34</xdr:row>
      <xdr:rowOff>14637</xdr:rowOff>
    </xdr:from>
    <xdr:to>
      <xdr:col>7</xdr:col>
      <xdr:colOff>443462</xdr:colOff>
      <xdr:row>34</xdr:row>
      <xdr:rowOff>93160</xdr:rowOff>
    </xdr:to>
    <xdr:sp macro="" textlink="">
      <xdr:nvSpPr>
        <xdr:cNvPr id="12" name="TextBox 11">
          <a:extLst>
            <a:ext uri="{FF2B5EF4-FFF2-40B4-BE49-F238E27FC236}">
              <a16:creationId xmlns:a16="http://schemas.microsoft.com/office/drawing/2014/main" id="{68AEAD22-918C-A7AD-2B33-B11C52733685}"/>
            </a:ext>
          </a:extLst>
        </xdr:cNvPr>
        <xdr:cNvSpPr txBox="1"/>
      </xdr:nvSpPr>
      <xdr:spPr>
        <a:xfrm>
          <a:off x="3996552" y="56629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36</xdr:row>
      <xdr:rowOff>14637</xdr:rowOff>
    </xdr:from>
    <xdr:to>
      <xdr:col>7</xdr:col>
      <xdr:colOff>443462</xdr:colOff>
      <xdr:row>36</xdr:row>
      <xdr:rowOff>93160</xdr:rowOff>
    </xdr:to>
    <xdr:sp macro="" textlink="">
      <xdr:nvSpPr>
        <xdr:cNvPr id="13" name="TextBox 12">
          <a:extLst>
            <a:ext uri="{FF2B5EF4-FFF2-40B4-BE49-F238E27FC236}">
              <a16:creationId xmlns:a16="http://schemas.microsoft.com/office/drawing/2014/main" id="{F75CCEC3-5180-AF3C-DB7E-7AAF1D643250}"/>
            </a:ext>
          </a:extLst>
        </xdr:cNvPr>
        <xdr:cNvSpPr txBox="1"/>
      </xdr:nvSpPr>
      <xdr:spPr>
        <a:xfrm>
          <a:off x="3996552" y="56629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40</xdr:row>
      <xdr:rowOff>14637</xdr:rowOff>
    </xdr:from>
    <xdr:to>
      <xdr:col>7</xdr:col>
      <xdr:colOff>443462</xdr:colOff>
      <xdr:row>40</xdr:row>
      <xdr:rowOff>93160</xdr:rowOff>
    </xdr:to>
    <xdr:sp macro="" textlink="">
      <xdr:nvSpPr>
        <xdr:cNvPr id="14" name="TextBox 13">
          <a:extLst>
            <a:ext uri="{FF2B5EF4-FFF2-40B4-BE49-F238E27FC236}">
              <a16:creationId xmlns:a16="http://schemas.microsoft.com/office/drawing/2014/main" id="{07051D1D-D18B-1A9B-CB0B-7DFEDE4A53B6}"/>
            </a:ext>
          </a:extLst>
        </xdr:cNvPr>
        <xdr:cNvSpPr txBox="1"/>
      </xdr:nvSpPr>
      <xdr:spPr>
        <a:xfrm>
          <a:off x="3996552" y="566296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42</xdr:row>
      <xdr:rowOff>4552</xdr:rowOff>
    </xdr:from>
    <xdr:to>
      <xdr:col>7</xdr:col>
      <xdr:colOff>443462</xdr:colOff>
      <xdr:row>42</xdr:row>
      <xdr:rowOff>77670</xdr:rowOff>
    </xdr:to>
    <xdr:sp macro="" textlink="">
      <xdr:nvSpPr>
        <xdr:cNvPr id="16" name="TextBox 15">
          <a:extLst>
            <a:ext uri="{FF2B5EF4-FFF2-40B4-BE49-F238E27FC236}">
              <a16:creationId xmlns:a16="http://schemas.microsoft.com/office/drawing/2014/main" id="{8F39F87E-90E8-4AFE-9BED-297F5A161CF3}"/>
            </a:ext>
          </a:extLst>
        </xdr:cNvPr>
        <xdr:cNvSpPr txBox="1"/>
      </xdr:nvSpPr>
      <xdr:spPr>
        <a:xfrm>
          <a:off x="3996552" y="6825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44</xdr:row>
      <xdr:rowOff>4552</xdr:rowOff>
    </xdr:from>
    <xdr:to>
      <xdr:col>7</xdr:col>
      <xdr:colOff>443462</xdr:colOff>
      <xdr:row>44</xdr:row>
      <xdr:rowOff>77670</xdr:rowOff>
    </xdr:to>
    <xdr:sp macro="" textlink="">
      <xdr:nvSpPr>
        <xdr:cNvPr id="17" name="TextBox 16">
          <a:extLst>
            <a:ext uri="{FF2B5EF4-FFF2-40B4-BE49-F238E27FC236}">
              <a16:creationId xmlns:a16="http://schemas.microsoft.com/office/drawing/2014/main" id="{2EBC06B9-620A-52B3-0902-56D59D3C0903}"/>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46</xdr:row>
      <xdr:rowOff>4552</xdr:rowOff>
    </xdr:from>
    <xdr:to>
      <xdr:col>7</xdr:col>
      <xdr:colOff>443462</xdr:colOff>
      <xdr:row>46</xdr:row>
      <xdr:rowOff>77670</xdr:rowOff>
    </xdr:to>
    <xdr:sp macro="" textlink="">
      <xdr:nvSpPr>
        <xdr:cNvPr id="18" name="TextBox 17">
          <a:extLst>
            <a:ext uri="{FF2B5EF4-FFF2-40B4-BE49-F238E27FC236}">
              <a16:creationId xmlns:a16="http://schemas.microsoft.com/office/drawing/2014/main" id="{A471D9DD-7361-1DA9-D037-12DE2CBC5B1A}"/>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48</xdr:row>
      <xdr:rowOff>14637</xdr:rowOff>
    </xdr:from>
    <xdr:to>
      <xdr:col>7</xdr:col>
      <xdr:colOff>443462</xdr:colOff>
      <xdr:row>48</xdr:row>
      <xdr:rowOff>93160</xdr:rowOff>
    </xdr:to>
    <xdr:sp macro="" textlink="">
      <xdr:nvSpPr>
        <xdr:cNvPr id="19" name="TextBox 18">
          <a:extLst>
            <a:ext uri="{FF2B5EF4-FFF2-40B4-BE49-F238E27FC236}">
              <a16:creationId xmlns:a16="http://schemas.microsoft.com/office/drawing/2014/main" id="{D0AE0C03-E7BA-269F-D3F5-2B37FCA48AAE}"/>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50</xdr:row>
      <xdr:rowOff>14637</xdr:rowOff>
    </xdr:from>
    <xdr:to>
      <xdr:col>7</xdr:col>
      <xdr:colOff>443462</xdr:colOff>
      <xdr:row>50</xdr:row>
      <xdr:rowOff>93160</xdr:rowOff>
    </xdr:to>
    <xdr:sp macro="" textlink="">
      <xdr:nvSpPr>
        <xdr:cNvPr id="20" name="TextBox 19">
          <a:extLst>
            <a:ext uri="{FF2B5EF4-FFF2-40B4-BE49-F238E27FC236}">
              <a16:creationId xmlns:a16="http://schemas.microsoft.com/office/drawing/2014/main" id="{3A8CA453-FF1E-A96E-3851-171DE102D58B}"/>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52</xdr:row>
      <xdr:rowOff>14637</xdr:rowOff>
    </xdr:from>
    <xdr:to>
      <xdr:col>7</xdr:col>
      <xdr:colOff>443462</xdr:colOff>
      <xdr:row>52</xdr:row>
      <xdr:rowOff>93160</xdr:rowOff>
    </xdr:to>
    <xdr:sp macro="" textlink="">
      <xdr:nvSpPr>
        <xdr:cNvPr id="21" name="TextBox 20">
          <a:extLst>
            <a:ext uri="{FF2B5EF4-FFF2-40B4-BE49-F238E27FC236}">
              <a16:creationId xmlns:a16="http://schemas.microsoft.com/office/drawing/2014/main" id="{7BD53F5B-212C-6C2D-68E7-5EABF738A26B}"/>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54</xdr:row>
      <xdr:rowOff>4552</xdr:rowOff>
    </xdr:from>
    <xdr:to>
      <xdr:col>7</xdr:col>
      <xdr:colOff>443462</xdr:colOff>
      <xdr:row>54</xdr:row>
      <xdr:rowOff>77670</xdr:rowOff>
    </xdr:to>
    <xdr:sp macro="" textlink="">
      <xdr:nvSpPr>
        <xdr:cNvPr id="22" name="TextBox 21">
          <a:extLst>
            <a:ext uri="{FF2B5EF4-FFF2-40B4-BE49-F238E27FC236}">
              <a16:creationId xmlns:a16="http://schemas.microsoft.com/office/drawing/2014/main" id="{A2FA378F-6945-A6F9-5585-97C9E062224E}"/>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56</xdr:row>
      <xdr:rowOff>4552</xdr:rowOff>
    </xdr:from>
    <xdr:to>
      <xdr:col>7</xdr:col>
      <xdr:colOff>443462</xdr:colOff>
      <xdr:row>56</xdr:row>
      <xdr:rowOff>77670</xdr:rowOff>
    </xdr:to>
    <xdr:sp macro="" textlink="">
      <xdr:nvSpPr>
        <xdr:cNvPr id="23" name="TextBox 22">
          <a:extLst>
            <a:ext uri="{FF2B5EF4-FFF2-40B4-BE49-F238E27FC236}">
              <a16:creationId xmlns:a16="http://schemas.microsoft.com/office/drawing/2014/main" id="{CEBCB9CF-ED2E-36DD-A46E-56C6ED788079}"/>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58</xdr:row>
      <xdr:rowOff>4552</xdr:rowOff>
    </xdr:from>
    <xdr:to>
      <xdr:col>7</xdr:col>
      <xdr:colOff>443462</xdr:colOff>
      <xdr:row>58</xdr:row>
      <xdr:rowOff>77670</xdr:rowOff>
    </xdr:to>
    <xdr:sp macro="" textlink="">
      <xdr:nvSpPr>
        <xdr:cNvPr id="24" name="TextBox 23">
          <a:extLst>
            <a:ext uri="{FF2B5EF4-FFF2-40B4-BE49-F238E27FC236}">
              <a16:creationId xmlns:a16="http://schemas.microsoft.com/office/drawing/2014/main" id="{4524B0E5-83B0-B16B-5277-5DBD3273F7B0}"/>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60</xdr:row>
      <xdr:rowOff>14637</xdr:rowOff>
    </xdr:from>
    <xdr:to>
      <xdr:col>7</xdr:col>
      <xdr:colOff>443462</xdr:colOff>
      <xdr:row>60</xdr:row>
      <xdr:rowOff>93160</xdr:rowOff>
    </xdr:to>
    <xdr:sp macro="" textlink="">
      <xdr:nvSpPr>
        <xdr:cNvPr id="25" name="TextBox 24">
          <a:extLst>
            <a:ext uri="{FF2B5EF4-FFF2-40B4-BE49-F238E27FC236}">
              <a16:creationId xmlns:a16="http://schemas.microsoft.com/office/drawing/2014/main" id="{AA4A79C7-3D23-7579-3644-943281100643}"/>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62</xdr:row>
      <xdr:rowOff>14637</xdr:rowOff>
    </xdr:from>
    <xdr:to>
      <xdr:col>7</xdr:col>
      <xdr:colOff>443462</xdr:colOff>
      <xdr:row>62</xdr:row>
      <xdr:rowOff>93160</xdr:rowOff>
    </xdr:to>
    <xdr:sp macro="" textlink="">
      <xdr:nvSpPr>
        <xdr:cNvPr id="26" name="TextBox 25">
          <a:extLst>
            <a:ext uri="{FF2B5EF4-FFF2-40B4-BE49-F238E27FC236}">
              <a16:creationId xmlns:a16="http://schemas.microsoft.com/office/drawing/2014/main" id="{E88DA346-3537-4F24-9B4B-2EDB6E5903FE}"/>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64</xdr:row>
      <xdr:rowOff>4551</xdr:rowOff>
    </xdr:from>
    <xdr:to>
      <xdr:col>7</xdr:col>
      <xdr:colOff>443462</xdr:colOff>
      <xdr:row>64</xdr:row>
      <xdr:rowOff>77670</xdr:rowOff>
    </xdr:to>
    <xdr:sp macro="" textlink="">
      <xdr:nvSpPr>
        <xdr:cNvPr id="27" name="TextBox 26">
          <a:extLst>
            <a:ext uri="{FF2B5EF4-FFF2-40B4-BE49-F238E27FC236}">
              <a16:creationId xmlns:a16="http://schemas.microsoft.com/office/drawing/2014/main" id="{3B7D8CBE-A014-0CBD-F78D-61ED62D0695A}"/>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66</xdr:row>
      <xdr:rowOff>4552</xdr:rowOff>
    </xdr:from>
    <xdr:to>
      <xdr:col>7</xdr:col>
      <xdr:colOff>443462</xdr:colOff>
      <xdr:row>66</xdr:row>
      <xdr:rowOff>77670</xdr:rowOff>
    </xdr:to>
    <xdr:sp macro="" textlink="">
      <xdr:nvSpPr>
        <xdr:cNvPr id="28" name="TextBox 27">
          <a:extLst>
            <a:ext uri="{FF2B5EF4-FFF2-40B4-BE49-F238E27FC236}">
              <a16:creationId xmlns:a16="http://schemas.microsoft.com/office/drawing/2014/main" id="{AFC77C63-89CF-429B-FD5B-8F73B0BAB3C4}"/>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68</xdr:row>
      <xdr:rowOff>4552</xdr:rowOff>
    </xdr:from>
    <xdr:to>
      <xdr:col>7</xdr:col>
      <xdr:colOff>443462</xdr:colOff>
      <xdr:row>68</xdr:row>
      <xdr:rowOff>77670</xdr:rowOff>
    </xdr:to>
    <xdr:sp macro="" textlink="">
      <xdr:nvSpPr>
        <xdr:cNvPr id="29" name="TextBox 28">
          <a:extLst>
            <a:ext uri="{FF2B5EF4-FFF2-40B4-BE49-F238E27FC236}">
              <a16:creationId xmlns:a16="http://schemas.microsoft.com/office/drawing/2014/main" id="{D2244513-0153-BC3E-E3F8-4711ACE40B34}"/>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70</xdr:row>
      <xdr:rowOff>14637</xdr:rowOff>
    </xdr:from>
    <xdr:to>
      <xdr:col>7</xdr:col>
      <xdr:colOff>443462</xdr:colOff>
      <xdr:row>70</xdr:row>
      <xdr:rowOff>93160</xdr:rowOff>
    </xdr:to>
    <xdr:sp macro="" textlink="">
      <xdr:nvSpPr>
        <xdr:cNvPr id="30" name="TextBox 29">
          <a:extLst>
            <a:ext uri="{FF2B5EF4-FFF2-40B4-BE49-F238E27FC236}">
              <a16:creationId xmlns:a16="http://schemas.microsoft.com/office/drawing/2014/main" id="{21DF5366-4FE7-455C-F68C-34F0238ED49A}"/>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72</xdr:row>
      <xdr:rowOff>14637</xdr:rowOff>
    </xdr:from>
    <xdr:to>
      <xdr:col>7</xdr:col>
      <xdr:colOff>443462</xdr:colOff>
      <xdr:row>72</xdr:row>
      <xdr:rowOff>93160</xdr:rowOff>
    </xdr:to>
    <xdr:sp macro="" textlink="">
      <xdr:nvSpPr>
        <xdr:cNvPr id="31" name="TextBox 30">
          <a:extLst>
            <a:ext uri="{FF2B5EF4-FFF2-40B4-BE49-F238E27FC236}">
              <a16:creationId xmlns:a16="http://schemas.microsoft.com/office/drawing/2014/main" id="{412BE678-5311-9643-7AC7-D3C7D21C7D1C}"/>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74</xdr:row>
      <xdr:rowOff>14637</xdr:rowOff>
    </xdr:from>
    <xdr:to>
      <xdr:col>7</xdr:col>
      <xdr:colOff>443462</xdr:colOff>
      <xdr:row>74</xdr:row>
      <xdr:rowOff>93160</xdr:rowOff>
    </xdr:to>
    <xdr:sp macro="" textlink="">
      <xdr:nvSpPr>
        <xdr:cNvPr id="32" name="TextBox 31">
          <a:extLst>
            <a:ext uri="{FF2B5EF4-FFF2-40B4-BE49-F238E27FC236}">
              <a16:creationId xmlns:a16="http://schemas.microsoft.com/office/drawing/2014/main" id="{AE89E7BA-06BF-DF47-6538-0DECAF93D04C}"/>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76</xdr:row>
      <xdr:rowOff>4552</xdr:rowOff>
    </xdr:from>
    <xdr:to>
      <xdr:col>7</xdr:col>
      <xdr:colOff>443462</xdr:colOff>
      <xdr:row>76</xdr:row>
      <xdr:rowOff>77670</xdr:rowOff>
    </xdr:to>
    <xdr:sp macro="" textlink="">
      <xdr:nvSpPr>
        <xdr:cNvPr id="33" name="TextBox 32">
          <a:extLst>
            <a:ext uri="{FF2B5EF4-FFF2-40B4-BE49-F238E27FC236}">
              <a16:creationId xmlns:a16="http://schemas.microsoft.com/office/drawing/2014/main" id="{799CE914-134B-332C-352D-76CC97531C6C}"/>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78</xdr:row>
      <xdr:rowOff>4552</xdr:rowOff>
    </xdr:from>
    <xdr:to>
      <xdr:col>7</xdr:col>
      <xdr:colOff>443462</xdr:colOff>
      <xdr:row>78</xdr:row>
      <xdr:rowOff>77670</xdr:rowOff>
    </xdr:to>
    <xdr:sp macro="" textlink="">
      <xdr:nvSpPr>
        <xdr:cNvPr id="34" name="TextBox 33">
          <a:extLst>
            <a:ext uri="{FF2B5EF4-FFF2-40B4-BE49-F238E27FC236}">
              <a16:creationId xmlns:a16="http://schemas.microsoft.com/office/drawing/2014/main" id="{6ADD2D89-50F0-BC7B-5C26-18161D16EDCF}"/>
            </a:ext>
          </a:extLst>
        </xdr:cNvPr>
        <xdr:cNvSpPr txBox="1"/>
      </xdr:nvSpPr>
      <xdr:spPr>
        <a:xfrm>
          <a:off x="3996552" y="720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80</xdr:row>
      <xdr:rowOff>4552</xdr:rowOff>
    </xdr:from>
    <xdr:to>
      <xdr:col>7</xdr:col>
      <xdr:colOff>443462</xdr:colOff>
      <xdr:row>80</xdr:row>
      <xdr:rowOff>77670</xdr:rowOff>
    </xdr:to>
    <xdr:sp macro="" textlink="">
      <xdr:nvSpPr>
        <xdr:cNvPr id="35" name="TextBox 34">
          <a:extLst>
            <a:ext uri="{FF2B5EF4-FFF2-40B4-BE49-F238E27FC236}">
              <a16:creationId xmlns:a16="http://schemas.microsoft.com/office/drawing/2014/main" id="{2EEA907C-3CE6-942B-0F70-4DFA60A91566}"/>
            </a:ext>
          </a:extLst>
        </xdr:cNvPr>
        <xdr:cNvSpPr txBox="1"/>
      </xdr:nvSpPr>
      <xdr:spPr>
        <a:xfrm>
          <a:off x="3748902" y="7587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82</xdr:row>
      <xdr:rowOff>14637</xdr:rowOff>
    </xdr:from>
    <xdr:to>
      <xdr:col>7</xdr:col>
      <xdr:colOff>443462</xdr:colOff>
      <xdr:row>82</xdr:row>
      <xdr:rowOff>93160</xdr:rowOff>
    </xdr:to>
    <xdr:sp macro="" textlink="">
      <xdr:nvSpPr>
        <xdr:cNvPr id="36" name="TextBox 35">
          <a:extLst>
            <a:ext uri="{FF2B5EF4-FFF2-40B4-BE49-F238E27FC236}">
              <a16:creationId xmlns:a16="http://schemas.microsoft.com/office/drawing/2014/main" id="{198476EF-D8B8-6146-4010-BC24DCC5DA08}"/>
            </a:ext>
          </a:extLst>
        </xdr:cNvPr>
        <xdr:cNvSpPr txBox="1"/>
      </xdr:nvSpPr>
      <xdr:spPr>
        <a:xfrm>
          <a:off x="3748902" y="7968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84</xdr:row>
      <xdr:rowOff>14637</xdr:rowOff>
    </xdr:from>
    <xdr:to>
      <xdr:col>7</xdr:col>
      <xdr:colOff>443462</xdr:colOff>
      <xdr:row>84</xdr:row>
      <xdr:rowOff>93160</xdr:rowOff>
    </xdr:to>
    <xdr:sp macro="" textlink="">
      <xdr:nvSpPr>
        <xdr:cNvPr id="37" name="TextBox 36">
          <a:extLst>
            <a:ext uri="{FF2B5EF4-FFF2-40B4-BE49-F238E27FC236}">
              <a16:creationId xmlns:a16="http://schemas.microsoft.com/office/drawing/2014/main" id="{8588E226-E18B-2867-1D57-BA12D042E67C}"/>
            </a:ext>
          </a:extLst>
        </xdr:cNvPr>
        <xdr:cNvSpPr txBox="1"/>
      </xdr:nvSpPr>
      <xdr:spPr>
        <a:xfrm>
          <a:off x="3748902" y="8349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86</xdr:row>
      <xdr:rowOff>14637</xdr:rowOff>
    </xdr:from>
    <xdr:to>
      <xdr:col>7</xdr:col>
      <xdr:colOff>443462</xdr:colOff>
      <xdr:row>86</xdr:row>
      <xdr:rowOff>93160</xdr:rowOff>
    </xdr:to>
    <xdr:sp macro="" textlink="">
      <xdr:nvSpPr>
        <xdr:cNvPr id="38" name="TextBox 37">
          <a:extLst>
            <a:ext uri="{FF2B5EF4-FFF2-40B4-BE49-F238E27FC236}">
              <a16:creationId xmlns:a16="http://schemas.microsoft.com/office/drawing/2014/main" id="{724B7C01-0B5D-09DC-AE86-A8A8790FEEAF}"/>
            </a:ext>
          </a:extLst>
        </xdr:cNvPr>
        <xdr:cNvSpPr txBox="1"/>
      </xdr:nvSpPr>
      <xdr:spPr>
        <a:xfrm>
          <a:off x="3748902" y="8730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88</xdr:row>
      <xdr:rowOff>4552</xdr:rowOff>
    </xdr:from>
    <xdr:to>
      <xdr:col>7</xdr:col>
      <xdr:colOff>443462</xdr:colOff>
      <xdr:row>88</xdr:row>
      <xdr:rowOff>77670</xdr:rowOff>
    </xdr:to>
    <xdr:sp macro="" textlink="">
      <xdr:nvSpPr>
        <xdr:cNvPr id="39" name="TextBox 38">
          <a:extLst>
            <a:ext uri="{FF2B5EF4-FFF2-40B4-BE49-F238E27FC236}">
              <a16:creationId xmlns:a16="http://schemas.microsoft.com/office/drawing/2014/main" id="{52D471C7-8A48-6607-2850-38E56564F45E}"/>
            </a:ext>
          </a:extLst>
        </xdr:cNvPr>
        <xdr:cNvSpPr txBox="1"/>
      </xdr:nvSpPr>
      <xdr:spPr>
        <a:xfrm>
          <a:off x="3748902" y="9111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90</xdr:row>
      <xdr:rowOff>4552</xdr:rowOff>
    </xdr:from>
    <xdr:to>
      <xdr:col>7</xdr:col>
      <xdr:colOff>443462</xdr:colOff>
      <xdr:row>90</xdr:row>
      <xdr:rowOff>77670</xdr:rowOff>
    </xdr:to>
    <xdr:sp macro="" textlink="">
      <xdr:nvSpPr>
        <xdr:cNvPr id="40" name="TextBox 39">
          <a:extLst>
            <a:ext uri="{FF2B5EF4-FFF2-40B4-BE49-F238E27FC236}">
              <a16:creationId xmlns:a16="http://schemas.microsoft.com/office/drawing/2014/main" id="{12F874AC-3802-52F3-D0A2-73200A629CEC}"/>
            </a:ext>
          </a:extLst>
        </xdr:cNvPr>
        <xdr:cNvSpPr txBox="1"/>
      </xdr:nvSpPr>
      <xdr:spPr>
        <a:xfrm>
          <a:off x="3748902" y="9492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92</xdr:row>
      <xdr:rowOff>4552</xdr:rowOff>
    </xdr:from>
    <xdr:to>
      <xdr:col>7</xdr:col>
      <xdr:colOff>443462</xdr:colOff>
      <xdr:row>92</xdr:row>
      <xdr:rowOff>77670</xdr:rowOff>
    </xdr:to>
    <xdr:sp macro="" textlink="">
      <xdr:nvSpPr>
        <xdr:cNvPr id="41" name="TextBox 40">
          <a:extLst>
            <a:ext uri="{FF2B5EF4-FFF2-40B4-BE49-F238E27FC236}">
              <a16:creationId xmlns:a16="http://schemas.microsoft.com/office/drawing/2014/main" id="{2D28B45A-3966-0014-E233-E9164D7AB012}"/>
            </a:ext>
          </a:extLst>
        </xdr:cNvPr>
        <xdr:cNvSpPr txBox="1"/>
      </xdr:nvSpPr>
      <xdr:spPr>
        <a:xfrm>
          <a:off x="3748902" y="9873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94</xdr:row>
      <xdr:rowOff>14637</xdr:rowOff>
    </xdr:from>
    <xdr:to>
      <xdr:col>7</xdr:col>
      <xdr:colOff>443462</xdr:colOff>
      <xdr:row>94</xdr:row>
      <xdr:rowOff>93160</xdr:rowOff>
    </xdr:to>
    <xdr:sp macro="" textlink="">
      <xdr:nvSpPr>
        <xdr:cNvPr id="42" name="TextBox 41">
          <a:extLst>
            <a:ext uri="{FF2B5EF4-FFF2-40B4-BE49-F238E27FC236}">
              <a16:creationId xmlns:a16="http://schemas.microsoft.com/office/drawing/2014/main" id="{DA5FE89A-F966-762B-5DC7-41D4563ABF07}"/>
            </a:ext>
          </a:extLst>
        </xdr:cNvPr>
        <xdr:cNvSpPr txBox="1"/>
      </xdr:nvSpPr>
      <xdr:spPr>
        <a:xfrm>
          <a:off x="3748902" y="10254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96</xdr:row>
      <xdr:rowOff>14637</xdr:rowOff>
    </xdr:from>
    <xdr:to>
      <xdr:col>7</xdr:col>
      <xdr:colOff>443462</xdr:colOff>
      <xdr:row>96</xdr:row>
      <xdr:rowOff>93160</xdr:rowOff>
    </xdr:to>
    <xdr:sp macro="" textlink="">
      <xdr:nvSpPr>
        <xdr:cNvPr id="43" name="TextBox 42">
          <a:extLst>
            <a:ext uri="{FF2B5EF4-FFF2-40B4-BE49-F238E27FC236}">
              <a16:creationId xmlns:a16="http://schemas.microsoft.com/office/drawing/2014/main" id="{46567CA1-EF05-0A14-1E82-75F5848A3F54}"/>
            </a:ext>
          </a:extLst>
        </xdr:cNvPr>
        <xdr:cNvSpPr txBox="1"/>
      </xdr:nvSpPr>
      <xdr:spPr>
        <a:xfrm>
          <a:off x="3748902" y="10635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98</xdr:row>
      <xdr:rowOff>4551</xdr:rowOff>
    </xdr:from>
    <xdr:to>
      <xdr:col>7</xdr:col>
      <xdr:colOff>443462</xdr:colOff>
      <xdr:row>98</xdr:row>
      <xdr:rowOff>77670</xdr:rowOff>
    </xdr:to>
    <xdr:sp macro="" textlink="">
      <xdr:nvSpPr>
        <xdr:cNvPr id="44" name="TextBox 43">
          <a:extLst>
            <a:ext uri="{FF2B5EF4-FFF2-40B4-BE49-F238E27FC236}">
              <a16:creationId xmlns:a16="http://schemas.microsoft.com/office/drawing/2014/main" id="{4AA5C35B-F37B-DE82-444E-14B26EE0EDCC}"/>
            </a:ext>
          </a:extLst>
        </xdr:cNvPr>
        <xdr:cNvSpPr txBox="1"/>
      </xdr:nvSpPr>
      <xdr:spPr>
        <a:xfrm>
          <a:off x="3748902" y="11016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100</xdr:row>
      <xdr:rowOff>4552</xdr:rowOff>
    </xdr:from>
    <xdr:to>
      <xdr:col>7</xdr:col>
      <xdr:colOff>443462</xdr:colOff>
      <xdr:row>100</xdr:row>
      <xdr:rowOff>77670</xdr:rowOff>
    </xdr:to>
    <xdr:sp macro="" textlink="">
      <xdr:nvSpPr>
        <xdr:cNvPr id="45" name="TextBox 44">
          <a:extLst>
            <a:ext uri="{FF2B5EF4-FFF2-40B4-BE49-F238E27FC236}">
              <a16:creationId xmlns:a16="http://schemas.microsoft.com/office/drawing/2014/main" id="{72EE41C2-73FC-6C92-DB07-50C8006D3A2D}"/>
            </a:ext>
          </a:extLst>
        </xdr:cNvPr>
        <xdr:cNvSpPr txBox="1"/>
      </xdr:nvSpPr>
      <xdr:spPr>
        <a:xfrm>
          <a:off x="3748902" y="11397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102</xdr:row>
      <xdr:rowOff>4552</xdr:rowOff>
    </xdr:from>
    <xdr:to>
      <xdr:col>7</xdr:col>
      <xdr:colOff>443462</xdr:colOff>
      <xdr:row>102</xdr:row>
      <xdr:rowOff>77670</xdr:rowOff>
    </xdr:to>
    <xdr:sp macro="" textlink="">
      <xdr:nvSpPr>
        <xdr:cNvPr id="46" name="TextBox 45">
          <a:extLst>
            <a:ext uri="{FF2B5EF4-FFF2-40B4-BE49-F238E27FC236}">
              <a16:creationId xmlns:a16="http://schemas.microsoft.com/office/drawing/2014/main" id="{A0DDC38D-C03C-C6C8-C350-94C1AC2A4111}"/>
            </a:ext>
          </a:extLst>
        </xdr:cNvPr>
        <xdr:cNvSpPr txBox="1"/>
      </xdr:nvSpPr>
      <xdr:spPr>
        <a:xfrm>
          <a:off x="3748902" y="11778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104</xdr:row>
      <xdr:rowOff>14637</xdr:rowOff>
    </xdr:from>
    <xdr:to>
      <xdr:col>7</xdr:col>
      <xdr:colOff>443462</xdr:colOff>
      <xdr:row>104</xdr:row>
      <xdr:rowOff>93160</xdr:rowOff>
    </xdr:to>
    <xdr:sp macro="" textlink="">
      <xdr:nvSpPr>
        <xdr:cNvPr id="47" name="TextBox 46">
          <a:extLst>
            <a:ext uri="{FF2B5EF4-FFF2-40B4-BE49-F238E27FC236}">
              <a16:creationId xmlns:a16="http://schemas.microsoft.com/office/drawing/2014/main" id="{C5DB2969-FD35-90FB-EA8A-C922526E7343}"/>
            </a:ext>
          </a:extLst>
        </xdr:cNvPr>
        <xdr:cNvSpPr txBox="1"/>
      </xdr:nvSpPr>
      <xdr:spPr>
        <a:xfrm>
          <a:off x="3748902" y="12159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106</xdr:row>
      <xdr:rowOff>14637</xdr:rowOff>
    </xdr:from>
    <xdr:to>
      <xdr:col>7</xdr:col>
      <xdr:colOff>443462</xdr:colOff>
      <xdr:row>106</xdr:row>
      <xdr:rowOff>93160</xdr:rowOff>
    </xdr:to>
    <xdr:sp macro="" textlink="">
      <xdr:nvSpPr>
        <xdr:cNvPr id="48" name="TextBox 47">
          <a:extLst>
            <a:ext uri="{FF2B5EF4-FFF2-40B4-BE49-F238E27FC236}">
              <a16:creationId xmlns:a16="http://schemas.microsoft.com/office/drawing/2014/main" id="{5127CA4E-E02A-5408-05F1-8620697854F5}"/>
            </a:ext>
          </a:extLst>
        </xdr:cNvPr>
        <xdr:cNvSpPr txBox="1"/>
      </xdr:nvSpPr>
      <xdr:spPr>
        <a:xfrm>
          <a:off x="3748902" y="12540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108</xdr:row>
      <xdr:rowOff>14637</xdr:rowOff>
    </xdr:from>
    <xdr:to>
      <xdr:col>7</xdr:col>
      <xdr:colOff>443462</xdr:colOff>
      <xdr:row>108</xdr:row>
      <xdr:rowOff>93160</xdr:rowOff>
    </xdr:to>
    <xdr:sp macro="" textlink="">
      <xdr:nvSpPr>
        <xdr:cNvPr id="49" name="TextBox 48">
          <a:extLst>
            <a:ext uri="{FF2B5EF4-FFF2-40B4-BE49-F238E27FC236}">
              <a16:creationId xmlns:a16="http://schemas.microsoft.com/office/drawing/2014/main" id="{62E5EB5B-567C-7582-4ED5-219024BA6FCD}"/>
            </a:ext>
          </a:extLst>
        </xdr:cNvPr>
        <xdr:cNvSpPr txBox="1"/>
      </xdr:nvSpPr>
      <xdr:spPr>
        <a:xfrm>
          <a:off x="3748902" y="12921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110</xdr:row>
      <xdr:rowOff>4552</xdr:rowOff>
    </xdr:from>
    <xdr:to>
      <xdr:col>7</xdr:col>
      <xdr:colOff>443462</xdr:colOff>
      <xdr:row>110</xdr:row>
      <xdr:rowOff>77670</xdr:rowOff>
    </xdr:to>
    <xdr:sp macro="" textlink="">
      <xdr:nvSpPr>
        <xdr:cNvPr id="50" name="TextBox 49">
          <a:extLst>
            <a:ext uri="{FF2B5EF4-FFF2-40B4-BE49-F238E27FC236}">
              <a16:creationId xmlns:a16="http://schemas.microsoft.com/office/drawing/2014/main" id="{366FAEBF-D225-3B95-0BBE-A28533BF26FC}"/>
            </a:ext>
          </a:extLst>
        </xdr:cNvPr>
        <xdr:cNvSpPr txBox="1"/>
      </xdr:nvSpPr>
      <xdr:spPr>
        <a:xfrm>
          <a:off x="3748902" y="13302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112</xdr:row>
      <xdr:rowOff>4552</xdr:rowOff>
    </xdr:from>
    <xdr:to>
      <xdr:col>7</xdr:col>
      <xdr:colOff>443462</xdr:colOff>
      <xdr:row>112</xdr:row>
      <xdr:rowOff>77670</xdr:rowOff>
    </xdr:to>
    <xdr:sp macro="" textlink="">
      <xdr:nvSpPr>
        <xdr:cNvPr id="51" name="TextBox 50">
          <a:extLst>
            <a:ext uri="{FF2B5EF4-FFF2-40B4-BE49-F238E27FC236}">
              <a16:creationId xmlns:a16="http://schemas.microsoft.com/office/drawing/2014/main" id="{8951C1BA-D4A2-E763-7BBA-38B083C740E9}"/>
            </a:ext>
          </a:extLst>
        </xdr:cNvPr>
        <xdr:cNvSpPr txBox="1"/>
      </xdr:nvSpPr>
      <xdr:spPr>
        <a:xfrm>
          <a:off x="3748902" y="13683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114</xdr:row>
      <xdr:rowOff>4552</xdr:rowOff>
    </xdr:from>
    <xdr:to>
      <xdr:col>7</xdr:col>
      <xdr:colOff>443462</xdr:colOff>
      <xdr:row>114</xdr:row>
      <xdr:rowOff>77670</xdr:rowOff>
    </xdr:to>
    <xdr:sp macro="" textlink="">
      <xdr:nvSpPr>
        <xdr:cNvPr id="52" name="TextBox 51">
          <a:extLst>
            <a:ext uri="{FF2B5EF4-FFF2-40B4-BE49-F238E27FC236}">
              <a16:creationId xmlns:a16="http://schemas.microsoft.com/office/drawing/2014/main" id="{487689AD-C968-BBC4-9BAC-8AEF3E65A870}"/>
            </a:ext>
          </a:extLst>
        </xdr:cNvPr>
        <xdr:cNvSpPr txBox="1"/>
      </xdr:nvSpPr>
      <xdr:spPr>
        <a:xfrm>
          <a:off x="3748902" y="14064012"/>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11</xdr:row>
      <xdr:rowOff>205884</xdr:rowOff>
    </xdr:from>
    <xdr:to>
      <xdr:col>7</xdr:col>
      <xdr:colOff>443462</xdr:colOff>
      <xdr:row>12</xdr:row>
      <xdr:rowOff>77285</xdr:rowOff>
    </xdr:to>
    <xdr:sp macro="" textlink="">
      <xdr:nvSpPr>
        <xdr:cNvPr id="15" name="TextBox 14">
          <a:extLst>
            <a:ext uri="{FF2B5EF4-FFF2-40B4-BE49-F238E27FC236}">
              <a16:creationId xmlns:a16="http://schemas.microsoft.com/office/drawing/2014/main" id="{392ADB25-C973-E664-BE45-08669C134DA2}"/>
            </a:ext>
          </a:extLst>
        </xdr:cNvPr>
        <xdr:cNvSpPr txBox="1"/>
      </xdr:nvSpPr>
      <xdr:spPr>
        <a:xfrm>
          <a:off x="4257191" y="1885748"/>
          <a:ext cx="437885" cy="792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21</xdr:row>
      <xdr:rowOff>205884</xdr:rowOff>
    </xdr:from>
    <xdr:to>
      <xdr:col>7</xdr:col>
      <xdr:colOff>443462</xdr:colOff>
      <xdr:row>22</xdr:row>
      <xdr:rowOff>77285</xdr:rowOff>
    </xdr:to>
    <xdr:sp macro="" textlink="">
      <xdr:nvSpPr>
        <xdr:cNvPr id="54" name="TextBox 53">
          <a:extLst>
            <a:ext uri="{FF2B5EF4-FFF2-40B4-BE49-F238E27FC236}">
              <a16:creationId xmlns:a16="http://schemas.microsoft.com/office/drawing/2014/main" id="{ADB78E6C-087B-1A9E-CD33-BEF6F47B3003}"/>
            </a:ext>
          </a:extLst>
        </xdr:cNvPr>
        <xdr:cNvSpPr txBox="1"/>
      </xdr:nvSpPr>
      <xdr:spPr>
        <a:xfrm>
          <a:off x="4257191" y="4091218"/>
          <a:ext cx="437885" cy="8181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37</xdr:row>
      <xdr:rowOff>205884</xdr:rowOff>
    </xdr:from>
    <xdr:to>
      <xdr:col>7</xdr:col>
      <xdr:colOff>443462</xdr:colOff>
      <xdr:row>38</xdr:row>
      <xdr:rowOff>77285</xdr:rowOff>
    </xdr:to>
    <xdr:sp macro="" textlink="">
      <xdr:nvSpPr>
        <xdr:cNvPr id="56" name="TextBox 55">
          <a:extLst>
            <a:ext uri="{FF2B5EF4-FFF2-40B4-BE49-F238E27FC236}">
              <a16:creationId xmlns:a16="http://schemas.microsoft.com/office/drawing/2014/main" id="{B8030ECC-8DEF-E775-E931-018D086C4F1D}"/>
            </a:ext>
          </a:extLst>
        </xdr:cNvPr>
        <xdr:cNvSpPr txBox="1"/>
      </xdr:nvSpPr>
      <xdr:spPr>
        <a:xfrm>
          <a:off x="4257191" y="4509452"/>
          <a:ext cx="437885" cy="792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28</xdr:row>
      <xdr:rowOff>14637</xdr:rowOff>
    </xdr:from>
    <xdr:to>
      <xdr:col>7</xdr:col>
      <xdr:colOff>443462</xdr:colOff>
      <xdr:row>28</xdr:row>
      <xdr:rowOff>93160</xdr:rowOff>
    </xdr:to>
    <xdr:sp macro="" textlink="">
      <xdr:nvSpPr>
        <xdr:cNvPr id="53" name="TextBox 8">
          <a:extLst>
            <a:ext uri="{FF2B5EF4-FFF2-40B4-BE49-F238E27FC236}">
              <a16:creationId xmlns:a16="http://schemas.microsoft.com/office/drawing/2014/main" id="{22D5D7C4-A6D1-499E-9701-1C03A4D8F795}"/>
            </a:ext>
            <a:ext uri="{147F2762-F138-4A5C-976F-8EAC2B608ADB}">
              <a16:predDERef xmlns:a16="http://schemas.microsoft.com/office/drawing/2014/main" pred="{B8030ECC-8DEF-E775-E931-018D086C4F1D}"/>
            </a:ext>
          </a:extLst>
        </xdr:cNvPr>
        <xdr:cNvSpPr txBox="1"/>
      </xdr:nvSpPr>
      <xdr:spPr>
        <a:xfrm>
          <a:off x="3967977" y="5701062"/>
          <a:ext cx="437885"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28577</xdr:colOff>
      <xdr:row>3</xdr:row>
      <xdr:rowOff>60326</xdr:rowOff>
    </xdr:from>
    <xdr:ext cx="1019233" cy="914400"/>
    <xdr:sp macro="" textlink="">
      <xdr:nvSpPr>
        <xdr:cNvPr id="3" name="TextBox 2">
          <a:extLst>
            <a:ext uri="{FF2B5EF4-FFF2-40B4-BE49-F238E27FC236}">
              <a16:creationId xmlns:a16="http://schemas.microsoft.com/office/drawing/2014/main" id="{8D32BDFA-70F0-42FE-5142-F7B5C20E2C43}"/>
            </a:ext>
          </a:extLst>
        </xdr:cNvPr>
        <xdr:cNvSpPr txBox="1"/>
      </xdr:nvSpPr>
      <xdr:spPr>
        <a:xfrm>
          <a:off x="28577" y="447676"/>
          <a:ext cx="1019174" cy="914400"/>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lnSpc>
              <a:spcPts val="1200"/>
            </a:lnSpc>
          </a:pPr>
          <a:r>
            <a:rPr lang="en-US" sz="1000">
              <a:latin typeface="Comic Sans MS" panose="030F0702030302020204" pitchFamily="66" charset="0"/>
            </a:rPr>
            <a:t>A numbered list of the operations that will be carried out. </a:t>
          </a:r>
        </a:p>
      </xdr:txBody>
    </xdr:sp>
    <xdr:clientData/>
  </xdr:oneCellAnchor>
  <xdr:twoCellAnchor>
    <xdr:from>
      <xdr:col>0</xdr:col>
      <xdr:colOff>266700</xdr:colOff>
      <xdr:row>8</xdr:row>
      <xdr:rowOff>38100</xdr:rowOff>
    </xdr:from>
    <xdr:to>
      <xdr:col>0</xdr:col>
      <xdr:colOff>276226</xdr:colOff>
      <xdr:row>13</xdr:row>
      <xdr:rowOff>174644</xdr:rowOff>
    </xdr:to>
    <xdr:cxnSp macro="">
      <xdr:nvCxnSpPr>
        <xdr:cNvPr id="5" name="Straight Arrow Connector 4">
          <a:extLst>
            <a:ext uri="{FF2B5EF4-FFF2-40B4-BE49-F238E27FC236}">
              <a16:creationId xmlns:a16="http://schemas.microsoft.com/office/drawing/2014/main" id="{6ECB08AF-41F6-4A01-A3FF-494C3935F3B8}"/>
            </a:ext>
          </a:extLst>
        </xdr:cNvPr>
        <xdr:cNvCxnSpPr/>
      </xdr:nvCxnSpPr>
      <xdr:spPr>
        <a:xfrm>
          <a:off x="266700" y="1943100"/>
          <a:ext cx="9526" cy="109537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403225</xdr:colOff>
      <xdr:row>19</xdr:row>
      <xdr:rowOff>19052</xdr:rowOff>
    </xdr:from>
    <xdr:to>
      <xdr:col>1</xdr:col>
      <xdr:colOff>422275</xdr:colOff>
      <xdr:row>23</xdr:row>
      <xdr:rowOff>19050</xdr:rowOff>
    </xdr:to>
    <xdr:cxnSp macro="">
      <xdr:nvCxnSpPr>
        <xdr:cNvPr id="9" name="Straight Arrow Connector 8">
          <a:extLst>
            <a:ext uri="{FF2B5EF4-FFF2-40B4-BE49-F238E27FC236}">
              <a16:creationId xmlns:a16="http://schemas.microsoft.com/office/drawing/2014/main" id="{4B759A45-23B1-F14A-DF89-3C1E91347597}"/>
            </a:ext>
          </a:extLst>
        </xdr:cNvPr>
        <xdr:cNvCxnSpPr/>
      </xdr:nvCxnSpPr>
      <xdr:spPr>
        <a:xfrm flipV="1">
          <a:off x="1019175" y="4019552"/>
          <a:ext cx="9525" cy="761998"/>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0</xdr:col>
      <xdr:colOff>133352</xdr:colOff>
      <xdr:row>23</xdr:row>
      <xdr:rowOff>3173</xdr:rowOff>
    </xdr:from>
    <xdr:ext cx="1352462" cy="1086103"/>
    <xdr:sp macro="" textlink="">
      <xdr:nvSpPr>
        <xdr:cNvPr id="7" name="TextBox 6">
          <a:extLst>
            <a:ext uri="{FF2B5EF4-FFF2-40B4-BE49-F238E27FC236}">
              <a16:creationId xmlns:a16="http://schemas.microsoft.com/office/drawing/2014/main" id="{28A685FA-329C-3A2D-992C-4DA63B9505EF}"/>
            </a:ext>
          </a:extLst>
        </xdr:cNvPr>
        <xdr:cNvSpPr txBox="1"/>
      </xdr:nvSpPr>
      <xdr:spPr>
        <a:xfrm>
          <a:off x="133352" y="4743448"/>
          <a:ext cx="1362073" cy="1092607"/>
        </a:xfrm>
        <a:prstGeom prst="rect">
          <a:avLst/>
        </a:prstGeom>
        <a:solidFill>
          <a:schemeClr val="accent4">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lnSpc>
              <a:spcPts val="1000"/>
            </a:lnSpc>
          </a:pPr>
          <a:r>
            <a:rPr lang="en-US" sz="1000">
              <a:latin typeface="Comic Sans MS" panose="030F0702030302020204" pitchFamily="66" charset="0"/>
            </a:rPr>
            <a:t>A brief descriptive name of the operation to be performed. [See note 1 for more details]</a:t>
          </a:r>
        </a:p>
      </xdr:txBody>
    </xdr:sp>
    <xdr:clientData/>
  </xdr:oneCellAnchor>
  <xdr:oneCellAnchor>
    <xdr:from>
      <xdr:col>1</xdr:col>
      <xdr:colOff>558800</xdr:colOff>
      <xdr:row>3</xdr:row>
      <xdr:rowOff>3174</xdr:rowOff>
    </xdr:from>
    <xdr:ext cx="1290196" cy="1233671"/>
    <xdr:sp macro="" textlink="">
      <xdr:nvSpPr>
        <xdr:cNvPr id="21" name="TextBox 20">
          <a:extLst>
            <a:ext uri="{FF2B5EF4-FFF2-40B4-BE49-F238E27FC236}">
              <a16:creationId xmlns:a16="http://schemas.microsoft.com/office/drawing/2014/main" id="{BB984F15-E3AE-9304-8FEA-7AFE5AEEC257}"/>
            </a:ext>
          </a:extLst>
        </xdr:cNvPr>
        <xdr:cNvSpPr txBox="1"/>
      </xdr:nvSpPr>
      <xdr:spPr>
        <a:xfrm>
          <a:off x="1171575" y="380999"/>
          <a:ext cx="1323976" cy="1233671"/>
        </a:xfrm>
        <a:prstGeom prst="rect">
          <a:avLst/>
        </a:prstGeom>
        <a:solidFill>
          <a:schemeClr val="accent6">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lnSpc>
              <a:spcPts val="1300"/>
            </a:lnSpc>
          </a:pPr>
          <a:r>
            <a:rPr lang="en-US" sz="1000">
              <a:latin typeface="Comic Sans MS" panose="030F0702030302020204" pitchFamily="66" charset="0"/>
            </a:rPr>
            <a:t>The type of machine tool/hand tool that will be used to carry out the operation.</a:t>
          </a:r>
        </a:p>
        <a:p>
          <a:pPr algn="ctr">
            <a:lnSpc>
              <a:spcPts val="1000"/>
            </a:lnSpc>
          </a:pPr>
          <a:r>
            <a:rPr lang="en-US" sz="1000">
              <a:latin typeface="Comic Sans MS" panose="030F0702030302020204" pitchFamily="66" charset="0"/>
            </a:rPr>
            <a:t>[See note 2 for more details]</a:t>
          </a:r>
        </a:p>
      </xdr:txBody>
    </xdr:sp>
    <xdr:clientData/>
  </xdr:oneCellAnchor>
  <xdr:twoCellAnchor>
    <xdr:from>
      <xdr:col>12</xdr:col>
      <xdr:colOff>1233488</xdr:colOff>
      <xdr:row>11</xdr:row>
      <xdr:rowOff>1597</xdr:rowOff>
    </xdr:from>
    <xdr:to>
      <xdr:col>12</xdr:col>
      <xdr:colOff>1238250</xdr:colOff>
      <xdr:row>14</xdr:row>
      <xdr:rowOff>22277</xdr:rowOff>
    </xdr:to>
    <xdr:cxnSp macro="">
      <xdr:nvCxnSpPr>
        <xdr:cNvPr id="22" name="Straight Arrow Connector 21">
          <a:extLst>
            <a:ext uri="{FF2B5EF4-FFF2-40B4-BE49-F238E27FC236}">
              <a16:creationId xmlns:a16="http://schemas.microsoft.com/office/drawing/2014/main" id="{108E0810-6CF4-D22B-B55F-EA29DF14A34E}"/>
            </a:ext>
          </a:extLst>
        </xdr:cNvPr>
        <xdr:cNvCxnSpPr>
          <a:stCxn id="110" idx="2"/>
        </xdr:cNvCxnSpPr>
      </xdr:nvCxnSpPr>
      <xdr:spPr>
        <a:xfrm>
          <a:off x="9463088" y="1900247"/>
          <a:ext cx="4762" cy="604828"/>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2</xdr:col>
      <xdr:colOff>28578</xdr:colOff>
      <xdr:row>21</xdr:row>
      <xdr:rowOff>38096</xdr:rowOff>
    </xdr:from>
    <xdr:ext cx="1655411" cy="1797524"/>
    <xdr:sp macro="" textlink="">
      <xdr:nvSpPr>
        <xdr:cNvPr id="28" name="TextBox 27">
          <a:extLst>
            <a:ext uri="{FF2B5EF4-FFF2-40B4-BE49-F238E27FC236}">
              <a16:creationId xmlns:a16="http://schemas.microsoft.com/office/drawing/2014/main" id="{B5AEBC88-E560-FD62-E53A-8C34B7856B5D}"/>
            </a:ext>
          </a:extLst>
        </xdr:cNvPr>
        <xdr:cNvSpPr txBox="1"/>
      </xdr:nvSpPr>
      <xdr:spPr>
        <a:xfrm>
          <a:off x="1590678" y="4400546"/>
          <a:ext cx="1657348" cy="1804084"/>
        </a:xfrm>
        <a:prstGeom prst="rect">
          <a:avLst/>
        </a:prstGeom>
        <a:solidFill>
          <a:schemeClr val="accent3">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00">
              <a:latin typeface="Comic Sans MS" panose="030F0702030302020204" pitchFamily="66" charset="0"/>
            </a:rPr>
            <a:t>The name of the specific cutter that will be doing the work.  The name, any special type, material, diameter, and tooth count of multi-tooth cutters should be placed here.</a:t>
          </a:r>
        </a:p>
        <a:p>
          <a:pPr algn="ctr">
            <a:lnSpc>
              <a:spcPts val="900"/>
            </a:lnSpc>
          </a:pPr>
          <a:r>
            <a:rPr lang="en-US" sz="1000">
              <a:latin typeface="Comic Sans MS" panose="030F0702030302020204" pitchFamily="66" charset="0"/>
            </a:rPr>
            <a:t>[See note</a:t>
          </a:r>
          <a:r>
            <a:rPr lang="en-US" sz="1000" baseline="0">
              <a:latin typeface="Comic Sans MS" panose="030F0702030302020204" pitchFamily="66" charset="0"/>
            </a:rPr>
            <a:t> 2 for more details]</a:t>
          </a:r>
          <a:endParaRPr lang="en-US" sz="1000">
            <a:latin typeface="Comic Sans MS" panose="030F0702030302020204" pitchFamily="66" charset="0"/>
          </a:endParaRPr>
        </a:p>
      </xdr:txBody>
    </xdr:sp>
    <xdr:clientData/>
  </xdr:oneCellAnchor>
  <xdr:twoCellAnchor>
    <xdr:from>
      <xdr:col>4</xdr:col>
      <xdr:colOff>266700</xdr:colOff>
      <xdr:row>9</xdr:row>
      <xdr:rowOff>155575</xdr:rowOff>
    </xdr:from>
    <xdr:to>
      <xdr:col>4</xdr:col>
      <xdr:colOff>276225</xdr:colOff>
      <xdr:row>13</xdr:row>
      <xdr:rowOff>155697</xdr:rowOff>
    </xdr:to>
    <xdr:cxnSp macro="">
      <xdr:nvCxnSpPr>
        <xdr:cNvPr id="30" name="Straight Arrow Connector 29">
          <a:extLst>
            <a:ext uri="{FF2B5EF4-FFF2-40B4-BE49-F238E27FC236}">
              <a16:creationId xmlns:a16="http://schemas.microsoft.com/office/drawing/2014/main" id="{F2BDE5E7-5E0D-0B5F-E767-537AD8A34C80}"/>
            </a:ext>
          </a:extLst>
        </xdr:cNvPr>
        <xdr:cNvCxnSpPr/>
      </xdr:nvCxnSpPr>
      <xdr:spPr>
        <a:xfrm>
          <a:off x="3609975" y="2257425"/>
          <a:ext cx="9525" cy="75247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447675</xdr:colOff>
      <xdr:row>19</xdr:row>
      <xdr:rowOff>3175</xdr:rowOff>
    </xdr:from>
    <xdr:to>
      <xdr:col>3</xdr:col>
      <xdr:colOff>466725</xdr:colOff>
      <xdr:row>21</xdr:row>
      <xdr:rowOff>22226</xdr:rowOff>
    </xdr:to>
    <xdr:cxnSp macro="">
      <xdr:nvCxnSpPr>
        <xdr:cNvPr id="31" name="Straight Arrow Connector 30">
          <a:extLst>
            <a:ext uri="{FF2B5EF4-FFF2-40B4-BE49-F238E27FC236}">
              <a16:creationId xmlns:a16="http://schemas.microsoft.com/office/drawing/2014/main" id="{7CEE7C8D-E127-4C18-98B7-F6E0E40CEFED}"/>
            </a:ext>
          </a:extLst>
        </xdr:cNvPr>
        <xdr:cNvCxnSpPr/>
      </xdr:nvCxnSpPr>
      <xdr:spPr>
        <a:xfrm flipH="1" flipV="1">
          <a:off x="2895600" y="4010025"/>
          <a:ext cx="9525" cy="400051"/>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3</xdr:col>
      <xdr:colOff>212725</xdr:colOff>
      <xdr:row>3</xdr:row>
      <xdr:rowOff>117475</xdr:rowOff>
    </xdr:from>
    <xdr:ext cx="1426269" cy="1256739"/>
    <xdr:sp macro="" textlink="">
      <xdr:nvSpPr>
        <xdr:cNvPr id="36" name="TextBox 35">
          <a:extLst>
            <a:ext uri="{FF2B5EF4-FFF2-40B4-BE49-F238E27FC236}">
              <a16:creationId xmlns:a16="http://schemas.microsoft.com/office/drawing/2014/main" id="{3D9F16BA-73FC-447E-CCE8-994483D8A0C0}"/>
            </a:ext>
          </a:extLst>
        </xdr:cNvPr>
        <xdr:cNvSpPr txBox="1"/>
      </xdr:nvSpPr>
      <xdr:spPr>
        <a:xfrm>
          <a:off x="5991225" y="685800"/>
          <a:ext cx="1428750" cy="1259319"/>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lnSpc>
              <a:spcPts val="1200"/>
            </a:lnSpc>
          </a:pPr>
          <a:r>
            <a:rPr lang="en-US" sz="1000">
              <a:latin typeface="Comic Sans MS" panose="030F0702030302020204" pitchFamily="66" charset="0"/>
            </a:rPr>
            <a:t>This value is based on the cutter material and the work</a:t>
          </a:r>
          <a:r>
            <a:rPr lang="en-US" sz="1000" baseline="0">
              <a:latin typeface="Comic Sans MS" panose="030F0702030302020204" pitchFamily="66" charset="0"/>
            </a:rPr>
            <a:t> piece </a:t>
          </a:r>
          <a:r>
            <a:rPr lang="en-US" sz="1000">
              <a:latin typeface="Comic Sans MS" panose="030F0702030302020204" pitchFamily="66" charset="0"/>
            </a:rPr>
            <a:t>that is being cut. </a:t>
          </a:r>
        </a:p>
        <a:p>
          <a:pPr algn="ctr">
            <a:lnSpc>
              <a:spcPts val="1300"/>
            </a:lnSpc>
          </a:pPr>
          <a:r>
            <a:rPr lang="en-US" sz="1000">
              <a:latin typeface="Comic Sans MS" panose="030F0702030302020204" pitchFamily="66" charset="0"/>
            </a:rPr>
            <a:t>[See note 3 for more details]</a:t>
          </a:r>
        </a:p>
      </xdr:txBody>
    </xdr:sp>
    <xdr:clientData/>
  </xdr:oneCellAnchor>
  <xdr:twoCellAnchor>
    <xdr:from>
      <xdr:col>5</xdr:col>
      <xdr:colOff>333375</xdr:colOff>
      <xdr:row>19</xdr:row>
      <xdr:rowOff>19051</xdr:rowOff>
    </xdr:from>
    <xdr:to>
      <xdr:col>5</xdr:col>
      <xdr:colOff>333375</xdr:colOff>
      <xdr:row>22</xdr:row>
      <xdr:rowOff>117506</xdr:rowOff>
    </xdr:to>
    <xdr:cxnSp macro="">
      <xdr:nvCxnSpPr>
        <xdr:cNvPr id="50" name="Straight Arrow Connector 49">
          <a:extLst>
            <a:ext uri="{FF2B5EF4-FFF2-40B4-BE49-F238E27FC236}">
              <a16:creationId xmlns:a16="http://schemas.microsoft.com/office/drawing/2014/main" id="{DFC51336-3613-E57E-7625-1DB7E96C4808}"/>
            </a:ext>
          </a:extLst>
        </xdr:cNvPr>
        <xdr:cNvCxnSpPr/>
      </xdr:nvCxnSpPr>
      <xdr:spPr>
        <a:xfrm flipV="1">
          <a:off x="4286250" y="3257551"/>
          <a:ext cx="0" cy="676274"/>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4</xdr:col>
      <xdr:colOff>76200</xdr:colOff>
      <xdr:row>22</xdr:row>
      <xdr:rowOff>117473</xdr:rowOff>
    </xdr:from>
    <xdr:ext cx="1228726" cy="883804"/>
    <xdr:sp macro="" textlink="">
      <xdr:nvSpPr>
        <xdr:cNvPr id="49" name="TextBox 48">
          <a:extLst>
            <a:ext uri="{FF2B5EF4-FFF2-40B4-BE49-F238E27FC236}">
              <a16:creationId xmlns:a16="http://schemas.microsoft.com/office/drawing/2014/main" id="{216F0317-E1B6-A680-9C13-ADB7B46EEBA7}"/>
            </a:ext>
          </a:extLst>
        </xdr:cNvPr>
        <xdr:cNvSpPr txBox="1"/>
      </xdr:nvSpPr>
      <xdr:spPr>
        <a:xfrm>
          <a:off x="3419475" y="4676773"/>
          <a:ext cx="1228726" cy="874598"/>
        </a:xfrm>
        <a:prstGeom prst="rect">
          <a:avLst/>
        </a:prstGeom>
        <a:solidFill>
          <a:schemeClr val="accent2">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lnSpc>
              <a:spcPts val="900"/>
            </a:lnSpc>
          </a:pPr>
          <a:r>
            <a:rPr lang="en-US" sz="1000">
              <a:latin typeface="Comic Sans MS" panose="030F0702030302020204" pitchFamily="66" charset="0"/>
            </a:rPr>
            <a:t>Given in inches per tooth (milling), or per revolution (lathe).</a:t>
          </a:r>
        </a:p>
        <a:p>
          <a:pPr algn="ctr">
            <a:lnSpc>
              <a:spcPts val="800"/>
            </a:lnSpc>
          </a:pPr>
          <a:r>
            <a:rPr lang="en-US" sz="1000">
              <a:latin typeface="Comic Sans MS" panose="030F0702030302020204" pitchFamily="66" charset="0"/>
            </a:rPr>
            <a:t>[See note 4 for more details]</a:t>
          </a:r>
        </a:p>
      </xdr:txBody>
    </xdr:sp>
    <xdr:clientData/>
  </xdr:oneCellAnchor>
  <xdr:oneCellAnchor>
    <xdr:from>
      <xdr:col>5</xdr:col>
      <xdr:colOff>276226</xdr:colOff>
      <xdr:row>1</xdr:row>
      <xdr:rowOff>79373</xdr:rowOff>
    </xdr:from>
    <xdr:ext cx="1524000" cy="1785104"/>
    <xdr:sp macro="" textlink="">
      <xdr:nvSpPr>
        <xdr:cNvPr id="58" name="TextBox 57">
          <a:extLst>
            <a:ext uri="{FF2B5EF4-FFF2-40B4-BE49-F238E27FC236}">
              <a16:creationId xmlns:a16="http://schemas.microsoft.com/office/drawing/2014/main" id="{B7F6F85F-136C-6BD1-2141-5B225D6E2365}"/>
            </a:ext>
          </a:extLst>
        </xdr:cNvPr>
        <xdr:cNvSpPr txBox="1"/>
      </xdr:nvSpPr>
      <xdr:spPr>
        <a:xfrm>
          <a:off x="7277101" y="276223"/>
          <a:ext cx="1524000" cy="1785104"/>
        </a:xfrm>
        <a:prstGeom prst="rect">
          <a:avLst/>
        </a:prstGeom>
        <a:solidFill>
          <a:schemeClr val="accent4">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lnSpc>
              <a:spcPts val="1200"/>
            </a:lnSpc>
          </a:pPr>
          <a:r>
            <a:rPr lang="en-US" sz="1000">
              <a:latin typeface="Comic Sans MS" panose="030F0702030302020204" pitchFamily="66" charset="0"/>
            </a:rPr>
            <a:t>This is the maximum diameter at which cutting will occur,</a:t>
          </a:r>
          <a:r>
            <a:rPr lang="en-US" sz="1000" baseline="0">
              <a:latin typeface="Comic Sans MS" panose="030F0702030302020204" pitchFamily="66" charset="0"/>
            </a:rPr>
            <a:t> ie. max </a:t>
          </a:r>
          <a:r>
            <a:rPr lang="en-US" sz="1000">
              <a:latin typeface="Comic Sans MS" panose="030F0702030302020204" pitchFamily="66" charset="0"/>
            </a:rPr>
            <a:t>linear velocity, as per (r)(</a:t>
          </a:r>
          <a:r>
            <a:rPr lang="el-GR" sz="1000">
              <a:latin typeface="Comic Sans MS" panose="030F0702030302020204" pitchFamily="66" charset="0"/>
            </a:rPr>
            <a:t>α).  </a:t>
          </a:r>
          <a:r>
            <a:rPr lang="en-US" sz="1000">
              <a:latin typeface="Comic Sans MS" panose="030F0702030302020204" pitchFamily="66" charset="0"/>
            </a:rPr>
            <a:t>For mills this is the diameter of the cutter, and for lathes it is the diameter that the cutting action will START at.</a:t>
          </a:r>
        </a:p>
      </xdr:txBody>
    </xdr:sp>
    <xdr:clientData/>
  </xdr:oneCellAnchor>
  <xdr:twoCellAnchor>
    <xdr:from>
      <xdr:col>6</xdr:col>
      <xdr:colOff>295275</xdr:colOff>
      <xdr:row>10</xdr:row>
      <xdr:rowOff>155575</xdr:rowOff>
    </xdr:from>
    <xdr:to>
      <xdr:col>6</xdr:col>
      <xdr:colOff>304804</xdr:colOff>
      <xdr:row>13</xdr:row>
      <xdr:rowOff>174784</xdr:rowOff>
    </xdr:to>
    <xdr:cxnSp macro="">
      <xdr:nvCxnSpPr>
        <xdr:cNvPr id="59" name="Straight Arrow Connector 58">
          <a:extLst>
            <a:ext uri="{FF2B5EF4-FFF2-40B4-BE49-F238E27FC236}">
              <a16:creationId xmlns:a16="http://schemas.microsoft.com/office/drawing/2014/main" id="{1BF92408-5C40-B145-8C97-BDC9C308B222}"/>
            </a:ext>
          </a:extLst>
        </xdr:cNvPr>
        <xdr:cNvCxnSpPr/>
      </xdr:nvCxnSpPr>
      <xdr:spPr>
        <a:xfrm>
          <a:off x="4857750" y="2447925"/>
          <a:ext cx="9529" cy="58102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24821</xdr:colOff>
      <xdr:row>18</xdr:row>
      <xdr:rowOff>26279</xdr:rowOff>
    </xdr:from>
    <xdr:to>
      <xdr:col>7</xdr:col>
      <xdr:colOff>462438</xdr:colOff>
      <xdr:row>18</xdr:row>
      <xdr:rowOff>114617</xdr:rowOff>
    </xdr:to>
    <xdr:sp macro="" textlink="">
      <xdr:nvSpPr>
        <xdr:cNvPr id="71" name="TextBox 70">
          <a:extLst>
            <a:ext uri="{FF2B5EF4-FFF2-40B4-BE49-F238E27FC236}">
              <a16:creationId xmlns:a16="http://schemas.microsoft.com/office/drawing/2014/main" id="{DDB2F6CE-15BB-2A62-690C-A7EBDDAA2CC0}"/>
            </a:ext>
          </a:extLst>
        </xdr:cNvPr>
        <xdr:cNvSpPr txBox="1"/>
      </xdr:nvSpPr>
      <xdr:spPr>
        <a:xfrm>
          <a:off x="5176980" y="383627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11</xdr:col>
      <xdr:colOff>447675</xdr:colOff>
      <xdr:row>19</xdr:row>
      <xdr:rowOff>3177</xdr:rowOff>
    </xdr:from>
    <xdr:to>
      <xdr:col>11</xdr:col>
      <xdr:colOff>447675</xdr:colOff>
      <xdr:row>21</xdr:row>
      <xdr:rowOff>3175</xdr:rowOff>
    </xdr:to>
    <xdr:cxnSp macro="">
      <xdr:nvCxnSpPr>
        <xdr:cNvPr id="73" name="Straight Arrow Connector 72">
          <a:extLst>
            <a:ext uri="{FF2B5EF4-FFF2-40B4-BE49-F238E27FC236}">
              <a16:creationId xmlns:a16="http://schemas.microsoft.com/office/drawing/2014/main" id="{9D036EB0-49C1-575D-2B54-0261E1A97E85}"/>
            </a:ext>
          </a:extLst>
        </xdr:cNvPr>
        <xdr:cNvCxnSpPr/>
      </xdr:nvCxnSpPr>
      <xdr:spPr>
        <a:xfrm flipV="1">
          <a:off x="8058150" y="3648077"/>
          <a:ext cx="0" cy="380998"/>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8</xdr:col>
      <xdr:colOff>95252</xdr:colOff>
      <xdr:row>1</xdr:row>
      <xdr:rowOff>95249</xdr:rowOff>
    </xdr:from>
    <xdr:ext cx="1266824" cy="1355528"/>
    <xdr:sp macro="" textlink="">
      <xdr:nvSpPr>
        <xdr:cNvPr id="76" name="TextBox 75">
          <a:extLst>
            <a:ext uri="{FF2B5EF4-FFF2-40B4-BE49-F238E27FC236}">
              <a16:creationId xmlns:a16="http://schemas.microsoft.com/office/drawing/2014/main" id="{C46717B8-8697-F124-5147-F4773A2E660A}"/>
            </a:ext>
          </a:extLst>
        </xdr:cNvPr>
        <xdr:cNvSpPr txBox="1"/>
      </xdr:nvSpPr>
      <xdr:spPr>
        <a:xfrm>
          <a:off x="5876927" y="95249"/>
          <a:ext cx="1266824" cy="1362076"/>
        </a:xfrm>
        <a:prstGeom prst="rect">
          <a:avLst/>
        </a:prstGeom>
        <a:solidFill>
          <a:schemeClr val="accent3">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lnSpc>
              <a:spcPts val="1100"/>
            </a:lnSpc>
          </a:pPr>
          <a:r>
            <a:rPr lang="en-US" sz="1000">
              <a:latin typeface="Comic Sans MS" panose="030F0702030302020204" pitchFamily="66" charset="0"/>
            </a:rPr>
            <a:t>This is required for milling and drilling operations. For drilling assume  a value of 1; for milling it is the number</a:t>
          </a:r>
          <a:r>
            <a:rPr lang="en-US" sz="1000" baseline="0">
              <a:latin typeface="Comic Sans MS" panose="030F0702030302020204" pitchFamily="66" charset="0"/>
            </a:rPr>
            <a:t> of teeth on the cutter.</a:t>
          </a:r>
          <a:endParaRPr lang="en-US" sz="1000">
            <a:latin typeface="Comic Sans MS" panose="030F0702030302020204" pitchFamily="66" charset="0"/>
          </a:endParaRPr>
        </a:p>
      </xdr:txBody>
    </xdr:sp>
    <xdr:clientData/>
  </xdr:oneCellAnchor>
  <xdr:oneCellAnchor>
    <xdr:from>
      <xdr:col>6</xdr:col>
      <xdr:colOff>214841</xdr:colOff>
      <xdr:row>21</xdr:row>
      <xdr:rowOff>4228</xdr:rowOff>
    </xdr:from>
    <xdr:ext cx="1547284" cy="1977095"/>
    <xdr:sp macro="" textlink="">
      <xdr:nvSpPr>
        <xdr:cNvPr id="72" name="TextBox 71">
          <a:extLst>
            <a:ext uri="{FF2B5EF4-FFF2-40B4-BE49-F238E27FC236}">
              <a16:creationId xmlns:a16="http://schemas.microsoft.com/office/drawing/2014/main" id="{ECE9BD00-DBD1-0818-0A8E-411653EF9163}"/>
            </a:ext>
          </a:extLst>
        </xdr:cNvPr>
        <xdr:cNvSpPr txBox="1"/>
      </xdr:nvSpPr>
      <xdr:spPr>
        <a:xfrm>
          <a:off x="4777316" y="4023778"/>
          <a:ext cx="1547284" cy="1983620"/>
        </a:xfrm>
        <a:prstGeom prst="rect">
          <a:avLst/>
        </a:prstGeom>
        <a:solidFill>
          <a:srgbClr val="FFCC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00">
              <a:latin typeface="Comic Sans MS" panose="030F0702030302020204" pitchFamily="66" charset="0"/>
            </a:rPr>
            <a:t>The maximum theoretical RPM that should be possible given perfect conditions; determined by the spindle rpm formula for the given cutter and material.</a:t>
          </a:r>
        </a:p>
        <a:p>
          <a:pPr algn="ctr">
            <a:lnSpc>
              <a:spcPts val="1100"/>
            </a:lnSpc>
          </a:pPr>
          <a:r>
            <a:rPr lang="en-US" sz="1000">
              <a:latin typeface="Comic Sans MS" panose="030F0702030302020204" pitchFamily="66" charset="0"/>
            </a:rPr>
            <a:t>[See note 5 and sample calculations for more details]</a:t>
          </a:r>
        </a:p>
      </xdr:txBody>
    </xdr:sp>
    <xdr:clientData/>
  </xdr:oneCellAnchor>
  <xdr:twoCellAnchor>
    <xdr:from>
      <xdr:col>8</xdr:col>
      <xdr:colOff>485775</xdr:colOff>
      <xdr:row>8</xdr:row>
      <xdr:rowOff>117475</xdr:rowOff>
    </xdr:from>
    <xdr:to>
      <xdr:col>8</xdr:col>
      <xdr:colOff>485781</xdr:colOff>
      <xdr:row>14</xdr:row>
      <xdr:rowOff>9534</xdr:rowOff>
    </xdr:to>
    <xdr:cxnSp macro="">
      <xdr:nvCxnSpPr>
        <xdr:cNvPr id="77" name="Straight Arrow Connector 76">
          <a:extLst>
            <a:ext uri="{FF2B5EF4-FFF2-40B4-BE49-F238E27FC236}">
              <a16:creationId xmlns:a16="http://schemas.microsoft.com/office/drawing/2014/main" id="{990CDB5A-7BAC-4A33-BEA1-FF7116C5F4CE}"/>
            </a:ext>
          </a:extLst>
        </xdr:cNvPr>
        <xdr:cNvCxnSpPr/>
      </xdr:nvCxnSpPr>
      <xdr:spPr>
        <a:xfrm>
          <a:off x="6267450" y="1447800"/>
          <a:ext cx="6" cy="103822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9</xdr:col>
      <xdr:colOff>371475</xdr:colOff>
      <xdr:row>19</xdr:row>
      <xdr:rowOff>3178</xdr:rowOff>
    </xdr:from>
    <xdr:to>
      <xdr:col>9</xdr:col>
      <xdr:colOff>377825</xdr:colOff>
      <xdr:row>22</xdr:row>
      <xdr:rowOff>160937</xdr:rowOff>
    </xdr:to>
    <xdr:cxnSp macro="">
      <xdr:nvCxnSpPr>
        <xdr:cNvPr id="101" name="Straight Arrow Connector 100">
          <a:extLst>
            <a:ext uri="{FF2B5EF4-FFF2-40B4-BE49-F238E27FC236}">
              <a16:creationId xmlns:a16="http://schemas.microsoft.com/office/drawing/2014/main" id="{77381426-B366-EA35-42A1-9C4A0F9E69EA}"/>
            </a:ext>
          </a:extLst>
        </xdr:cNvPr>
        <xdr:cNvCxnSpPr/>
      </xdr:nvCxnSpPr>
      <xdr:spPr>
        <a:xfrm flipH="1" flipV="1">
          <a:off x="6762750" y="3648078"/>
          <a:ext cx="6350" cy="71966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9</xdr:col>
      <xdr:colOff>85725</xdr:colOff>
      <xdr:row>21</xdr:row>
      <xdr:rowOff>175682</xdr:rowOff>
    </xdr:from>
    <xdr:ext cx="1254124" cy="1637820"/>
    <xdr:sp macro="" textlink="">
      <xdr:nvSpPr>
        <xdr:cNvPr id="100" name="TextBox 99">
          <a:extLst>
            <a:ext uri="{FF2B5EF4-FFF2-40B4-BE49-F238E27FC236}">
              <a16:creationId xmlns:a16="http://schemas.microsoft.com/office/drawing/2014/main" id="{39D540C2-48E9-3ED9-42D0-9C1A3E865247}"/>
            </a:ext>
          </a:extLst>
        </xdr:cNvPr>
        <xdr:cNvSpPr txBox="1"/>
      </xdr:nvSpPr>
      <xdr:spPr>
        <a:xfrm>
          <a:off x="6477000" y="4201582"/>
          <a:ext cx="1254124" cy="1631216"/>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lnSpc>
              <a:spcPts val="1200"/>
            </a:lnSpc>
          </a:pPr>
          <a:r>
            <a:rPr lang="en-US" sz="1000">
              <a:latin typeface="Comic Sans MS" panose="030F0702030302020204" pitchFamily="66" charset="0"/>
            </a:rPr>
            <a:t>It is the rate of advance of the tool per minute found from the appropriate equation.</a:t>
          </a:r>
        </a:p>
        <a:p>
          <a:pPr algn="ctr">
            <a:lnSpc>
              <a:spcPts val="1000"/>
            </a:lnSpc>
          </a:pPr>
          <a:r>
            <a:rPr lang="en-US" sz="1000">
              <a:latin typeface="Comic Sans MS" panose="030F0702030302020204" pitchFamily="66" charset="0"/>
            </a:rPr>
            <a:t>[See</a:t>
          </a:r>
          <a:r>
            <a:rPr lang="en-US" sz="1000" baseline="0">
              <a:latin typeface="Comic Sans MS" panose="030F0702030302020204" pitchFamily="66" charset="0"/>
            </a:rPr>
            <a:t> note 6 and sample calculations for details]</a:t>
          </a:r>
          <a:endParaRPr lang="en-US" sz="1000">
            <a:latin typeface="Comic Sans MS" panose="030F0702030302020204" pitchFamily="66" charset="0"/>
          </a:endParaRPr>
        </a:p>
      </xdr:txBody>
    </xdr:sp>
    <xdr:clientData/>
  </xdr:oneCellAnchor>
  <xdr:twoCellAnchor>
    <xdr:from>
      <xdr:col>10</xdr:col>
      <xdr:colOff>476250</xdr:colOff>
      <xdr:row>9</xdr:row>
      <xdr:rowOff>174625</xdr:rowOff>
    </xdr:from>
    <xdr:to>
      <xdr:col>10</xdr:col>
      <xdr:colOff>476250</xdr:colOff>
      <xdr:row>13</xdr:row>
      <xdr:rowOff>174625</xdr:rowOff>
    </xdr:to>
    <xdr:cxnSp macro="">
      <xdr:nvCxnSpPr>
        <xdr:cNvPr id="104" name="Straight Arrow Connector 103">
          <a:extLst>
            <a:ext uri="{FF2B5EF4-FFF2-40B4-BE49-F238E27FC236}">
              <a16:creationId xmlns:a16="http://schemas.microsoft.com/office/drawing/2014/main" id="{358AA28A-B879-5E27-707B-EAD03DCD1A01}"/>
            </a:ext>
          </a:extLst>
        </xdr:cNvPr>
        <xdr:cNvCxnSpPr/>
      </xdr:nvCxnSpPr>
      <xdr:spPr>
        <a:xfrm>
          <a:off x="7477125" y="1704975"/>
          <a:ext cx="0" cy="762000"/>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10</xdr:col>
      <xdr:colOff>238126</xdr:colOff>
      <xdr:row>3</xdr:row>
      <xdr:rowOff>95251</xdr:rowOff>
    </xdr:from>
    <xdr:ext cx="1597081" cy="1384089"/>
    <xdr:sp macro="" textlink="">
      <xdr:nvSpPr>
        <xdr:cNvPr id="103" name="TextBox 102">
          <a:extLst>
            <a:ext uri="{FF2B5EF4-FFF2-40B4-BE49-F238E27FC236}">
              <a16:creationId xmlns:a16="http://schemas.microsoft.com/office/drawing/2014/main" id="{B64B0D30-B95D-851E-06C6-01200C754583}"/>
            </a:ext>
          </a:extLst>
        </xdr:cNvPr>
        <xdr:cNvSpPr txBox="1"/>
      </xdr:nvSpPr>
      <xdr:spPr>
        <a:xfrm>
          <a:off x="7239001" y="476251"/>
          <a:ext cx="1600200" cy="1390649"/>
        </a:xfrm>
        <a:prstGeom prst="rect">
          <a:avLst/>
        </a:prstGeom>
        <a:solidFill>
          <a:srgbClr val="FFFF99"/>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lnSpc>
              <a:spcPts val="1200"/>
            </a:lnSpc>
          </a:pPr>
          <a:r>
            <a:rPr lang="en-US" sz="1000">
              <a:latin typeface="Comic Sans MS" panose="030F0702030302020204" pitchFamily="66" charset="0"/>
            </a:rPr>
            <a:t>The thickness of material removed in one pass of the cutting tool.  This is based on the specific machine, cutter, and conditions.</a:t>
          </a:r>
        </a:p>
        <a:p>
          <a:pPr algn="ctr"/>
          <a:r>
            <a:rPr lang="en-US" sz="1000">
              <a:latin typeface="Comic Sans MS" panose="030F0702030302020204" pitchFamily="66" charset="0"/>
            </a:rPr>
            <a:t>[See note 7 for more details]</a:t>
          </a:r>
        </a:p>
      </xdr:txBody>
    </xdr:sp>
    <xdr:clientData/>
  </xdr:oneCellAnchor>
  <xdr:oneCellAnchor>
    <xdr:from>
      <xdr:col>12</xdr:col>
      <xdr:colOff>727076</xdr:colOff>
      <xdr:row>5</xdr:row>
      <xdr:rowOff>155575</xdr:rowOff>
    </xdr:from>
    <xdr:ext cx="1039608" cy="983230"/>
    <xdr:sp macro="" textlink="">
      <xdr:nvSpPr>
        <xdr:cNvPr id="110" name="TextBox 109">
          <a:extLst>
            <a:ext uri="{FF2B5EF4-FFF2-40B4-BE49-F238E27FC236}">
              <a16:creationId xmlns:a16="http://schemas.microsoft.com/office/drawing/2014/main" id="{CD9A3A55-18A0-E663-77A9-0EA0D7B76C6E}"/>
            </a:ext>
          </a:extLst>
        </xdr:cNvPr>
        <xdr:cNvSpPr txBox="1"/>
      </xdr:nvSpPr>
      <xdr:spPr>
        <a:xfrm>
          <a:off x="8943976" y="914400"/>
          <a:ext cx="1038224" cy="985847"/>
        </a:xfrm>
        <a:prstGeom prst="rect">
          <a:avLst/>
        </a:prstGeom>
        <a:solidFill>
          <a:schemeClr val="accent6">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00">
              <a:latin typeface="Comic Sans MS" panose="030F0702030302020204" pitchFamily="66" charset="0"/>
            </a:rPr>
            <a:t>Place important notes to the operator here.</a:t>
          </a:r>
        </a:p>
      </xdr:txBody>
    </xdr:sp>
    <xdr:clientData/>
  </xdr:oneCellAnchor>
  <xdr:twoCellAnchor>
    <xdr:from>
      <xdr:col>13</xdr:col>
      <xdr:colOff>257175</xdr:colOff>
      <xdr:row>19</xdr:row>
      <xdr:rowOff>3177</xdr:rowOff>
    </xdr:from>
    <xdr:to>
      <xdr:col>13</xdr:col>
      <xdr:colOff>264583</xdr:colOff>
      <xdr:row>23</xdr:row>
      <xdr:rowOff>95275</xdr:rowOff>
    </xdr:to>
    <xdr:cxnSp macro="">
      <xdr:nvCxnSpPr>
        <xdr:cNvPr id="114" name="Straight Arrow Connector 113">
          <a:extLst>
            <a:ext uri="{FF2B5EF4-FFF2-40B4-BE49-F238E27FC236}">
              <a16:creationId xmlns:a16="http://schemas.microsoft.com/office/drawing/2014/main" id="{DD66F7CC-FC91-9816-C466-998E832E83D3}"/>
            </a:ext>
          </a:extLst>
        </xdr:cNvPr>
        <xdr:cNvCxnSpPr/>
      </xdr:nvCxnSpPr>
      <xdr:spPr>
        <a:xfrm flipH="1" flipV="1">
          <a:off x="10131425" y="4221694"/>
          <a:ext cx="7408" cy="847723"/>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12</xdr:col>
      <xdr:colOff>635000</xdr:colOff>
      <xdr:row>23</xdr:row>
      <xdr:rowOff>77933</xdr:rowOff>
    </xdr:from>
    <xdr:ext cx="1514183" cy="1291557"/>
    <xdr:sp macro="" textlink="">
      <xdr:nvSpPr>
        <xdr:cNvPr id="113" name="TextBox 112">
          <a:extLst>
            <a:ext uri="{FF2B5EF4-FFF2-40B4-BE49-F238E27FC236}">
              <a16:creationId xmlns:a16="http://schemas.microsoft.com/office/drawing/2014/main" id="{5A4CD607-6A39-AF51-D41B-9B291E1F3A1E}"/>
            </a:ext>
          </a:extLst>
        </xdr:cNvPr>
        <xdr:cNvSpPr txBox="1"/>
      </xdr:nvSpPr>
      <xdr:spPr>
        <a:xfrm>
          <a:off x="8858250" y="4827733"/>
          <a:ext cx="1508126" cy="1284967"/>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lnSpc>
              <a:spcPts val="1100"/>
            </a:lnSpc>
          </a:pPr>
          <a:r>
            <a:rPr lang="en-US" sz="1000">
              <a:latin typeface="Comic Sans MS" panose="030F0702030302020204" pitchFamily="66" charset="0"/>
            </a:rPr>
            <a:t>This the total volume of material to be removed divided by the time it will take the machine to remove it.</a:t>
          </a:r>
        </a:p>
        <a:p>
          <a:pPr algn="ctr">
            <a:lnSpc>
              <a:spcPts val="900"/>
            </a:lnSpc>
          </a:pPr>
          <a:r>
            <a:rPr lang="en-US" sz="1000">
              <a:latin typeface="Comic Sans MS" panose="030F0702030302020204" pitchFamily="66" charset="0"/>
            </a:rPr>
            <a:t>[See sample calculations for more details]</a:t>
          </a:r>
        </a:p>
      </xdr:txBody>
    </xdr:sp>
    <xdr:clientData/>
  </xdr:oneCellAnchor>
  <xdr:oneCellAnchor>
    <xdr:from>
      <xdr:col>11</xdr:col>
      <xdr:colOff>213012</xdr:colOff>
      <xdr:row>20</xdr:row>
      <xdr:rowOff>174625</xdr:rowOff>
    </xdr:from>
    <xdr:ext cx="945688" cy="637895"/>
    <xdr:sp macro="" textlink="">
      <xdr:nvSpPr>
        <xdr:cNvPr id="108" name="TextBox 107">
          <a:extLst>
            <a:ext uri="{FF2B5EF4-FFF2-40B4-BE49-F238E27FC236}">
              <a16:creationId xmlns:a16="http://schemas.microsoft.com/office/drawing/2014/main" id="{9552CC5E-67D8-C568-AC3A-68CFD30CBBB5}"/>
            </a:ext>
          </a:extLst>
        </xdr:cNvPr>
        <xdr:cNvSpPr txBox="1"/>
      </xdr:nvSpPr>
      <xdr:spPr>
        <a:xfrm>
          <a:off x="7823487" y="4010025"/>
          <a:ext cx="949037" cy="628650"/>
        </a:xfrm>
        <a:prstGeom prst="rect">
          <a:avLst/>
        </a:prstGeom>
        <a:solidFill>
          <a:schemeClr val="accent2">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00">
              <a:latin typeface="Comic Sans MS" panose="030F0702030302020204" pitchFamily="66" charset="0"/>
            </a:rPr>
            <a:t>To be completed by staff.</a:t>
          </a:r>
        </a:p>
      </xdr:txBody>
    </xdr:sp>
    <xdr:clientData/>
  </xdr:oneCellAnchor>
  <xdr:twoCellAnchor>
    <xdr:from>
      <xdr:col>14</xdr:col>
      <xdr:colOff>290513</xdr:colOff>
      <xdr:row>10</xdr:row>
      <xdr:rowOff>79601</xdr:rowOff>
    </xdr:from>
    <xdr:to>
      <xdr:col>14</xdr:col>
      <xdr:colOff>295275</xdr:colOff>
      <xdr:row>13</xdr:row>
      <xdr:rowOff>174762</xdr:rowOff>
    </xdr:to>
    <xdr:cxnSp macro="">
      <xdr:nvCxnSpPr>
        <xdr:cNvPr id="118" name="Straight Arrow Connector 117">
          <a:extLst>
            <a:ext uri="{FF2B5EF4-FFF2-40B4-BE49-F238E27FC236}">
              <a16:creationId xmlns:a16="http://schemas.microsoft.com/office/drawing/2014/main" id="{774641F0-89B6-D458-FEAF-039B44A94FEF}"/>
            </a:ext>
          </a:extLst>
        </xdr:cNvPr>
        <xdr:cNvCxnSpPr>
          <a:stCxn id="117" idx="2"/>
        </xdr:cNvCxnSpPr>
      </xdr:nvCxnSpPr>
      <xdr:spPr>
        <a:xfrm>
          <a:off x="10729913" y="1800451"/>
          <a:ext cx="4762" cy="656999"/>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13</xdr:col>
      <xdr:colOff>266700</xdr:colOff>
      <xdr:row>3</xdr:row>
      <xdr:rowOff>76198</xdr:rowOff>
    </xdr:from>
    <xdr:ext cx="1266825" cy="1345920"/>
    <xdr:sp macro="" textlink="">
      <xdr:nvSpPr>
        <xdr:cNvPr id="117" name="TextBox 116">
          <a:extLst>
            <a:ext uri="{FF2B5EF4-FFF2-40B4-BE49-F238E27FC236}">
              <a16:creationId xmlns:a16="http://schemas.microsoft.com/office/drawing/2014/main" id="{780771C2-CD30-EF92-A6E6-05CD0A9272AB}"/>
            </a:ext>
          </a:extLst>
        </xdr:cNvPr>
        <xdr:cNvSpPr txBox="1"/>
      </xdr:nvSpPr>
      <xdr:spPr>
        <a:xfrm>
          <a:off x="10096500" y="457198"/>
          <a:ext cx="1266825" cy="1343253"/>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000">
              <a:latin typeface="Comic Sans MS" panose="030F0702030302020204" pitchFamily="66" charset="0"/>
            </a:rPr>
            <a:t>Place your best estimate of the time it will take for this operation to be finished.</a:t>
          </a:r>
        </a:p>
        <a:p>
          <a:pPr algn="ctr"/>
          <a:r>
            <a:rPr lang="en-US" sz="1000">
              <a:latin typeface="Comic Sans MS" panose="030F0702030302020204" pitchFamily="66" charset="0"/>
            </a:rPr>
            <a:t>[See note 8</a:t>
          </a:r>
          <a:r>
            <a:rPr lang="en-US" sz="1000" baseline="0">
              <a:latin typeface="Comic Sans MS" panose="030F0702030302020204" pitchFamily="66" charset="0"/>
            </a:rPr>
            <a:t> for more details]</a:t>
          </a:r>
          <a:endParaRPr lang="en-US" sz="1000">
            <a:latin typeface="Comic Sans MS" panose="030F0702030302020204" pitchFamily="66" charset="0"/>
          </a:endParaRPr>
        </a:p>
      </xdr:txBody>
    </xdr:sp>
    <xdr:clientData/>
  </xdr:oneCellAnchor>
  <xdr:twoCellAnchor>
    <xdr:from>
      <xdr:col>15</xdr:col>
      <xdr:colOff>352425</xdr:colOff>
      <xdr:row>18</xdr:row>
      <xdr:rowOff>288929</xdr:rowOff>
    </xdr:from>
    <xdr:to>
      <xdr:col>15</xdr:col>
      <xdr:colOff>357187</xdr:colOff>
      <xdr:row>21</xdr:row>
      <xdr:rowOff>112774</xdr:rowOff>
    </xdr:to>
    <xdr:cxnSp macro="">
      <xdr:nvCxnSpPr>
        <xdr:cNvPr id="122" name="Straight Arrow Connector 121">
          <a:extLst>
            <a:ext uri="{FF2B5EF4-FFF2-40B4-BE49-F238E27FC236}">
              <a16:creationId xmlns:a16="http://schemas.microsoft.com/office/drawing/2014/main" id="{B0F6BDAC-B002-F589-3F17-13095AB6EA6B}"/>
            </a:ext>
          </a:extLst>
        </xdr:cNvPr>
        <xdr:cNvCxnSpPr/>
      </xdr:nvCxnSpPr>
      <xdr:spPr>
        <a:xfrm flipH="1" flipV="1">
          <a:off x="11425238" y="3629029"/>
          <a:ext cx="4762" cy="506409"/>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oneCellAnchor>
    <xdr:from>
      <xdr:col>13</xdr:col>
      <xdr:colOff>600077</xdr:colOff>
      <xdr:row>21</xdr:row>
      <xdr:rowOff>22220</xdr:rowOff>
    </xdr:from>
    <xdr:ext cx="1162048" cy="1426031"/>
    <xdr:sp macro="" textlink="">
      <xdr:nvSpPr>
        <xdr:cNvPr id="121" name="TextBox 120">
          <a:extLst>
            <a:ext uri="{FF2B5EF4-FFF2-40B4-BE49-F238E27FC236}">
              <a16:creationId xmlns:a16="http://schemas.microsoft.com/office/drawing/2014/main" id="{7DF8F2CE-D4F2-3289-05B4-3D4A88418073}"/>
            </a:ext>
          </a:extLst>
        </xdr:cNvPr>
        <xdr:cNvSpPr txBox="1"/>
      </xdr:nvSpPr>
      <xdr:spPr>
        <a:xfrm>
          <a:off x="10429877" y="4391020"/>
          <a:ext cx="1162048" cy="1426031"/>
        </a:xfrm>
        <a:prstGeom prst="rect">
          <a:avLst/>
        </a:prstGeom>
        <a:solidFill>
          <a:schemeClr val="bg2">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lnSpc>
              <a:spcPts val="1300"/>
            </a:lnSpc>
          </a:pPr>
          <a:r>
            <a:rPr lang="en-US" sz="1000">
              <a:latin typeface="Comic Sans MS" panose="030F0702030302020204" pitchFamily="66" charset="0"/>
            </a:rPr>
            <a:t>This gives you, the student, a realistic idea of how long things can actually take. </a:t>
          </a:r>
        </a:p>
        <a:p>
          <a:pPr algn="ctr">
            <a:lnSpc>
              <a:spcPts val="1100"/>
            </a:lnSpc>
          </a:pPr>
          <a:r>
            <a:rPr lang="en-US" sz="1000">
              <a:latin typeface="Comic Sans MS" panose="030F0702030302020204" pitchFamily="66" charset="0"/>
            </a:rPr>
            <a:t>[See note 9 for more details]</a:t>
          </a:r>
        </a:p>
      </xdr:txBody>
    </xdr:sp>
    <xdr:clientData/>
  </xdr:oneCellAnchor>
  <xdr:twoCellAnchor>
    <xdr:from>
      <xdr:col>2</xdr:col>
      <xdr:colOff>504825</xdr:colOff>
      <xdr:row>9</xdr:row>
      <xdr:rowOff>98425</xdr:rowOff>
    </xdr:from>
    <xdr:to>
      <xdr:col>2</xdr:col>
      <xdr:colOff>504827</xdr:colOff>
      <xdr:row>13</xdr:row>
      <xdr:rowOff>174736</xdr:rowOff>
    </xdr:to>
    <xdr:cxnSp macro="">
      <xdr:nvCxnSpPr>
        <xdr:cNvPr id="123" name="Straight Arrow Connector 122">
          <a:extLst>
            <a:ext uri="{FF2B5EF4-FFF2-40B4-BE49-F238E27FC236}">
              <a16:creationId xmlns:a16="http://schemas.microsoft.com/office/drawing/2014/main" id="{4082DE01-2C44-0A1F-840C-B9D232A0FA17}"/>
            </a:ext>
          </a:extLst>
        </xdr:cNvPr>
        <xdr:cNvCxnSpPr/>
      </xdr:nvCxnSpPr>
      <xdr:spPr>
        <a:xfrm>
          <a:off x="2066925" y="2200275"/>
          <a:ext cx="2" cy="828675"/>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twoCellAnchor>
    <xdr:from>
      <xdr:col>7</xdr:col>
      <xdr:colOff>314325</xdr:colOff>
      <xdr:row>19</xdr:row>
      <xdr:rowOff>3177</xdr:rowOff>
    </xdr:from>
    <xdr:to>
      <xdr:col>7</xdr:col>
      <xdr:colOff>314325</xdr:colOff>
      <xdr:row>21</xdr:row>
      <xdr:rowOff>3175</xdr:rowOff>
    </xdr:to>
    <xdr:cxnSp macro="">
      <xdr:nvCxnSpPr>
        <xdr:cNvPr id="125" name="Straight Arrow Connector 124">
          <a:extLst>
            <a:ext uri="{FF2B5EF4-FFF2-40B4-BE49-F238E27FC236}">
              <a16:creationId xmlns:a16="http://schemas.microsoft.com/office/drawing/2014/main" id="{85E7D770-646E-66CA-F1ED-FFA94DBBB28A}"/>
            </a:ext>
          </a:extLst>
        </xdr:cNvPr>
        <xdr:cNvCxnSpPr/>
      </xdr:nvCxnSpPr>
      <xdr:spPr>
        <a:xfrm flipV="1">
          <a:off x="5486400" y="4219577"/>
          <a:ext cx="0" cy="380998"/>
        </a:xfrm>
        <a:prstGeom prst="straightConnector1">
          <a:avLst/>
        </a:prstGeom>
        <a:ln>
          <a:tailEnd type="arrow"/>
        </a:ln>
      </xdr:spPr>
      <xdr:style>
        <a:lnRef idx="2">
          <a:schemeClr val="dk1"/>
        </a:lnRef>
        <a:fillRef idx="0">
          <a:schemeClr val="dk1"/>
        </a:fillRef>
        <a:effectRef idx="1">
          <a:schemeClr val="dk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47625</xdr:colOff>
      <xdr:row>5</xdr:row>
      <xdr:rowOff>152400</xdr:rowOff>
    </xdr:from>
    <xdr:to>
      <xdr:col>17</xdr:col>
      <xdr:colOff>581025</xdr:colOff>
      <xdr:row>9</xdr:row>
      <xdr:rowOff>219075</xdr:rowOff>
    </xdr:to>
    <xdr:pic>
      <xdr:nvPicPr>
        <xdr:cNvPr id="13439" name="Picture 2" descr="http://www.webmachinist.net/wpimages/wpd8e4d6ac_06.png">
          <a:extLst>
            <a:ext uri="{FF2B5EF4-FFF2-40B4-BE49-F238E27FC236}">
              <a16:creationId xmlns:a16="http://schemas.microsoft.com/office/drawing/2014/main" id="{B32F7179-4EE4-E1B8-5405-638C1A742E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572875" y="1600200"/>
          <a:ext cx="23622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5577</xdr:colOff>
      <xdr:row>9</xdr:row>
      <xdr:rowOff>205137</xdr:rowOff>
    </xdr:from>
    <xdr:to>
      <xdr:col>7</xdr:col>
      <xdr:colOff>443462</xdr:colOff>
      <xdr:row>10</xdr:row>
      <xdr:rowOff>77285</xdr:rowOff>
    </xdr:to>
    <xdr:sp macro="" textlink="">
      <xdr:nvSpPr>
        <xdr:cNvPr id="5" name="TextBox 4">
          <a:extLst>
            <a:ext uri="{FF2B5EF4-FFF2-40B4-BE49-F238E27FC236}">
              <a16:creationId xmlns:a16="http://schemas.microsoft.com/office/drawing/2014/main" id="{DF64F2BE-8099-3E20-12B1-E45BDB15B70E}"/>
            </a:ext>
          </a:extLst>
        </xdr:cNvPr>
        <xdr:cNvSpPr txBox="1"/>
      </xdr:nvSpPr>
      <xdr:spPr>
        <a:xfrm>
          <a:off x="3750528" y="1891527"/>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11</xdr:row>
      <xdr:rowOff>205137</xdr:rowOff>
    </xdr:from>
    <xdr:to>
      <xdr:col>7</xdr:col>
      <xdr:colOff>443462</xdr:colOff>
      <xdr:row>12</xdr:row>
      <xdr:rowOff>77285</xdr:rowOff>
    </xdr:to>
    <xdr:sp macro="" textlink="">
      <xdr:nvSpPr>
        <xdr:cNvPr id="7" name="TextBox 6">
          <a:extLst>
            <a:ext uri="{FF2B5EF4-FFF2-40B4-BE49-F238E27FC236}">
              <a16:creationId xmlns:a16="http://schemas.microsoft.com/office/drawing/2014/main" id="{A6D96A1A-320D-8E3F-7CA0-270E53A9295D}"/>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13</xdr:row>
      <xdr:rowOff>205137</xdr:rowOff>
    </xdr:from>
    <xdr:to>
      <xdr:col>7</xdr:col>
      <xdr:colOff>443462</xdr:colOff>
      <xdr:row>14</xdr:row>
      <xdr:rowOff>77285</xdr:rowOff>
    </xdr:to>
    <xdr:sp macro="" textlink="">
      <xdr:nvSpPr>
        <xdr:cNvPr id="8" name="TextBox 7">
          <a:extLst>
            <a:ext uri="{FF2B5EF4-FFF2-40B4-BE49-F238E27FC236}">
              <a16:creationId xmlns:a16="http://schemas.microsoft.com/office/drawing/2014/main" id="{F78A3E8B-49D0-F4C8-5C5E-B11708E65BE5}"/>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15</xdr:row>
      <xdr:rowOff>205137</xdr:rowOff>
    </xdr:from>
    <xdr:to>
      <xdr:col>7</xdr:col>
      <xdr:colOff>443462</xdr:colOff>
      <xdr:row>16</xdr:row>
      <xdr:rowOff>77285</xdr:rowOff>
    </xdr:to>
    <xdr:sp macro="" textlink="">
      <xdr:nvSpPr>
        <xdr:cNvPr id="9" name="TextBox 8">
          <a:extLst>
            <a:ext uri="{FF2B5EF4-FFF2-40B4-BE49-F238E27FC236}">
              <a16:creationId xmlns:a16="http://schemas.microsoft.com/office/drawing/2014/main" id="{BD01FDF2-DA72-303C-570B-0A8D87229A58}"/>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17</xdr:row>
      <xdr:rowOff>205137</xdr:rowOff>
    </xdr:from>
    <xdr:to>
      <xdr:col>7</xdr:col>
      <xdr:colOff>443462</xdr:colOff>
      <xdr:row>18</xdr:row>
      <xdr:rowOff>77285</xdr:rowOff>
    </xdr:to>
    <xdr:sp macro="" textlink="">
      <xdr:nvSpPr>
        <xdr:cNvPr id="10" name="TextBox 9">
          <a:extLst>
            <a:ext uri="{FF2B5EF4-FFF2-40B4-BE49-F238E27FC236}">
              <a16:creationId xmlns:a16="http://schemas.microsoft.com/office/drawing/2014/main" id="{B1FADF8D-91A6-A483-41D6-8E163E076B18}"/>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19</xdr:row>
      <xdr:rowOff>205137</xdr:rowOff>
    </xdr:from>
    <xdr:to>
      <xdr:col>7</xdr:col>
      <xdr:colOff>443462</xdr:colOff>
      <xdr:row>20</xdr:row>
      <xdr:rowOff>77285</xdr:rowOff>
    </xdr:to>
    <xdr:sp macro="" textlink="">
      <xdr:nvSpPr>
        <xdr:cNvPr id="11" name="TextBox 10">
          <a:extLst>
            <a:ext uri="{FF2B5EF4-FFF2-40B4-BE49-F238E27FC236}">
              <a16:creationId xmlns:a16="http://schemas.microsoft.com/office/drawing/2014/main" id="{030A56DF-83DD-86CA-E782-29934A66A42F}"/>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21</xdr:row>
      <xdr:rowOff>205137</xdr:rowOff>
    </xdr:from>
    <xdr:to>
      <xdr:col>7</xdr:col>
      <xdr:colOff>443462</xdr:colOff>
      <xdr:row>22</xdr:row>
      <xdr:rowOff>77285</xdr:rowOff>
    </xdr:to>
    <xdr:sp macro="" textlink="">
      <xdr:nvSpPr>
        <xdr:cNvPr id="12" name="TextBox 11">
          <a:extLst>
            <a:ext uri="{FF2B5EF4-FFF2-40B4-BE49-F238E27FC236}">
              <a16:creationId xmlns:a16="http://schemas.microsoft.com/office/drawing/2014/main" id="{4ACA7941-ED97-4548-C3E9-FF2073EA9D94}"/>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23</xdr:row>
      <xdr:rowOff>205137</xdr:rowOff>
    </xdr:from>
    <xdr:to>
      <xdr:col>7</xdr:col>
      <xdr:colOff>443462</xdr:colOff>
      <xdr:row>24</xdr:row>
      <xdr:rowOff>77285</xdr:rowOff>
    </xdr:to>
    <xdr:sp macro="" textlink="">
      <xdr:nvSpPr>
        <xdr:cNvPr id="13" name="TextBox 12">
          <a:extLst>
            <a:ext uri="{FF2B5EF4-FFF2-40B4-BE49-F238E27FC236}">
              <a16:creationId xmlns:a16="http://schemas.microsoft.com/office/drawing/2014/main" id="{B8CBFBF9-9592-B31F-7160-1205ED405EF2}"/>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25</xdr:row>
      <xdr:rowOff>205137</xdr:rowOff>
    </xdr:from>
    <xdr:to>
      <xdr:col>7</xdr:col>
      <xdr:colOff>443462</xdr:colOff>
      <xdr:row>26</xdr:row>
      <xdr:rowOff>77285</xdr:rowOff>
    </xdr:to>
    <xdr:sp macro="" textlink="">
      <xdr:nvSpPr>
        <xdr:cNvPr id="14" name="TextBox 13">
          <a:extLst>
            <a:ext uri="{FF2B5EF4-FFF2-40B4-BE49-F238E27FC236}">
              <a16:creationId xmlns:a16="http://schemas.microsoft.com/office/drawing/2014/main" id="{207D1573-E55A-97E9-2F42-0C491D24C677}"/>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27</xdr:row>
      <xdr:rowOff>205137</xdr:rowOff>
    </xdr:from>
    <xdr:to>
      <xdr:col>7</xdr:col>
      <xdr:colOff>443462</xdr:colOff>
      <xdr:row>28</xdr:row>
      <xdr:rowOff>77285</xdr:rowOff>
    </xdr:to>
    <xdr:sp macro="" textlink="">
      <xdr:nvSpPr>
        <xdr:cNvPr id="15" name="TextBox 14">
          <a:extLst>
            <a:ext uri="{FF2B5EF4-FFF2-40B4-BE49-F238E27FC236}">
              <a16:creationId xmlns:a16="http://schemas.microsoft.com/office/drawing/2014/main" id="{2916EB6E-F6E7-39F5-2A62-E8EFA04B0437}"/>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29</xdr:row>
      <xdr:rowOff>205137</xdr:rowOff>
    </xdr:from>
    <xdr:to>
      <xdr:col>7</xdr:col>
      <xdr:colOff>443462</xdr:colOff>
      <xdr:row>30</xdr:row>
      <xdr:rowOff>77285</xdr:rowOff>
    </xdr:to>
    <xdr:sp macro="" textlink="">
      <xdr:nvSpPr>
        <xdr:cNvPr id="16" name="TextBox 15">
          <a:extLst>
            <a:ext uri="{FF2B5EF4-FFF2-40B4-BE49-F238E27FC236}">
              <a16:creationId xmlns:a16="http://schemas.microsoft.com/office/drawing/2014/main" id="{D18E528E-DA18-DB2C-3598-3F94DC52CB03}"/>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xdr:from>
      <xdr:col>7</xdr:col>
      <xdr:colOff>5577</xdr:colOff>
      <xdr:row>31</xdr:row>
      <xdr:rowOff>205137</xdr:rowOff>
    </xdr:from>
    <xdr:to>
      <xdr:col>7</xdr:col>
      <xdr:colOff>443462</xdr:colOff>
      <xdr:row>32</xdr:row>
      <xdr:rowOff>77285</xdr:rowOff>
    </xdr:to>
    <xdr:sp macro="" textlink="">
      <xdr:nvSpPr>
        <xdr:cNvPr id="17" name="TextBox 16">
          <a:extLst>
            <a:ext uri="{FF2B5EF4-FFF2-40B4-BE49-F238E27FC236}">
              <a16:creationId xmlns:a16="http://schemas.microsoft.com/office/drawing/2014/main" id="{D9F19946-2547-B7AF-3489-C666B1F06DC4}"/>
            </a:ext>
          </a:extLst>
        </xdr:cNvPr>
        <xdr:cNvSpPr txBox="1"/>
      </xdr:nvSpPr>
      <xdr:spPr>
        <a:xfrm>
          <a:off x="3750726" y="1893899"/>
          <a:ext cx="431181" cy="785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
            <a:t>ACTUAL</a:t>
          </a:r>
        </a:p>
      </xdr:txBody>
    </xdr:sp>
    <xdr:clientData/>
  </xdr:twoCellAnchor>
  <xdr:twoCellAnchor editAs="oneCell">
    <xdr:from>
      <xdr:col>0</xdr:col>
      <xdr:colOff>0</xdr:colOff>
      <xdr:row>34</xdr:row>
      <xdr:rowOff>0</xdr:rowOff>
    </xdr:from>
    <xdr:to>
      <xdr:col>12</xdr:col>
      <xdr:colOff>1162050</xdr:colOff>
      <xdr:row>64</xdr:row>
      <xdr:rowOff>114300</xdr:rowOff>
    </xdr:to>
    <xdr:pic>
      <xdr:nvPicPr>
        <xdr:cNvPr id="39077" name="Picture 17">
          <a:extLst>
            <a:ext uri="{FF2B5EF4-FFF2-40B4-BE49-F238E27FC236}">
              <a16:creationId xmlns:a16="http://schemas.microsoft.com/office/drawing/2014/main" id="{0A46A4DC-0F69-E7EF-5D60-CB94EFCF2A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6972300"/>
          <a:ext cx="7543800" cy="582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0</xdr:colOff>
      <xdr:row>34</xdr:row>
      <xdr:rowOff>0</xdr:rowOff>
    </xdr:from>
    <xdr:to>
      <xdr:col>17</xdr:col>
      <xdr:colOff>171450</xdr:colOff>
      <xdr:row>43</xdr:row>
      <xdr:rowOff>114300</xdr:rowOff>
    </xdr:to>
    <xdr:pic>
      <xdr:nvPicPr>
        <xdr:cNvPr id="39078" name="Picture 18">
          <a:extLst>
            <a:ext uri="{FF2B5EF4-FFF2-40B4-BE49-F238E27FC236}">
              <a16:creationId xmlns:a16="http://schemas.microsoft.com/office/drawing/2014/main" id="{34D88158-0F4C-C728-3D8B-5AC3868CF1E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50160" t="14824" r="9937" b="6650"/>
        <a:stretch>
          <a:fillRect/>
        </a:stretch>
      </xdr:blipFill>
      <xdr:spPr bwMode="auto">
        <a:xfrm>
          <a:off x="8410575" y="6972300"/>
          <a:ext cx="23241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0</xdr:colOff>
      <xdr:row>44</xdr:row>
      <xdr:rowOff>0</xdr:rowOff>
    </xdr:from>
    <xdr:to>
      <xdr:col>16</xdr:col>
      <xdr:colOff>514350</xdr:colOff>
      <xdr:row>53</xdr:row>
      <xdr:rowOff>114300</xdr:rowOff>
    </xdr:to>
    <xdr:pic>
      <xdr:nvPicPr>
        <xdr:cNvPr id="39079" name="Picture 19">
          <a:extLst>
            <a:ext uri="{FF2B5EF4-FFF2-40B4-BE49-F238E27FC236}">
              <a16:creationId xmlns:a16="http://schemas.microsoft.com/office/drawing/2014/main" id="{2EDA443A-1DFF-77E3-7CE1-BEC7B6D4EAC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64423" t="22836" r="8653" b="17468"/>
        <a:stretch>
          <a:fillRect/>
        </a:stretch>
      </xdr:blipFill>
      <xdr:spPr bwMode="auto">
        <a:xfrm>
          <a:off x="8410575" y="8877300"/>
          <a:ext cx="20574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0</xdr:colOff>
      <xdr:row>54</xdr:row>
      <xdr:rowOff>0</xdr:rowOff>
    </xdr:from>
    <xdr:to>
      <xdr:col>17</xdr:col>
      <xdr:colOff>219075</xdr:colOff>
      <xdr:row>63</xdr:row>
      <xdr:rowOff>114300</xdr:rowOff>
    </xdr:to>
    <xdr:pic>
      <xdr:nvPicPr>
        <xdr:cNvPr id="39080" name="Picture 20">
          <a:extLst>
            <a:ext uri="{FF2B5EF4-FFF2-40B4-BE49-F238E27FC236}">
              <a16:creationId xmlns:a16="http://schemas.microsoft.com/office/drawing/2014/main" id="{2AFF8D03-9EFD-651D-DDBC-805395BAB4D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l="63782" t="23236" r="6250" b="19070"/>
        <a:stretch>
          <a:fillRect/>
        </a:stretch>
      </xdr:blipFill>
      <xdr:spPr bwMode="auto">
        <a:xfrm>
          <a:off x="8410575" y="10782300"/>
          <a:ext cx="2371725"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0</xdr:colOff>
      <xdr:row>64</xdr:row>
      <xdr:rowOff>0</xdr:rowOff>
    </xdr:from>
    <xdr:to>
      <xdr:col>19</xdr:col>
      <xdr:colOff>152400</xdr:colOff>
      <xdr:row>73</xdr:row>
      <xdr:rowOff>114300</xdr:rowOff>
    </xdr:to>
    <xdr:pic>
      <xdr:nvPicPr>
        <xdr:cNvPr id="39081" name="Picture 21">
          <a:extLst>
            <a:ext uri="{FF2B5EF4-FFF2-40B4-BE49-F238E27FC236}">
              <a16:creationId xmlns:a16="http://schemas.microsoft.com/office/drawing/2014/main" id="{B4F9680D-BFB8-A6CA-E077-4C294882148C}"/>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l="60097" t="28046" r="6570" b="28687"/>
        <a:stretch>
          <a:fillRect/>
        </a:stretch>
      </xdr:blipFill>
      <xdr:spPr bwMode="auto">
        <a:xfrm>
          <a:off x="8410575" y="12687300"/>
          <a:ext cx="352425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0</xdr:colOff>
      <xdr:row>74</xdr:row>
      <xdr:rowOff>0</xdr:rowOff>
    </xdr:from>
    <xdr:to>
      <xdr:col>20</xdr:col>
      <xdr:colOff>171450</xdr:colOff>
      <xdr:row>83</xdr:row>
      <xdr:rowOff>114300</xdr:rowOff>
    </xdr:to>
    <xdr:pic>
      <xdr:nvPicPr>
        <xdr:cNvPr id="39082" name="Picture 22">
          <a:extLst>
            <a:ext uri="{FF2B5EF4-FFF2-40B4-BE49-F238E27FC236}">
              <a16:creationId xmlns:a16="http://schemas.microsoft.com/office/drawing/2014/main" id="{BBC004F8-F69D-E8DB-1AB4-5D7F95AE2B2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l="58333" t="34055" r="4167" b="24680"/>
        <a:stretch>
          <a:fillRect/>
        </a:stretch>
      </xdr:blipFill>
      <xdr:spPr bwMode="auto">
        <a:xfrm>
          <a:off x="8410575" y="14592300"/>
          <a:ext cx="41529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13</xdr:col>
          <xdr:colOff>0</xdr:colOff>
          <xdr:row>0</xdr:row>
          <xdr:rowOff>0</xdr:rowOff>
        </xdr:from>
        <xdr:to>
          <xdr:col>24</xdr:col>
          <xdr:colOff>476250</xdr:colOff>
          <xdr:row>45</xdr:row>
          <xdr:rowOff>180975</xdr:rowOff>
        </xdr:to>
        <xdr:sp macro="" textlink="">
          <xdr:nvSpPr>
            <xdr:cNvPr id="27708" name="Object 60" hidden="1">
              <a:extLst>
                <a:ext uri="{63B3BB69-23CF-44E3-9099-C40C66FF867C}">
                  <a14:compatExt spid="_x0000_s27708"/>
                </a:ext>
                <a:ext uri="{FF2B5EF4-FFF2-40B4-BE49-F238E27FC236}">
                  <a16:creationId xmlns:a16="http://schemas.microsoft.com/office/drawing/2014/main" id="{553E5E57-281D-F281-3F1C-C77653A6DE9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46</xdr:row>
          <xdr:rowOff>0</xdr:rowOff>
        </xdr:from>
        <xdr:to>
          <xdr:col>24</xdr:col>
          <xdr:colOff>476250</xdr:colOff>
          <xdr:row>68</xdr:row>
          <xdr:rowOff>171450</xdr:rowOff>
        </xdr:to>
        <xdr:sp macro="" textlink="">
          <xdr:nvSpPr>
            <xdr:cNvPr id="27709" name="Object 61" hidden="1">
              <a:extLst>
                <a:ext uri="{63B3BB69-23CF-44E3-9099-C40C66FF867C}">
                  <a14:compatExt spid="_x0000_s27709"/>
                </a:ext>
                <a:ext uri="{FF2B5EF4-FFF2-40B4-BE49-F238E27FC236}">
                  <a16:creationId xmlns:a16="http://schemas.microsoft.com/office/drawing/2014/main" id="{BBD20648-9919-3116-FFDF-C5C5A587F0EB}"/>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12</xdr:col>
          <xdr:colOff>314325</xdr:colOff>
          <xdr:row>47</xdr:row>
          <xdr:rowOff>95250</xdr:rowOff>
        </xdr:to>
        <xdr:sp macro="" textlink="">
          <xdr:nvSpPr>
            <xdr:cNvPr id="27710" name="Object 62" hidden="1">
              <a:extLst>
                <a:ext uri="{63B3BB69-23CF-44E3-9099-C40C66FF867C}">
                  <a14:compatExt spid="_x0000_s27710"/>
                </a:ext>
                <a:ext uri="{FF2B5EF4-FFF2-40B4-BE49-F238E27FC236}">
                  <a16:creationId xmlns:a16="http://schemas.microsoft.com/office/drawing/2014/main" id="{664D5757-AF85-0694-445B-C184257AF75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A62E970-0392-4E8A-8BC0-8906437563F5}" name="Table3" displayName="Table3" ref="A1:F239" totalsRowShown="0" headerRowBorderDxfId="17" tableBorderDxfId="18" totalsRowBorderDxfId="16">
  <autoFilter ref="A1:F239" xr:uid="{D6C6AAEF-E62C-476A-9D15-2EC56652B850}"/>
  <tableColumns count="6">
    <tableColumn id="1" xr3:uid="{00000000-0010-0000-0100-000001000000}" name="FRACT SIZE" dataDxfId="15"/>
    <tableColumn id="2" xr3:uid="{00000000-0010-0000-0100-000002000000}" name="# SIZE" dataDxfId="14"/>
    <tableColumn id="3" xr3:uid="{00000000-0010-0000-0100-000003000000}" name="LETTER SIZE" dataDxfId="13"/>
    <tableColumn id="4" xr3:uid="{00000000-0010-0000-0100-000004000000}" name="METRIC SIZE"/>
    <tableColumn id="5" xr3:uid="{00000000-0010-0000-0100-000005000000}" name="DECIMAL INCHES" dataDxfId="12"/>
    <tableColumn id="6" xr3:uid="{00000000-0010-0000-0100-000006000000}" name="Center Drill To Use" dataDxfId="11"/>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90F000E-C2DA-4A54-AD60-3BA2D1FEC8B4}" name="Table13" displayName="Table13" ref="H1:N16" totalsRowShown="0" headerRowDxfId="10" headerRowBorderDxfId="8" tableBorderDxfId="9" totalsRowBorderDxfId="7">
  <autoFilter ref="H1:N16" xr:uid="{91574C1D-EDCA-481E-95BE-489EBB788B98}"/>
  <tableColumns count="7">
    <tableColumn id="1" xr3:uid="{00000000-0010-0000-0300-000001000000}" name="Size" dataDxfId="6"/>
    <tableColumn id="2" xr3:uid="{00000000-0010-0000-0300-000002000000}" name="Body Dia (A) [in]" dataDxfId="5"/>
    <tableColumn id="9" xr3:uid="{00000000-0010-0000-0300-000009000000}" name="Drill Dia (D) [in]" dataDxfId="4"/>
    <tableColumn id="7" xr3:uid="{00000000-0010-0000-0300-000007000000}" name="Drill Length (C) [in]" dataDxfId="3"/>
    <tableColumn id="6" xr3:uid="{00000000-0010-0000-0300-000006000000}" name="Tip Length [in]" dataDxfId="2"/>
    <tableColumn id="4" xr3:uid="{00000000-0010-0000-0300-000004000000}" name="DOC 1/2 Taper Exact" dataDxfId="1"/>
    <tableColumn id="3" xr3:uid="{00000000-0010-0000-0300-000003000000}" name="Approximate Depth of Cut [in]" dataDxfId="0"/>
  </tableColumns>
  <tableStyleInfo name="TableStyleMedium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4.vml"/><Relationship Id="rId7" Type="http://schemas.openxmlformats.org/officeDocument/2006/relationships/image" Target="../media/image9.emf"/><Relationship Id="rId2" Type="http://schemas.openxmlformats.org/officeDocument/2006/relationships/drawing" Target="../drawings/drawing5.xml"/><Relationship Id="rId1" Type="http://schemas.openxmlformats.org/officeDocument/2006/relationships/printerSettings" Target="../printerSettings/printerSettings7.bin"/><Relationship Id="rId6" Type="http://schemas.openxmlformats.org/officeDocument/2006/relationships/oleObject" Target="../embeddings/oleObject2.bin"/><Relationship Id="rId5" Type="http://schemas.openxmlformats.org/officeDocument/2006/relationships/image" Target="../media/image8.emf"/><Relationship Id="rId4" Type="http://schemas.openxmlformats.org/officeDocument/2006/relationships/oleObject" Target="../embeddings/oleObject1.bin"/><Relationship Id="rId9" Type="http://schemas.openxmlformats.org/officeDocument/2006/relationships/image" Target="../media/image10.emf"/></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18233-91B1-422C-A472-B4C1AE622A4C}">
  <sheetPr>
    <tabColor theme="6" tint="0.39997558519241921"/>
  </sheetPr>
  <dimension ref="A1:P29"/>
  <sheetViews>
    <sheetView view="pageLayout" zoomScale="70" zoomScaleNormal="100" zoomScaleSheetLayoutView="115" zoomScalePageLayoutView="70" workbookViewId="0">
      <selection activeCell="K15" sqref="K15:P19"/>
    </sheetView>
  </sheetViews>
  <sheetFormatPr defaultRowHeight="15"/>
  <cols>
    <col min="1" max="1" width="3.5703125" customWidth="1"/>
    <col min="2" max="2" width="8.7109375" customWidth="1"/>
    <col min="3" max="3" width="2.7109375" customWidth="1"/>
    <col min="4" max="4" width="14.5703125" customWidth="1"/>
    <col min="5" max="5" width="8.42578125" customWidth="1"/>
    <col min="6" max="6" width="5.42578125" customWidth="1"/>
    <col min="7" max="7" width="8.140625" customWidth="1"/>
    <col min="8" max="8" width="10.28515625" customWidth="1"/>
    <col min="9" max="9" width="4.140625" customWidth="1"/>
    <col min="10" max="10" width="7.5703125" customWidth="1"/>
    <col min="11" max="11" width="2.5703125" customWidth="1"/>
    <col min="12" max="12" width="15.85546875" customWidth="1"/>
    <col min="13" max="13" width="30.42578125" customWidth="1"/>
    <col min="15" max="15" width="7.28515625" customWidth="1"/>
    <col min="16" max="16" width="6.7109375" customWidth="1"/>
  </cols>
  <sheetData>
    <row r="1" spans="1:16" ht="15" customHeight="1">
      <c r="A1" s="122" t="s">
        <v>0</v>
      </c>
      <c r="B1" s="122"/>
      <c r="C1" s="122"/>
      <c r="D1" s="122"/>
      <c r="E1" s="122"/>
      <c r="F1" s="122"/>
      <c r="G1" s="122"/>
      <c r="H1" s="122"/>
      <c r="I1" s="122"/>
      <c r="J1" s="122"/>
      <c r="K1" s="22"/>
      <c r="L1" s="22"/>
      <c r="M1" s="23" t="s">
        <v>1</v>
      </c>
      <c r="N1" s="123"/>
      <c r="O1" s="124"/>
      <c r="P1" s="125"/>
    </row>
    <row r="2" spans="1:16" ht="15" customHeight="1">
      <c r="A2" s="122"/>
      <c r="B2" s="122"/>
      <c r="C2" s="122"/>
      <c r="D2" s="122"/>
      <c r="E2" s="122"/>
      <c r="F2" s="122"/>
      <c r="G2" s="122"/>
      <c r="H2" s="122"/>
      <c r="I2" s="122"/>
      <c r="J2" s="122"/>
      <c r="K2" s="22"/>
      <c r="L2" s="22"/>
      <c r="M2" s="23" t="s">
        <v>2</v>
      </c>
      <c r="N2" s="123"/>
      <c r="O2" s="124"/>
      <c r="P2" s="125"/>
    </row>
    <row r="3" spans="1:16">
      <c r="A3" s="22"/>
      <c r="B3" s="24" t="s">
        <v>3</v>
      </c>
      <c r="C3" s="126"/>
      <c r="D3" s="126"/>
      <c r="E3" s="24" t="s">
        <v>3</v>
      </c>
      <c r="F3" s="126"/>
      <c r="G3" s="126"/>
      <c r="H3" s="24" t="s">
        <v>3</v>
      </c>
      <c r="I3" s="126"/>
      <c r="J3" s="126"/>
      <c r="K3" s="126"/>
      <c r="L3" s="22"/>
      <c r="M3" s="23" t="s">
        <v>4</v>
      </c>
      <c r="N3" s="123"/>
      <c r="O3" s="124"/>
      <c r="P3" s="125"/>
    </row>
    <row r="4" spans="1:16">
      <c r="A4" s="22"/>
      <c r="B4" s="24" t="s">
        <v>5</v>
      </c>
      <c r="C4" s="130"/>
      <c r="D4" s="130"/>
      <c r="E4" s="24" t="s">
        <v>5</v>
      </c>
      <c r="F4" s="130"/>
      <c r="G4" s="130"/>
      <c r="H4" s="24" t="s">
        <v>5</v>
      </c>
      <c r="I4" s="130"/>
      <c r="J4" s="130"/>
      <c r="K4" s="130"/>
      <c r="L4" s="22"/>
      <c r="M4" s="23" t="s">
        <v>6</v>
      </c>
      <c r="N4" s="123"/>
      <c r="O4" s="124"/>
      <c r="P4" s="125"/>
    </row>
    <row r="5" spans="1:16">
      <c r="A5" s="22"/>
      <c r="B5" s="24" t="s">
        <v>7</v>
      </c>
      <c r="C5" s="124"/>
      <c r="D5" s="124"/>
      <c r="E5" s="24" t="s">
        <v>7</v>
      </c>
      <c r="F5" s="124"/>
      <c r="G5" s="124"/>
      <c r="H5" s="24" t="s">
        <v>7</v>
      </c>
      <c r="I5" s="130"/>
      <c r="J5" s="130"/>
      <c r="K5" s="130"/>
      <c r="L5" s="22"/>
      <c r="M5" s="23" t="s">
        <v>8</v>
      </c>
      <c r="N5" s="131" t="s">
        <v>9</v>
      </c>
      <c r="O5" s="131"/>
      <c r="P5" s="131"/>
    </row>
    <row r="6" spans="1:16">
      <c r="A6" s="22"/>
      <c r="B6" s="22"/>
      <c r="C6" s="22"/>
      <c r="D6" s="22"/>
      <c r="E6" s="22"/>
      <c r="F6" s="22"/>
      <c r="G6" s="22"/>
      <c r="H6" s="22"/>
      <c r="I6" s="22"/>
      <c r="J6" s="22"/>
      <c r="K6" s="22"/>
      <c r="L6" s="22"/>
      <c r="M6" s="23" t="s">
        <v>10</v>
      </c>
      <c r="N6" s="127">
        <f>SUM(H13,H21,H29)</f>
        <v>0</v>
      </c>
      <c r="O6" s="128"/>
      <c r="P6" s="129"/>
    </row>
    <row r="7" spans="1:16" ht="16.5">
      <c r="A7" s="113" t="s">
        <v>11</v>
      </c>
      <c r="B7" s="144" t="s">
        <v>12</v>
      </c>
      <c r="C7" s="146"/>
      <c r="D7" s="112" t="s">
        <v>13</v>
      </c>
      <c r="E7" s="140" t="s">
        <v>14</v>
      </c>
      <c r="F7" s="140"/>
      <c r="G7" s="140"/>
      <c r="H7" s="140"/>
      <c r="I7" s="140"/>
      <c r="J7" s="114" t="s">
        <v>15</v>
      </c>
      <c r="K7" s="132" t="s">
        <v>16</v>
      </c>
      <c r="L7" s="133"/>
      <c r="M7" s="133"/>
      <c r="N7" s="133"/>
      <c r="O7" s="133"/>
      <c r="P7" s="134"/>
    </row>
    <row r="8" spans="1:16" ht="28.35" customHeight="1">
      <c r="A8" s="118">
        <v>1</v>
      </c>
      <c r="B8" s="154"/>
      <c r="C8" s="155"/>
      <c r="D8" s="115"/>
      <c r="E8" s="149"/>
      <c r="F8" s="149"/>
      <c r="G8" s="149"/>
      <c r="H8" s="149"/>
      <c r="I8" s="149"/>
      <c r="J8" s="116"/>
      <c r="K8" s="141"/>
      <c r="L8" s="142"/>
      <c r="M8" s="142"/>
      <c r="N8" s="142"/>
      <c r="O8" s="142"/>
      <c r="P8" s="143"/>
    </row>
    <row r="9" spans="1:16">
      <c r="A9" s="144" t="s">
        <v>17</v>
      </c>
      <c r="B9" s="145"/>
      <c r="C9" s="146"/>
      <c r="D9" s="112" t="s">
        <v>18</v>
      </c>
      <c r="E9" s="144" t="s">
        <v>19</v>
      </c>
      <c r="F9" s="146"/>
      <c r="G9" s="144" t="s">
        <v>20</v>
      </c>
      <c r="H9" s="145"/>
      <c r="I9" s="145"/>
      <c r="J9" s="146"/>
      <c r="K9" s="141"/>
      <c r="L9" s="142"/>
      <c r="M9" s="142"/>
      <c r="N9" s="142"/>
      <c r="O9" s="142"/>
      <c r="P9" s="143"/>
    </row>
    <row r="10" spans="1:16" ht="28.35" customHeight="1">
      <c r="A10" s="150"/>
      <c r="B10" s="156"/>
      <c r="C10" s="151"/>
      <c r="D10" s="149"/>
      <c r="E10" s="150"/>
      <c r="F10" s="151"/>
      <c r="G10" s="158" t="e">
        <f>3.82*A10/E10</f>
        <v>#DIV/0!</v>
      </c>
      <c r="H10" s="159"/>
      <c r="I10" s="159"/>
      <c r="J10" s="160"/>
      <c r="K10" s="141"/>
      <c r="L10" s="142"/>
      <c r="M10" s="142"/>
      <c r="N10" s="142"/>
      <c r="O10" s="142"/>
      <c r="P10" s="143"/>
    </row>
    <row r="11" spans="1:16" ht="28.35" customHeight="1">
      <c r="A11" s="152"/>
      <c r="B11" s="157"/>
      <c r="C11" s="153"/>
      <c r="D11" s="149"/>
      <c r="E11" s="152"/>
      <c r="F11" s="153"/>
      <c r="G11" s="161" t="s">
        <v>21</v>
      </c>
      <c r="H11" s="162"/>
      <c r="I11" s="162"/>
      <c r="J11" s="163"/>
      <c r="K11" s="135"/>
      <c r="L11" s="136"/>
      <c r="M11" s="136"/>
      <c r="N11" s="136"/>
      <c r="O11" s="136"/>
      <c r="P11" s="137"/>
    </row>
    <row r="12" spans="1:16" ht="24.75">
      <c r="A12" s="147" t="s">
        <v>22</v>
      </c>
      <c r="B12" s="167"/>
      <c r="C12" s="148"/>
      <c r="D12" s="140" t="s">
        <v>23</v>
      </c>
      <c r="E12" s="140"/>
      <c r="F12" s="147" t="s">
        <v>24</v>
      </c>
      <c r="G12" s="148"/>
      <c r="H12" s="144" t="s">
        <v>25</v>
      </c>
      <c r="I12" s="146"/>
      <c r="J12" s="114" t="s">
        <v>26</v>
      </c>
      <c r="K12" s="132" t="s">
        <v>27</v>
      </c>
      <c r="L12" s="133"/>
      <c r="M12" s="133"/>
      <c r="N12" s="133"/>
      <c r="O12" s="133"/>
      <c r="P12" s="134"/>
    </row>
    <row r="13" spans="1:16" ht="28.35" customHeight="1">
      <c r="A13" s="164"/>
      <c r="B13" s="165"/>
      <c r="C13" s="166"/>
      <c r="D13" s="138" t="e">
        <f>D10*G10*(J8)</f>
        <v>#DIV/0!</v>
      </c>
      <c r="E13" s="139"/>
      <c r="F13" s="138"/>
      <c r="G13" s="139"/>
      <c r="H13" s="154"/>
      <c r="I13" s="155"/>
      <c r="J13" s="117"/>
      <c r="K13" s="135"/>
      <c r="L13" s="136"/>
      <c r="M13" s="136"/>
      <c r="N13" s="136"/>
      <c r="O13" s="136"/>
      <c r="P13" s="137"/>
    </row>
    <row r="14" spans="1:16" ht="5.85" customHeight="1">
      <c r="A14" s="119"/>
      <c r="B14" s="119"/>
      <c r="C14" s="119"/>
      <c r="D14" s="119"/>
      <c r="E14" s="119"/>
      <c r="F14" s="119"/>
      <c r="G14" s="119"/>
      <c r="H14" s="119"/>
      <c r="I14" s="119"/>
      <c r="J14" s="119"/>
      <c r="K14" s="119"/>
      <c r="L14" s="119"/>
      <c r="M14" s="119"/>
      <c r="N14" s="119"/>
      <c r="O14" s="119"/>
      <c r="P14" s="119"/>
    </row>
    <row r="15" spans="1:16" ht="16.5">
      <c r="A15" s="113" t="s">
        <v>11</v>
      </c>
      <c r="B15" s="144" t="s">
        <v>12</v>
      </c>
      <c r="C15" s="146"/>
      <c r="D15" s="112" t="s">
        <v>13</v>
      </c>
      <c r="E15" s="140" t="s">
        <v>14</v>
      </c>
      <c r="F15" s="140"/>
      <c r="G15" s="140"/>
      <c r="H15" s="140"/>
      <c r="I15" s="140"/>
      <c r="J15" s="114" t="s">
        <v>15</v>
      </c>
      <c r="K15" s="132" t="s">
        <v>16</v>
      </c>
      <c r="L15" s="133"/>
      <c r="M15" s="133"/>
      <c r="N15" s="133"/>
      <c r="O15" s="133"/>
      <c r="P15" s="134"/>
    </row>
    <row r="16" spans="1:16" ht="28.35" customHeight="1">
      <c r="A16" s="118">
        <v>2</v>
      </c>
      <c r="B16" s="154"/>
      <c r="C16" s="155"/>
      <c r="D16" s="115"/>
      <c r="E16" s="149"/>
      <c r="F16" s="149"/>
      <c r="G16" s="149"/>
      <c r="H16" s="149"/>
      <c r="I16" s="149"/>
      <c r="J16" s="116"/>
      <c r="K16" s="141"/>
      <c r="L16" s="142"/>
      <c r="M16" s="142"/>
      <c r="N16" s="142"/>
      <c r="O16" s="142"/>
      <c r="P16" s="143"/>
    </row>
    <row r="17" spans="1:16">
      <c r="A17" s="144" t="s">
        <v>17</v>
      </c>
      <c r="B17" s="145"/>
      <c r="C17" s="146"/>
      <c r="D17" s="112" t="s">
        <v>18</v>
      </c>
      <c r="E17" s="144" t="s">
        <v>19</v>
      </c>
      <c r="F17" s="146"/>
      <c r="G17" s="144" t="s">
        <v>20</v>
      </c>
      <c r="H17" s="145"/>
      <c r="I17" s="145"/>
      <c r="J17" s="146"/>
      <c r="K17" s="141"/>
      <c r="L17" s="142"/>
      <c r="M17" s="142"/>
      <c r="N17" s="142"/>
      <c r="O17" s="142"/>
      <c r="P17" s="143"/>
    </row>
    <row r="18" spans="1:16" ht="28.35" customHeight="1">
      <c r="A18" s="150"/>
      <c r="B18" s="156"/>
      <c r="C18" s="151"/>
      <c r="D18" s="149"/>
      <c r="E18" s="150"/>
      <c r="F18" s="151"/>
      <c r="G18" s="158" t="e">
        <f>3.82*A18/E18</f>
        <v>#DIV/0!</v>
      </c>
      <c r="H18" s="159"/>
      <c r="I18" s="159"/>
      <c r="J18" s="160"/>
      <c r="K18" s="141"/>
      <c r="L18" s="142"/>
      <c r="M18" s="142"/>
      <c r="N18" s="142"/>
      <c r="O18" s="142"/>
      <c r="P18" s="143"/>
    </row>
    <row r="19" spans="1:16" ht="28.35" customHeight="1">
      <c r="A19" s="152"/>
      <c r="B19" s="157"/>
      <c r="C19" s="153"/>
      <c r="D19" s="149"/>
      <c r="E19" s="152"/>
      <c r="F19" s="153"/>
      <c r="G19" s="161" t="s">
        <v>21</v>
      </c>
      <c r="H19" s="162"/>
      <c r="I19" s="162"/>
      <c r="J19" s="163"/>
      <c r="K19" s="135"/>
      <c r="L19" s="136"/>
      <c r="M19" s="136"/>
      <c r="N19" s="136"/>
      <c r="O19" s="136"/>
      <c r="P19" s="137"/>
    </row>
    <row r="20" spans="1:16" ht="24.75">
      <c r="A20" s="147" t="s">
        <v>22</v>
      </c>
      <c r="B20" s="167"/>
      <c r="C20" s="148"/>
      <c r="D20" s="140" t="s">
        <v>23</v>
      </c>
      <c r="E20" s="140"/>
      <c r="F20" s="147" t="s">
        <v>24</v>
      </c>
      <c r="G20" s="148"/>
      <c r="H20" s="144" t="s">
        <v>25</v>
      </c>
      <c r="I20" s="146"/>
      <c r="J20" s="114" t="s">
        <v>26</v>
      </c>
      <c r="K20" s="132" t="s">
        <v>27</v>
      </c>
      <c r="L20" s="133"/>
      <c r="M20" s="133"/>
      <c r="N20" s="133"/>
      <c r="O20" s="133"/>
      <c r="P20" s="134"/>
    </row>
    <row r="21" spans="1:16" ht="28.35" customHeight="1">
      <c r="A21" s="164"/>
      <c r="B21" s="165"/>
      <c r="C21" s="166"/>
      <c r="D21" s="138" t="e">
        <f>D18*G18*(J16)</f>
        <v>#DIV/0!</v>
      </c>
      <c r="E21" s="139"/>
      <c r="F21" s="138"/>
      <c r="G21" s="139"/>
      <c r="H21" s="154"/>
      <c r="I21" s="155"/>
      <c r="J21" s="117"/>
      <c r="K21" s="135"/>
      <c r="L21" s="136"/>
      <c r="M21" s="136"/>
      <c r="N21" s="136"/>
      <c r="O21" s="136"/>
      <c r="P21" s="137"/>
    </row>
    <row r="22" spans="1:16" ht="5.85" customHeight="1">
      <c r="A22" s="119"/>
      <c r="B22" s="119"/>
      <c r="C22" s="119"/>
      <c r="D22" s="119"/>
      <c r="E22" s="119"/>
      <c r="F22" s="119"/>
      <c r="G22" s="119"/>
      <c r="H22" s="119"/>
      <c r="I22" s="119"/>
      <c r="J22" s="119"/>
      <c r="K22" s="120"/>
      <c r="L22" s="120"/>
      <c r="M22" s="120"/>
      <c r="N22" s="120"/>
      <c r="O22" s="120"/>
      <c r="P22" s="120"/>
    </row>
    <row r="23" spans="1:16" ht="16.5">
      <c r="A23" s="113" t="s">
        <v>11</v>
      </c>
      <c r="B23" s="144" t="s">
        <v>12</v>
      </c>
      <c r="C23" s="146"/>
      <c r="D23" s="112" t="s">
        <v>13</v>
      </c>
      <c r="E23" s="140" t="s">
        <v>14</v>
      </c>
      <c r="F23" s="140"/>
      <c r="G23" s="140"/>
      <c r="H23" s="140"/>
      <c r="I23" s="140"/>
      <c r="J23" s="114" t="s">
        <v>15</v>
      </c>
      <c r="K23" s="132" t="s">
        <v>16</v>
      </c>
      <c r="L23" s="133"/>
      <c r="M23" s="133"/>
      <c r="N23" s="133"/>
      <c r="O23" s="133"/>
      <c r="P23" s="134"/>
    </row>
    <row r="24" spans="1:16" ht="28.35" customHeight="1">
      <c r="A24" s="118">
        <v>3</v>
      </c>
      <c r="B24" s="154"/>
      <c r="C24" s="155"/>
      <c r="D24" s="115"/>
      <c r="E24" s="149"/>
      <c r="F24" s="149"/>
      <c r="G24" s="149"/>
      <c r="H24" s="149"/>
      <c r="I24" s="149"/>
      <c r="J24" s="116"/>
      <c r="K24" s="141"/>
      <c r="L24" s="142"/>
      <c r="M24" s="142"/>
      <c r="N24" s="142"/>
      <c r="O24" s="142"/>
      <c r="P24" s="143"/>
    </row>
    <row r="25" spans="1:16">
      <c r="A25" s="144" t="s">
        <v>17</v>
      </c>
      <c r="B25" s="145"/>
      <c r="C25" s="146"/>
      <c r="D25" s="112" t="s">
        <v>18</v>
      </c>
      <c r="E25" s="144" t="s">
        <v>19</v>
      </c>
      <c r="F25" s="146"/>
      <c r="G25" s="144" t="s">
        <v>20</v>
      </c>
      <c r="H25" s="145"/>
      <c r="I25" s="145"/>
      <c r="J25" s="146"/>
      <c r="K25" s="141"/>
      <c r="L25" s="142"/>
      <c r="M25" s="142"/>
      <c r="N25" s="142"/>
      <c r="O25" s="142"/>
      <c r="P25" s="143"/>
    </row>
    <row r="26" spans="1:16" ht="28.35" customHeight="1">
      <c r="A26" s="150"/>
      <c r="B26" s="156"/>
      <c r="C26" s="151"/>
      <c r="D26" s="149"/>
      <c r="E26" s="150"/>
      <c r="F26" s="151"/>
      <c r="G26" s="158" t="e">
        <f>3.82*A26/E26</f>
        <v>#DIV/0!</v>
      </c>
      <c r="H26" s="159"/>
      <c r="I26" s="159"/>
      <c r="J26" s="160"/>
      <c r="K26" s="141"/>
      <c r="L26" s="142"/>
      <c r="M26" s="142"/>
      <c r="N26" s="142"/>
      <c r="O26" s="142"/>
      <c r="P26" s="143"/>
    </row>
    <row r="27" spans="1:16" ht="28.35" customHeight="1">
      <c r="A27" s="152"/>
      <c r="B27" s="157"/>
      <c r="C27" s="153"/>
      <c r="D27" s="149"/>
      <c r="E27" s="152"/>
      <c r="F27" s="153"/>
      <c r="G27" s="161" t="s">
        <v>21</v>
      </c>
      <c r="H27" s="162"/>
      <c r="I27" s="162"/>
      <c r="J27" s="163"/>
      <c r="K27" s="135"/>
      <c r="L27" s="136"/>
      <c r="M27" s="136"/>
      <c r="N27" s="136"/>
      <c r="O27" s="136"/>
      <c r="P27" s="137"/>
    </row>
    <row r="28" spans="1:16" ht="24.75">
      <c r="A28" s="147" t="s">
        <v>22</v>
      </c>
      <c r="B28" s="167"/>
      <c r="C28" s="148"/>
      <c r="D28" s="140" t="s">
        <v>23</v>
      </c>
      <c r="E28" s="140"/>
      <c r="F28" s="147" t="s">
        <v>24</v>
      </c>
      <c r="G28" s="148"/>
      <c r="H28" s="144" t="s">
        <v>25</v>
      </c>
      <c r="I28" s="146"/>
      <c r="J28" s="114" t="s">
        <v>26</v>
      </c>
      <c r="K28" s="132" t="s">
        <v>27</v>
      </c>
      <c r="L28" s="133"/>
      <c r="M28" s="133"/>
      <c r="N28" s="133"/>
      <c r="O28" s="133"/>
      <c r="P28" s="134"/>
    </row>
    <row r="29" spans="1:16" ht="28.35" customHeight="1">
      <c r="A29" s="164"/>
      <c r="B29" s="165"/>
      <c r="C29" s="166"/>
      <c r="D29" s="138" t="e">
        <f>D26*G26*(J24)</f>
        <v>#DIV/0!</v>
      </c>
      <c r="E29" s="139"/>
      <c r="F29" s="138"/>
      <c r="G29" s="139"/>
      <c r="H29" s="154"/>
      <c r="I29" s="155"/>
      <c r="J29" s="117"/>
      <c r="K29" s="135"/>
      <c r="L29" s="136"/>
      <c r="M29" s="136"/>
      <c r="N29" s="136"/>
      <c r="O29" s="136"/>
      <c r="P29" s="137"/>
    </row>
  </sheetData>
  <protectedRanges>
    <protectedRange sqref="C13:D13 H13:J13 B8 A10:B10 D10:D11 C11 D8:G8 C21:D21 H21:J21 B16 A18:B18 D18:D19 C19 D16:G16 C29:D29 H29:J29 B24 A26:B26 D26:D27 C27 D24:G24" name="Range1_1"/>
    <protectedRange sqref="E10:G11 E18:G19 E26:G27" name="Range1_2_2"/>
    <protectedRange sqref="J8 J16 J24" name="Range1_2_1_1"/>
  </protectedRanges>
  <mergeCells count="82">
    <mergeCell ref="K28:P29"/>
    <mergeCell ref="A29:C29"/>
    <mergeCell ref="D29:E29"/>
    <mergeCell ref="F29:G29"/>
    <mergeCell ref="H29:I29"/>
    <mergeCell ref="A28:C28"/>
    <mergeCell ref="D28:E28"/>
    <mergeCell ref="F28:G28"/>
    <mergeCell ref="H28:I28"/>
    <mergeCell ref="B7:C7"/>
    <mergeCell ref="B8:C8"/>
    <mergeCell ref="B15:C15"/>
    <mergeCell ref="B16:C16"/>
    <mergeCell ref="B23:C23"/>
    <mergeCell ref="A9:C9"/>
    <mergeCell ref="A20:C20"/>
    <mergeCell ref="A10:C11"/>
    <mergeCell ref="A21:C21"/>
    <mergeCell ref="A12:C12"/>
    <mergeCell ref="A13:C13"/>
    <mergeCell ref="A18:C19"/>
    <mergeCell ref="A17:C17"/>
    <mergeCell ref="K23:P27"/>
    <mergeCell ref="E24:I24"/>
    <mergeCell ref="E25:F25"/>
    <mergeCell ref="G25:J25"/>
    <mergeCell ref="A26:C27"/>
    <mergeCell ref="A25:C25"/>
    <mergeCell ref="B24:C24"/>
    <mergeCell ref="D26:D27"/>
    <mergeCell ref="E23:I23"/>
    <mergeCell ref="E26:F27"/>
    <mergeCell ref="G26:J26"/>
    <mergeCell ref="G27:J27"/>
    <mergeCell ref="E7:I7"/>
    <mergeCell ref="K7:P11"/>
    <mergeCell ref="E8:I8"/>
    <mergeCell ref="D12:E12"/>
    <mergeCell ref="F12:G12"/>
    <mergeCell ref="H12:I12"/>
    <mergeCell ref="K12:P13"/>
    <mergeCell ref="D10:D11"/>
    <mergeCell ref="E9:F9"/>
    <mergeCell ref="G9:J9"/>
    <mergeCell ref="F13:G13"/>
    <mergeCell ref="H13:I13"/>
    <mergeCell ref="D13:E13"/>
    <mergeCell ref="E10:F11"/>
    <mergeCell ref="G10:J10"/>
    <mergeCell ref="G11:J11"/>
    <mergeCell ref="K20:P21"/>
    <mergeCell ref="F21:G21"/>
    <mergeCell ref="D20:E20"/>
    <mergeCell ref="D21:E21"/>
    <mergeCell ref="K15:P19"/>
    <mergeCell ref="G17:J17"/>
    <mergeCell ref="F20:G20"/>
    <mergeCell ref="H20:I20"/>
    <mergeCell ref="D18:D19"/>
    <mergeCell ref="E15:I15"/>
    <mergeCell ref="E18:F19"/>
    <mergeCell ref="E17:F17"/>
    <mergeCell ref="E16:I16"/>
    <mergeCell ref="G18:J18"/>
    <mergeCell ref="G19:J19"/>
    <mergeCell ref="H21:I21"/>
    <mergeCell ref="N6:P6"/>
    <mergeCell ref="C4:D4"/>
    <mergeCell ref="F4:G4"/>
    <mergeCell ref="I4:K4"/>
    <mergeCell ref="N4:P4"/>
    <mergeCell ref="C5:D5"/>
    <mergeCell ref="F5:G5"/>
    <mergeCell ref="I5:K5"/>
    <mergeCell ref="N5:P5"/>
    <mergeCell ref="A1:J2"/>
    <mergeCell ref="N1:P1"/>
    <mergeCell ref="N2:P2"/>
    <mergeCell ref="C3:D3"/>
    <mergeCell ref="F3:G3"/>
    <mergeCell ref="I3:K3"/>
    <mergeCell ref="N3:P3"/>
  </mergeCells>
  <pageMargins left="0.7" right="0.7" top="0.75" bottom="0.75" header="0.3" footer="0.3"/>
  <pageSetup scale="84" orientation="landscape" r:id="rId1"/>
  <headerFooter>
    <oddFooter>&amp;LCON-EDML-019 Process Sheet.08&amp;R&amp;P of &amp;N</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590E1-7537-433C-8ADD-4B298B69E3B0}">
  <sheetPr>
    <tabColor theme="6" tint="0.39997558519241921"/>
  </sheetPr>
  <dimension ref="A1:P115"/>
  <sheetViews>
    <sheetView tabSelected="1" view="pageLayout" topLeftCell="A58" zoomScale="110" zoomScaleNormal="100" zoomScaleSheetLayoutView="115" zoomScalePageLayoutView="110" workbookViewId="0">
      <selection activeCell="A70" sqref="A64:A71"/>
    </sheetView>
  </sheetViews>
  <sheetFormatPr defaultRowHeight="15"/>
  <cols>
    <col min="1" max="1" width="4.7109375" customWidth="1"/>
    <col min="2" max="2" width="8.7109375" customWidth="1"/>
    <col min="3" max="3" width="6.7109375" bestFit="1" customWidth="1"/>
    <col min="4" max="4" width="14.5703125" customWidth="1"/>
    <col min="5" max="5" width="8.42578125" customWidth="1"/>
    <col min="6" max="6" width="8.140625" bestFit="1" customWidth="1"/>
    <col min="7" max="7" width="8.140625" customWidth="1"/>
    <col min="8" max="8" width="10.28515625" customWidth="1"/>
    <col min="9" max="9" width="4.140625" customWidth="1"/>
    <col min="10" max="10" width="7.5703125" customWidth="1"/>
    <col min="11" max="11" width="7.42578125" customWidth="1"/>
    <col min="12" max="12" width="10.140625" customWidth="1"/>
    <col min="13" max="13" width="30.42578125" customWidth="1"/>
    <col min="15" max="15" width="7.28515625" customWidth="1"/>
    <col min="16" max="16" width="6.7109375" customWidth="1"/>
  </cols>
  <sheetData>
    <row r="1" spans="1:16" ht="15" customHeight="1">
      <c r="A1" s="122" t="s">
        <v>0</v>
      </c>
      <c r="B1" s="122"/>
      <c r="C1" s="122"/>
      <c r="D1" s="122"/>
      <c r="E1" s="122"/>
      <c r="F1" s="122"/>
      <c r="G1" s="122"/>
      <c r="H1" s="122"/>
      <c r="I1" s="122"/>
      <c r="J1" s="122"/>
      <c r="K1" s="22"/>
      <c r="L1" s="22"/>
      <c r="M1" s="23" t="s">
        <v>1</v>
      </c>
      <c r="N1" s="123" t="s">
        <v>28</v>
      </c>
      <c r="O1" s="124"/>
      <c r="P1" s="125"/>
    </row>
    <row r="2" spans="1:16" ht="15" customHeight="1">
      <c r="A2" s="122"/>
      <c r="B2" s="122"/>
      <c r="C2" s="122"/>
      <c r="D2" s="122"/>
      <c r="E2" s="122"/>
      <c r="F2" s="122"/>
      <c r="G2" s="122"/>
      <c r="H2" s="122"/>
      <c r="I2" s="122"/>
      <c r="J2" s="122"/>
      <c r="K2" s="22"/>
      <c r="L2" s="22"/>
      <c r="M2" s="23" t="s">
        <v>2</v>
      </c>
      <c r="N2" s="123"/>
      <c r="O2" s="124"/>
      <c r="P2" s="125"/>
    </row>
    <row r="3" spans="1:16">
      <c r="A3" s="22"/>
      <c r="B3" s="24" t="s">
        <v>3</v>
      </c>
      <c r="C3" s="126"/>
      <c r="D3" s="126"/>
      <c r="E3" s="24" t="s">
        <v>3</v>
      </c>
      <c r="F3" s="126"/>
      <c r="G3" s="126"/>
      <c r="H3" s="24" t="s">
        <v>3</v>
      </c>
      <c r="I3" s="126"/>
      <c r="J3" s="126"/>
      <c r="K3" s="126"/>
      <c r="L3" s="22"/>
      <c r="M3" s="23" t="s">
        <v>4</v>
      </c>
      <c r="N3" s="123"/>
      <c r="O3" s="124"/>
      <c r="P3" s="125"/>
    </row>
    <row r="4" spans="1:16">
      <c r="A4" s="22"/>
      <c r="B4" s="24" t="s">
        <v>5</v>
      </c>
      <c r="C4" s="130"/>
      <c r="D4" s="130"/>
      <c r="E4" s="24" t="s">
        <v>5</v>
      </c>
      <c r="F4" s="130"/>
      <c r="G4" s="130"/>
      <c r="H4" s="24" t="s">
        <v>5</v>
      </c>
      <c r="I4" s="130"/>
      <c r="J4" s="130"/>
      <c r="K4" s="130"/>
      <c r="L4" s="22"/>
      <c r="M4" s="23" t="s">
        <v>6</v>
      </c>
      <c r="N4" s="123"/>
      <c r="O4" s="124"/>
      <c r="P4" s="125"/>
    </row>
    <row r="5" spans="1:16">
      <c r="A5" s="22"/>
      <c r="B5" s="24" t="s">
        <v>7</v>
      </c>
      <c r="C5" s="124"/>
      <c r="D5" s="124"/>
      <c r="E5" s="24" t="s">
        <v>7</v>
      </c>
      <c r="F5" s="124"/>
      <c r="G5" s="124"/>
      <c r="H5" s="24" t="s">
        <v>7</v>
      </c>
      <c r="I5" s="130"/>
      <c r="J5" s="130"/>
      <c r="K5" s="130"/>
      <c r="L5" s="22"/>
      <c r="M5" s="23" t="s">
        <v>8</v>
      </c>
      <c r="N5" s="131" t="s">
        <v>9</v>
      </c>
      <c r="O5" s="131"/>
      <c r="P5" s="131"/>
    </row>
    <row r="6" spans="1:16">
      <c r="A6" s="22"/>
      <c r="B6" s="22"/>
      <c r="C6" s="22"/>
      <c r="D6" s="22"/>
      <c r="E6" s="22"/>
      <c r="F6" s="22"/>
      <c r="G6" s="22"/>
      <c r="H6" s="22"/>
      <c r="I6" s="22"/>
      <c r="J6" s="22"/>
      <c r="K6" s="22"/>
      <c r="L6" s="22"/>
      <c r="M6" s="23" t="s">
        <v>10</v>
      </c>
      <c r="N6" s="127">
        <f>SUM(O10:O115)</f>
        <v>440</v>
      </c>
      <c r="O6" s="128"/>
      <c r="P6" s="129"/>
    </row>
    <row r="7" spans="1:16">
      <c r="A7" s="180" t="s">
        <v>29</v>
      </c>
      <c r="B7" s="180" t="s">
        <v>30</v>
      </c>
      <c r="C7" s="184" t="s">
        <v>13</v>
      </c>
      <c r="D7" s="180" t="s">
        <v>14</v>
      </c>
      <c r="E7" s="186" t="s">
        <v>17</v>
      </c>
      <c r="F7" s="187" t="s">
        <v>18</v>
      </c>
      <c r="G7" s="180" t="s">
        <v>31</v>
      </c>
      <c r="H7" s="180" t="s">
        <v>20</v>
      </c>
      <c r="I7" s="180" t="s">
        <v>15</v>
      </c>
      <c r="J7" s="180" t="s">
        <v>23</v>
      </c>
      <c r="K7" s="184" t="s">
        <v>22</v>
      </c>
      <c r="L7" s="184" t="s">
        <v>32</v>
      </c>
      <c r="M7" s="184" t="s">
        <v>27</v>
      </c>
      <c r="N7" s="184" t="s">
        <v>24</v>
      </c>
      <c r="O7" s="180" t="s">
        <v>33</v>
      </c>
      <c r="P7" s="180" t="s">
        <v>34</v>
      </c>
    </row>
    <row r="8" spans="1:16">
      <c r="A8" s="181"/>
      <c r="B8" s="181"/>
      <c r="C8" s="185"/>
      <c r="D8" s="181"/>
      <c r="E8" s="186"/>
      <c r="F8" s="187"/>
      <c r="G8" s="181"/>
      <c r="H8" s="181"/>
      <c r="I8" s="181"/>
      <c r="J8" s="181"/>
      <c r="K8" s="185"/>
      <c r="L8" s="185"/>
      <c r="M8" s="185"/>
      <c r="N8" s="185"/>
      <c r="O8" s="181"/>
      <c r="P8" s="181"/>
    </row>
    <row r="9" spans="1:16" ht="12" customHeight="1">
      <c r="A9" s="25" t="s">
        <v>35</v>
      </c>
      <c r="B9" s="25"/>
      <c r="C9" s="25"/>
      <c r="D9" s="25"/>
      <c r="E9" s="25" t="s">
        <v>36</v>
      </c>
      <c r="F9" s="99"/>
      <c r="G9" s="25" t="s">
        <v>37</v>
      </c>
      <c r="H9" s="25" t="s">
        <v>38</v>
      </c>
      <c r="I9" s="25" t="s">
        <v>39</v>
      </c>
      <c r="J9" s="25" t="s">
        <v>40</v>
      </c>
      <c r="K9" s="25" t="s">
        <v>37</v>
      </c>
      <c r="L9" s="25"/>
      <c r="M9" s="25"/>
      <c r="N9" s="25" t="s">
        <v>41</v>
      </c>
      <c r="O9" s="25" t="s">
        <v>42</v>
      </c>
      <c r="P9" s="25" t="s">
        <v>42</v>
      </c>
    </row>
    <row r="10" spans="1:16" ht="17.100000000000001" customHeight="1">
      <c r="A10" s="172">
        <v>1</v>
      </c>
      <c r="B10" s="172" t="s">
        <v>43</v>
      </c>
      <c r="C10" s="172" t="s">
        <v>44</v>
      </c>
      <c r="D10" s="182" t="s">
        <v>45</v>
      </c>
      <c r="E10" s="172"/>
      <c r="F10" s="172"/>
      <c r="G10" s="172">
        <v>0</v>
      </c>
      <c r="H10" s="64" t="e">
        <f>3.82*E10/G10</f>
        <v>#DIV/0!</v>
      </c>
      <c r="I10" s="168"/>
      <c r="J10" s="170" t="e">
        <f>F10*H10*(I10)</f>
        <v>#DIV/0!</v>
      </c>
      <c r="K10" s="172" t="s">
        <v>46</v>
      </c>
      <c r="L10" s="172"/>
      <c r="M10" s="172"/>
      <c r="N10" s="172"/>
      <c r="O10" s="172">
        <v>10</v>
      </c>
      <c r="P10" s="172"/>
    </row>
    <row r="11" spans="1:16" ht="20.25" customHeight="1">
      <c r="A11" s="173"/>
      <c r="B11" s="173"/>
      <c r="C11" s="173"/>
      <c r="D11" s="183"/>
      <c r="E11" s="173"/>
      <c r="F11" s="173"/>
      <c r="G11" s="173"/>
      <c r="H11" s="64"/>
      <c r="I11" s="169"/>
      <c r="J11" s="171"/>
      <c r="K11" s="173"/>
      <c r="L11" s="173"/>
      <c r="M11" s="173"/>
      <c r="N11" s="173"/>
      <c r="O11" s="173"/>
      <c r="P11" s="173"/>
    </row>
    <row r="12" spans="1:16" ht="22.5" customHeight="1">
      <c r="A12" s="172">
        <v>2</v>
      </c>
      <c r="B12" s="172" t="s">
        <v>47</v>
      </c>
      <c r="C12" s="172" t="s">
        <v>48</v>
      </c>
      <c r="D12" s="182" t="s">
        <v>49</v>
      </c>
      <c r="E12" s="172">
        <v>0</v>
      </c>
      <c r="F12" s="172">
        <v>0</v>
      </c>
      <c r="G12" s="172">
        <v>0</v>
      </c>
      <c r="H12" s="64" t="e">
        <f>3.82*E12/G12</f>
        <v>#DIV/0!</v>
      </c>
      <c r="I12" s="168">
        <v>0</v>
      </c>
      <c r="J12" s="170" t="e">
        <f>F12*H12*(I12)</f>
        <v>#DIV/0!</v>
      </c>
      <c r="K12" s="172">
        <v>0</v>
      </c>
      <c r="L12" s="172"/>
      <c r="M12" s="172" t="s">
        <v>50</v>
      </c>
      <c r="N12" s="172"/>
      <c r="O12" s="172">
        <v>10</v>
      </c>
      <c r="P12" s="172"/>
    </row>
    <row r="13" spans="1:16" ht="24" customHeight="1">
      <c r="A13" s="173"/>
      <c r="B13" s="173"/>
      <c r="C13" s="173"/>
      <c r="D13" s="183"/>
      <c r="E13" s="173"/>
      <c r="F13" s="173"/>
      <c r="G13" s="173"/>
      <c r="H13" s="64"/>
      <c r="I13" s="169"/>
      <c r="J13" s="171"/>
      <c r="K13" s="173"/>
      <c r="L13" s="173"/>
      <c r="M13" s="173"/>
      <c r="N13" s="173"/>
      <c r="O13" s="173"/>
      <c r="P13" s="173"/>
    </row>
    <row r="14" spans="1:16" ht="17.100000000000001" customHeight="1">
      <c r="A14" s="172">
        <v>3</v>
      </c>
      <c r="B14" s="172" t="s">
        <v>51</v>
      </c>
      <c r="C14" s="172" t="s">
        <v>48</v>
      </c>
      <c r="D14" s="182" t="s">
        <v>52</v>
      </c>
      <c r="E14" s="172">
        <v>90</v>
      </c>
      <c r="F14" s="172">
        <v>8.0000000000000002E-3</v>
      </c>
      <c r="G14" s="172">
        <f>1/2</f>
        <v>0.5</v>
      </c>
      <c r="H14" s="64">
        <f>3.82*E14/G14</f>
        <v>687.6</v>
      </c>
      <c r="I14" s="168">
        <v>2</v>
      </c>
      <c r="J14" s="170">
        <f>F14*H14*(I14)</f>
        <v>11.0016</v>
      </c>
      <c r="K14" s="172">
        <v>5.0000000000000001E-3</v>
      </c>
      <c r="L14" s="172" t="s">
        <v>53</v>
      </c>
      <c r="M14" s="172" t="s">
        <v>54</v>
      </c>
      <c r="N14" s="178"/>
      <c r="O14" s="172">
        <v>15</v>
      </c>
      <c r="P14" s="172"/>
    </row>
    <row r="15" spans="1:16" ht="21.75" customHeight="1">
      <c r="A15" s="173"/>
      <c r="B15" s="173"/>
      <c r="C15" s="173"/>
      <c r="D15" s="183"/>
      <c r="E15" s="173"/>
      <c r="F15" s="173"/>
      <c r="G15" s="173"/>
      <c r="H15" s="64"/>
      <c r="I15" s="169"/>
      <c r="J15" s="171"/>
      <c r="K15" s="173"/>
      <c r="L15" s="173"/>
      <c r="M15" s="173"/>
      <c r="N15" s="179"/>
      <c r="O15" s="173"/>
      <c r="P15" s="173"/>
    </row>
    <row r="16" spans="1:16" ht="17.100000000000001" customHeight="1">
      <c r="A16" s="172">
        <v>4</v>
      </c>
      <c r="B16" s="172" t="s">
        <v>51</v>
      </c>
      <c r="C16" s="172" t="s">
        <v>48</v>
      </c>
      <c r="D16" s="182" t="s">
        <v>52</v>
      </c>
      <c r="E16" s="172">
        <v>90</v>
      </c>
      <c r="F16" s="172">
        <v>8.0000000000000002E-3</v>
      </c>
      <c r="G16" s="172">
        <f>1/2</f>
        <v>0.5</v>
      </c>
      <c r="H16" s="64">
        <f>3.82*E16/G16</f>
        <v>687.6</v>
      </c>
      <c r="I16" s="168">
        <v>2</v>
      </c>
      <c r="J16" s="170">
        <f>F16*H16*(I16)</f>
        <v>11.0016</v>
      </c>
      <c r="K16" s="172">
        <v>1E-3</v>
      </c>
      <c r="L16" s="172"/>
      <c r="M16" s="172" t="s">
        <v>55</v>
      </c>
      <c r="N16" s="172"/>
      <c r="O16" s="172">
        <v>10</v>
      </c>
      <c r="P16" s="172"/>
    </row>
    <row r="17" spans="1:16" ht="21" customHeight="1">
      <c r="A17" s="173"/>
      <c r="B17" s="173"/>
      <c r="C17" s="173"/>
      <c r="D17" s="183"/>
      <c r="E17" s="173"/>
      <c r="F17" s="173"/>
      <c r="G17" s="173"/>
      <c r="H17" s="64"/>
      <c r="I17" s="169"/>
      <c r="J17" s="171"/>
      <c r="K17" s="173"/>
      <c r="L17" s="173"/>
      <c r="M17" s="173"/>
      <c r="N17" s="173"/>
      <c r="O17" s="173"/>
      <c r="P17" s="173"/>
    </row>
    <row r="18" spans="1:16" ht="17.100000000000001" customHeight="1">
      <c r="A18" s="172">
        <v>5</v>
      </c>
      <c r="B18" s="172" t="s">
        <v>56</v>
      </c>
      <c r="C18" s="172" t="s">
        <v>48</v>
      </c>
      <c r="D18" s="172" t="s">
        <v>57</v>
      </c>
      <c r="E18" s="172">
        <v>0</v>
      </c>
      <c r="F18" s="172">
        <v>0</v>
      </c>
      <c r="G18" s="174">
        <v>0.125</v>
      </c>
      <c r="H18" s="64">
        <f>3.82*E18/G18</f>
        <v>0</v>
      </c>
      <c r="I18" s="168">
        <v>0</v>
      </c>
      <c r="J18" s="170">
        <f>F18*H18*(I18)</f>
        <v>0</v>
      </c>
      <c r="K18" s="172">
        <v>0</v>
      </c>
      <c r="L18" s="172"/>
      <c r="M18" s="172" t="s">
        <v>58</v>
      </c>
      <c r="N18" s="172"/>
      <c r="O18" s="172">
        <v>10</v>
      </c>
      <c r="P18" s="172"/>
    </row>
    <row r="19" spans="1:16" ht="18.75" customHeight="1">
      <c r="A19" s="173"/>
      <c r="B19" s="173"/>
      <c r="C19" s="173"/>
      <c r="D19" s="173"/>
      <c r="E19" s="173"/>
      <c r="F19" s="173"/>
      <c r="G19" s="175"/>
      <c r="H19" s="64">
        <v>1500</v>
      </c>
      <c r="I19" s="169"/>
      <c r="J19" s="171"/>
      <c r="K19" s="173"/>
      <c r="L19" s="173"/>
      <c r="M19" s="173"/>
      <c r="N19" s="173"/>
      <c r="O19" s="173"/>
      <c r="P19" s="173"/>
    </row>
    <row r="20" spans="1:16" ht="17.25" customHeight="1">
      <c r="A20" s="172">
        <v>6</v>
      </c>
      <c r="B20" s="172" t="s">
        <v>59</v>
      </c>
      <c r="C20" s="172" t="s">
        <v>48</v>
      </c>
      <c r="D20" s="172" t="s">
        <v>60</v>
      </c>
      <c r="E20" s="172">
        <v>90</v>
      </c>
      <c r="F20" s="172">
        <v>8.0000000000000002E-3</v>
      </c>
      <c r="G20" s="172">
        <f>3/16</f>
        <v>0.1875</v>
      </c>
      <c r="H20" s="64">
        <f>3.82*E20/G20</f>
        <v>1833.6000000000001</v>
      </c>
      <c r="I20" s="168">
        <v>2</v>
      </c>
      <c r="J20" s="170">
        <f>F20*H20*(I20)</f>
        <v>29.337600000000002</v>
      </c>
      <c r="K20" s="172">
        <v>0.15</v>
      </c>
      <c r="L20" s="172"/>
      <c r="M20" s="172" t="s">
        <v>61</v>
      </c>
      <c r="N20" s="172"/>
      <c r="O20" s="172">
        <v>10</v>
      </c>
      <c r="P20" s="172"/>
    </row>
    <row r="21" spans="1:16" ht="21.75" customHeight="1">
      <c r="A21" s="173"/>
      <c r="B21" s="173"/>
      <c r="C21" s="173"/>
      <c r="D21" s="173"/>
      <c r="E21" s="173"/>
      <c r="F21" s="173"/>
      <c r="G21" s="173"/>
      <c r="H21" s="64"/>
      <c r="I21" s="169"/>
      <c r="J21" s="171"/>
      <c r="K21" s="173"/>
      <c r="L21" s="173"/>
      <c r="M21" s="173"/>
      <c r="N21" s="173"/>
      <c r="O21" s="173"/>
      <c r="P21" s="173"/>
    </row>
    <row r="22" spans="1:16" ht="17.100000000000001" customHeight="1">
      <c r="A22" s="172">
        <v>7</v>
      </c>
      <c r="B22" s="172" t="s">
        <v>62</v>
      </c>
      <c r="C22" s="172" t="s">
        <v>48</v>
      </c>
      <c r="D22" s="172" t="s">
        <v>63</v>
      </c>
      <c r="E22" s="172">
        <v>200</v>
      </c>
      <c r="F22" s="172">
        <v>1.6E-2</v>
      </c>
      <c r="G22" s="172">
        <v>1.5</v>
      </c>
      <c r="H22" s="64">
        <f>3.82*E22/G22</f>
        <v>509.33333333333331</v>
      </c>
      <c r="I22" s="168">
        <v>6</v>
      </c>
      <c r="J22" s="170">
        <f>F22*H22*(I22)</f>
        <v>48.896000000000001</v>
      </c>
      <c r="K22" s="172" t="s">
        <v>46</v>
      </c>
      <c r="L22" s="172"/>
      <c r="M22" s="172" t="s">
        <v>64</v>
      </c>
      <c r="N22" s="172"/>
      <c r="O22" s="172">
        <v>15</v>
      </c>
      <c r="P22" s="172"/>
    </row>
    <row r="23" spans="1:16" ht="17.100000000000001" customHeight="1">
      <c r="A23" s="173"/>
      <c r="B23" s="173"/>
      <c r="C23" s="173"/>
      <c r="D23" s="173"/>
      <c r="E23" s="173"/>
      <c r="F23" s="173"/>
      <c r="G23" s="173"/>
      <c r="H23" s="64"/>
      <c r="I23" s="169"/>
      <c r="J23" s="171"/>
      <c r="K23" s="173"/>
      <c r="L23" s="173"/>
      <c r="M23" s="173"/>
      <c r="N23" s="173"/>
      <c r="O23" s="173"/>
      <c r="P23" s="173"/>
    </row>
    <row r="24" spans="1:16" ht="17.100000000000001" customHeight="1">
      <c r="A24" s="172">
        <v>8</v>
      </c>
      <c r="B24" s="172" t="s">
        <v>65</v>
      </c>
      <c r="C24" s="172" t="s">
        <v>48</v>
      </c>
      <c r="D24" s="172" t="s">
        <v>66</v>
      </c>
      <c r="E24" s="172">
        <v>200</v>
      </c>
      <c r="F24" s="172">
        <v>1.6E-2</v>
      </c>
      <c r="G24" s="172">
        <v>2</v>
      </c>
      <c r="H24" s="64">
        <f>3.82*E24/G24</f>
        <v>382</v>
      </c>
      <c r="I24" s="168">
        <v>4</v>
      </c>
      <c r="J24" s="170">
        <f>F24*H24*(I24)</f>
        <v>24.448</v>
      </c>
      <c r="K24" s="172">
        <v>2E-3</v>
      </c>
      <c r="L24" s="172" t="s">
        <v>67</v>
      </c>
      <c r="M24" s="172" t="s">
        <v>68</v>
      </c>
      <c r="N24" s="172"/>
      <c r="O24" s="172">
        <v>20</v>
      </c>
      <c r="P24" s="172"/>
    </row>
    <row r="25" spans="1:16" ht="17.100000000000001" customHeight="1">
      <c r="A25" s="173"/>
      <c r="B25" s="173"/>
      <c r="C25" s="173"/>
      <c r="D25" s="173"/>
      <c r="E25" s="173"/>
      <c r="F25" s="173"/>
      <c r="G25" s="173"/>
      <c r="H25" s="64"/>
      <c r="I25" s="169"/>
      <c r="J25" s="171"/>
      <c r="K25" s="173"/>
      <c r="L25" s="173"/>
      <c r="M25" s="173"/>
      <c r="N25" s="173"/>
      <c r="O25" s="173"/>
      <c r="P25" s="173"/>
    </row>
    <row r="26" spans="1:16" ht="17.100000000000001" customHeight="1">
      <c r="A26" s="172">
        <v>9</v>
      </c>
      <c r="B26" s="172" t="s">
        <v>69</v>
      </c>
      <c r="C26" s="172" t="s">
        <v>48</v>
      </c>
      <c r="D26" s="172" t="s">
        <v>70</v>
      </c>
      <c r="E26" s="172">
        <v>0</v>
      </c>
      <c r="F26" s="172">
        <v>0</v>
      </c>
      <c r="G26" s="176">
        <v>0</v>
      </c>
      <c r="H26" s="64" t="e">
        <f>3.82*E26/G26</f>
        <v>#DIV/0!</v>
      </c>
      <c r="I26" s="168">
        <v>0</v>
      </c>
      <c r="J26" s="170">
        <v>0</v>
      </c>
      <c r="K26" s="172">
        <v>0</v>
      </c>
      <c r="L26" s="172" t="s">
        <v>71</v>
      </c>
      <c r="M26" s="172" t="s">
        <v>72</v>
      </c>
      <c r="N26" s="172"/>
      <c r="O26" s="172">
        <v>10</v>
      </c>
      <c r="P26" s="172"/>
    </row>
    <row r="27" spans="1:16" ht="22.5" customHeight="1">
      <c r="A27" s="173"/>
      <c r="B27" s="173"/>
      <c r="C27" s="173"/>
      <c r="D27" s="173"/>
      <c r="E27" s="173"/>
      <c r="F27" s="173"/>
      <c r="G27" s="177"/>
      <c r="H27" s="64"/>
      <c r="I27" s="169"/>
      <c r="J27" s="171"/>
      <c r="K27" s="173"/>
      <c r="L27" s="173"/>
      <c r="M27" s="173"/>
      <c r="N27" s="173"/>
      <c r="O27" s="173"/>
      <c r="P27" s="173"/>
    </row>
    <row r="28" spans="1:16" ht="22.5" customHeight="1">
      <c r="A28" s="172">
        <v>10</v>
      </c>
      <c r="B28" s="172" t="s">
        <v>73</v>
      </c>
      <c r="C28" s="172" t="s">
        <v>48</v>
      </c>
      <c r="D28" s="172" t="s">
        <v>74</v>
      </c>
      <c r="E28" s="172">
        <v>200</v>
      </c>
      <c r="F28" s="172">
        <v>1.6E-2</v>
      </c>
      <c r="G28" s="176">
        <v>1</v>
      </c>
      <c r="H28" s="64">
        <f>3.82*E28/G28</f>
        <v>764</v>
      </c>
      <c r="I28" s="168">
        <v>4</v>
      </c>
      <c r="J28" s="170">
        <f>F28*H28*(I28)</f>
        <v>48.896000000000001</v>
      </c>
      <c r="K28" s="172">
        <v>1E-3</v>
      </c>
      <c r="L28" s="172" t="s">
        <v>71</v>
      </c>
      <c r="M28" s="172" t="s">
        <v>75</v>
      </c>
      <c r="N28" s="172"/>
      <c r="O28" s="172">
        <v>20</v>
      </c>
      <c r="P28" s="172"/>
    </row>
    <row r="29" spans="1:16" ht="22.5" customHeight="1">
      <c r="A29" s="173"/>
      <c r="B29" s="173"/>
      <c r="C29" s="173"/>
      <c r="D29" s="173"/>
      <c r="E29" s="173"/>
      <c r="F29" s="173"/>
      <c r="G29" s="177"/>
      <c r="H29" s="64"/>
      <c r="I29" s="169"/>
      <c r="J29" s="171"/>
      <c r="K29" s="173"/>
      <c r="L29" s="173"/>
      <c r="M29" s="173"/>
      <c r="N29" s="173"/>
      <c r="O29" s="173"/>
      <c r="P29" s="173"/>
    </row>
    <row r="30" spans="1:16" ht="17.100000000000001" customHeight="1">
      <c r="A30" s="172">
        <v>11</v>
      </c>
      <c r="B30" s="172" t="s">
        <v>56</v>
      </c>
      <c r="C30" s="172" t="s">
        <v>48</v>
      </c>
      <c r="D30" s="172" t="s">
        <v>57</v>
      </c>
      <c r="E30" s="172">
        <v>0</v>
      </c>
      <c r="F30" s="172">
        <v>0</v>
      </c>
      <c r="G30" s="176">
        <v>0</v>
      </c>
      <c r="H30" s="64"/>
      <c r="I30" s="168">
        <v>0</v>
      </c>
      <c r="J30" s="170">
        <f>F30*H30*(I30)</f>
        <v>0</v>
      </c>
      <c r="K30" s="172">
        <v>0</v>
      </c>
      <c r="L30" s="172"/>
      <c r="M30" s="172" t="s">
        <v>76</v>
      </c>
      <c r="N30" s="172"/>
      <c r="O30" s="172">
        <v>10</v>
      </c>
      <c r="P30" s="172"/>
    </row>
    <row r="31" spans="1:16" ht="17.100000000000001" customHeight="1">
      <c r="A31" s="173"/>
      <c r="B31" s="173"/>
      <c r="C31" s="173"/>
      <c r="D31" s="173"/>
      <c r="E31" s="173"/>
      <c r="F31" s="173"/>
      <c r="G31" s="177"/>
      <c r="H31" s="64">
        <v>1500</v>
      </c>
      <c r="I31" s="169"/>
      <c r="J31" s="171"/>
      <c r="K31" s="173"/>
      <c r="L31" s="173"/>
      <c r="M31" s="173"/>
      <c r="N31" s="173"/>
      <c r="O31" s="173"/>
      <c r="P31" s="173"/>
    </row>
    <row r="32" spans="1:16" ht="17.100000000000001" customHeight="1">
      <c r="A32" s="172">
        <v>12</v>
      </c>
      <c r="B32" s="172" t="s">
        <v>59</v>
      </c>
      <c r="C32" s="172" t="s">
        <v>48</v>
      </c>
      <c r="D32" s="182" t="s">
        <v>60</v>
      </c>
      <c r="E32" s="172">
        <v>90</v>
      </c>
      <c r="F32" s="172">
        <v>8.0000000000000002E-3</v>
      </c>
      <c r="G32" s="172">
        <f>3/16</f>
        <v>0.1875</v>
      </c>
      <c r="H32" s="64">
        <f>3.82*E32/G32</f>
        <v>1833.6000000000001</v>
      </c>
      <c r="I32" s="168">
        <v>2</v>
      </c>
      <c r="J32" s="170">
        <f>F32*H32*(I32)</f>
        <v>29.337600000000002</v>
      </c>
      <c r="K32" s="172">
        <v>0.15</v>
      </c>
      <c r="L32" s="172" t="s">
        <v>71</v>
      </c>
      <c r="M32" s="172" t="s">
        <v>77</v>
      </c>
      <c r="N32" s="172"/>
      <c r="O32" s="172">
        <v>25</v>
      </c>
      <c r="P32" s="172"/>
    </row>
    <row r="33" spans="1:16" ht="17.100000000000001" customHeight="1">
      <c r="A33" s="173"/>
      <c r="B33" s="173"/>
      <c r="C33" s="173"/>
      <c r="D33" s="183"/>
      <c r="E33" s="173"/>
      <c r="F33" s="173"/>
      <c r="G33" s="173"/>
      <c r="H33" s="64"/>
      <c r="I33" s="169"/>
      <c r="J33" s="171"/>
      <c r="K33" s="173"/>
      <c r="L33" s="173"/>
      <c r="M33" s="173"/>
      <c r="N33" s="173"/>
      <c r="O33" s="173"/>
      <c r="P33" s="173"/>
    </row>
    <row r="34" spans="1:16">
      <c r="A34" s="172">
        <v>13</v>
      </c>
      <c r="B34" s="172" t="s">
        <v>78</v>
      </c>
      <c r="C34" s="172" t="s">
        <v>48</v>
      </c>
      <c r="D34" s="172" t="s">
        <v>79</v>
      </c>
      <c r="E34" s="172">
        <v>90</v>
      </c>
      <c r="F34" s="172">
        <v>8.0000000000000002E-3</v>
      </c>
      <c r="G34" s="174">
        <v>0.19900000000000001</v>
      </c>
      <c r="H34" s="64">
        <f>3.82*E34/G34</f>
        <v>1727.6381909547738</v>
      </c>
      <c r="I34" s="168">
        <v>2</v>
      </c>
      <c r="J34" s="170">
        <f>F34*H34*(I34)</f>
        <v>27.64221105527638</v>
      </c>
      <c r="K34" s="172" t="s">
        <v>80</v>
      </c>
      <c r="L34" s="172" t="s">
        <v>71</v>
      </c>
      <c r="M34" s="178"/>
      <c r="N34" s="172"/>
      <c r="O34" s="172">
        <v>25</v>
      </c>
      <c r="P34" s="172"/>
    </row>
    <row r="35" spans="1:16">
      <c r="A35" s="173"/>
      <c r="B35" s="173"/>
      <c r="C35" s="173"/>
      <c r="D35" s="173"/>
      <c r="E35" s="173"/>
      <c r="F35" s="173"/>
      <c r="G35" s="175"/>
      <c r="H35" s="64"/>
      <c r="I35" s="169"/>
      <c r="J35" s="171"/>
      <c r="K35" s="173"/>
      <c r="L35" s="173"/>
      <c r="M35" s="179"/>
      <c r="N35" s="173"/>
      <c r="O35" s="173"/>
      <c r="P35" s="173"/>
    </row>
    <row r="36" spans="1:16">
      <c r="A36" s="172">
        <v>14</v>
      </c>
      <c r="B36" s="172" t="s">
        <v>81</v>
      </c>
      <c r="C36" s="172" t="s">
        <v>48</v>
      </c>
      <c r="D36" s="172" t="s">
        <v>82</v>
      </c>
      <c r="E36" s="172">
        <v>90</v>
      </c>
      <c r="F36" s="172">
        <v>8.0000000000000002E-3</v>
      </c>
      <c r="G36" s="174">
        <v>0.5</v>
      </c>
      <c r="H36" s="64">
        <f>3.82*E36/G36</f>
        <v>687.6</v>
      </c>
      <c r="I36" s="168">
        <v>6</v>
      </c>
      <c r="J36" s="170">
        <f>F36*H36*(I36)</f>
        <v>33.004800000000003</v>
      </c>
      <c r="K36" s="172">
        <v>0.17</v>
      </c>
      <c r="L36" s="172" t="s">
        <v>71</v>
      </c>
      <c r="M36" s="172"/>
      <c r="N36" s="172"/>
      <c r="O36" s="172">
        <v>25</v>
      </c>
      <c r="P36" s="172"/>
    </row>
    <row r="37" spans="1:16" ht="16.5" customHeight="1">
      <c r="A37" s="173"/>
      <c r="B37" s="173"/>
      <c r="C37" s="173"/>
      <c r="D37" s="173"/>
      <c r="E37" s="173"/>
      <c r="F37" s="173"/>
      <c r="G37" s="175"/>
      <c r="H37" s="64"/>
      <c r="I37" s="169"/>
      <c r="J37" s="171"/>
      <c r="K37" s="173"/>
      <c r="L37" s="173"/>
      <c r="M37" s="173"/>
      <c r="N37" s="173"/>
      <c r="O37" s="173"/>
      <c r="P37" s="173"/>
    </row>
    <row r="38" spans="1:16" ht="15.75" customHeight="1">
      <c r="A38" s="172">
        <v>15</v>
      </c>
      <c r="B38" s="172" t="s">
        <v>83</v>
      </c>
      <c r="C38" s="172" t="s">
        <v>48</v>
      </c>
      <c r="D38" s="172" t="s">
        <v>84</v>
      </c>
      <c r="E38" s="172">
        <v>0</v>
      </c>
      <c r="F38" s="172">
        <v>0</v>
      </c>
      <c r="G38" s="172">
        <v>0</v>
      </c>
      <c r="H38" s="64" t="e">
        <f>3.82*E38/G38</f>
        <v>#DIV/0!</v>
      </c>
      <c r="I38" s="168">
        <v>0</v>
      </c>
      <c r="J38" s="170" t="e">
        <f>F38*H38*(I38)</f>
        <v>#DIV/0!</v>
      </c>
      <c r="K38" s="172" t="s">
        <v>46</v>
      </c>
      <c r="L38" s="172" t="s">
        <v>71</v>
      </c>
      <c r="M38" s="172" t="s">
        <v>85</v>
      </c>
      <c r="N38" s="172"/>
      <c r="O38" s="172">
        <v>25</v>
      </c>
      <c r="P38" s="172"/>
    </row>
    <row r="39" spans="1:16" ht="19.5" customHeight="1">
      <c r="A39" s="173"/>
      <c r="B39" s="173"/>
      <c r="C39" s="173"/>
      <c r="D39" s="173"/>
      <c r="E39" s="173"/>
      <c r="F39" s="173"/>
      <c r="G39" s="173"/>
      <c r="H39" s="64"/>
      <c r="I39" s="169"/>
      <c r="J39" s="171"/>
      <c r="K39" s="173"/>
      <c r="L39" s="173"/>
      <c r="M39" s="173"/>
      <c r="N39" s="173"/>
      <c r="O39" s="173"/>
      <c r="P39" s="173"/>
    </row>
    <row r="40" spans="1:16" ht="19.5" customHeight="1">
      <c r="A40" s="172">
        <v>16</v>
      </c>
      <c r="B40" s="172" t="s">
        <v>86</v>
      </c>
      <c r="C40" s="172"/>
      <c r="D40" s="172"/>
      <c r="E40" s="172"/>
      <c r="F40" s="172"/>
      <c r="G40" s="172"/>
      <c r="H40" s="64" t="e">
        <f>3.82*E40/G40</f>
        <v>#DIV/0!</v>
      </c>
      <c r="I40" s="168"/>
      <c r="J40" s="170" t="e">
        <f>F40*H40*(I40)</f>
        <v>#DIV/0!</v>
      </c>
      <c r="K40" s="172"/>
      <c r="L40" s="172"/>
      <c r="M40" s="172" t="s">
        <v>87</v>
      </c>
      <c r="N40" s="172"/>
      <c r="O40" s="172" t="s">
        <v>88</v>
      </c>
      <c r="P40" s="172"/>
    </row>
    <row r="41" spans="1:16">
      <c r="A41" s="173"/>
      <c r="B41" s="173"/>
      <c r="C41" s="173"/>
      <c r="D41" s="173"/>
      <c r="E41" s="173"/>
      <c r="F41" s="173"/>
      <c r="G41" s="173"/>
      <c r="H41" s="64"/>
      <c r="I41" s="169"/>
      <c r="J41" s="171"/>
      <c r="K41" s="173"/>
      <c r="L41" s="173"/>
      <c r="M41" s="173"/>
      <c r="N41" s="173"/>
      <c r="O41" s="173"/>
      <c r="P41" s="173"/>
    </row>
    <row r="42" spans="1:16" ht="20.25" customHeight="1">
      <c r="A42" s="172">
        <v>17</v>
      </c>
      <c r="B42" s="172" t="s">
        <v>69</v>
      </c>
      <c r="C42" s="172" t="s">
        <v>48</v>
      </c>
      <c r="D42" s="172"/>
      <c r="E42" s="172">
        <v>0</v>
      </c>
      <c r="F42" s="172">
        <v>0</v>
      </c>
      <c r="G42" s="172">
        <v>0</v>
      </c>
      <c r="H42" s="64" t="e">
        <f>3.82*E42/G42</f>
        <v>#DIV/0!</v>
      </c>
      <c r="I42" s="168">
        <v>0</v>
      </c>
      <c r="J42" s="170" t="e">
        <f>F42*H42*(I42)</f>
        <v>#DIV/0!</v>
      </c>
      <c r="K42" s="172">
        <v>0</v>
      </c>
      <c r="L42" s="172"/>
      <c r="M42" s="172" t="s">
        <v>89</v>
      </c>
      <c r="N42" s="172"/>
      <c r="O42" s="172">
        <v>10</v>
      </c>
      <c r="P42" s="172"/>
    </row>
    <row r="43" spans="1:16" ht="22.5" customHeight="1">
      <c r="A43" s="173"/>
      <c r="B43" s="173"/>
      <c r="C43" s="173"/>
      <c r="D43" s="173"/>
      <c r="E43" s="173"/>
      <c r="F43" s="173"/>
      <c r="G43" s="173"/>
      <c r="H43" s="64"/>
      <c r="I43" s="169"/>
      <c r="J43" s="171"/>
      <c r="K43" s="173"/>
      <c r="L43" s="173"/>
      <c r="M43" s="173"/>
      <c r="N43" s="173"/>
      <c r="O43" s="173"/>
      <c r="P43" s="173"/>
    </row>
    <row r="44" spans="1:16" ht="19.5" customHeight="1">
      <c r="A44" s="172">
        <v>18</v>
      </c>
      <c r="B44" s="172" t="s">
        <v>51</v>
      </c>
      <c r="C44" s="172" t="s">
        <v>48</v>
      </c>
      <c r="D44" s="312" t="s">
        <v>52</v>
      </c>
      <c r="E44" s="172">
        <v>90</v>
      </c>
      <c r="F44" s="172">
        <v>8.0000000000000002E-3</v>
      </c>
      <c r="G44" s="172">
        <f>1/2</f>
        <v>0.5</v>
      </c>
      <c r="H44" s="64">
        <f>3.82*E44/G44</f>
        <v>687.6</v>
      </c>
      <c r="I44" s="168">
        <v>2</v>
      </c>
      <c r="J44" s="170">
        <f>F44*H44*(I44)</f>
        <v>11.0016</v>
      </c>
      <c r="K44" s="172">
        <v>5.0000000000000001E-3</v>
      </c>
      <c r="L44" s="172"/>
      <c r="M44" s="172" t="s">
        <v>90</v>
      </c>
      <c r="N44" s="172"/>
      <c r="O44" s="172">
        <v>20</v>
      </c>
      <c r="P44" s="172"/>
    </row>
    <row r="45" spans="1:16" ht="18.75" customHeight="1">
      <c r="A45" s="173"/>
      <c r="B45" s="173"/>
      <c r="C45" s="173"/>
      <c r="D45" s="173"/>
      <c r="E45" s="173"/>
      <c r="F45" s="173"/>
      <c r="G45" s="173"/>
      <c r="H45" s="64"/>
      <c r="I45" s="169"/>
      <c r="J45" s="171"/>
      <c r="K45" s="173"/>
      <c r="L45" s="173"/>
      <c r="M45" s="173"/>
      <c r="N45" s="173"/>
      <c r="O45" s="173"/>
      <c r="P45" s="173"/>
    </row>
    <row r="46" spans="1:16">
      <c r="A46" s="172">
        <v>19</v>
      </c>
      <c r="B46" s="172" t="s">
        <v>51</v>
      </c>
      <c r="C46" s="172" t="s">
        <v>48</v>
      </c>
      <c r="D46" s="312" t="s">
        <v>52</v>
      </c>
      <c r="E46" s="172">
        <v>90</v>
      </c>
      <c r="F46" s="172">
        <v>8.0000000000000002E-3</v>
      </c>
      <c r="G46" s="172">
        <f>1/2</f>
        <v>0.5</v>
      </c>
      <c r="H46" s="64">
        <f>3.82*E46/G46</f>
        <v>687.6</v>
      </c>
      <c r="I46" s="168">
        <v>2</v>
      </c>
      <c r="J46" s="170">
        <f>F46*H46*(I46)</f>
        <v>11.0016</v>
      </c>
      <c r="K46" s="172">
        <v>0.01</v>
      </c>
      <c r="L46" s="172"/>
      <c r="M46" s="172" t="s">
        <v>91</v>
      </c>
      <c r="N46" s="172"/>
      <c r="O46" s="172">
        <v>30</v>
      </c>
      <c r="P46" s="172"/>
    </row>
    <row r="47" spans="1:16">
      <c r="A47" s="173"/>
      <c r="B47" s="173"/>
      <c r="C47" s="173"/>
      <c r="D47" s="173"/>
      <c r="E47" s="173"/>
      <c r="F47" s="173"/>
      <c r="G47" s="173"/>
      <c r="H47" s="64"/>
      <c r="I47" s="169"/>
      <c r="J47" s="171"/>
      <c r="K47" s="173"/>
      <c r="L47" s="173"/>
      <c r="M47" s="173"/>
      <c r="N47" s="173"/>
      <c r="O47" s="173"/>
      <c r="P47" s="173"/>
    </row>
    <row r="48" spans="1:16" ht="15" customHeight="1">
      <c r="A48" s="172">
        <v>20</v>
      </c>
      <c r="B48" s="172" t="s">
        <v>56</v>
      </c>
      <c r="C48" s="172" t="s">
        <v>48</v>
      </c>
      <c r="D48" s="172" t="s">
        <v>57</v>
      </c>
      <c r="E48" s="172">
        <v>0</v>
      </c>
      <c r="F48" s="172">
        <v>0</v>
      </c>
      <c r="G48" s="172">
        <v>0</v>
      </c>
      <c r="H48" s="64"/>
      <c r="I48" s="168">
        <v>0</v>
      </c>
      <c r="J48" s="170">
        <f>F48*H48*(I48)</f>
        <v>0</v>
      </c>
      <c r="K48" s="172">
        <v>0</v>
      </c>
      <c r="L48" s="172"/>
      <c r="M48" s="172" t="s">
        <v>76</v>
      </c>
      <c r="N48" s="172"/>
      <c r="O48" s="172">
        <v>10</v>
      </c>
      <c r="P48" s="172"/>
    </row>
    <row r="49" spans="1:16">
      <c r="A49" s="173"/>
      <c r="B49" s="173"/>
      <c r="C49" s="173"/>
      <c r="D49" s="173"/>
      <c r="E49" s="173"/>
      <c r="F49" s="173"/>
      <c r="G49" s="173"/>
      <c r="H49" s="64">
        <v>1500</v>
      </c>
      <c r="I49" s="169"/>
      <c r="J49" s="171"/>
      <c r="K49" s="173"/>
      <c r="L49" s="173"/>
      <c r="M49" s="173"/>
      <c r="N49" s="173"/>
      <c r="O49" s="173"/>
      <c r="P49" s="173"/>
    </row>
    <row r="50" spans="1:16">
      <c r="A50" s="172">
        <v>21</v>
      </c>
      <c r="B50" s="172" t="s">
        <v>73</v>
      </c>
      <c r="C50" s="172" t="s">
        <v>48</v>
      </c>
      <c r="D50" s="172" t="s">
        <v>66</v>
      </c>
      <c r="E50" s="172">
        <v>200</v>
      </c>
      <c r="F50" s="172">
        <v>1.6E-2</v>
      </c>
      <c r="G50" s="172">
        <v>2</v>
      </c>
      <c r="H50" s="64">
        <f>3.82*E50/G50</f>
        <v>382</v>
      </c>
      <c r="I50" s="168">
        <v>4</v>
      </c>
      <c r="J50" s="170">
        <f>F50*H50*(I50)</f>
        <v>24.448</v>
      </c>
      <c r="K50" s="172">
        <v>1E-3</v>
      </c>
      <c r="L50" s="172"/>
      <c r="M50" s="172" t="s">
        <v>92</v>
      </c>
      <c r="N50" s="172"/>
      <c r="O50" s="172">
        <v>15</v>
      </c>
      <c r="P50" s="172"/>
    </row>
    <row r="51" spans="1:16">
      <c r="A51" s="173"/>
      <c r="B51" s="173"/>
      <c r="C51" s="173"/>
      <c r="D51" s="173"/>
      <c r="E51" s="173"/>
      <c r="F51" s="173"/>
      <c r="G51" s="173"/>
      <c r="H51" s="64"/>
      <c r="I51" s="169"/>
      <c r="J51" s="171"/>
      <c r="K51" s="173"/>
      <c r="L51" s="173"/>
      <c r="M51" s="173"/>
      <c r="N51" s="173"/>
      <c r="O51" s="173"/>
      <c r="P51" s="173"/>
    </row>
    <row r="52" spans="1:16">
      <c r="A52" s="172">
        <v>22</v>
      </c>
      <c r="B52" s="172" t="s">
        <v>59</v>
      </c>
      <c r="C52" s="172" t="s">
        <v>48</v>
      </c>
      <c r="D52" s="172" t="s">
        <v>93</v>
      </c>
      <c r="E52" s="172">
        <v>90</v>
      </c>
      <c r="F52" s="172">
        <v>8.0000000000000002E-3</v>
      </c>
      <c r="G52" s="172">
        <f>1/8</f>
        <v>0.125</v>
      </c>
      <c r="H52" s="64">
        <f>3.82*E52/G52</f>
        <v>2750.4</v>
      </c>
      <c r="I52" s="168">
        <v>2</v>
      </c>
      <c r="J52" s="170">
        <f>F52*H52*(I52)</f>
        <v>44.006399999999999</v>
      </c>
      <c r="K52" s="172">
        <v>0.1</v>
      </c>
      <c r="L52" s="172"/>
      <c r="M52" s="172"/>
      <c r="N52" s="172"/>
      <c r="O52" s="172">
        <v>20</v>
      </c>
      <c r="P52" s="172"/>
    </row>
    <row r="53" spans="1:16">
      <c r="A53" s="173"/>
      <c r="B53" s="173"/>
      <c r="C53" s="173"/>
      <c r="D53" s="173"/>
      <c r="E53" s="173"/>
      <c r="F53" s="173"/>
      <c r="G53" s="173"/>
      <c r="H53" s="64"/>
      <c r="I53" s="169"/>
      <c r="J53" s="171"/>
      <c r="K53" s="173"/>
      <c r="L53" s="173"/>
      <c r="M53" s="173"/>
      <c r="N53" s="173"/>
      <c r="O53" s="173"/>
      <c r="P53" s="173"/>
    </row>
    <row r="54" spans="1:16" ht="22.5" customHeight="1">
      <c r="A54" s="172">
        <v>23</v>
      </c>
      <c r="B54" s="172" t="s">
        <v>78</v>
      </c>
      <c r="C54" s="172" t="s">
        <v>48</v>
      </c>
      <c r="D54" s="172" t="s">
        <v>94</v>
      </c>
      <c r="E54" s="172">
        <v>90</v>
      </c>
      <c r="F54" s="172">
        <v>8.0000000000000002E-3</v>
      </c>
      <c r="G54" s="176">
        <v>0.1285</v>
      </c>
      <c r="H54" s="64">
        <f>3.82*E54/G54</f>
        <v>2675.4863813229572</v>
      </c>
      <c r="I54" s="168">
        <v>2</v>
      </c>
      <c r="J54" s="170">
        <f>F54*H54*(I54)</f>
        <v>42.807782101167319</v>
      </c>
      <c r="K54" s="172" t="s">
        <v>46</v>
      </c>
      <c r="L54" s="172"/>
      <c r="M54" s="172"/>
      <c r="N54" s="172"/>
      <c r="O54" s="172">
        <v>20</v>
      </c>
      <c r="P54" s="172"/>
    </row>
    <row r="55" spans="1:16" ht="22.5" customHeight="1">
      <c r="A55" s="173"/>
      <c r="B55" s="173"/>
      <c r="C55" s="173"/>
      <c r="D55" s="173"/>
      <c r="E55" s="173"/>
      <c r="F55" s="173"/>
      <c r="G55" s="177"/>
      <c r="H55" s="64"/>
      <c r="I55" s="169"/>
      <c r="J55" s="171"/>
      <c r="K55" s="173"/>
      <c r="L55" s="173"/>
      <c r="M55" s="173"/>
      <c r="N55" s="173"/>
      <c r="O55" s="173"/>
      <c r="P55" s="173"/>
    </row>
    <row r="56" spans="1:16" ht="20.25" customHeight="1">
      <c r="A56" s="172">
        <v>24</v>
      </c>
      <c r="B56" s="172" t="s">
        <v>81</v>
      </c>
      <c r="C56" s="172" t="s">
        <v>48</v>
      </c>
      <c r="D56" s="172" t="s">
        <v>95</v>
      </c>
      <c r="E56" s="172">
        <v>90</v>
      </c>
      <c r="F56" s="172">
        <v>8.0000000000000002E-3</v>
      </c>
      <c r="G56" s="172">
        <v>0.25</v>
      </c>
      <c r="H56" s="64">
        <f>3.82*E56/G56</f>
        <v>1375.2</v>
      </c>
      <c r="I56" s="168">
        <v>4</v>
      </c>
      <c r="J56" s="170">
        <f>F56*H56*(I56)</f>
        <v>44.006399999999999</v>
      </c>
      <c r="K56" s="172">
        <v>0.14000000000000001</v>
      </c>
      <c r="L56" s="172"/>
      <c r="M56" s="172"/>
      <c r="N56" s="172"/>
      <c r="O56" s="172">
        <v>20</v>
      </c>
      <c r="P56" s="172"/>
    </row>
    <row r="57" spans="1:16" ht="21.75" customHeight="1">
      <c r="A57" s="173"/>
      <c r="B57" s="173"/>
      <c r="C57" s="173"/>
      <c r="D57" s="173"/>
      <c r="E57" s="173"/>
      <c r="F57" s="173"/>
      <c r="G57" s="173"/>
      <c r="H57" s="64"/>
      <c r="I57" s="169"/>
      <c r="J57" s="171"/>
      <c r="K57" s="173"/>
      <c r="L57" s="173"/>
      <c r="M57" s="173"/>
      <c r="N57" s="173"/>
      <c r="O57" s="173"/>
      <c r="P57" s="173"/>
    </row>
    <row r="58" spans="1:16">
      <c r="A58" s="172">
        <v>25</v>
      </c>
      <c r="B58" s="172" t="s">
        <v>96</v>
      </c>
      <c r="C58" s="172" t="s">
        <v>48</v>
      </c>
      <c r="D58" s="172" t="s">
        <v>97</v>
      </c>
      <c r="E58" s="172">
        <v>0</v>
      </c>
      <c r="F58" s="172">
        <v>0</v>
      </c>
      <c r="G58" s="172">
        <v>0</v>
      </c>
      <c r="H58" s="64" t="e">
        <f>3.82*E58/G58</f>
        <v>#DIV/0!</v>
      </c>
      <c r="I58" s="168">
        <v>0</v>
      </c>
      <c r="J58" s="170" t="e">
        <f>F58*H58*(I58)</f>
        <v>#DIV/0!</v>
      </c>
      <c r="K58" s="172" t="s">
        <v>46</v>
      </c>
      <c r="L58" s="172"/>
      <c r="M58" s="172" t="s">
        <v>85</v>
      </c>
      <c r="N58" s="172"/>
      <c r="O58" s="172">
        <v>25</v>
      </c>
      <c r="P58" s="172"/>
    </row>
    <row r="59" spans="1:16">
      <c r="A59" s="173"/>
      <c r="B59" s="173"/>
      <c r="C59" s="173"/>
      <c r="D59" s="173"/>
      <c r="E59" s="173"/>
      <c r="F59" s="173"/>
      <c r="G59" s="173"/>
      <c r="H59" s="64"/>
      <c r="I59" s="169"/>
      <c r="J59" s="171"/>
      <c r="K59" s="173"/>
      <c r="L59" s="173"/>
      <c r="M59" s="173"/>
      <c r="N59" s="173"/>
      <c r="O59" s="173"/>
      <c r="P59" s="173"/>
    </row>
    <row r="60" spans="1:16">
      <c r="A60" s="172">
        <v>26</v>
      </c>
      <c r="B60" s="172" t="s">
        <v>98</v>
      </c>
      <c r="C60" s="172" t="s">
        <v>99</v>
      </c>
      <c r="D60" s="172" t="s">
        <v>100</v>
      </c>
      <c r="E60" s="172">
        <v>0</v>
      </c>
      <c r="F60" s="172">
        <v>0</v>
      </c>
      <c r="G60" s="172">
        <v>0</v>
      </c>
      <c r="H60" s="64" t="e">
        <f>3.82*E60/G60</f>
        <v>#DIV/0!</v>
      </c>
      <c r="I60" s="168">
        <v>0</v>
      </c>
      <c r="J60" s="170" t="e">
        <f>F60*H60*(I60)</f>
        <v>#DIV/0!</v>
      </c>
      <c r="K60" s="172">
        <v>0</v>
      </c>
      <c r="L60" s="172"/>
      <c r="M60" s="172"/>
      <c r="N60" s="172"/>
      <c r="O60" s="172">
        <v>15</v>
      </c>
      <c r="P60" s="172"/>
    </row>
    <row r="61" spans="1:16">
      <c r="A61" s="173"/>
      <c r="B61" s="173"/>
      <c r="C61" s="173"/>
      <c r="D61" s="173"/>
      <c r="E61" s="173"/>
      <c r="F61" s="173"/>
      <c r="G61" s="173"/>
      <c r="H61" s="64"/>
      <c r="I61" s="169"/>
      <c r="J61" s="171"/>
      <c r="K61" s="173"/>
      <c r="L61" s="173"/>
      <c r="M61" s="173"/>
      <c r="N61" s="173"/>
      <c r="O61" s="173"/>
      <c r="P61" s="173"/>
    </row>
    <row r="62" spans="1:16">
      <c r="A62" s="172">
        <v>27</v>
      </c>
      <c r="B62" s="172" t="s">
        <v>101</v>
      </c>
      <c r="C62" s="172" t="s">
        <v>99</v>
      </c>
      <c r="D62" s="172" t="s">
        <v>102</v>
      </c>
      <c r="E62" s="172">
        <v>0</v>
      </c>
      <c r="F62" s="172">
        <v>0</v>
      </c>
      <c r="G62" s="172">
        <v>0</v>
      </c>
      <c r="H62" s="64" t="e">
        <f>3.82*E62/G62</f>
        <v>#DIV/0!</v>
      </c>
      <c r="I62" s="168">
        <v>0</v>
      </c>
      <c r="J62" s="170" t="e">
        <f>F62*H62*(I62)</f>
        <v>#DIV/0!</v>
      </c>
      <c r="K62" s="172">
        <v>0</v>
      </c>
      <c r="L62" s="172"/>
      <c r="M62" s="172"/>
      <c r="N62" s="172"/>
      <c r="O62" s="172">
        <v>15</v>
      </c>
      <c r="P62" s="172"/>
    </row>
    <row r="63" spans="1:16">
      <c r="A63" s="173"/>
      <c r="B63" s="173"/>
      <c r="C63" s="173"/>
      <c r="D63" s="173"/>
      <c r="E63" s="173"/>
      <c r="F63" s="173"/>
      <c r="G63" s="173"/>
      <c r="H63" s="64"/>
      <c r="I63" s="169"/>
      <c r="J63" s="171"/>
      <c r="K63" s="173"/>
      <c r="L63" s="173"/>
      <c r="M63" s="173"/>
      <c r="N63" s="173"/>
      <c r="O63" s="173"/>
      <c r="P63" s="173"/>
    </row>
    <row r="64" spans="1:16">
      <c r="A64" s="172"/>
      <c r="B64" s="172"/>
      <c r="C64" s="172"/>
      <c r="D64" s="172"/>
      <c r="E64" s="172"/>
      <c r="F64" s="172"/>
      <c r="G64" s="172"/>
      <c r="H64" s="64" t="e">
        <f>3.82*E64/G64</f>
        <v>#DIV/0!</v>
      </c>
      <c r="I64" s="168"/>
      <c r="J64" s="170" t="e">
        <f>F64*H64*(I64)</f>
        <v>#DIV/0!</v>
      </c>
      <c r="K64" s="172"/>
      <c r="L64" s="172"/>
      <c r="M64" s="172"/>
      <c r="N64" s="172"/>
      <c r="O64" s="172"/>
      <c r="P64" s="172"/>
    </row>
    <row r="65" spans="1:16">
      <c r="A65" s="173"/>
      <c r="B65" s="173"/>
      <c r="C65" s="173"/>
      <c r="D65" s="173"/>
      <c r="E65" s="173"/>
      <c r="F65" s="173"/>
      <c r="G65" s="173"/>
      <c r="H65" s="64"/>
      <c r="I65" s="169"/>
      <c r="J65" s="171"/>
      <c r="K65" s="173"/>
      <c r="L65" s="173"/>
      <c r="M65" s="173"/>
      <c r="N65" s="173"/>
      <c r="O65" s="173"/>
      <c r="P65" s="173"/>
    </row>
    <row r="66" spans="1:16">
      <c r="A66" s="172"/>
      <c r="B66" s="172"/>
      <c r="C66" s="172"/>
      <c r="D66" s="172"/>
      <c r="E66" s="172"/>
      <c r="F66" s="172"/>
      <c r="G66" s="172"/>
      <c r="H66" s="64" t="e">
        <f>3.82*E66/G66</f>
        <v>#DIV/0!</v>
      </c>
      <c r="I66" s="168"/>
      <c r="J66" s="170" t="e">
        <f>F66*H66*(I66)</f>
        <v>#DIV/0!</v>
      </c>
      <c r="K66" s="172"/>
      <c r="L66" s="172"/>
      <c r="M66" s="172"/>
      <c r="N66" s="172"/>
      <c r="O66" s="172"/>
      <c r="P66" s="172"/>
    </row>
    <row r="67" spans="1:16">
      <c r="A67" s="173"/>
      <c r="B67" s="173"/>
      <c r="C67" s="173"/>
      <c r="D67" s="173"/>
      <c r="E67" s="173"/>
      <c r="F67" s="173"/>
      <c r="G67" s="173"/>
      <c r="H67" s="64"/>
      <c r="I67" s="169"/>
      <c r="J67" s="171"/>
      <c r="K67" s="173"/>
      <c r="L67" s="173"/>
      <c r="M67" s="173"/>
      <c r="N67" s="173"/>
      <c r="O67" s="173"/>
      <c r="P67" s="173"/>
    </row>
    <row r="68" spans="1:16">
      <c r="A68" s="172"/>
      <c r="B68" s="172"/>
      <c r="C68" s="172"/>
      <c r="D68" s="172"/>
      <c r="E68" s="172"/>
      <c r="F68" s="172"/>
      <c r="G68" s="172"/>
      <c r="H68" s="64" t="e">
        <f>3.82*E68/G68</f>
        <v>#DIV/0!</v>
      </c>
      <c r="I68" s="168"/>
      <c r="J68" s="170" t="e">
        <f>F68*H68*(I68)</f>
        <v>#DIV/0!</v>
      </c>
      <c r="K68" s="172"/>
      <c r="L68" s="172"/>
      <c r="M68" s="172"/>
      <c r="N68" s="172"/>
      <c r="O68" s="172"/>
      <c r="P68" s="172"/>
    </row>
    <row r="69" spans="1:16">
      <c r="A69" s="173"/>
      <c r="B69" s="173"/>
      <c r="C69" s="173"/>
      <c r="D69" s="173"/>
      <c r="E69" s="173"/>
      <c r="F69" s="173"/>
      <c r="G69" s="173"/>
      <c r="H69" s="64"/>
      <c r="I69" s="169"/>
      <c r="J69" s="171"/>
      <c r="K69" s="173"/>
      <c r="L69" s="173"/>
      <c r="M69" s="173"/>
      <c r="N69" s="173"/>
      <c r="O69" s="173"/>
      <c r="P69" s="173"/>
    </row>
    <row r="70" spans="1:16">
      <c r="A70" s="172"/>
      <c r="B70" s="172"/>
      <c r="C70" s="172"/>
      <c r="D70" s="172"/>
      <c r="E70" s="172"/>
      <c r="F70" s="172"/>
      <c r="G70" s="172"/>
      <c r="H70" s="64" t="e">
        <f>3.82*E70/G70</f>
        <v>#DIV/0!</v>
      </c>
      <c r="I70" s="168"/>
      <c r="J70" s="170" t="e">
        <f>F70*H70*(I70)</f>
        <v>#DIV/0!</v>
      </c>
      <c r="K70" s="172"/>
      <c r="L70" s="172"/>
      <c r="M70" s="172"/>
      <c r="N70" s="172"/>
      <c r="O70" s="172"/>
      <c r="P70" s="172"/>
    </row>
    <row r="71" spans="1:16">
      <c r="A71" s="173"/>
      <c r="B71" s="173"/>
      <c r="C71" s="173"/>
      <c r="D71" s="173"/>
      <c r="E71" s="173"/>
      <c r="F71" s="173"/>
      <c r="G71" s="173"/>
      <c r="H71" s="64"/>
      <c r="I71" s="169"/>
      <c r="J71" s="171"/>
      <c r="K71" s="173"/>
      <c r="L71" s="173"/>
      <c r="M71" s="173"/>
      <c r="N71" s="173"/>
      <c r="O71" s="173"/>
      <c r="P71" s="173"/>
    </row>
    <row r="72" spans="1:16" ht="29.25" customHeight="1">
      <c r="A72" s="172"/>
      <c r="B72" s="172"/>
      <c r="C72" s="172"/>
      <c r="D72" s="172"/>
      <c r="E72" s="172"/>
      <c r="F72" s="172"/>
      <c r="G72" s="172"/>
      <c r="H72" s="64" t="e">
        <f>3.82*E72/G72</f>
        <v>#DIV/0!</v>
      </c>
      <c r="I72" s="168"/>
      <c r="J72" s="170" t="e">
        <f>F72*H72*(I72)</f>
        <v>#DIV/0!</v>
      </c>
      <c r="K72" s="172"/>
      <c r="L72" s="172"/>
      <c r="M72" s="172"/>
      <c r="N72" s="172"/>
      <c r="O72" s="172"/>
      <c r="P72" s="172"/>
    </row>
    <row r="73" spans="1:16" ht="24" customHeight="1">
      <c r="A73" s="173"/>
      <c r="B73" s="173"/>
      <c r="C73" s="173"/>
      <c r="D73" s="173"/>
      <c r="E73" s="173"/>
      <c r="F73" s="173"/>
      <c r="G73" s="173"/>
      <c r="H73" s="64"/>
      <c r="I73" s="169"/>
      <c r="J73" s="171"/>
      <c r="K73" s="173"/>
      <c r="L73" s="173"/>
      <c r="M73" s="173"/>
      <c r="N73" s="173"/>
      <c r="O73" s="173"/>
      <c r="P73" s="173"/>
    </row>
    <row r="74" spans="1:16">
      <c r="A74" s="172"/>
      <c r="B74" s="172"/>
      <c r="C74" s="172"/>
      <c r="D74" s="172"/>
      <c r="E74" s="172"/>
      <c r="F74" s="172"/>
      <c r="G74" s="172"/>
      <c r="H74" s="64" t="e">
        <f>3.82*E74/G74</f>
        <v>#DIV/0!</v>
      </c>
      <c r="I74" s="168"/>
      <c r="J74" s="170" t="e">
        <f>F74*H74*(I74)</f>
        <v>#DIV/0!</v>
      </c>
      <c r="K74" s="172"/>
      <c r="L74" s="172"/>
      <c r="M74" s="172"/>
      <c r="N74" s="172"/>
      <c r="O74" s="172"/>
      <c r="P74" s="172"/>
    </row>
    <row r="75" spans="1:16">
      <c r="A75" s="173"/>
      <c r="B75" s="173"/>
      <c r="C75" s="173"/>
      <c r="D75" s="173"/>
      <c r="E75" s="173"/>
      <c r="F75" s="173"/>
      <c r="G75" s="173"/>
      <c r="H75" s="64"/>
      <c r="I75" s="169"/>
      <c r="J75" s="171"/>
      <c r="K75" s="173"/>
      <c r="L75" s="173"/>
      <c r="M75" s="173"/>
      <c r="N75" s="173"/>
      <c r="O75" s="173"/>
      <c r="P75" s="173"/>
    </row>
    <row r="76" spans="1:16">
      <c r="A76" s="172"/>
      <c r="B76" s="172"/>
      <c r="C76" s="172"/>
      <c r="D76" s="172"/>
      <c r="E76" s="172"/>
      <c r="F76" s="172"/>
      <c r="G76" s="172"/>
      <c r="H76" s="64" t="e">
        <f>3.82*E76/G76</f>
        <v>#DIV/0!</v>
      </c>
      <c r="I76" s="168"/>
      <c r="J76" s="170" t="e">
        <f>F76*H76*(I76)</f>
        <v>#DIV/0!</v>
      </c>
      <c r="K76" s="172"/>
      <c r="L76" s="172"/>
      <c r="M76" s="172"/>
      <c r="N76" s="172"/>
      <c r="O76" s="172"/>
      <c r="P76" s="172"/>
    </row>
    <row r="77" spans="1:16">
      <c r="A77" s="173"/>
      <c r="B77" s="173"/>
      <c r="C77" s="173"/>
      <c r="D77" s="173"/>
      <c r="E77" s="173"/>
      <c r="F77" s="173"/>
      <c r="G77" s="173"/>
      <c r="H77" s="64"/>
      <c r="I77" s="169"/>
      <c r="J77" s="171"/>
      <c r="K77" s="173"/>
      <c r="L77" s="173"/>
      <c r="M77" s="173"/>
      <c r="N77" s="173"/>
      <c r="O77" s="173"/>
      <c r="P77" s="173"/>
    </row>
    <row r="78" spans="1:16">
      <c r="A78" s="172"/>
      <c r="B78" s="172"/>
      <c r="C78" s="172"/>
      <c r="D78" s="172"/>
      <c r="E78" s="172"/>
      <c r="F78" s="172"/>
      <c r="G78" s="172"/>
      <c r="H78" s="64" t="e">
        <f>3.82*E78/G78</f>
        <v>#DIV/0!</v>
      </c>
      <c r="I78" s="168"/>
      <c r="J78" s="170" t="e">
        <f>F78*H78*(I78)</f>
        <v>#DIV/0!</v>
      </c>
      <c r="K78" s="172"/>
      <c r="L78" s="172"/>
      <c r="M78" s="172"/>
      <c r="N78" s="172"/>
      <c r="O78" s="172"/>
      <c r="P78" s="172"/>
    </row>
    <row r="79" spans="1:16">
      <c r="A79" s="173"/>
      <c r="B79" s="173"/>
      <c r="C79" s="173"/>
      <c r="D79" s="173"/>
      <c r="E79" s="173"/>
      <c r="F79" s="173"/>
      <c r="G79" s="173"/>
      <c r="H79" s="64"/>
      <c r="I79" s="169"/>
      <c r="J79" s="171"/>
      <c r="K79" s="173"/>
      <c r="L79" s="173"/>
      <c r="M79" s="173"/>
      <c r="N79" s="173"/>
      <c r="O79" s="173"/>
      <c r="P79" s="173"/>
    </row>
    <row r="80" spans="1:16">
      <c r="A80" s="172"/>
      <c r="B80" s="172"/>
      <c r="C80" s="172"/>
      <c r="D80" s="172"/>
      <c r="E80" s="172"/>
      <c r="F80" s="172"/>
      <c r="G80" s="172"/>
      <c r="H80" s="64" t="e">
        <f>3.82*E80/G80</f>
        <v>#DIV/0!</v>
      </c>
      <c r="I80" s="168"/>
      <c r="J80" s="170" t="e">
        <f>F80*H80*(I80)</f>
        <v>#DIV/0!</v>
      </c>
      <c r="K80" s="172"/>
      <c r="L80" s="172"/>
      <c r="M80" s="172"/>
      <c r="N80" s="172"/>
      <c r="O80" s="172"/>
      <c r="P80" s="172"/>
    </row>
    <row r="81" spans="1:16">
      <c r="A81" s="173"/>
      <c r="B81" s="173"/>
      <c r="C81" s="173"/>
      <c r="D81" s="173"/>
      <c r="E81" s="173"/>
      <c r="F81" s="173"/>
      <c r="G81" s="173"/>
      <c r="H81" s="64"/>
      <c r="I81" s="169"/>
      <c r="J81" s="171"/>
      <c r="K81" s="173"/>
      <c r="L81" s="173"/>
      <c r="M81" s="173"/>
      <c r="N81" s="173"/>
      <c r="O81" s="173"/>
      <c r="P81" s="173"/>
    </row>
    <row r="82" spans="1:16">
      <c r="A82" s="172"/>
      <c r="B82" s="172"/>
      <c r="C82" s="172"/>
      <c r="D82" s="172"/>
      <c r="E82" s="172"/>
      <c r="F82" s="172"/>
      <c r="G82" s="172"/>
      <c r="H82" s="64" t="e">
        <f>3.82*E82/G82</f>
        <v>#DIV/0!</v>
      </c>
      <c r="I82" s="168"/>
      <c r="J82" s="170" t="e">
        <f>F82*H82*(I82)</f>
        <v>#DIV/0!</v>
      </c>
      <c r="K82" s="172"/>
      <c r="L82" s="172"/>
      <c r="M82" s="172"/>
      <c r="N82" s="172"/>
      <c r="O82" s="172"/>
      <c r="P82" s="172"/>
    </row>
    <row r="83" spans="1:16">
      <c r="A83" s="173"/>
      <c r="B83" s="173"/>
      <c r="C83" s="173"/>
      <c r="D83" s="173"/>
      <c r="E83" s="173"/>
      <c r="F83" s="173"/>
      <c r="G83" s="173"/>
      <c r="H83" s="64"/>
      <c r="I83" s="169"/>
      <c r="J83" s="171"/>
      <c r="K83" s="173"/>
      <c r="L83" s="173"/>
      <c r="M83" s="173"/>
      <c r="N83" s="173"/>
      <c r="O83" s="173"/>
      <c r="P83" s="173"/>
    </row>
    <row r="84" spans="1:16">
      <c r="A84" s="172"/>
      <c r="B84" s="172"/>
      <c r="C84" s="172"/>
      <c r="D84" s="172"/>
      <c r="E84" s="172"/>
      <c r="F84" s="172"/>
      <c r="G84" s="172"/>
      <c r="H84" s="64" t="e">
        <f>3.82*E84/G84</f>
        <v>#DIV/0!</v>
      </c>
      <c r="I84" s="168"/>
      <c r="J84" s="170" t="e">
        <f>F84*H84*(I84)</f>
        <v>#DIV/0!</v>
      </c>
      <c r="K84" s="172"/>
      <c r="L84" s="172"/>
      <c r="M84" s="172"/>
      <c r="N84" s="172"/>
      <c r="O84" s="172"/>
      <c r="P84" s="172"/>
    </row>
    <row r="85" spans="1:16">
      <c r="A85" s="173"/>
      <c r="B85" s="173"/>
      <c r="C85" s="173"/>
      <c r="D85" s="173"/>
      <c r="E85" s="173"/>
      <c r="F85" s="173"/>
      <c r="G85" s="173"/>
      <c r="H85" s="64"/>
      <c r="I85" s="169"/>
      <c r="J85" s="171"/>
      <c r="K85" s="173"/>
      <c r="L85" s="173"/>
      <c r="M85" s="173"/>
      <c r="N85" s="173"/>
      <c r="O85" s="173"/>
      <c r="P85" s="173"/>
    </row>
    <row r="86" spans="1:16">
      <c r="A86" s="172"/>
      <c r="B86" s="172"/>
      <c r="C86" s="172"/>
      <c r="D86" s="172"/>
      <c r="E86" s="172"/>
      <c r="F86" s="172"/>
      <c r="G86" s="172"/>
      <c r="H86" s="64" t="e">
        <f>3.82*E86/G86</f>
        <v>#DIV/0!</v>
      </c>
      <c r="I86" s="168"/>
      <c r="J86" s="170" t="e">
        <f>F86*H86*(I86)</f>
        <v>#DIV/0!</v>
      </c>
      <c r="K86" s="172"/>
      <c r="L86" s="172"/>
      <c r="M86" s="172"/>
      <c r="N86" s="172"/>
      <c r="O86" s="172"/>
      <c r="P86" s="172"/>
    </row>
    <row r="87" spans="1:16">
      <c r="A87" s="173"/>
      <c r="B87" s="173"/>
      <c r="C87" s="173"/>
      <c r="D87" s="173"/>
      <c r="E87" s="173"/>
      <c r="F87" s="173"/>
      <c r="G87" s="173"/>
      <c r="H87" s="64"/>
      <c r="I87" s="169"/>
      <c r="J87" s="171"/>
      <c r="K87" s="173"/>
      <c r="L87" s="173"/>
      <c r="M87" s="173"/>
      <c r="N87" s="173"/>
      <c r="O87" s="173"/>
      <c r="P87" s="173"/>
    </row>
    <row r="88" spans="1:16">
      <c r="A88" s="172"/>
      <c r="B88" s="172"/>
      <c r="C88" s="172"/>
      <c r="D88" s="172"/>
      <c r="E88" s="172"/>
      <c r="F88" s="172"/>
      <c r="G88" s="172"/>
      <c r="H88" s="64" t="e">
        <f>3.82*E88/G88</f>
        <v>#DIV/0!</v>
      </c>
      <c r="I88" s="168"/>
      <c r="J88" s="170" t="e">
        <f>F88*H88*(I88)</f>
        <v>#DIV/0!</v>
      </c>
      <c r="K88" s="172"/>
      <c r="L88" s="172"/>
      <c r="M88" s="172"/>
      <c r="N88" s="172"/>
      <c r="O88" s="172"/>
      <c r="P88" s="172"/>
    </row>
    <row r="89" spans="1:16">
      <c r="A89" s="173"/>
      <c r="B89" s="173"/>
      <c r="C89" s="173"/>
      <c r="D89" s="173"/>
      <c r="E89" s="173"/>
      <c r="F89" s="173"/>
      <c r="G89" s="173"/>
      <c r="H89" s="64"/>
      <c r="I89" s="169"/>
      <c r="J89" s="171"/>
      <c r="K89" s="173"/>
      <c r="L89" s="173"/>
      <c r="M89" s="173"/>
      <c r="N89" s="173"/>
      <c r="O89" s="173"/>
      <c r="P89" s="173"/>
    </row>
    <row r="90" spans="1:16">
      <c r="A90" s="172"/>
      <c r="B90" s="172"/>
      <c r="C90" s="172"/>
      <c r="D90" s="172"/>
      <c r="E90" s="172"/>
      <c r="F90" s="172"/>
      <c r="G90" s="172"/>
      <c r="H90" s="64" t="e">
        <f>3.82*E90/G90</f>
        <v>#DIV/0!</v>
      </c>
      <c r="I90" s="168"/>
      <c r="J90" s="170" t="e">
        <f>F90*H90*(I90)</f>
        <v>#DIV/0!</v>
      </c>
      <c r="K90" s="172"/>
      <c r="L90" s="172"/>
      <c r="M90" s="172"/>
      <c r="N90" s="172"/>
      <c r="O90" s="172"/>
      <c r="P90" s="172"/>
    </row>
    <row r="91" spans="1:16">
      <c r="A91" s="173"/>
      <c r="B91" s="173"/>
      <c r="C91" s="173"/>
      <c r="D91" s="173"/>
      <c r="E91" s="173"/>
      <c r="F91" s="173"/>
      <c r="G91" s="173"/>
      <c r="H91" s="64"/>
      <c r="I91" s="169"/>
      <c r="J91" s="171"/>
      <c r="K91" s="173"/>
      <c r="L91" s="173"/>
      <c r="M91" s="173"/>
      <c r="N91" s="173"/>
      <c r="O91" s="173"/>
      <c r="P91" s="173"/>
    </row>
    <row r="92" spans="1:16">
      <c r="A92" s="172"/>
      <c r="B92" s="172"/>
      <c r="C92" s="172"/>
      <c r="D92" s="172"/>
      <c r="E92" s="172"/>
      <c r="F92" s="172"/>
      <c r="G92" s="172"/>
      <c r="H92" s="64" t="e">
        <f>3.82*E92/G92</f>
        <v>#DIV/0!</v>
      </c>
      <c r="I92" s="168"/>
      <c r="J92" s="170" t="e">
        <f>F92*H92*(I92)</f>
        <v>#DIV/0!</v>
      </c>
      <c r="K92" s="172"/>
      <c r="L92" s="172"/>
      <c r="M92" s="172"/>
      <c r="N92" s="172"/>
      <c r="O92" s="172"/>
      <c r="P92" s="172"/>
    </row>
    <row r="93" spans="1:16">
      <c r="A93" s="173"/>
      <c r="B93" s="173"/>
      <c r="C93" s="173"/>
      <c r="D93" s="173"/>
      <c r="E93" s="173"/>
      <c r="F93" s="173"/>
      <c r="G93" s="173"/>
      <c r="H93" s="64"/>
      <c r="I93" s="169"/>
      <c r="J93" s="171"/>
      <c r="K93" s="173"/>
      <c r="L93" s="173"/>
      <c r="M93" s="173"/>
      <c r="N93" s="173"/>
      <c r="O93" s="173"/>
      <c r="P93" s="173"/>
    </row>
    <row r="94" spans="1:16">
      <c r="A94" s="172"/>
      <c r="B94" s="172"/>
      <c r="C94" s="172"/>
      <c r="D94" s="172"/>
      <c r="E94" s="172"/>
      <c r="F94" s="172"/>
      <c r="G94" s="172"/>
      <c r="H94" s="64" t="e">
        <f>3.82*E94/G94</f>
        <v>#DIV/0!</v>
      </c>
      <c r="I94" s="168"/>
      <c r="J94" s="170" t="e">
        <f>F94*H94*(I94)</f>
        <v>#DIV/0!</v>
      </c>
      <c r="K94" s="172"/>
      <c r="L94" s="172"/>
      <c r="M94" s="172"/>
      <c r="N94" s="172"/>
      <c r="O94" s="172"/>
      <c r="P94" s="172"/>
    </row>
    <row r="95" spans="1:16">
      <c r="A95" s="173"/>
      <c r="B95" s="173"/>
      <c r="C95" s="173"/>
      <c r="D95" s="173"/>
      <c r="E95" s="173"/>
      <c r="F95" s="173"/>
      <c r="G95" s="173"/>
      <c r="H95" s="64"/>
      <c r="I95" s="169"/>
      <c r="J95" s="171"/>
      <c r="K95" s="173"/>
      <c r="L95" s="173"/>
      <c r="M95" s="173"/>
      <c r="N95" s="173"/>
      <c r="O95" s="173"/>
      <c r="P95" s="173"/>
    </row>
    <row r="96" spans="1:16">
      <c r="A96" s="172"/>
      <c r="B96" s="172"/>
      <c r="C96" s="172"/>
      <c r="D96" s="172"/>
      <c r="E96" s="172"/>
      <c r="F96" s="172"/>
      <c r="G96" s="172"/>
      <c r="H96" s="64" t="e">
        <f>3.82*E96/G96</f>
        <v>#DIV/0!</v>
      </c>
      <c r="I96" s="168"/>
      <c r="J96" s="170" t="e">
        <f>F96*H96*(I96)</f>
        <v>#DIV/0!</v>
      </c>
      <c r="K96" s="172"/>
      <c r="L96" s="172"/>
      <c r="M96" s="172"/>
      <c r="N96" s="172"/>
      <c r="O96" s="172"/>
      <c r="P96" s="172"/>
    </row>
    <row r="97" spans="1:16">
      <c r="A97" s="173"/>
      <c r="B97" s="173"/>
      <c r="C97" s="173"/>
      <c r="D97" s="173"/>
      <c r="E97" s="173"/>
      <c r="F97" s="173"/>
      <c r="G97" s="173"/>
      <c r="H97" s="64"/>
      <c r="I97" s="169"/>
      <c r="J97" s="171"/>
      <c r="K97" s="173"/>
      <c r="L97" s="173"/>
      <c r="M97" s="173"/>
      <c r="N97" s="173"/>
      <c r="O97" s="173"/>
      <c r="P97" s="173"/>
    </row>
    <row r="98" spans="1:16">
      <c r="A98" s="172"/>
      <c r="B98" s="172"/>
      <c r="C98" s="172"/>
      <c r="D98" s="172"/>
      <c r="E98" s="172"/>
      <c r="F98" s="172"/>
      <c r="G98" s="172"/>
      <c r="H98" s="64" t="e">
        <f>3.82*E98/G98</f>
        <v>#DIV/0!</v>
      </c>
      <c r="I98" s="168"/>
      <c r="J98" s="170" t="e">
        <f>F98*H98*(I98)</f>
        <v>#DIV/0!</v>
      </c>
      <c r="K98" s="172"/>
      <c r="L98" s="172"/>
      <c r="M98" s="172"/>
      <c r="N98" s="172"/>
      <c r="O98" s="172"/>
      <c r="P98" s="172"/>
    </row>
    <row r="99" spans="1:16">
      <c r="A99" s="173"/>
      <c r="B99" s="173"/>
      <c r="C99" s="173"/>
      <c r="D99" s="173"/>
      <c r="E99" s="173"/>
      <c r="F99" s="173"/>
      <c r="G99" s="173"/>
      <c r="H99" s="64"/>
      <c r="I99" s="169"/>
      <c r="J99" s="171"/>
      <c r="K99" s="173"/>
      <c r="L99" s="173"/>
      <c r="M99" s="173"/>
      <c r="N99" s="173"/>
      <c r="O99" s="173"/>
      <c r="P99" s="173"/>
    </row>
    <row r="100" spans="1:16">
      <c r="A100" s="172"/>
      <c r="B100" s="172"/>
      <c r="C100" s="172"/>
      <c r="D100" s="172"/>
      <c r="E100" s="172"/>
      <c r="F100" s="172"/>
      <c r="G100" s="172"/>
      <c r="H100" s="64" t="e">
        <f>3.82*E100/G100</f>
        <v>#DIV/0!</v>
      </c>
      <c r="I100" s="168"/>
      <c r="J100" s="170" t="e">
        <f>F100*H100*(I100)</f>
        <v>#DIV/0!</v>
      </c>
      <c r="K100" s="172"/>
      <c r="L100" s="172"/>
      <c r="M100" s="172"/>
      <c r="N100" s="172"/>
      <c r="O100" s="172"/>
      <c r="P100" s="172"/>
    </row>
    <row r="101" spans="1:16">
      <c r="A101" s="173"/>
      <c r="B101" s="173"/>
      <c r="C101" s="173"/>
      <c r="D101" s="173"/>
      <c r="E101" s="173"/>
      <c r="F101" s="173"/>
      <c r="G101" s="173"/>
      <c r="H101" s="64"/>
      <c r="I101" s="169"/>
      <c r="J101" s="171"/>
      <c r="K101" s="173"/>
      <c r="L101" s="173"/>
      <c r="M101" s="173"/>
      <c r="N101" s="173"/>
      <c r="O101" s="173"/>
      <c r="P101" s="173"/>
    </row>
    <row r="102" spans="1:16">
      <c r="A102" s="172"/>
      <c r="B102" s="172"/>
      <c r="C102" s="172"/>
      <c r="D102" s="172"/>
      <c r="E102" s="172"/>
      <c r="F102" s="172"/>
      <c r="G102" s="172"/>
      <c r="H102" s="64" t="e">
        <f>3.82*E102/G102</f>
        <v>#DIV/0!</v>
      </c>
      <c r="I102" s="168"/>
      <c r="J102" s="170" t="e">
        <f>F102*H102*(I102)</f>
        <v>#DIV/0!</v>
      </c>
      <c r="K102" s="172"/>
      <c r="L102" s="172"/>
      <c r="M102" s="172"/>
      <c r="N102" s="172"/>
      <c r="O102" s="172"/>
      <c r="P102" s="172"/>
    </row>
    <row r="103" spans="1:16">
      <c r="A103" s="173"/>
      <c r="B103" s="173"/>
      <c r="C103" s="173"/>
      <c r="D103" s="173"/>
      <c r="E103" s="173"/>
      <c r="F103" s="173"/>
      <c r="G103" s="173"/>
      <c r="H103" s="64"/>
      <c r="I103" s="169"/>
      <c r="J103" s="171"/>
      <c r="K103" s="173"/>
      <c r="L103" s="173"/>
      <c r="M103" s="173"/>
      <c r="N103" s="173"/>
      <c r="O103" s="173"/>
      <c r="P103" s="173"/>
    </row>
    <row r="104" spans="1:16">
      <c r="A104" s="172"/>
      <c r="B104" s="172"/>
      <c r="C104" s="172"/>
      <c r="D104" s="172"/>
      <c r="E104" s="172"/>
      <c r="F104" s="172"/>
      <c r="G104" s="172"/>
      <c r="H104" s="64" t="e">
        <f>3.82*E104/G104</f>
        <v>#DIV/0!</v>
      </c>
      <c r="I104" s="168"/>
      <c r="J104" s="170" t="e">
        <f>F104*H104*(I104)</f>
        <v>#DIV/0!</v>
      </c>
      <c r="K104" s="172"/>
      <c r="L104" s="172"/>
      <c r="M104" s="172"/>
      <c r="N104" s="172"/>
      <c r="O104" s="172"/>
      <c r="P104" s="172"/>
    </row>
    <row r="105" spans="1:16">
      <c r="A105" s="173"/>
      <c r="B105" s="173"/>
      <c r="C105" s="173"/>
      <c r="D105" s="173"/>
      <c r="E105" s="173"/>
      <c r="F105" s="173"/>
      <c r="G105" s="173"/>
      <c r="H105" s="64"/>
      <c r="I105" s="169"/>
      <c r="J105" s="171"/>
      <c r="K105" s="173"/>
      <c r="L105" s="173"/>
      <c r="M105" s="173"/>
      <c r="N105" s="173"/>
      <c r="O105" s="173"/>
      <c r="P105" s="173"/>
    </row>
    <row r="106" spans="1:16">
      <c r="A106" s="172"/>
      <c r="B106" s="172"/>
      <c r="C106" s="172"/>
      <c r="D106" s="172"/>
      <c r="E106" s="172"/>
      <c r="F106" s="172"/>
      <c r="G106" s="172"/>
      <c r="H106" s="64" t="e">
        <f>3.82*E106/G106</f>
        <v>#DIV/0!</v>
      </c>
      <c r="I106" s="168"/>
      <c r="J106" s="170" t="e">
        <f>F106*H106*(I106)</f>
        <v>#DIV/0!</v>
      </c>
      <c r="K106" s="172"/>
      <c r="L106" s="172"/>
      <c r="M106" s="172"/>
      <c r="N106" s="172"/>
      <c r="O106" s="172"/>
      <c r="P106" s="172"/>
    </row>
    <row r="107" spans="1:16">
      <c r="A107" s="173"/>
      <c r="B107" s="173"/>
      <c r="C107" s="173"/>
      <c r="D107" s="173"/>
      <c r="E107" s="173"/>
      <c r="F107" s="173"/>
      <c r="G107" s="173"/>
      <c r="H107" s="64"/>
      <c r="I107" s="169"/>
      <c r="J107" s="171"/>
      <c r="K107" s="173"/>
      <c r="L107" s="173"/>
      <c r="M107" s="173"/>
      <c r="N107" s="173"/>
      <c r="O107" s="173"/>
      <c r="P107" s="173"/>
    </row>
    <row r="108" spans="1:16">
      <c r="A108" s="172"/>
      <c r="B108" s="172"/>
      <c r="C108" s="172"/>
      <c r="D108" s="172"/>
      <c r="E108" s="172"/>
      <c r="F108" s="172"/>
      <c r="G108" s="172"/>
      <c r="H108" s="64" t="e">
        <f>3.82*E108/G108</f>
        <v>#DIV/0!</v>
      </c>
      <c r="I108" s="168"/>
      <c r="J108" s="170" t="e">
        <f>F108*H108*(I108)</f>
        <v>#DIV/0!</v>
      </c>
      <c r="K108" s="172"/>
      <c r="L108" s="172"/>
      <c r="M108" s="172"/>
      <c r="N108" s="172"/>
      <c r="O108" s="172"/>
      <c r="P108" s="172"/>
    </row>
    <row r="109" spans="1:16">
      <c r="A109" s="173"/>
      <c r="B109" s="173"/>
      <c r="C109" s="173"/>
      <c r="D109" s="173"/>
      <c r="E109" s="173"/>
      <c r="F109" s="173"/>
      <c r="G109" s="173"/>
      <c r="H109" s="64"/>
      <c r="I109" s="169"/>
      <c r="J109" s="171"/>
      <c r="K109" s="173"/>
      <c r="L109" s="173"/>
      <c r="M109" s="173"/>
      <c r="N109" s="173"/>
      <c r="O109" s="173"/>
      <c r="P109" s="173"/>
    </row>
    <row r="110" spans="1:16">
      <c r="A110" s="172"/>
      <c r="B110" s="172"/>
      <c r="C110" s="172"/>
      <c r="D110" s="172"/>
      <c r="E110" s="172"/>
      <c r="F110" s="172"/>
      <c r="G110" s="172"/>
      <c r="H110" s="64" t="e">
        <f>3.82*E110/G110</f>
        <v>#DIV/0!</v>
      </c>
      <c r="I110" s="168"/>
      <c r="J110" s="170" t="e">
        <f>F110*H110*(I110)</f>
        <v>#DIV/0!</v>
      </c>
      <c r="K110" s="172"/>
      <c r="L110" s="172"/>
      <c r="M110" s="172"/>
      <c r="N110" s="172"/>
      <c r="O110" s="172"/>
      <c r="P110" s="172"/>
    </row>
    <row r="111" spans="1:16">
      <c r="A111" s="173"/>
      <c r="B111" s="173"/>
      <c r="C111" s="173"/>
      <c r="D111" s="173"/>
      <c r="E111" s="173"/>
      <c r="F111" s="173"/>
      <c r="G111" s="173"/>
      <c r="H111" s="64"/>
      <c r="I111" s="169"/>
      <c r="J111" s="171"/>
      <c r="K111" s="173"/>
      <c r="L111" s="173"/>
      <c r="M111" s="173"/>
      <c r="N111" s="173"/>
      <c r="O111" s="173"/>
      <c r="P111" s="173"/>
    </row>
    <row r="112" spans="1:16">
      <c r="A112" s="172"/>
      <c r="B112" s="172"/>
      <c r="C112" s="172"/>
      <c r="D112" s="172"/>
      <c r="E112" s="172"/>
      <c r="F112" s="172"/>
      <c r="G112" s="172"/>
      <c r="H112" s="64" t="e">
        <f>3.82*E112/G112</f>
        <v>#DIV/0!</v>
      </c>
      <c r="I112" s="168"/>
      <c r="J112" s="170" t="e">
        <f>F112*H112*(I112)</f>
        <v>#DIV/0!</v>
      </c>
      <c r="K112" s="172"/>
      <c r="L112" s="172"/>
      <c r="M112" s="172"/>
      <c r="N112" s="172"/>
      <c r="O112" s="172"/>
      <c r="P112" s="172"/>
    </row>
    <row r="113" spans="1:16">
      <c r="A113" s="173"/>
      <c r="B113" s="173"/>
      <c r="C113" s="173"/>
      <c r="D113" s="173"/>
      <c r="E113" s="173"/>
      <c r="F113" s="173"/>
      <c r="G113" s="173"/>
      <c r="H113" s="64"/>
      <c r="I113" s="169"/>
      <c r="J113" s="171"/>
      <c r="K113" s="173"/>
      <c r="L113" s="173"/>
      <c r="M113" s="173"/>
      <c r="N113" s="173"/>
      <c r="O113" s="173"/>
      <c r="P113" s="173"/>
    </row>
    <row r="114" spans="1:16">
      <c r="A114" s="172"/>
      <c r="B114" s="172"/>
      <c r="C114" s="172"/>
      <c r="D114" s="172"/>
      <c r="E114" s="172"/>
      <c r="F114" s="172"/>
      <c r="G114" s="172"/>
      <c r="H114" s="64" t="e">
        <f>3.82*E114/G114</f>
        <v>#DIV/0!</v>
      </c>
      <c r="I114" s="168"/>
      <c r="J114" s="170" t="e">
        <f>F114*H114*(I114)</f>
        <v>#DIV/0!</v>
      </c>
      <c r="K114" s="172"/>
      <c r="L114" s="172"/>
      <c r="M114" s="172"/>
      <c r="N114" s="172"/>
      <c r="O114" s="172"/>
      <c r="P114" s="172"/>
    </row>
    <row r="115" spans="1:16">
      <c r="A115" s="173"/>
      <c r="B115" s="173"/>
      <c r="C115" s="173"/>
      <c r="D115" s="173"/>
      <c r="E115" s="173"/>
      <c r="F115" s="173"/>
      <c r="G115" s="173"/>
      <c r="H115" s="64"/>
      <c r="I115" s="169"/>
      <c r="J115" s="171"/>
      <c r="K115" s="173"/>
      <c r="L115" s="173"/>
      <c r="M115" s="173"/>
      <c r="N115" s="173"/>
      <c r="O115" s="173"/>
      <c r="P115" s="173"/>
    </row>
  </sheetData>
  <protectedRanges>
    <protectedRange sqref="A10:F17 A18:G115 J10:P115" name="Range1"/>
    <protectedRange sqref="G10:H13 G14:G17 H14:H115" name="Range1_2"/>
    <protectedRange sqref="I10:I115" name="Range1_2_1"/>
  </protectedRanges>
  <mergeCells count="827">
    <mergeCell ref="J28:J29"/>
    <mergeCell ref="K28:K29"/>
    <mergeCell ref="L28:L29"/>
    <mergeCell ref="M28:M29"/>
    <mergeCell ref="N28:N29"/>
    <mergeCell ref="O28:O29"/>
    <mergeCell ref="P28:P29"/>
    <mergeCell ref="K114:K115"/>
    <mergeCell ref="L114:L115"/>
    <mergeCell ref="M114:M115"/>
    <mergeCell ref="N114:N115"/>
    <mergeCell ref="O114:O115"/>
    <mergeCell ref="P114:P115"/>
    <mergeCell ref="C3:D3"/>
    <mergeCell ref="C4:D4"/>
    <mergeCell ref="C5:D5"/>
    <mergeCell ref="F3:G3"/>
    <mergeCell ref="F4:G4"/>
    <mergeCell ref="F5:G5"/>
    <mergeCell ref="I3:K3"/>
    <mergeCell ref="I4:K4"/>
    <mergeCell ref="K110:K111"/>
    <mergeCell ref="L110:L111"/>
    <mergeCell ref="M110:M111"/>
    <mergeCell ref="N110:N111"/>
    <mergeCell ref="O110:O111"/>
    <mergeCell ref="P110:P111"/>
    <mergeCell ref="K112:K113"/>
    <mergeCell ref="L112:L113"/>
    <mergeCell ref="M112:M113"/>
    <mergeCell ref="N112:N113"/>
    <mergeCell ref="A114:A115"/>
    <mergeCell ref="B114:B115"/>
    <mergeCell ref="C114:C115"/>
    <mergeCell ref="D114:D115"/>
    <mergeCell ref="E114:E115"/>
    <mergeCell ref="F114:F115"/>
    <mergeCell ref="G114:G115"/>
    <mergeCell ref="I114:I115"/>
    <mergeCell ref="J114:J115"/>
    <mergeCell ref="O112:O113"/>
    <mergeCell ref="P112:P113"/>
    <mergeCell ref="A110:A111"/>
    <mergeCell ref="B110:B111"/>
    <mergeCell ref="C110:C111"/>
    <mergeCell ref="D110:D111"/>
    <mergeCell ref="E110:E111"/>
    <mergeCell ref="F110:F111"/>
    <mergeCell ref="G110:G111"/>
    <mergeCell ref="I110:I111"/>
    <mergeCell ref="J110:J111"/>
    <mergeCell ref="A112:A113"/>
    <mergeCell ref="B112:B113"/>
    <mergeCell ref="C112:C113"/>
    <mergeCell ref="D112:D113"/>
    <mergeCell ref="E112:E113"/>
    <mergeCell ref="F112:F113"/>
    <mergeCell ref="G112:G113"/>
    <mergeCell ref="I112:I113"/>
    <mergeCell ref="J112:J113"/>
    <mergeCell ref="N106:N107"/>
    <mergeCell ref="O106:O107"/>
    <mergeCell ref="P106:P107"/>
    <mergeCell ref="A108:A109"/>
    <mergeCell ref="B108:B109"/>
    <mergeCell ref="C108:C109"/>
    <mergeCell ref="D108:D109"/>
    <mergeCell ref="E108:E109"/>
    <mergeCell ref="F108:F109"/>
    <mergeCell ref="G108:G109"/>
    <mergeCell ref="I108:I109"/>
    <mergeCell ref="J108:J109"/>
    <mergeCell ref="K108:K109"/>
    <mergeCell ref="L108:L109"/>
    <mergeCell ref="M108:M109"/>
    <mergeCell ref="N108:N109"/>
    <mergeCell ref="O108:O109"/>
    <mergeCell ref="P108:P109"/>
    <mergeCell ref="A106:A107"/>
    <mergeCell ref="B106:B107"/>
    <mergeCell ref="C106:C107"/>
    <mergeCell ref="D106:D107"/>
    <mergeCell ref="E106:E107"/>
    <mergeCell ref="F106:F107"/>
    <mergeCell ref="G106:G107"/>
    <mergeCell ref="I106:I107"/>
    <mergeCell ref="J106:J107"/>
    <mergeCell ref="K102:K103"/>
    <mergeCell ref="L102:L103"/>
    <mergeCell ref="M102:M103"/>
    <mergeCell ref="G102:G103"/>
    <mergeCell ref="I102:I103"/>
    <mergeCell ref="J102:J103"/>
    <mergeCell ref="K106:K107"/>
    <mergeCell ref="L106:L107"/>
    <mergeCell ref="M106:M107"/>
    <mergeCell ref="N102:N103"/>
    <mergeCell ref="O102:O103"/>
    <mergeCell ref="P102:P103"/>
    <mergeCell ref="A104:A105"/>
    <mergeCell ref="B104:B105"/>
    <mergeCell ref="C104:C105"/>
    <mergeCell ref="D104:D105"/>
    <mergeCell ref="E104:E105"/>
    <mergeCell ref="F104:F105"/>
    <mergeCell ref="G104:G105"/>
    <mergeCell ref="I104:I105"/>
    <mergeCell ref="J104:J105"/>
    <mergeCell ref="K104:K105"/>
    <mergeCell ref="L104:L105"/>
    <mergeCell ref="M104:M105"/>
    <mergeCell ref="N104:N105"/>
    <mergeCell ref="O104:O105"/>
    <mergeCell ref="P104:P105"/>
    <mergeCell ref="A102:A103"/>
    <mergeCell ref="B102:B103"/>
    <mergeCell ref="C102:C103"/>
    <mergeCell ref="D102:D103"/>
    <mergeCell ref="E102:E103"/>
    <mergeCell ref="F102:F103"/>
    <mergeCell ref="N98:N99"/>
    <mergeCell ref="O98:O99"/>
    <mergeCell ref="P98:P99"/>
    <mergeCell ref="A100:A101"/>
    <mergeCell ref="B100:B101"/>
    <mergeCell ref="C100:C101"/>
    <mergeCell ref="D100:D101"/>
    <mergeCell ref="E100:E101"/>
    <mergeCell ref="F100:F101"/>
    <mergeCell ref="G100:G101"/>
    <mergeCell ref="I100:I101"/>
    <mergeCell ref="J100:J101"/>
    <mergeCell ref="K100:K101"/>
    <mergeCell ref="L100:L101"/>
    <mergeCell ref="M100:M101"/>
    <mergeCell ref="N100:N101"/>
    <mergeCell ref="O100:O101"/>
    <mergeCell ref="P100:P101"/>
    <mergeCell ref="A98:A99"/>
    <mergeCell ref="B98:B99"/>
    <mergeCell ref="C98:C99"/>
    <mergeCell ref="D98:D99"/>
    <mergeCell ref="E98:E99"/>
    <mergeCell ref="F98:F99"/>
    <mergeCell ref="G98:G99"/>
    <mergeCell ref="I98:I99"/>
    <mergeCell ref="J98:J99"/>
    <mergeCell ref="K94:K95"/>
    <mergeCell ref="L94:L95"/>
    <mergeCell ref="M94:M95"/>
    <mergeCell ref="G94:G95"/>
    <mergeCell ref="I94:I95"/>
    <mergeCell ref="J94:J95"/>
    <mergeCell ref="K98:K99"/>
    <mergeCell ref="L98:L99"/>
    <mergeCell ref="M98:M99"/>
    <mergeCell ref="N94:N95"/>
    <mergeCell ref="O94:O95"/>
    <mergeCell ref="P94:P95"/>
    <mergeCell ref="A96:A97"/>
    <mergeCell ref="B96:B97"/>
    <mergeCell ref="C96:C97"/>
    <mergeCell ref="D96:D97"/>
    <mergeCell ref="E96:E97"/>
    <mergeCell ref="F96:F97"/>
    <mergeCell ref="G96:G97"/>
    <mergeCell ref="I96:I97"/>
    <mergeCell ref="J96:J97"/>
    <mergeCell ref="K96:K97"/>
    <mergeCell ref="L96:L97"/>
    <mergeCell ref="M96:M97"/>
    <mergeCell ref="N96:N97"/>
    <mergeCell ref="O96:O97"/>
    <mergeCell ref="P96:P97"/>
    <mergeCell ref="A94:A95"/>
    <mergeCell ref="B94:B95"/>
    <mergeCell ref="C94:C95"/>
    <mergeCell ref="D94:D95"/>
    <mergeCell ref="E94:E95"/>
    <mergeCell ref="F94:F95"/>
    <mergeCell ref="N90:N91"/>
    <mergeCell ref="O90:O91"/>
    <mergeCell ref="P90:P91"/>
    <mergeCell ref="A92:A93"/>
    <mergeCell ref="B92:B93"/>
    <mergeCell ref="C92:C93"/>
    <mergeCell ref="D92:D93"/>
    <mergeCell ref="E92:E93"/>
    <mergeCell ref="F92:F93"/>
    <mergeCell ref="G92:G93"/>
    <mergeCell ref="I92:I93"/>
    <mergeCell ref="J92:J93"/>
    <mergeCell ref="K92:K93"/>
    <mergeCell ref="L92:L93"/>
    <mergeCell ref="M92:M93"/>
    <mergeCell ref="N92:N93"/>
    <mergeCell ref="O92:O93"/>
    <mergeCell ref="P92:P93"/>
    <mergeCell ref="A90:A91"/>
    <mergeCell ref="B90:B91"/>
    <mergeCell ref="C90:C91"/>
    <mergeCell ref="D90:D91"/>
    <mergeCell ref="E90:E91"/>
    <mergeCell ref="F90:F91"/>
    <mergeCell ref="G90:G91"/>
    <mergeCell ref="I90:I91"/>
    <mergeCell ref="J90:J91"/>
    <mergeCell ref="K86:K87"/>
    <mergeCell ref="L86:L87"/>
    <mergeCell ref="M86:M87"/>
    <mergeCell ref="G86:G87"/>
    <mergeCell ref="I86:I87"/>
    <mergeCell ref="J86:J87"/>
    <mergeCell ref="K90:K91"/>
    <mergeCell ref="L90:L91"/>
    <mergeCell ref="M90:M91"/>
    <mergeCell ref="N86:N87"/>
    <mergeCell ref="O86:O87"/>
    <mergeCell ref="P86:P87"/>
    <mergeCell ref="A88:A89"/>
    <mergeCell ref="B88:B89"/>
    <mergeCell ref="C88:C89"/>
    <mergeCell ref="D88:D89"/>
    <mergeCell ref="E88:E89"/>
    <mergeCell ref="F88:F89"/>
    <mergeCell ref="G88:G89"/>
    <mergeCell ref="I88:I89"/>
    <mergeCell ref="J88:J89"/>
    <mergeCell ref="K88:K89"/>
    <mergeCell ref="L88:L89"/>
    <mergeCell ref="M88:M89"/>
    <mergeCell ref="N88:N89"/>
    <mergeCell ref="O88:O89"/>
    <mergeCell ref="P88:P89"/>
    <mergeCell ref="A86:A87"/>
    <mergeCell ref="B86:B87"/>
    <mergeCell ref="C86:C87"/>
    <mergeCell ref="D86:D87"/>
    <mergeCell ref="E86:E87"/>
    <mergeCell ref="F86:F87"/>
    <mergeCell ref="K82:K83"/>
    <mergeCell ref="L82:L83"/>
    <mergeCell ref="M82:M83"/>
    <mergeCell ref="N82:N83"/>
    <mergeCell ref="O82:O83"/>
    <mergeCell ref="P82:P83"/>
    <mergeCell ref="A84:A85"/>
    <mergeCell ref="B84:B85"/>
    <mergeCell ref="C84:C85"/>
    <mergeCell ref="D84:D85"/>
    <mergeCell ref="E84:E85"/>
    <mergeCell ref="F84:F85"/>
    <mergeCell ref="G84:G85"/>
    <mergeCell ref="I84:I85"/>
    <mergeCell ref="J84:J85"/>
    <mergeCell ref="K84:K85"/>
    <mergeCell ref="L84:L85"/>
    <mergeCell ref="M84:M85"/>
    <mergeCell ref="N84:N85"/>
    <mergeCell ref="O84:O85"/>
    <mergeCell ref="P84:P85"/>
    <mergeCell ref="A82:A83"/>
    <mergeCell ref="B82:B83"/>
    <mergeCell ref="C82:C83"/>
    <mergeCell ref="D82:D83"/>
    <mergeCell ref="E82:E83"/>
    <mergeCell ref="F82:F83"/>
    <mergeCell ref="G82:G83"/>
    <mergeCell ref="I82:I83"/>
    <mergeCell ref="J82:J83"/>
    <mergeCell ref="A1:J2"/>
    <mergeCell ref="N1:P1"/>
    <mergeCell ref="N2:P2"/>
    <mergeCell ref="N3:P3"/>
    <mergeCell ref="N4:P4"/>
    <mergeCell ref="N5:P5"/>
    <mergeCell ref="I5:K5"/>
    <mergeCell ref="A80:A81"/>
    <mergeCell ref="B80:B81"/>
    <mergeCell ref="C80:C81"/>
    <mergeCell ref="D80:D81"/>
    <mergeCell ref="E80:E81"/>
    <mergeCell ref="F80:F81"/>
    <mergeCell ref="G80:G81"/>
    <mergeCell ref="I80:I81"/>
    <mergeCell ref="J80:J81"/>
    <mergeCell ref="K80:K81"/>
    <mergeCell ref="L80:L81"/>
    <mergeCell ref="M80:M81"/>
    <mergeCell ref="N80:N81"/>
    <mergeCell ref="O80:O81"/>
    <mergeCell ref="P80:P81"/>
    <mergeCell ref="F10:F11"/>
    <mergeCell ref="K7:K8"/>
    <mergeCell ref="L7:L8"/>
    <mergeCell ref="M7:M8"/>
    <mergeCell ref="N7:N8"/>
    <mergeCell ref="O7:O8"/>
    <mergeCell ref="P7:P8"/>
    <mergeCell ref="N12:N13"/>
    <mergeCell ref="O12:O13"/>
    <mergeCell ref="P12:P13"/>
    <mergeCell ref="O10:O11"/>
    <mergeCell ref="P10:P11"/>
    <mergeCell ref="K10:K11"/>
    <mergeCell ref="L10:L11"/>
    <mergeCell ref="M10:M11"/>
    <mergeCell ref="N10:N11"/>
    <mergeCell ref="M20:M21"/>
    <mergeCell ref="N20:N21"/>
    <mergeCell ref="O20:O21"/>
    <mergeCell ref="P20:P21"/>
    <mergeCell ref="J10:J11"/>
    <mergeCell ref="A10:A11"/>
    <mergeCell ref="B10:B11"/>
    <mergeCell ref="C10:C11"/>
    <mergeCell ref="D10:D11"/>
    <mergeCell ref="E10:E11"/>
    <mergeCell ref="N6:P6"/>
    <mergeCell ref="A7:A8"/>
    <mergeCell ref="B7:B8"/>
    <mergeCell ref="C7:C8"/>
    <mergeCell ref="D7:D8"/>
    <mergeCell ref="E7:E8"/>
    <mergeCell ref="F7:F8"/>
    <mergeCell ref="G7:G8"/>
    <mergeCell ref="H7:H8"/>
    <mergeCell ref="J7:J8"/>
    <mergeCell ref="K12:K13"/>
    <mergeCell ref="L12:L13"/>
    <mergeCell ref="M12:M13"/>
    <mergeCell ref="A12:A13"/>
    <mergeCell ref="B12:B13"/>
    <mergeCell ref="C12:C13"/>
    <mergeCell ref="D12:D13"/>
    <mergeCell ref="E12:E13"/>
    <mergeCell ref="F12:F13"/>
    <mergeCell ref="G12:G13"/>
    <mergeCell ref="J12:J13"/>
    <mergeCell ref="K16:K17"/>
    <mergeCell ref="L16:L17"/>
    <mergeCell ref="M16:M17"/>
    <mergeCell ref="N16:N17"/>
    <mergeCell ref="O16:O17"/>
    <mergeCell ref="P16:P17"/>
    <mergeCell ref="O14:O15"/>
    <mergeCell ref="P14:P15"/>
    <mergeCell ref="A16:A17"/>
    <mergeCell ref="B16:B17"/>
    <mergeCell ref="C16:C17"/>
    <mergeCell ref="D16:D17"/>
    <mergeCell ref="E16:E17"/>
    <mergeCell ref="F16:F17"/>
    <mergeCell ref="G16:G17"/>
    <mergeCell ref="J16:J17"/>
    <mergeCell ref="G14:G15"/>
    <mergeCell ref="J14:J15"/>
    <mergeCell ref="K14:K15"/>
    <mergeCell ref="L14:L15"/>
    <mergeCell ref="M14:M15"/>
    <mergeCell ref="N14:N15"/>
    <mergeCell ref="A14:A15"/>
    <mergeCell ref="B14:B15"/>
    <mergeCell ref="O18:O19"/>
    <mergeCell ref="P18:P19"/>
    <mergeCell ref="A20:A21"/>
    <mergeCell ref="B20:B21"/>
    <mergeCell ref="C20:C21"/>
    <mergeCell ref="D20:D21"/>
    <mergeCell ref="E20:E21"/>
    <mergeCell ref="F20:F21"/>
    <mergeCell ref="G20:G21"/>
    <mergeCell ref="J20:J21"/>
    <mergeCell ref="G18:G19"/>
    <mergeCell ref="J18:J19"/>
    <mergeCell ref="K18:K19"/>
    <mergeCell ref="L18:L19"/>
    <mergeCell ref="M18:M19"/>
    <mergeCell ref="N18:N19"/>
    <mergeCell ref="A18:A19"/>
    <mergeCell ref="J22:J23"/>
    <mergeCell ref="K22:K23"/>
    <mergeCell ref="L22:L23"/>
    <mergeCell ref="G24:G25"/>
    <mergeCell ref="J24:J25"/>
    <mergeCell ref="K24:K25"/>
    <mergeCell ref="L24:L25"/>
    <mergeCell ref="K20:K21"/>
    <mergeCell ref="L20:L21"/>
    <mergeCell ref="I20:I21"/>
    <mergeCell ref="M24:M25"/>
    <mergeCell ref="N24:N25"/>
    <mergeCell ref="O24:O25"/>
    <mergeCell ref="P24:P25"/>
    <mergeCell ref="A26:A27"/>
    <mergeCell ref="B26:B27"/>
    <mergeCell ref="C26:C27"/>
    <mergeCell ref="D26:D27"/>
    <mergeCell ref="E26:E27"/>
    <mergeCell ref="F26:F27"/>
    <mergeCell ref="A24:A25"/>
    <mergeCell ref="I24:I25"/>
    <mergeCell ref="C24:C25"/>
    <mergeCell ref="B24:B25"/>
    <mergeCell ref="O26:O27"/>
    <mergeCell ref="P26:P27"/>
    <mergeCell ref="A30:A31"/>
    <mergeCell ref="B30:B31"/>
    <mergeCell ref="C30:C31"/>
    <mergeCell ref="D30:D31"/>
    <mergeCell ref="E30:E31"/>
    <mergeCell ref="F30:F31"/>
    <mergeCell ref="G30:G31"/>
    <mergeCell ref="J30:J31"/>
    <mergeCell ref="G26:G27"/>
    <mergeCell ref="J26:J27"/>
    <mergeCell ref="K26:K27"/>
    <mergeCell ref="L26:L27"/>
    <mergeCell ref="M26:M27"/>
    <mergeCell ref="N26:N27"/>
    <mergeCell ref="I26:I27"/>
    <mergeCell ref="A28:A29"/>
    <mergeCell ref="B28:B29"/>
    <mergeCell ref="C28:C29"/>
    <mergeCell ref="D28:D29"/>
    <mergeCell ref="E28:E29"/>
    <mergeCell ref="F28:F29"/>
    <mergeCell ref="J32:J33"/>
    <mergeCell ref="K30:K31"/>
    <mergeCell ref="L30:L31"/>
    <mergeCell ref="M30:M31"/>
    <mergeCell ref="I30:I31"/>
    <mergeCell ref="I32:I33"/>
    <mergeCell ref="N30:N31"/>
    <mergeCell ref="O30:O31"/>
    <mergeCell ref="P30:P31"/>
    <mergeCell ref="A40:A41"/>
    <mergeCell ref="B40:B41"/>
    <mergeCell ref="C40:C41"/>
    <mergeCell ref="D40:D41"/>
    <mergeCell ref="E40:E41"/>
    <mergeCell ref="F40:F41"/>
    <mergeCell ref="G40:G41"/>
    <mergeCell ref="I40:I41"/>
    <mergeCell ref="F18:F19"/>
    <mergeCell ref="E18:E19"/>
    <mergeCell ref="D18:D19"/>
    <mergeCell ref="C18:C19"/>
    <mergeCell ref="B18:B19"/>
    <mergeCell ref="F24:F25"/>
    <mergeCell ref="E24:E25"/>
    <mergeCell ref="D24:D25"/>
    <mergeCell ref="C32:C33"/>
    <mergeCell ref="D32:D33"/>
    <mergeCell ref="E32:E33"/>
    <mergeCell ref="F32:F33"/>
    <mergeCell ref="G32:G33"/>
    <mergeCell ref="G22:G23"/>
    <mergeCell ref="A32:A33"/>
    <mergeCell ref="B32:B33"/>
    <mergeCell ref="B34:B35"/>
    <mergeCell ref="I34:I35"/>
    <mergeCell ref="I22:I23"/>
    <mergeCell ref="I7:I8"/>
    <mergeCell ref="I10:I11"/>
    <mergeCell ref="I12:I13"/>
    <mergeCell ref="I14:I15"/>
    <mergeCell ref="I16:I17"/>
    <mergeCell ref="I18:I19"/>
    <mergeCell ref="C14:C15"/>
    <mergeCell ref="D14:D15"/>
    <mergeCell ref="E14:E15"/>
    <mergeCell ref="F14:F15"/>
    <mergeCell ref="G10:G11"/>
    <mergeCell ref="G28:G29"/>
    <mergeCell ref="I28:I29"/>
    <mergeCell ref="A44:A45"/>
    <mergeCell ref="B44:B45"/>
    <mergeCell ref="O40:O41"/>
    <mergeCell ref="P40:P41"/>
    <mergeCell ref="N42:N43"/>
    <mergeCell ref="O42:O43"/>
    <mergeCell ref="P42:P43"/>
    <mergeCell ref="A42:A43"/>
    <mergeCell ref="B42:B43"/>
    <mergeCell ref="C42:C43"/>
    <mergeCell ref="D42:D43"/>
    <mergeCell ref="E42:E43"/>
    <mergeCell ref="F42:F43"/>
    <mergeCell ref="G42:G43"/>
    <mergeCell ref="I42:I43"/>
    <mergeCell ref="J42:J43"/>
    <mergeCell ref="J40:J41"/>
    <mergeCell ref="K40:K41"/>
    <mergeCell ref="L40:L41"/>
    <mergeCell ref="K42:K43"/>
    <mergeCell ref="L42:L43"/>
    <mergeCell ref="M42:M43"/>
    <mergeCell ref="M40:M41"/>
    <mergeCell ref="N40:N41"/>
    <mergeCell ref="J44:J45"/>
    <mergeCell ref="K44:K45"/>
    <mergeCell ref="L44:L45"/>
    <mergeCell ref="M44:M45"/>
    <mergeCell ref="E44:E45"/>
    <mergeCell ref="F44:F45"/>
    <mergeCell ref="P46:P47"/>
    <mergeCell ref="J46:J47"/>
    <mergeCell ref="K46:K47"/>
    <mergeCell ref="L46:L47"/>
    <mergeCell ref="M46:M47"/>
    <mergeCell ref="N46:N47"/>
    <mergeCell ref="A48:A49"/>
    <mergeCell ref="B48:B49"/>
    <mergeCell ref="C48:C49"/>
    <mergeCell ref="D48:D49"/>
    <mergeCell ref="E48:E49"/>
    <mergeCell ref="F48:F49"/>
    <mergeCell ref="G48:G49"/>
    <mergeCell ref="I48:I49"/>
    <mergeCell ref="I46:I47"/>
    <mergeCell ref="A46:A47"/>
    <mergeCell ref="B46:B47"/>
    <mergeCell ref="C46:C47"/>
    <mergeCell ref="D46:D47"/>
    <mergeCell ref="E46:E47"/>
    <mergeCell ref="F46:F47"/>
    <mergeCell ref="G46:G47"/>
    <mergeCell ref="A50:A51"/>
    <mergeCell ref="B50:B51"/>
    <mergeCell ref="C50:C51"/>
    <mergeCell ref="D50:D51"/>
    <mergeCell ref="E50:E51"/>
    <mergeCell ref="F50:F51"/>
    <mergeCell ref="G50:G51"/>
    <mergeCell ref="I50:I51"/>
    <mergeCell ref="J50:J51"/>
    <mergeCell ref="B52:B53"/>
    <mergeCell ref="O54:O55"/>
    <mergeCell ref="P54:P55"/>
    <mergeCell ref="C44:C45"/>
    <mergeCell ref="D44:D45"/>
    <mergeCell ref="K50:K51"/>
    <mergeCell ref="L50:L51"/>
    <mergeCell ref="M50:M51"/>
    <mergeCell ref="N50:N51"/>
    <mergeCell ref="O50:O51"/>
    <mergeCell ref="O46:O47"/>
    <mergeCell ref="N44:N45"/>
    <mergeCell ref="O44:O45"/>
    <mergeCell ref="P50:P51"/>
    <mergeCell ref="P48:P49"/>
    <mergeCell ref="J48:J49"/>
    <mergeCell ref="K48:K49"/>
    <mergeCell ref="L48:L49"/>
    <mergeCell ref="M48:M49"/>
    <mergeCell ref="N48:N49"/>
    <mergeCell ref="O48:O49"/>
    <mergeCell ref="P44:P45"/>
    <mergeCell ref="G44:G45"/>
    <mergeCell ref="I44:I45"/>
    <mergeCell ref="G56:G57"/>
    <mergeCell ref="I56:I57"/>
    <mergeCell ref="I54:I55"/>
    <mergeCell ref="N52:N53"/>
    <mergeCell ref="O52:O53"/>
    <mergeCell ref="P52:P53"/>
    <mergeCell ref="A54:A55"/>
    <mergeCell ref="B54:B55"/>
    <mergeCell ref="C54:C55"/>
    <mergeCell ref="D54:D55"/>
    <mergeCell ref="E54:E55"/>
    <mergeCell ref="F54:F55"/>
    <mergeCell ref="G54:G55"/>
    <mergeCell ref="G52:G53"/>
    <mergeCell ref="I52:I53"/>
    <mergeCell ref="J52:J53"/>
    <mergeCell ref="K52:K53"/>
    <mergeCell ref="L52:L53"/>
    <mergeCell ref="M52:M53"/>
    <mergeCell ref="A52:A53"/>
    <mergeCell ref="F52:F53"/>
    <mergeCell ref="E52:E53"/>
    <mergeCell ref="D52:D53"/>
    <mergeCell ref="C52:C53"/>
    <mergeCell ref="J54:J55"/>
    <mergeCell ref="K54:K55"/>
    <mergeCell ref="L54:L55"/>
    <mergeCell ref="M54:M55"/>
    <mergeCell ref="N54:N55"/>
    <mergeCell ref="K58:K59"/>
    <mergeCell ref="L58:L59"/>
    <mergeCell ref="M58:M59"/>
    <mergeCell ref="N58:N59"/>
    <mergeCell ref="O58:O59"/>
    <mergeCell ref="P58:P59"/>
    <mergeCell ref="P56:P57"/>
    <mergeCell ref="A58:A59"/>
    <mergeCell ref="B58:B59"/>
    <mergeCell ref="C58:C59"/>
    <mergeCell ref="D58:D59"/>
    <mergeCell ref="E58:E59"/>
    <mergeCell ref="F58:F59"/>
    <mergeCell ref="G58:G59"/>
    <mergeCell ref="I58:I59"/>
    <mergeCell ref="J58:J59"/>
    <mergeCell ref="J56:J57"/>
    <mergeCell ref="K56:K57"/>
    <mergeCell ref="L56:L57"/>
    <mergeCell ref="M56:M57"/>
    <mergeCell ref="N56:N57"/>
    <mergeCell ref="O56:O57"/>
    <mergeCell ref="A56:A57"/>
    <mergeCell ref="B56:B57"/>
    <mergeCell ref="C56:C57"/>
    <mergeCell ref="D56:D57"/>
    <mergeCell ref="E56:E57"/>
    <mergeCell ref="F56:F57"/>
    <mergeCell ref="A62:A63"/>
    <mergeCell ref="B62:B63"/>
    <mergeCell ref="C62:C63"/>
    <mergeCell ref="D62:D63"/>
    <mergeCell ref="E62:E63"/>
    <mergeCell ref="F62:F63"/>
    <mergeCell ref="G62:G63"/>
    <mergeCell ref="G60:G61"/>
    <mergeCell ref="I60:I61"/>
    <mergeCell ref="A60:A61"/>
    <mergeCell ref="B60:B61"/>
    <mergeCell ref="C60:C61"/>
    <mergeCell ref="D60:D61"/>
    <mergeCell ref="E60:E61"/>
    <mergeCell ref="F60:F61"/>
    <mergeCell ref="D64:D65"/>
    <mergeCell ref="E64:E65"/>
    <mergeCell ref="F64:F65"/>
    <mergeCell ref="G64:G65"/>
    <mergeCell ref="I64:I65"/>
    <mergeCell ref="I62:I63"/>
    <mergeCell ref="N60:N61"/>
    <mergeCell ref="O60:O61"/>
    <mergeCell ref="P60:P61"/>
    <mergeCell ref="J60:J61"/>
    <mergeCell ref="K60:K61"/>
    <mergeCell ref="L60:L61"/>
    <mergeCell ref="M60:M61"/>
    <mergeCell ref="O62:O63"/>
    <mergeCell ref="P62:P63"/>
    <mergeCell ref="J62:J63"/>
    <mergeCell ref="K62:K63"/>
    <mergeCell ref="L62:L63"/>
    <mergeCell ref="M62:M63"/>
    <mergeCell ref="N62:N63"/>
    <mergeCell ref="K66:K67"/>
    <mergeCell ref="L66:L67"/>
    <mergeCell ref="M66:M67"/>
    <mergeCell ref="N66:N67"/>
    <mergeCell ref="F68:F69"/>
    <mergeCell ref="O70:O71"/>
    <mergeCell ref="P70:P71"/>
    <mergeCell ref="O66:O67"/>
    <mergeCell ref="P66:P67"/>
    <mergeCell ref="P64:P65"/>
    <mergeCell ref="A66:A67"/>
    <mergeCell ref="B66:B67"/>
    <mergeCell ref="C66:C67"/>
    <mergeCell ref="D66:D67"/>
    <mergeCell ref="E66:E67"/>
    <mergeCell ref="F66:F67"/>
    <mergeCell ref="G66:G67"/>
    <mergeCell ref="I66:I67"/>
    <mergeCell ref="J66:J67"/>
    <mergeCell ref="J64:J65"/>
    <mergeCell ref="K64:K65"/>
    <mergeCell ref="L64:L65"/>
    <mergeCell ref="M64:M65"/>
    <mergeCell ref="N64:N65"/>
    <mergeCell ref="O64:O65"/>
    <mergeCell ref="A64:A65"/>
    <mergeCell ref="B64:B65"/>
    <mergeCell ref="C64:C65"/>
    <mergeCell ref="G72:G73"/>
    <mergeCell ref="I72:I73"/>
    <mergeCell ref="I70:I71"/>
    <mergeCell ref="N68:N69"/>
    <mergeCell ref="O68:O69"/>
    <mergeCell ref="P68:P69"/>
    <mergeCell ref="A70:A71"/>
    <mergeCell ref="B70:B71"/>
    <mergeCell ref="C70:C71"/>
    <mergeCell ref="D70:D71"/>
    <mergeCell ref="E70:E71"/>
    <mergeCell ref="F70:F71"/>
    <mergeCell ref="G70:G71"/>
    <mergeCell ref="G68:G69"/>
    <mergeCell ref="I68:I69"/>
    <mergeCell ref="J68:J69"/>
    <mergeCell ref="K68:K69"/>
    <mergeCell ref="L68:L69"/>
    <mergeCell ref="M68:M69"/>
    <mergeCell ref="A68:A69"/>
    <mergeCell ref="B68:B69"/>
    <mergeCell ref="C68:C69"/>
    <mergeCell ref="D68:D69"/>
    <mergeCell ref="E68:E69"/>
    <mergeCell ref="J70:J71"/>
    <mergeCell ref="K70:K71"/>
    <mergeCell ref="L70:L71"/>
    <mergeCell ref="M70:M71"/>
    <mergeCell ref="N70:N71"/>
    <mergeCell ref="K74:K75"/>
    <mergeCell ref="L74:L75"/>
    <mergeCell ref="M74:M75"/>
    <mergeCell ref="N74:N75"/>
    <mergeCell ref="O74:O75"/>
    <mergeCell ref="P74:P75"/>
    <mergeCell ref="P72:P73"/>
    <mergeCell ref="A74:A75"/>
    <mergeCell ref="B74:B75"/>
    <mergeCell ref="C74:C75"/>
    <mergeCell ref="D74:D75"/>
    <mergeCell ref="E74:E75"/>
    <mergeCell ref="F74:F75"/>
    <mergeCell ref="G74:G75"/>
    <mergeCell ref="I74:I75"/>
    <mergeCell ref="J74:J75"/>
    <mergeCell ref="J72:J73"/>
    <mergeCell ref="K72:K73"/>
    <mergeCell ref="L72:L73"/>
    <mergeCell ref="M72:M73"/>
    <mergeCell ref="N72:N73"/>
    <mergeCell ref="O72:O73"/>
    <mergeCell ref="A72:A73"/>
    <mergeCell ref="B72:B73"/>
    <mergeCell ref="C72:C73"/>
    <mergeCell ref="D72:D73"/>
    <mergeCell ref="E72:E73"/>
    <mergeCell ref="F72:F73"/>
    <mergeCell ref="A78:A79"/>
    <mergeCell ref="B78:B79"/>
    <mergeCell ref="C78:C79"/>
    <mergeCell ref="D78:D79"/>
    <mergeCell ref="E78:E79"/>
    <mergeCell ref="F78:F79"/>
    <mergeCell ref="G78:G79"/>
    <mergeCell ref="G76:G77"/>
    <mergeCell ref="I76:I77"/>
    <mergeCell ref="A76:A77"/>
    <mergeCell ref="B76:B77"/>
    <mergeCell ref="C76:C77"/>
    <mergeCell ref="D76:D77"/>
    <mergeCell ref="E76:E77"/>
    <mergeCell ref="F76:F77"/>
    <mergeCell ref="O78:O79"/>
    <mergeCell ref="P78:P79"/>
    <mergeCell ref="I78:I79"/>
    <mergeCell ref="J78:J79"/>
    <mergeCell ref="K78:K79"/>
    <mergeCell ref="L78:L79"/>
    <mergeCell ref="M78:M79"/>
    <mergeCell ref="N78:N79"/>
    <mergeCell ref="N76:N77"/>
    <mergeCell ref="O76:O77"/>
    <mergeCell ref="P76:P77"/>
    <mergeCell ref="J76:J77"/>
    <mergeCell ref="K76:K77"/>
    <mergeCell ref="L76:L77"/>
    <mergeCell ref="M76:M77"/>
    <mergeCell ref="N38:N39"/>
    <mergeCell ref="O38:O39"/>
    <mergeCell ref="P38:P39"/>
    <mergeCell ref="G38:G39"/>
    <mergeCell ref="B22:B23"/>
    <mergeCell ref="C22:C23"/>
    <mergeCell ref="D22:D23"/>
    <mergeCell ref="E22:E23"/>
    <mergeCell ref="F22:F23"/>
    <mergeCell ref="M22:M23"/>
    <mergeCell ref="N22:N23"/>
    <mergeCell ref="O22:O23"/>
    <mergeCell ref="P22:P23"/>
    <mergeCell ref="L36:L37"/>
    <mergeCell ref="M36:M37"/>
    <mergeCell ref="N36:N37"/>
    <mergeCell ref="P34:P35"/>
    <mergeCell ref="B36:B37"/>
    <mergeCell ref="C36:C37"/>
    <mergeCell ref="D36:D37"/>
    <mergeCell ref="E36:E37"/>
    <mergeCell ref="F36:F37"/>
    <mergeCell ref="G36:G37"/>
    <mergeCell ref="J36:J37"/>
    <mergeCell ref="A22:A23"/>
    <mergeCell ref="O36:O37"/>
    <mergeCell ref="P36:P37"/>
    <mergeCell ref="C34:C35"/>
    <mergeCell ref="D34:D35"/>
    <mergeCell ref="E34:E35"/>
    <mergeCell ref="F34:F35"/>
    <mergeCell ref="G34:G35"/>
    <mergeCell ref="K32:K33"/>
    <mergeCell ref="L32:L33"/>
    <mergeCell ref="M32:M33"/>
    <mergeCell ref="N32:N33"/>
    <mergeCell ref="O32:O33"/>
    <mergeCell ref="P32:P33"/>
    <mergeCell ref="A36:A37"/>
    <mergeCell ref="K36:K37"/>
    <mergeCell ref="J34:J35"/>
    <mergeCell ref="K34:K35"/>
    <mergeCell ref="L34:L35"/>
    <mergeCell ref="M34:M35"/>
    <mergeCell ref="N34:N35"/>
    <mergeCell ref="O34:O35"/>
    <mergeCell ref="I36:I37"/>
    <mergeCell ref="A34:A35"/>
    <mergeCell ref="I38:I39"/>
    <mergeCell ref="J38:J39"/>
    <mergeCell ref="K38:K39"/>
    <mergeCell ref="L38:L39"/>
    <mergeCell ref="M38:M39"/>
    <mergeCell ref="A38:A39"/>
    <mergeCell ref="B38:B39"/>
    <mergeCell ref="C38:C39"/>
    <mergeCell ref="D38:D39"/>
    <mergeCell ref="E38:E39"/>
    <mergeCell ref="F38:F39"/>
  </mergeCells>
  <pageMargins left="0.25" right="0.25" top="0.6" bottom="0.75" header="0.3" footer="0.3"/>
  <pageSetup scale="84" orientation="landscape" r:id="rId1"/>
  <headerFooter>
    <oddHeader xml:space="preserve">&amp;C252623-306 Top Plate
</oddHeader>
    <oddFooter>&amp;LCON-EDML-019 Process Sheet.08&amp;R&amp;P of &amp;N</oddFooter>
  </headerFooter>
  <ignoredErrors>
    <ignoredError sqref="H36" evalError="1"/>
  </ignoredError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F05CD-3F05-4687-9B7A-3C2EEE6407B4}">
  <sheetPr>
    <tabColor theme="5"/>
  </sheetPr>
  <dimension ref="A1:Q94"/>
  <sheetViews>
    <sheetView topLeftCell="A2" zoomScaleNormal="100" workbookViewId="0">
      <selection activeCell="A2" sqref="A2"/>
    </sheetView>
  </sheetViews>
  <sheetFormatPr defaultRowHeight="15"/>
  <cols>
    <col min="2" max="2" width="14.28515625" bestFit="1" customWidth="1"/>
    <col min="3" max="3" width="13.28515625" bestFit="1" customWidth="1"/>
    <col min="4" max="4" width="13.42578125" bestFit="1" customWidth="1"/>
    <col min="13" max="13" width="24.140625" customWidth="1"/>
    <col min="17" max="17" width="9.140625" style="40" customWidth="1"/>
  </cols>
  <sheetData>
    <row r="1" spans="1:17">
      <c r="A1" s="190"/>
      <c r="B1" s="191"/>
      <c r="C1" s="191"/>
      <c r="D1" s="191"/>
      <c r="E1" s="191"/>
      <c r="F1" s="191"/>
      <c r="G1" s="191"/>
      <c r="H1" s="191"/>
      <c r="I1" s="191"/>
      <c r="J1" s="191"/>
      <c r="K1" s="191"/>
      <c r="L1" s="191"/>
      <c r="M1" s="191"/>
      <c r="N1" s="191"/>
      <c r="O1" s="191"/>
      <c r="P1" s="192"/>
      <c r="Q1" s="188"/>
    </row>
    <row r="2" spans="1:17">
      <c r="A2" s="228"/>
      <c r="B2" s="229"/>
      <c r="C2" s="229"/>
      <c r="D2" s="229"/>
      <c r="E2" s="229"/>
      <c r="F2" s="229"/>
      <c r="G2" s="229"/>
      <c r="H2" s="229"/>
      <c r="I2" s="229"/>
      <c r="J2" s="229"/>
      <c r="K2" s="229"/>
      <c r="L2" s="229"/>
      <c r="M2" s="229"/>
      <c r="N2" s="229"/>
      <c r="O2" s="229"/>
      <c r="P2" s="230"/>
      <c r="Q2" s="188"/>
    </row>
    <row r="3" spans="1:17">
      <c r="A3" s="231"/>
      <c r="B3" s="189"/>
      <c r="C3" s="189"/>
      <c r="D3" s="189"/>
      <c r="E3" s="189"/>
      <c r="F3" s="189"/>
      <c r="G3" s="189"/>
      <c r="H3" s="189"/>
      <c r="I3" s="189"/>
      <c r="J3" s="189"/>
      <c r="K3" s="189"/>
      <c r="L3" s="189"/>
      <c r="M3" s="189"/>
      <c r="N3" s="189"/>
      <c r="O3" s="189"/>
      <c r="P3" s="232"/>
      <c r="Q3" s="188"/>
    </row>
    <row r="4" spans="1:17">
      <c r="A4" s="231"/>
      <c r="B4" s="189"/>
      <c r="C4" s="189"/>
      <c r="D4" s="189"/>
      <c r="E4" s="189"/>
      <c r="F4" s="189"/>
      <c r="G4" s="189"/>
      <c r="H4" s="189"/>
      <c r="I4" s="189"/>
      <c r="J4" s="189"/>
      <c r="K4" s="189"/>
      <c r="L4" s="189"/>
      <c r="M4" s="189"/>
      <c r="N4" s="189"/>
      <c r="O4" s="189"/>
      <c r="P4" s="232"/>
      <c r="Q4" s="188"/>
    </row>
    <row r="5" spans="1:17">
      <c r="A5" s="231"/>
      <c r="B5" s="189"/>
      <c r="C5" s="189"/>
      <c r="D5" s="189"/>
      <c r="E5" s="189"/>
      <c r="F5" s="189"/>
      <c r="G5" s="189"/>
      <c r="H5" s="189"/>
      <c r="I5" s="189"/>
      <c r="J5" s="189"/>
      <c r="K5" s="189"/>
      <c r="L5" s="189"/>
      <c r="M5" s="189"/>
      <c r="N5" s="189"/>
      <c r="O5" s="189"/>
      <c r="P5" s="232"/>
      <c r="Q5" s="188"/>
    </row>
    <row r="6" spans="1:17">
      <c r="A6" s="231"/>
      <c r="B6" s="189"/>
      <c r="C6" s="189"/>
      <c r="D6" s="189"/>
      <c r="E6" s="189"/>
      <c r="F6" s="189"/>
      <c r="G6" s="189"/>
      <c r="H6" s="189"/>
      <c r="I6" s="189"/>
      <c r="J6" s="189"/>
      <c r="K6" s="189"/>
      <c r="L6" s="189"/>
      <c r="M6" s="189"/>
      <c r="N6" s="189"/>
      <c r="O6" s="189"/>
      <c r="P6" s="232"/>
      <c r="Q6" s="188"/>
    </row>
    <row r="7" spans="1:17">
      <c r="A7" s="231"/>
      <c r="B7" s="189"/>
      <c r="C7" s="189"/>
      <c r="D7" s="189"/>
      <c r="E7" s="189"/>
      <c r="F7" s="189"/>
      <c r="G7" s="189"/>
      <c r="H7" s="189"/>
      <c r="I7" s="189"/>
      <c r="J7" s="189"/>
      <c r="K7" s="189"/>
      <c r="L7" s="189"/>
      <c r="M7" s="189"/>
      <c r="N7" s="189"/>
      <c r="O7" s="189"/>
      <c r="P7" s="232"/>
      <c r="Q7" s="188"/>
    </row>
    <row r="8" spans="1:17">
      <c r="A8" s="231"/>
      <c r="B8" s="189"/>
      <c r="C8" s="189"/>
      <c r="D8" s="189"/>
      <c r="E8" s="189"/>
      <c r="F8" s="189"/>
      <c r="G8" s="189"/>
      <c r="H8" s="189"/>
      <c r="I8" s="189"/>
      <c r="J8" s="189"/>
      <c r="K8" s="189"/>
      <c r="L8" s="189"/>
      <c r="M8" s="189"/>
      <c r="N8" s="189"/>
      <c r="O8" s="189"/>
      <c r="P8" s="232"/>
      <c r="Q8" s="188"/>
    </row>
    <row r="9" spans="1:17">
      <c r="A9" s="231"/>
      <c r="B9" s="189"/>
      <c r="C9" s="189"/>
      <c r="D9" s="189"/>
      <c r="E9" s="189"/>
      <c r="F9" s="189"/>
      <c r="G9" s="189"/>
      <c r="H9" s="189"/>
      <c r="I9" s="189"/>
      <c r="J9" s="189"/>
      <c r="K9" s="189"/>
      <c r="L9" s="189"/>
      <c r="M9" s="189"/>
      <c r="N9" s="189"/>
      <c r="O9" s="189"/>
      <c r="P9" s="232"/>
      <c r="Q9" s="188"/>
    </row>
    <row r="10" spans="1:17">
      <c r="A10" s="231"/>
      <c r="B10" s="189"/>
      <c r="C10" s="189"/>
      <c r="D10" s="189"/>
      <c r="E10" s="189"/>
      <c r="F10" s="189"/>
      <c r="G10" s="189"/>
      <c r="H10" s="189"/>
      <c r="I10" s="189"/>
      <c r="J10" s="189"/>
      <c r="K10" s="189"/>
      <c r="L10" s="189"/>
      <c r="M10" s="189"/>
      <c r="N10" s="189"/>
      <c r="O10" s="189"/>
      <c r="P10" s="232"/>
      <c r="Q10" s="188"/>
    </row>
    <row r="11" spans="1:17">
      <c r="A11" s="231"/>
      <c r="B11" s="189"/>
      <c r="C11" s="189"/>
      <c r="D11" s="189"/>
      <c r="E11" s="189"/>
      <c r="F11" s="189"/>
      <c r="G11" s="189"/>
      <c r="H11" s="189"/>
      <c r="I11" s="189"/>
      <c r="J11" s="189"/>
      <c r="K11" s="189"/>
      <c r="L11" s="189"/>
      <c r="M11" s="189"/>
      <c r="N11" s="189"/>
      <c r="O11" s="189"/>
      <c r="P11" s="232"/>
      <c r="Q11" s="188"/>
    </row>
    <row r="12" spans="1:17">
      <c r="A12" s="231"/>
      <c r="B12" s="189"/>
      <c r="C12" s="189"/>
      <c r="D12" s="189"/>
      <c r="E12" s="189"/>
      <c r="F12" s="189"/>
      <c r="G12" s="189"/>
      <c r="H12" s="189"/>
      <c r="I12" s="189"/>
      <c r="J12" s="189"/>
      <c r="K12" s="189"/>
      <c r="L12" s="189"/>
      <c r="M12" s="189"/>
      <c r="N12" s="189"/>
      <c r="O12" s="189"/>
      <c r="P12" s="232"/>
      <c r="Q12" s="188"/>
    </row>
    <row r="13" spans="1:17">
      <c r="A13" s="231"/>
      <c r="B13" s="189"/>
      <c r="C13" s="189"/>
      <c r="D13" s="189"/>
      <c r="E13" s="189"/>
      <c r="F13" s="189"/>
      <c r="G13" s="189"/>
      <c r="H13" s="189"/>
      <c r="I13" s="189"/>
      <c r="J13" s="189"/>
      <c r="K13" s="189"/>
      <c r="L13" s="189"/>
      <c r="M13" s="189"/>
      <c r="N13" s="189"/>
      <c r="O13" s="189"/>
      <c r="P13" s="232"/>
      <c r="Q13" s="188"/>
    </row>
    <row r="14" spans="1:17">
      <c r="A14" s="233"/>
      <c r="B14" s="234"/>
      <c r="C14" s="234"/>
      <c r="D14" s="234"/>
      <c r="E14" s="234"/>
      <c r="F14" s="234"/>
      <c r="G14" s="234"/>
      <c r="H14" s="234"/>
      <c r="I14" s="234"/>
      <c r="J14" s="234"/>
      <c r="K14" s="234"/>
      <c r="L14" s="234"/>
      <c r="M14" s="234"/>
      <c r="N14" s="234"/>
      <c r="O14" s="234"/>
      <c r="P14" s="235"/>
      <c r="Q14" s="188"/>
    </row>
    <row r="15" spans="1:17" ht="15" customHeight="1">
      <c r="A15" s="180" t="s">
        <v>29</v>
      </c>
      <c r="B15" s="180" t="s">
        <v>30</v>
      </c>
      <c r="C15" s="184" t="s">
        <v>13</v>
      </c>
      <c r="D15" s="180" t="s">
        <v>103</v>
      </c>
      <c r="E15" s="180" t="s">
        <v>17</v>
      </c>
      <c r="F15" s="184" t="s">
        <v>18</v>
      </c>
      <c r="G15" s="180" t="s">
        <v>31</v>
      </c>
      <c r="H15" s="180" t="s">
        <v>20</v>
      </c>
      <c r="I15" s="180" t="s">
        <v>15</v>
      </c>
      <c r="J15" s="180" t="s">
        <v>23</v>
      </c>
      <c r="K15" s="184" t="s">
        <v>22</v>
      </c>
      <c r="L15" s="184" t="s">
        <v>32</v>
      </c>
      <c r="M15" s="184" t="s">
        <v>27</v>
      </c>
      <c r="N15" s="184" t="s">
        <v>24</v>
      </c>
      <c r="O15" s="180" t="s">
        <v>33</v>
      </c>
      <c r="P15" s="180" t="s">
        <v>34</v>
      </c>
      <c r="Q15" s="188"/>
    </row>
    <row r="16" spans="1:17">
      <c r="A16" s="181"/>
      <c r="B16" s="181"/>
      <c r="C16" s="185"/>
      <c r="D16" s="181"/>
      <c r="E16" s="181"/>
      <c r="F16" s="185"/>
      <c r="G16" s="181"/>
      <c r="H16" s="181"/>
      <c r="I16" s="181"/>
      <c r="J16" s="181"/>
      <c r="K16" s="185"/>
      <c r="L16" s="185"/>
      <c r="M16" s="185"/>
      <c r="N16" s="185"/>
      <c r="O16" s="181"/>
      <c r="P16" s="181"/>
      <c r="Q16" s="188"/>
    </row>
    <row r="17" spans="1:17" ht="31.5" customHeight="1">
      <c r="A17" s="25" t="s">
        <v>104</v>
      </c>
      <c r="B17" s="25"/>
      <c r="C17" s="25"/>
      <c r="D17" s="25"/>
      <c r="E17" s="25" t="s">
        <v>36</v>
      </c>
      <c r="F17" s="25" t="s">
        <v>105</v>
      </c>
      <c r="G17" s="25" t="s">
        <v>37</v>
      </c>
      <c r="H17" s="25" t="s">
        <v>38</v>
      </c>
      <c r="I17" s="25"/>
      <c r="J17" s="25" t="s">
        <v>40</v>
      </c>
      <c r="K17" s="25" t="s">
        <v>37</v>
      </c>
      <c r="L17" s="25"/>
      <c r="M17" s="25"/>
      <c r="N17" s="25" t="s">
        <v>41</v>
      </c>
      <c r="O17" s="25" t="s">
        <v>42</v>
      </c>
      <c r="P17" s="25" t="s">
        <v>42</v>
      </c>
      <c r="Q17" s="188"/>
    </row>
    <row r="18" spans="1:17" ht="18.75" customHeight="1">
      <c r="A18" s="172">
        <v>5</v>
      </c>
      <c r="B18" s="172" t="s">
        <v>65</v>
      </c>
      <c r="C18" s="172" t="s">
        <v>106</v>
      </c>
      <c r="D18" s="182" t="s">
        <v>107</v>
      </c>
      <c r="E18" s="172">
        <v>200</v>
      </c>
      <c r="F18" s="172">
        <v>8.0000000000000002E-3</v>
      </c>
      <c r="G18" s="172">
        <v>2</v>
      </c>
      <c r="H18" s="64">
        <f>3.82*E18/G18</f>
        <v>382</v>
      </c>
      <c r="I18" s="168">
        <v>1</v>
      </c>
      <c r="J18" s="170">
        <f>F18*H18*(I18)</f>
        <v>3.056</v>
      </c>
      <c r="K18" s="172">
        <v>0.158</v>
      </c>
      <c r="L18" s="172"/>
      <c r="M18" s="182" t="s">
        <v>108</v>
      </c>
      <c r="N18" s="172"/>
      <c r="O18" s="172">
        <v>5</v>
      </c>
      <c r="P18" s="172"/>
      <c r="Q18" s="188"/>
    </row>
    <row r="19" spans="1:17" ht="23.25" customHeight="1">
      <c r="A19" s="173"/>
      <c r="B19" s="173"/>
      <c r="C19" s="173"/>
      <c r="D19" s="183"/>
      <c r="E19" s="173"/>
      <c r="F19" s="173"/>
      <c r="G19" s="173"/>
      <c r="H19" s="64"/>
      <c r="I19" s="169"/>
      <c r="J19" s="171"/>
      <c r="K19" s="173"/>
      <c r="L19" s="173"/>
      <c r="M19" s="183"/>
      <c r="N19" s="173"/>
      <c r="O19" s="173"/>
      <c r="P19" s="173"/>
      <c r="Q19" s="188"/>
    </row>
    <row r="20" spans="1:17">
      <c r="A20" s="228"/>
      <c r="B20" s="229"/>
      <c r="C20" s="229"/>
      <c r="D20" s="229"/>
      <c r="E20" s="229"/>
      <c r="F20" s="229"/>
      <c r="G20" s="229"/>
      <c r="H20" s="229"/>
      <c r="I20" s="229"/>
      <c r="J20" s="229"/>
      <c r="K20" s="229"/>
      <c r="L20" s="229"/>
      <c r="M20" s="229"/>
      <c r="N20" s="229"/>
      <c r="O20" s="229"/>
      <c r="P20" s="230"/>
      <c r="Q20" s="188"/>
    </row>
    <row r="21" spans="1:17">
      <c r="A21" s="231"/>
      <c r="B21" s="189"/>
      <c r="C21" s="189"/>
      <c r="D21" s="189"/>
      <c r="E21" s="189"/>
      <c r="F21" s="189"/>
      <c r="G21" s="189"/>
      <c r="H21" s="189"/>
      <c r="I21" s="189"/>
      <c r="J21" s="189"/>
      <c r="K21" s="189"/>
      <c r="L21" s="189"/>
      <c r="M21" s="189"/>
      <c r="N21" s="189"/>
      <c r="O21" s="189"/>
      <c r="P21" s="232"/>
      <c r="Q21" s="188"/>
    </row>
    <row r="22" spans="1:17">
      <c r="A22" s="231"/>
      <c r="B22" s="189"/>
      <c r="C22" s="189"/>
      <c r="D22" s="189"/>
      <c r="E22" s="189"/>
      <c r="F22" s="189"/>
      <c r="G22" s="189"/>
      <c r="H22" s="189"/>
      <c r="I22" s="189"/>
      <c r="J22" s="189"/>
      <c r="K22" s="189"/>
      <c r="L22" s="189"/>
      <c r="M22" s="189"/>
      <c r="N22" s="189"/>
      <c r="O22" s="189"/>
      <c r="P22" s="232"/>
      <c r="Q22" s="188"/>
    </row>
    <row r="23" spans="1:17">
      <c r="A23" s="231"/>
      <c r="B23" s="189"/>
      <c r="C23" s="189"/>
      <c r="D23" s="189"/>
      <c r="E23" s="189"/>
      <c r="F23" s="189"/>
      <c r="G23" s="189"/>
      <c r="H23" s="189"/>
      <c r="I23" s="189"/>
      <c r="J23" s="189"/>
      <c r="K23" s="189"/>
      <c r="L23" s="189"/>
      <c r="M23" s="189"/>
      <c r="N23" s="189"/>
      <c r="O23" s="189"/>
      <c r="P23" s="232"/>
      <c r="Q23" s="188"/>
    </row>
    <row r="24" spans="1:17">
      <c r="A24" s="231"/>
      <c r="B24" s="189"/>
      <c r="C24" s="189"/>
      <c r="D24" s="189"/>
      <c r="E24" s="189"/>
      <c r="F24" s="189"/>
      <c r="G24" s="189"/>
      <c r="H24" s="189"/>
      <c r="I24" s="189"/>
      <c r="J24" s="189"/>
      <c r="K24" s="189"/>
      <c r="L24" s="189"/>
      <c r="M24" s="189"/>
      <c r="N24" s="189"/>
      <c r="O24" s="189"/>
      <c r="P24" s="232"/>
      <c r="Q24" s="188"/>
    </row>
    <row r="25" spans="1:17">
      <c r="A25" s="231"/>
      <c r="B25" s="189"/>
      <c r="C25" s="189"/>
      <c r="D25" s="189"/>
      <c r="E25" s="189"/>
      <c r="F25" s="189"/>
      <c r="G25" s="189"/>
      <c r="H25" s="189"/>
      <c r="I25" s="189"/>
      <c r="J25" s="189"/>
      <c r="K25" s="189"/>
      <c r="L25" s="189"/>
      <c r="M25" s="189"/>
      <c r="N25" s="189"/>
      <c r="O25" s="189"/>
      <c r="P25" s="232"/>
      <c r="Q25" s="188"/>
    </row>
    <row r="26" spans="1:17">
      <c r="A26" s="231"/>
      <c r="B26" s="189"/>
      <c r="C26" s="189"/>
      <c r="D26" s="189"/>
      <c r="E26" s="189"/>
      <c r="F26" s="189"/>
      <c r="G26" s="189"/>
      <c r="H26" s="189"/>
      <c r="I26" s="189"/>
      <c r="J26" s="189"/>
      <c r="K26" s="189"/>
      <c r="L26" s="189"/>
      <c r="M26" s="189"/>
      <c r="N26" s="189"/>
      <c r="O26" s="189"/>
      <c r="P26" s="232"/>
      <c r="Q26" s="188"/>
    </row>
    <row r="27" spans="1:17">
      <c r="A27" s="231"/>
      <c r="B27" s="189"/>
      <c r="C27" s="189"/>
      <c r="D27" s="189"/>
      <c r="E27" s="189"/>
      <c r="F27" s="189"/>
      <c r="G27" s="189"/>
      <c r="H27" s="189"/>
      <c r="I27" s="189"/>
      <c r="J27" s="189"/>
      <c r="K27" s="189"/>
      <c r="L27" s="189"/>
      <c r="M27" s="189"/>
      <c r="N27" s="189"/>
      <c r="O27" s="189"/>
      <c r="P27" s="232"/>
      <c r="Q27" s="188"/>
    </row>
    <row r="28" spans="1:17">
      <c r="A28" s="231"/>
      <c r="B28" s="189"/>
      <c r="C28" s="189"/>
      <c r="D28" s="189"/>
      <c r="E28" s="189"/>
      <c r="F28" s="189"/>
      <c r="G28" s="189"/>
      <c r="H28" s="189"/>
      <c r="I28" s="189"/>
      <c r="J28" s="189"/>
      <c r="K28" s="189"/>
      <c r="L28" s="189"/>
      <c r="M28" s="189"/>
      <c r="N28" s="189"/>
      <c r="O28" s="189"/>
      <c r="P28" s="232"/>
      <c r="Q28" s="188"/>
    </row>
    <row r="29" spans="1:17">
      <c r="A29" s="231"/>
      <c r="B29" s="189"/>
      <c r="C29" s="189"/>
      <c r="D29" s="189"/>
      <c r="E29" s="189"/>
      <c r="F29" s="189"/>
      <c r="G29" s="189"/>
      <c r="H29" s="189"/>
      <c r="I29" s="189"/>
      <c r="J29" s="189"/>
      <c r="K29" s="189"/>
      <c r="L29" s="189"/>
      <c r="M29" s="189"/>
      <c r="N29" s="189"/>
      <c r="O29" s="189"/>
      <c r="P29" s="232"/>
      <c r="Q29" s="188"/>
    </row>
    <row r="30" spans="1:17">
      <c r="A30" s="231"/>
      <c r="B30" s="189"/>
      <c r="C30" s="189"/>
      <c r="D30" s="189"/>
      <c r="E30" s="189"/>
      <c r="F30" s="189"/>
      <c r="G30" s="189"/>
      <c r="H30" s="189"/>
      <c r="I30" s="189"/>
      <c r="J30" s="189"/>
      <c r="K30" s="189"/>
      <c r="L30" s="189"/>
      <c r="M30" s="189"/>
      <c r="N30" s="189"/>
      <c r="O30" s="189"/>
      <c r="P30" s="232"/>
      <c r="Q30" s="188"/>
    </row>
    <row r="31" spans="1:17">
      <c r="A31" s="231"/>
      <c r="B31" s="189"/>
      <c r="C31" s="189"/>
      <c r="D31" s="189"/>
      <c r="E31" s="189"/>
      <c r="F31" s="189"/>
      <c r="G31" s="189"/>
      <c r="H31" s="189"/>
      <c r="I31" s="189"/>
      <c r="J31" s="189"/>
      <c r="K31" s="189"/>
      <c r="L31" s="189"/>
      <c r="M31" s="189"/>
      <c r="N31" s="189"/>
      <c r="O31" s="189"/>
      <c r="P31" s="232"/>
      <c r="Q31" s="188"/>
    </row>
    <row r="32" spans="1:17" ht="15" customHeight="1">
      <c r="A32" s="233"/>
      <c r="B32" s="234"/>
      <c r="C32" s="234"/>
      <c r="D32" s="234"/>
      <c r="E32" s="234"/>
      <c r="F32" s="234"/>
      <c r="G32" s="234"/>
      <c r="H32" s="234"/>
      <c r="I32" s="234"/>
      <c r="J32" s="234"/>
      <c r="K32" s="234"/>
      <c r="L32" s="234"/>
      <c r="M32" s="234"/>
      <c r="N32" s="234"/>
      <c r="O32" s="234"/>
      <c r="P32" s="235"/>
      <c r="Q32" s="188"/>
    </row>
    <row r="33" spans="1:17">
      <c r="A33" s="190"/>
      <c r="B33" s="191"/>
      <c r="C33" s="191"/>
      <c r="D33" s="191"/>
      <c r="E33" s="191"/>
      <c r="F33" s="191"/>
      <c r="G33" s="191"/>
      <c r="H33" s="191"/>
      <c r="I33" s="191"/>
      <c r="J33" s="191"/>
      <c r="K33" s="191"/>
      <c r="L33" s="191"/>
      <c r="M33" s="191"/>
      <c r="N33" s="191"/>
      <c r="O33" s="191"/>
      <c r="P33" s="192"/>
      <c r="Q33" s="188"/>
    </row>
    <row r="34" spans="1:17" ht="45.75" customHeight="1">
      <c r="A34" s="207" t="s">
        <v>109</v>
      </c>
      <c r="B34" s="193" t="s">
        <v>110</v>
      </c>
      <c r="C34" s="194"/>
      <c r="D34" s="194"/>
      <c r="E34" s="194"/>
      <c r="F34" s="194"/>
      <c r="G34" s="194"/>
      <c r="H34" s="194"/>
      <c r="I34" s="194"/>
      <c r="J34" s="194"/>
      <c r="K34" s="194"/>
      <c r="L34" s="194"/>
      <c r="M34" s="194"/>
      <c r="N34" s="194"/>
      <c r="O34" s="194"/>
      <c r="P34" s="195"/>
      <c r="Q34" s="188"/>
    </row>
    <row r="35" spans="1:17">
      <c r="A35" s="208"/>
      <c r="B35" s="196"/>
      <c r="C35" s="197"/>
      <c r="D35" s="197"/>
      <c r="E35" s="197"/>
      <c r="F35" s="197"/>
      <c r="G35" s="197"/>
      <c r="H35" s="197"/>
      <c r="I35" s="197"/>
      <c r="J35" s="197"/>
      <c r="K35" s="197"/>
      <c r="L35" s="197"/>
      <c r="M35" s="197"/>
      <c r="N35" s="197"/>
      <c r="O35" s="197"/>
      <c r="P35" s="198"/>
      <c r="Q35" s="188"/>
    </row>
    <row r="36" spans="1:17" ht="15" customHeight="1">
      <c r="A36" s="209"/>
      <c r="B36" s="199"/>
      <c r="C36" s="200"/>
      <c r="D36" s="200"/>
      <c r="E36" s="200"/>
      <c r="F36" s="200"/>
      <c r="G36" s="200"/>
      <c r="H36" s="200"/>
      <c r="I36" s="200"/>
      <c r="J36" s="200"/>
      <c r="K36" s="200"/>
      <c r="L36" s="200"/>
      <c r="M36" s="200"/>
      <c r="N36" s="200"/>
      <c r="O36" s="200"/>
      <c r="P36" s="201"/>
      <c r="Q36" s="188"/>
    </row>
    <row r="37" spans="1:17">
      <c r="A37" s="190"/>
      <c r="B37" s="191"/>
      <c r="C37" s="191"/>
      <c r="D37" s="191"/>
      <c r="E37" s="191"/>
      <c r="F37" s="191"/>
      <c r="G37" s="191"/>
      <c r="H37" s="191"/>
      <c r="I37" s="191"/>
      <c r="J37" s="191"/>
      <c r="K37" s="191"/>
      <c r="L37" s="191"/>
      <c r="M37" s="191"/>
      <c r="N37" s="191"/>
      <c r="O37" s="191"/>
      <c r="P37" s="192"/>
      <c r="Q37" s="188"/>
    </row>
    <row r="38" spans="1:17" ht="15" customHeight="1">
      <c r="A38" s="212" t="s">
        <v>111</v>
      </c>
      <c r="B38" s="193" t="s">
        <v>112</v>
      </c>
      <c r="C38" s="194"/>
      <c r="D38" s="194"/>
      <c r="E38" s="194"/>
      <c r="F38" s="194"/>
      <c r="G38" s="194"/>
      <c r="H38" s="194"/>
      <c r="I38" s="194"/>
      <c r="J38" s="194"/>
      <c r="K38" s="194"/>
      <c r="L38" s="194"/>
      <c r="M38" s="194"/>
      <c r="N38" s="194"/>
      <c r="O38" s="194"/>
      <c r="P38" s="195"/>
      <c r="Q38" s="188"/>
    </row>
    <row r="39" spans="1:17">
      <c r="A39" s="213"/>
      <c r="B39" s="196"/>
      <c r="C39" s="197"/>
      <c r="D39" s="197"/>
      <c r="E39" s="197"/>
      <c r="F39" s="197"/>
      <c r="G39" s="197"/>
      <c r="H39" s="197"/>
      <c r="I39" s="197"/>
      <c r="J39" s="197"/>
      <c r="K39" s="197"/>
      <c r="L39" s="197"/>
      <c r="M39" s="197"/>
      <c r="N39" s="197"/>
      <c r="O39" s="197"/>
      <c r="P39" s="198"/>
      <c r="Q39" s="188"/>
    </row>
    <row r="40" spans="1:17">
      <c r="A40" s="210"/>
      <c r="B40" s="196"/>
      <c r="C40" s="197"/>
      <c r="D40" s="197"/>
      <c r="E40" s="197"/>
      <c r="F40" s="197"/>
      <c r="G40" s="197"/>
      <c r="H40" s="197"/>
      <c r="I40" s="197"/>
      <c r="J40" s="197"/>
      <c r="K40" s="197"/>
      <c r="L40" s="197"/>
      <c r="M40" s="197"/>
      <c r="N40" s="197"/>
      <c r="O40" s="197"/>
      <c r="P40" s="198"/>
      <c r="Q40" s="188"/>
    </row>
    <row r="41" spans="1:17" ht="15" customHeight="1">
      <c r="A41" s="211"/>
      <c r="B41" s="199"/>
      <c r="C41" s="200"/>
      <c r="D41" s="200"/>
      <c r="E41" s="200"/>
      <c r="F41" s="200"/>
      <c r="G41" s="200"/>
      <c r="H41" s="200"/>
      <c r="I41" s="200"/>
      <c r="J41" s="200"/>
      <c r="K41" s="200"/>
      <c r="L41" s="200"/>
      <c r="M41" s="200"/>
      <c r="N41" s="200"/>
      <c r="O41" s="200"/>
      <c r="P41" s="201"/>
      <c r="Q41" s="188"/>
    </row>
    <row r="42" spans="1:17">
      <c r="A42" s="190"/>
      <c r="B42" s="191"/>
      <c r="C42" s="191"/>
      <c r="D42" s="191"/>
      <c r="E42" s="191"/>
      <c r="F42" s="191"/>
      <c r="G42" s="191"/>
      <c r="H42" s="191"/>
      <c r="I42" s="191"/>
      <c r="J42" s="191"/>
      <c r="K42" s="191"/>
      <c r="L42" s="191"/>
      <c r="M42" s="191"/>
      <c r="N42" s="191"/>
      <c r="O42" s="191"/>
      <c r="P42" s="192"/>
      <c r="Q42" s="188"/>
    </row>
    <row r="43" spans="1:17" ht="15" customHeight="1">
      <c r="A43" s="214" t="s">
        <v>113</v>
      </c>
      <c r="B43" s="193" t="s">
        <v>114</v>
      </c>
      <c r="C43" s="194"/>
      <c r="D43" s="194"/>
      <c r="E43" s="194"/>
      <c r="F43" s="194"/>
      <c r="G43" s="194"/>
      <c r="H43" s="194"/>
      <c r="I43" s="194"/>
      <c r="J43" s="194"/>
      <c r="K43" s="194"/>
      <c r="L43" s="194"/>
      <c r="M43" s="194"/>
      <c r="N43" s="194"/>
      <c r="O43" s="194"/>
      <c r="P43" s="195"/>
      <c r="Q43" s="188"/>
    </row>
    <row r="44" spans="1:17" ht="15" customHeight="1">
      <c r="A44" s="215"/>
      <c r="B44" s="199"/>
      <c r="C44" s="200"/>
      <c r="D44" s="200"/>
      <c r="E44" s="200"/>
      <c r="F44" s="200"/>
      <c r="G44" s="200"/>
      <c r="H44" s="200"/>
      <c r="I44" s="200"/>
      <c r="J44" s="200"/>
      <c r="K44" s="200"/>
      <c r="L44" s="200"/>
      <c r="M44" s="200"/>
      <c r="N44" s="200"/>
      <c r="O44" s="200"/>
      <c r="P44" s="201"/>
      <c r="Q44" s="188"/>
    </row>
    <row r="45" spans="1:17" ht="15" customHeight="1">
      <c r="A45" s="190"/>
      <c r="B45" s="191"/>
      <c r="C45" s="191"/>
      <c r="D45" s="191"/>
      <c r="E45" s="191"/>
      <c r="F45" s="191"/>
      <c r="G45" s="191"/>
      <c r="H45" s="191"/>
      <c r="I45" s="191"/>
      <c r="J45" s="191"/>
      <c r="K45" s="191"/>
      <c r="L45" s="191"/>
      <c r="M45" s="191"/>
      <c r="N45" s="191"/>
      <c r="O45" s="191"/>
      <c r="P45" s="192"/>
      <c r="Q45" s="188"/>
    </row>
    <row r="46" spans="1:17" ht="15" customHeight="1">
      <c r="A46" s="202" t="s">
        <v>115</v>
      </c>
      <c r="B46" s="193" t="s">
        <v>116</v>
      </c>
      <c r="C46" s="194"/>
      <c r="D46" s="194"/>
      <c r="E46" s="194"/>
      <c r="F46" s="194"/>
      <c r="G46" s="194"/>
      <c r="H46" s="194"/>
      <c r="I46" s="194"/>
      <c r="J46" s="194"/>
      <c r="K46" s="194"/>
      <c r="L46" s="194"/>
      <c r="M46" s="194"/>
      <c r="N46" s="194"/>
      <c r="O46" s="194"/>
      <c r="P46" s="195"/>
      <c r="Q46" s="188"/>
    </row>
    <row r="47" spans="1:17" ht="15" customHeight="1">
      <c r="A47" s="203"/>
      <c r="B47" s="199"/>
      <c r="C47" s="200"/>
      <c r="D47" s="200"/>
      <c r="E47" s="200"/>
      <c r="F47" s="200"/>
      <c r="G47" s="200"/>
      <c r="H47" s="200"/>
      <c r="I47" s="200"/>
      <c r="J47" s="200"/>
      <c r="K47" s="200"/>
      <c r="L47" s="200"/>
      <c r="M47" s="200"/>
      <c r="N47" s="200"/>
      <c r="O47" s="200"/>
      <c r="P47" s="201"/>
      <c r="Q47" s="188"/>
    </row>
    <row r="48" spans="1:17">
      <c r="A48" s="190"/>
      <c r="B48" s="191"/>
      <c r="C48" s="191"/>
      <c r="D48" s="191"/>
      <c r="E48" s="191"/>
      <c r="F48" s="191"/>
      <c r="G48" s="191"/>
      <c r="H48" s="191"/>
      <c r="I48" s="191"/>
      <c r="J48" s="191"/>
      <c r="K48" s="191"/>
      <c r="L48" s="191"/>
      <c r="M48" s="191"/>
      <c r="N48" s="191"/>
      <c r="O48" s="191"/>
      <c r="P48" s="192"/>
      <c r="Q48" s="188"/>
    </row>
    <row r="49" spans="1:17" ht="15" customHeight="1">
      <c r="A49" s="225" t="s">
        <v>117</v>
      </c>
      <c r="B49" s="193" t="s">
        <v>118</v>
      </c>
      <c r="C49" s="194"/>
      <c r="D49" s="194"/>
      <c r="E49" s="194"/>
      <c r="F49" s="194"/>
      <c r="G49" s="194"/>
      <c r="H49" s="194"/>
      <c r="I49" s="194"/>
      <c r="J49" s="194"/>
      <c r="K49" s="194"/>
      <c r="L49" s="194"/>
      <c r="M49" s="194"/>
      <c r="N49" s="194"/>
      <c r="O49" s="194"/>
      <c r="P49" s="195"/>
      <c r="Q49" s="188"/>
    </row>
    <row r="50" spans="1:17">
      <c r="A50" s="226"/>
      <c r="B50" s="196"/>
      <c r="C50" s="197"/>
      <c r="D50" s="197"/>
      <c r="E50" s="197"/>
      <c r="F50" s="197"/>
      <c r="G50" s="197"/>
      <c r="H50" s="197"/>
      <c r="I50" s="197"/>
      <c r="J50" s="197"/>
      <c r="K50" s="197"/>
      <c r="L50" s="197"/>
      <c r="M50" s="197"/>
      <c r="N50" s="197"/>
      <c r="O50" s="197"/>
      <c r="P50" s="198"/>
      <c r="Q50" s="188"/>
    </row>
    <row r="51" spans="1:17" ht="15" customHeight="1">
      <c r="A51" s="226"/>
      <c r="B51" s="196"/>
      <c r="C51" s="197"/>
      <c r="D51" s="197"/>
      <c r="E51" s="197"/>
      <c r="F51" s="197"/>
      <c r="G51" s="197"/>
      <c r="H51" s="197"/>
      <c r="I51" s="197"/>
      <c r="J51" s="197"/>
      <c r="K51" s="197"/>
      <c r="L51" s="197"/>
      <c r="M51" s="197"/>
      <c r="N51" s="197"/>
      <c r="O51" s="197"/>
      <c r="P51" s="198"/>
      <c r="Q51" s="188"/>
    </row>
    <row r="52" spans="1:17">
      <c r="A52" s="226"/>
      <c r="B52" s="196"/>
      <c r="C52" s="197"/>
      <c r="D52" s="197"/>
      <c r="E52" s="197"/>
      <c r="F52" s="197"/>
      <c r="G52" s="197"/>
      <c r="H52" s="197"/>
      <c r="I52" s="197"/>
      <c r="J52" s="197"/>
      <c r="K52" s="197"/>
      <c r="L52" s="197"/>
      <c r="M52" s="197"/>
      <c r="N52" s="197"/>
      <c r="O52" s="197"/>
      <c r="P52" s="198"/>
      <c r="Q52" s="188"/>
    </row>
    <row r="53" spans="1:17" ht="15" customHeight="1">
      <c r="A53" s="227"/>
      <c r="B53" s="199"/>
      <c r="C53" s="200"/>
      <c r="D53" s="200"/>
      <c r="E53" s="200"/>
      <c r="F53" s="200"/>
      <c r="G53" s="200"/>
      <c r="H53" s="200"/>
      <c r="I53" s="200"/>
      <c r="J53" s="200"/>
      <c r="K53" s="200"/>
      <c r="L53" s="200"/>
      <c r="M53" s="200"/>
      <c r="N53" s="200"/>
      <c r="O53" s="200"/>
      <c r="P53" s="201"/>
      <c r="Q53" s="188"/>
    </row>
    <row r="54" spans="1:17">
      <c r="A54" s="190"/>
      <c r="B54" s="191"/>
      <c r="C54" s="191"/>
      <c r="D54" s="191"/>
      <c r="E54" s="191"/>
      <c r="F54" s="191"/>
      <c r="G54" s="191"/>
      <c r="H54" s="191"/>
      <c r="I54" s="191"/>
      <c r="J54" s="191"/>
      <c r="K54" s="191"/>
      <c r="L54" s="191"/>
      <c r="M54" s="191"/>
      <c r="N54" s="191"/>
      <c r="O54" s="191"/>
      <c r="P54" s="192"/>
      <c r="Q54" s="188"/>
    </row>
    <row r="55" spans="1:17" ht="15" customHeight="1">
      <c r="A55" s="222" t="s">
        <v>119</v>
      </c>
      <c r="B55" s="193" t="s">
        <v>120</v>
      </c>
      <c r="C55" s="194"/>
      <c r="D55" s="194"/>
      <c r="E55" s="194"/>
      <c r="F55" s="194"/>
      <c r="G55" s="194"/>
      <c r="H55" s="194"/>
      <c r="I55" s="194"/>
      <c r="J55" s="194"/>
      <c r="K55" s="194"/>
      <c r="L55" s="194"/>
      <c r="M55" s="194"/>
      <c r="N55" s="194"/>
      <c r="O55" s="194"/>
      <c r="P55" s="195"/>
      <c r="Q55" s="188"/>
    </row>
    <row r="56" spans="1:17" ht="15" customHeight="1">
      <c r="A56" s="223"/>
      <c r="B56" s="196"/>
      <c r="C56" s="197"/>
      <c r="D56" s="197"/>
      <c r="E56" s="197"/>
      <c r="F56" s="197"/>
      <c r="G56" s="197"/>
      <c r="H56" s="197"/>
      <c r="I56" s="197"/>
      <c r="J56" s="197"/>
      <c r="K56" s="197"/>
      <c r="L56" s="197"/>
      <c r="M56" s="197"/>
      <c r="N56" s="197"/>
      <c r="O56" s="197"/>
      <c r="P56" s="198"/>
      <c r="Q56" s="188"/>
    </row>
    <row r="57" spans="1:17">
      <c r="A57" s="223"/>
      <c r="B57" s="196"/>
      <c r="C57" s="197"/>
      <c r="D57" s="197"/>
      <c r="E57" s="197"/>
      <c r="F57" s="197"/>
      <c r="G57" s="197"/>
      <c r="H57" s="197"/>
      <c r="I57" s="197"/>
      <c r="J57" s="197"/>
      <c r="K57" s="197"/>
      <c r="L57" s="197"/>
      <c r="M57" s="197"/>
      <c r="N57" s="197"/>
      <c r="O57" s="197"/>
      <c r="P57" s="198"/>
      <c r="Q57" s="188"/>
    </row>
    <row r="58" spans="1:17" ht="15" customHeight="1">
      <c r="A58" s="224"/>
      <c r="B58" s="199"/>
      <c r="C58" s="200"/>
      <c r="D58" s="200"/>
      <c r="E58" s="200"/>
      <c r="F58" s="200"/>
      <c r="G58" s="200"/>
      <c r="H58" s="200"/>
      <c r="I58" s="200"/>
      <c r="J58" s="200"/>
      <c r="K58" s="200"/>
      <c r="L58" s="200"/>
      <c r="M58" s="200"/>
      <c r="N58" s="200"/>
      <c r="O58" s="200"/>
      <c r="P58" s="201"/>
      <c r="Q58" s="188"/>
    </row>
    <row r="59" spans="1:17">
      <c r="A59" s="190"/>
      <c r="B59" s="191"/>
      <c r="C59" s="191"/>
      <c r="D59" s="191"/>
      <c r="E59" s="191"/>
      <c r="F59" s="191"/>
      <c r="G59" s="191"/>
      <c r="H59" s="191"/>
      <c r="I59" s="191"/>
      <c r="J59" s="191"/>
      <c r="K59" s="191"/>
      <c r="L59" s="191"/>
      <c r="M59" s="191"/>
      <c r="N59" s="191"/>
      <c r="O59" s="191"/>
      <c r="P59" s="192"/>
      <c r="Q59" s="188"/>
    </row>
    <row r="60" spans="1:17" ht="15" customHeight="1">
      <c r="A60" s="219" t="s">
        <v>121</v>
      </c>
      <c r="B60" s="193" t="s">
        <v>122</v>
      </c>
      <c r="C60" s="194"/>
      <c r="D60" s="194"/>
      <c r="E60" s="194"/>
      <c r="F60" s="194"/>
      <c r="G60" s="194"/>
      <c r="H60" s="194"/>
      <c r="I60" s="194"/>
      <c r="J60" s="194"/>
      <c r="K60" s="194"/>
      <c r="L60" s="194"/>
      <c r="M60" s="194"/>
      <c r="N60" s="194"/>
      <c r="O60" s="194"/>
      <c r="P60" s="195"/>
      <c r="Q60" s="188"/>
    </row>
    <row r="61" spans="1:17">
      <c r="A61" s="220"/>
      <c r="B61" s="196"/>
      <c r="C61" s="197"/>
      <c r="D61" s="197"/>
      <c r="E61" s="197"/>
      <c r="F61" s="197"/>
      <c r="G61" s="197"/>
      <c r="H61" s="197"/>
      <c r="I61" s="197"/>
      <c r="J61" s="197"/>
      <c r="K61" s="197"/>
      <c r="L61" s="197"/>
      <c r="M61" s="197"/>
      <c r="N61" s="197"/>
      <c r="O61" s="197"/>
      <c r="P61" s="198"/>
      <c r="Q61" s="188"/>
    </row>
    <row r="62" spans="1:17" ht="15" customHeight="1">
      <c r="A62" s="221"/>
      <c r="B62" s="199"/>
      <c r="C62" s="200"/>
      <c r="D62" s="200"/>
      <c r="E62" s="200"/>
      <c r="F62" s="200"/>
      <c r="G62" s="200"/>
      <c r="H62" s="200"/>
      <c r="I62" s="200"/>
      <c r="J62" s="200"/>
      <c r="K62" s="200"/>
      <c r="L62" s="200"/>
      <c r="M62" s="200"/>
      <c r="N62" s="200"/>
      <c r="O62" s="200"/>
      <c r="P62" s="201"/>
      <c r="Q62" s="188"/>
    </row>
    <row r="63" spans="1:17">
      <c r="A63" s="190"/>
      <c r="B63" s="191"/>
      <c r="C63" s="191"/>
      <c r="D63" s="191"/>
      <c r="E63" s="191"/>
      <c r="F63" s="191"/>
      <c r="G63" s="191"/>
      <c r="H63" s="191"/>
      <c r="I63" s="191"/>
      <c r="J63" s="191"/>
      <c r="K63" s="191"/>
      <c r="L63" s="191"/>
      <c r="M63" s="191"/>
      <c r="N63" s="191"/>
      <c r="O63" s="191"/>
      <c r="P63" s="192"/>
      <c r="Q63" s="188"/>
    </row>
    <row r="64" spans="1:17" ht="15" customHeight="1">
      <c r="A64" s="216" t="s">
        <v>123</v>
      </c>
      <c r="B64" s="193" t="s">
        <v>124</v>
      </c>
      <c r="C64" s="194"/>
      <c r="D64" s="194"/>
      <c r="E64" s="194"/>
      <c r="F64" s="194"/>
      <c r="G64" s="194"/>
      <c r="H64" s="194"/>
      <c r="I64" s="194"/>
      <c r="J64" s="194"/>
      <c r="K64" s="194"/>
      <c r="L64" s="194"/>
      <c r="M64" s="194"/>
      <c r="N64" s="194"/>
      <c r="O64" s="194"/>
      <c r="P64" s="195"/>
      <c r="Q64" s="188"/>
    </row>
    <row r="65" spans="1:17">
      <c r="A65" s="217"/>
      <c r="B65" s="196"/>
      <c r="C65" s="197"/>
      <c r="D65" s="197"/>
      <c r="E65" s="197"/>
      <c r="F65" s="197"/>
      <c r="G65" s="197"/>
      <c r="H65" s="197"/>
      <c r="I65" s="197"/>
      <c r="J65" s="197"/>
      <c r="K65" s="197"/>
      <c r="L65" s="197"/>
      <c r="M65" s="197"/>
      <c r="N65" s="197"/>
      <c r="O65" s="197"/>
      <c r="P65" s="198"/>
      <c r="Q65" s="188"/>
    </row>
    <row r="66" spans="1:17" ht="15" customHeight="1">
      <c r="A66" s="217"/>
      <c r="B66" s="196"/>
      <c r="C66" s="197"/>
      <c r="D66" s="197"/>
      <c r="E66" s="197"/>
      <c r="F66" s="197"/>
      <c r="G66" s="197"/>
      <c r="H66" s="197"/>
      <c r="I66" s="197"/>
      <c r="J66" s="197"/>
      <c r="K66" s="197"/>
      <c r="L66" s="197"/>
      <c r="M66" s="197"/>
      <c r="N66" s="197"/>
      <c r="O66" s="197"/>
      <c r="P66" s="198"/>
      <c r="Q66" s="188"/>
    </row>
    <row r="67" spans="1:17">
      <c r="A67" s="217"/>
      <c r="B67" s="196"/>
      <c r="C67" s="197"/>
      <c r="D67" s="197"/>
      <c r="E67" s="197"/>
      <c r="F67" s="197"/>
      <c r="G67" s="197"/>
      <c r="H67" s="197"/>
      <c r="I67" s="197"/>
      <c r="J67" s="197"/>
      <c r="K67" s="197"/>
      <c r="L67" s="197"/>
      <c r="M67" s="197"/>
      <c r="N67" s="197"/>
      <c r="O67" s="197"/>
      <c r="P67" s="198"/>
      <c r="Q67" s="188"/>
    </row>
    <row r="68" spans="1:17" ht="15" customHeight="1">
      <c r="A68" s="218"/>
      <c r="B68" s="199"/>
      <c r="C68" s="200"/>
      <c r="D68" s="200"/>
      <c r="E68" s="200"/>
      <c r="F68" s="200"/>
      <c r="G68" s="200"/>
      <c r="H68" s="200"/>
      <c r="I68" s="200"/>
      <c r="J68" s="200"/>
      <c r="K68" s="200"/>
      <c r="L68" s="200"/>
      <c r="M68" s="200"/>
      <c r="N68" s="200"/>
      <c r="O68" s="200"/>
      <c r="P68" s="201"/>
      <c r="Q68" s="188"/>
    </row>
    <row r="69" spans="1:17">
      <c r="A69" s="190"/>
      <c r="B69" s="191"/>
      <c r="C69" s="191"/>
      <c r="D69" s="191"/>
      <c r="E69" s="191"/>
      <c r="F69" s="191"/>
      <c r="G69" s="191"/>
      <c r="H69" s="191"/>
      <c r="I69" s="191"/>
      <c r="J69" s="191"/>
      <c r="K69" s="191"/>
      <c r="L69" s="191"/>
      <c r="M69" s="191"/>
      <c r="N69" s="191"/>
      <c r="O69" s="191"/>
      <c r="P69" s="192"/>
      <c r="Q69" s="188"/>
    </row>
    <row r="70" spans="1:17" ht="15" customHeight="1">
      <c r="A70" s="204" t="s">
        <v>125</v>
      </c>
      <c r="B70" s="193" t="s">
        <v>126</v>
      </c>
      <c r="C70" s="194"/>
      <c r="D70" s="194"/>
      <c r="E70" s="194"/>
      <c r="F70" s="194"/>
      <c r="G70" s="194"/>
      <c r="H70" s="194"/>
      <c r="I70" s="194"/>
      <c r="J70" s="194"/>
      <c r="K70" s="194"/>
      <c r="L70" s="194"/>
      <c r="M70" s="194"/>
      <c r="N70" s="194"/>
      <c r="O70" s="194"/>
      <c r="P70" s="195"/>
      <c r="Q70" s="188"/>
    </row>
    <row r="71" spans="1:17">
      <c r="A71" s="205"/>
      <c r="B71" s="196"/>
      <c r="C71" s="197"/>
      <c r="D71" s="197"/>
      <c r="E71" s="197"/>
      <c r="F71" s="197"/>
      <c r="G71" s="197"/>
      <c r="H71" s="197"/>
      <c r="I71" s="197"/>
      <c r="J71" s="197"/>
      <c r="K71" s="197"/>
      <c r="L71" s="197"/>
      <c r="M71" s="197"/>
      <c r="N71" s="197"/>
      <c r="O71" s="197"/>
      <c r="P71" s="198"/>
      <c r="Q71" s="188"/>
    </row>
    <row r="72" spans="1:17">
      <c r="A72" s="206"/>
      <c r="B72" s="199"/>
      <c r="C72" s="200"/>
      <c r="D72" s="200"/>
      <c r="E72" s="200"/>
      <c r="F72" s="200"/>
      <c r="G72" s="200"/>
      <c r="H72" s="200"/>
      <c r="I72" s="200"/>
      <c r="J72" s="200"/>
      <c r="K72" s="200"/>
      <c r="L72" s="200"/>
      <c r="M72" s="200"/>
      <c r="N72" s="200"/>
      <c r="O72" s="200"/>
      <c r="P72" s="201"/>
      <c r="Q72" s="188"/>
    </row>
    <row r="73" spans="1:17">
      <c r="A73" s="190"/>
      <c r="B73" s="191"/>
      <c r="C73" s="191"/>
      <c r="D73" s="191"/>
      <c r="E73" s="191"/>
      <c r="F73" s="191"/>
      <c r="G73" s="191"/>
      <c r="H73" s="191"/>
      <c r="I73" s="191"/>
      <c r="J73" s="191"/>
      <c r="K73" s="191"/>
      <c r="L73" s="191"/>
      <c r="M73" s="191"/>
      <c r="N73" s="191"/>
      <c r="O73" s="191"/>
      <c r="P73" s="192"/>
      <c r="Q73" s="188"/>
    </row>
    <row r="74" spans="1:17">
      <c r="A74" s="189"/>
      <c r="B74" s="189"/>
      <c r="C74" s="189"/>
      <c r="D74" s="189"/>
      <c r="E74" s="189"/>
      <c r="F74" s="189"/>
      <c r="G74" s="189"/>
      <c r="H74" s="189"/>
      <c r="I74" s="189"/>
      <c r="J74" s="189"/>
      <c r="K74" s="189"/>
      <c r="L74" s="189"/>
      <c r="M74" s="189"/>
      <c r="N74" s="189"/>
      <c r="O74" s="189"/>
      <c r="P74" s="189"/>
      <c r="Q74" s="189"/>
    </row>
    <row r="75" spans="1:17">
      <c r="A75" s="189"/>
      <c r="B75" s="189"/>
      <c r="C75" s="189"/>
      <c r="D75" s="189"/>
      <c r="E75" s="189"/>
      <c r="F75" s="189"/>
      <c r="G75" s="189"/>
      <c r="H75" s="189"/>
      <c r="I75" s="189"/>
      <c r="J75" s="189"/>
      <c r="K75" s="189"/>
      <c r="L75" s="189"/>
      <c r="M75" s="189"/>
      <c r="N75" s="189"/>
      <c r="O75" s="189"/>
      <c r="P75" s="189"/>
      <c r="Q75" s="189"/>
    </row>
    <row r="76" spans="1:17">
      <c r="A76" s="189"/>
      <c r="B76" s="189"/>
      <c r="C76" s="189"/>
      <c r="D76" s="189"/>
      <c r="E76" s="189"/>
      <c r="F76" s="189"/>
      <c r="G76" s="189"/>
      <c r="H76" s="189"/>
      <c r="I76" s="189"/>
      <c r="J76" s="189"/>
      <c r="K76" s="189"/>
      <c r="L76" s="189"/>
      <c r="M76" s="189"/>
      <c r="N76" s="189"/>
      <c r="O76" s="189"/>
      <c r="P76" s="189"/>
      <c r="Q76" s="189"/>
    </row>
    <row r="77" spans="1:17">
      <c r="A77" s="189"/>
      <c r="B77" s="189"/>
      <c r="C77" s="189"/>
      <c r="D77" s="189"/>
      <c r="E77" s="189"/>
      <c r="F77" s="189"/>
      <c r="G77" s="189"/>
      <c r="H77" s="189"/>
      <c r="I77" s="189"/>
      <c r="J77" s="189"/>
      <c r="K77" s="189"/>
      <c r="L77" s="189"/>
      <c r="M77" s="189"/>
      <c r="N77" s="189"/>
      <c r="O77" s="189"/>
      <c r="P77" s="189"/>
      <c r="Q77" s="189"/>
    </row>
    <row r="78" spans="1:17">
      <c r="A78" s="189"/>
      <c r="B78" s="189"/>
      <c r="C78" s="189"/>
      <c r="D78" s="189"/>
      <c r="E78" s="189"/>
      <c r="F78" s="189"/>
      <c r="G78" s="189"/>
      <c r="H78" s="189"/>
      <c r="I78" s="189"/>
      <c r="J78" s="189"/>
      <c r="K78" s="189"/>
      <c r="L78" s="189"/>
      <c r="M78" s="189"/>
      <c r="N78" s="189"/>
      <c r="O78" s="189"/>
      <c r="P78" s="189"/>
      <c r="Q78" s="189"/>
    </row>
    <row r="79" spans="1:17">
      <c r="A79" s="189"/>
      <c r="B79" s="189"/>
      <c r="C79" s="189"/>
      <c r="D79" s="189"/>
      <c r="E79" s="189"/>
      <c r="F79" s="189"/>
      <c r="G79" s="189"/>
      <c r="H79" s="189"/>
      <c r="I79" s="189"/>
      <c r="J79" s="189"/>
      <c r="K79" s="189"/>
      <c r="L79" s="189"/>
      <c r="M79" s="189"/>
      <c r="N79" s="189"/>
      <c r="O79" s="189"/>
      <c r="P79" s="189"/>
      <c r="Q79" s="189"/>
    </row>
    <row r="80" spans="1:17">
      <c r="A80" s="189"/>
      <c r="B80" s="189"/>
      <c r="C80" s="189"/>
      <c r="D80" s="189"/>
      <c r="E80" s="189"/>
      <c r="F80" s="189"/>
      <c r="G80" s="189"/>
      <c r="H80" s="189"/>
      <c r="I80" s="189"/>
      <c r="J80" s="189"/>
      <c r="K80" s="189"/>
      <c r="L80" s="189"/>
      <c r="M80" s="189"/>
      <c r="N80" s="189"/>
      <c r="O80" s="189"/>
      <c r="P80" s="189"/>
      <c r="Q80" s="189"/>
    </row>
    <row r="81" spans="1:17">
      <c r="A81" s="189"/>
      <c r="B81" s="189"/>
      <c r="C81" s="189"/>
      <c r="D81" s="189"/>
      <c r="E81" s="189"/>
      <c r="F81" s="189"/>
      <c r="G81" s="189"/>
      <c r="H81" s="189"/>
      <c r="I81" s="189"/>
      <c r="J81" s="189"/>
      <c r="K81" s="189"/>
      <c r="L81" s="189"/>
      <c r="M81" s="189"/>
      <c r="N81" s="189"/>
      <c r="O81" s="189"/>
      <c r="P81" s="189"/>
      <c r="Q81" s="189"/>
    </row>
    <row r="82" spans="1:17">
      <c r="A82" s="189"/>
      <c r="B82" s="189"/>
      <c r="C82" s="189"/>
      <c r="D82" s="189"/>
      <c r="E82" s="189"/>
      <c r="F82" s="189"/>
      <c r="G82" s="189"/>
      <c r="H82" s="189"/>
      <c r="I82" s="189"/>
      <c r="J82" s="189"/>
      <c r="K82" s="189"/>
      <c r="L82" s="189"/>
      <c r="M82" s="189"/>
      <c r="N82" s="189"/>
      <c r="O82" s="189"/>
      <c r="P82" s="189"/>
      <c r="Q82" s="189"/>
    </row>
    <row r="83" spans="1:17">
      <c r="A83" s="189"/>
      <c r="B83" s="189"/>
      <c r="C83" s="189"/>
      <c r="D83" s="189"/>
      <c r="E83" s="189"/>
      <c r="F83" s="189"/>
      <c r="G83" s="189"/>
      <c r="H83" s="189"/>
      <c r="I83" s="189"/>
      <c r="J83" s="189"/>
      <c r="K83" s="189"/>
      <c r="L83" s="189"/>
      <c r="M83" s="189"/>
      <c r="N83" s="189"/>
      <c r="O83" s="189"/>
      <c r="P83" s="189"/>
      <c r="Q83" s="189"/>
    </row>
    <row r="84" spans="1:17">
      <c r="A84" s="189"/>
      <c r="B84" s="189"/>
      <c r="C84" s="189"/>
      <c r="D84" s="189"/>
      <c r="E84" s="189"/>
      <c r="F84" s="189"/>
      <c r="G84" s="189"/>
      <c r="H84" s="189"/>
      <c r="I84" s="189"/>
      <c r="J84" s="189"/>
      <c r="K84" s="189"/>
      <c r="L84" s="189"/>
      <c r="M84" s="189"/>
      <c r="N84" s="189"/>
      <c r="O84" s="189"/>
      <c r="P84" s="189"/>
      <c r="Q84" s="189"/>
    </row>
    <row r="85" spans="1:17">
      <c r="A85" s="189"/>
      <c r="B85" s="189"/>
      <c r="C85" s="189"/>
      <c r="D85" s="189"/>
      <c r="E85" s="189"/>
      <c r="F85" s="189"/>
      <c r="G85" s="189"/>
      <c r="H85" s="189"/>
      <c r="I85" s="189"/>
      <c r="J85" s="189"/>
      <c r="K85" s="189"/>
      <c r="L85" s="189"/>
      <c r="M85" s="189"/>
      <c r="N85" s="189"/>
      <c r="O85" s="189"/>
      <c r="P85" s="189"/>
      <c r="Q85" s="189"/>
    </row>
    <row r="86" spans="1:17">
      <c r="A86" s="189"/>
      <c r="B86" s="189"/>
      <c r="C86" s="189"/>
      <c r="D86" s="189"/>
      <c r="E86" s="189"/>
      <c r="F86" s="189"/>
      <c r="G86" s="189"/>
      <c r="H86" s="189"/>
      <c r="I86" s="189"/>
      <c r="J86" s="189"/>
      <c r="K86" s="189"/>
      <c r="L86" s="189"/>
      <c r="M86" s="189"/>
      <c r="N86" s="189"/>
      <c r="O86" s="189"/>
      <c r="P86" s="189"/>
      <c r="Q86" s="189"/>
    </row>
    <row r="87" spans="1:17">
      <c r="A87" s="189"/>
      <c r="B87" s="189"/>
      <c r="C87" s="189"/>
      <c r="D87" s="189"/>
      <c r="E87" s="189"/>
      <c r="F87" s="189"/>
      <c r="G87" s="189"/>
      <c r="H87" s="189"/>
      <c r="I87" s="189"/>
      <c r="J87" s="189"/>
      <c r="K87" s="189"/>
      <c r="L87" s="189"/>
      <c r="M87" s="189"/>
      <c r="N87" s="189"/>
      <c r="O87" s="189"/>
      <c r="P87" s="189"/>
      <c r="Q87" s="189"/>
    </row>
    <row r="88" spans="1:17">
      <c r="A88" s="189"/>
      <c r="B88" s="189"/>
      <c r="C88" s="189"/>
      <c r="D88" s="189"/>
      <c r="E88" s="189"/>
      <c r="F88" s="189"/>
      <c r="G88" s="189"/>
      <c r="H88" s="189"/>
      <c r="I88" s="189"/>
      <c r="J88" s="189"/>
      <c r="K88" s="189"/>
      <c r="L88" s="189"/>
      <c r="M88" s="189"/>
      <c r="N88" s="189"/>
      <c r="O88" s="189"/>
      <c r="P88" s="189"/>
      <c r="Q88" s="189"/>
    </row>
    <row r="89" spans="1:17">
      <c r="A89" s="189"/>
      <c r="B89" s="189"/>
      <c r="C89" s="189"/>
      <c r="D89" s="189"/>
      <c r="E89" s="189"/>
      <c r="F89" s="189"/>
      <c r="G89" s="189"/>
      <c r="H89" s="189"/>
      <c r="I89" s="189"/>
      <c r="J89" s="189"/>
      <c r="K89" s="189"/>
      <c r="L89" s="189"/>
      <c r="M89" s="189"/>
      <c r="N89" s="189"/>
      <c r="O89" s="189"/>
      <c r="P89" s="189"/>
      <c r="Q89" s="189"/>
    </row>
    <row r="90" spans="1:17">
      <c r="A90" s="189"/>
      <c r="B90" s="189"/>
      <c r="C90" s="189"/>
      <c r="D90" s="189"/>
      <c r="E90" s="189"/>
      <c r="F90" s="189"/>
      <c r="G90" s="189"/>
      <c r="H90" s="189"/>
      <c r="I90" s="189"/>
      <c r="J90" s="189"/>
      <c r="K90" s="189"/>
      <c r="L90" s="189"/>
      <c r="M90" s="189"/>
      <c r="N90" s="189"/>
      <c r="O90" s="189"/>
      <c r="P90" s="189"/>
      <c r="Q90" s="189"/>
    </row>
    <row r="91" spans="1:17">
      <c r="A91" s="189"/>
      <c r="B91" s="189"/>
      <c r="C91" s="189"/>
      <c r="D91" s="189"/>
      <c r="E91" s="189"/>
      <c r="F91" s="189"/>
      <c r="G91" s="189"/>
      <c r="H91" s="189"/>
      <c r="I91" s="189"/>
      <c r="J91" s="189"/>
      <c r="K91" s="189"/>
      <c r="L91" s="189"/>
      <c r="M91" s="189"/>
      <c r="N91" s="189"/>
      <c r="O91" s="189"/>
      <c r="P91" s="189"/>
      <c r="Q91" s="189"/>
    </row>
    <row r="92" spans="1:17">
      <c r="A92" s="189"/>
      <c r="B92" s="189"/>
      <c r="C92" s="189"/>
      <c r="D92" s="189"/>
      <c r="E92" s="189"/>
      <c r="F92" s="189"/>
      <c r="G92" s="189"/>
      <c r="H92" s="189"/>
      <c r="I92" s="189"/>
      <c r="J92" s="189"/>
      <c r="K92" s="189"/>
      <c r="L92" s="189"/>
      <c r="M92" s="189"/>
      <c r="N92" s="189"/>
      <c r="O92" s="189"/>
      <c r="P92" s="189"/>
      <c r="Q92" s="189"/>
    </row>
    <row r="93" spans="1:17">
      <c r="A93" s="189"/>
      <c r="B93" s="189"/>
      <c r="C93" s="189"/>
      <c r="D93" s="189"/>
      <c r="E93" s="189"/>
      <c r="F93" s="189"/>
      <c r="G93" s="189"/>
      <c r="H93" s="189"/>
      <c r="I93" s="189"/>
      <c r="J93" s="189"/>
      <c r="K93" s="189"/>
      <c r="L93" s="189"/>
      <c r="M93" s="189"/>
      <c r="N93" s="189"/>
      <c r="O93" s="189"/>
      <c r="P93" s="189"/>
      <c r="Q93" s="189"/>
    </row>
    <row r="94" spans="1:17">
      <c r="A94" s="189"/>
      <c r="B94" s="189"/>
      <c r="C94" s="189"/>
      <c r="D94" s="189"/>
      <c r="E94" s="189"/>
      <c r="F94" s="189"/>
      <c r="G94" s="189"/>
      <c r="H94" s="189"/>
      <c r="I94" s="189"/>
      <c r="J94" s="189"/>
      <c r="K94" s="189"/>
      <c r="L94" s="189"/>
      <c r="M94" s="189"/>
      <c r="N94" s="189"/>
      <c r="O94" s="189"/>
      <c r="P94" s="189"/>
      <c r="Q94" s="189"/>
    </row>
  </sheetData>
  <protectedRanges>
    <protectedRange sqref="A18:G19 J18:O19" name="Range1_1"/>
    <protectedRange sqref="H18:I19" name="Range1_2_1"/>
    <protectedRange sqref="P18:P19" name="Range1_3"/>
  </protectedRanges>
  <mergeCells count="65">
    <mergeCell ref="P15:P16"/>
    <mergeCell ref="P18:P19"/>
    <mergeCell ref="O18:O19"/>
    <mergeCell ref="M18:M19"/>
    <mergeCell ref="A45:P45"/>
    <mergeCell ref="A37:P37"/>
    <mergeCell ref="O15:O16"/>
    <mergeCell ref="A18:A19"/>
    <mergeCell ref="B18:B19"/>
    <mergeCell ref="C18:C19"/>
    <mergeCell ref="L15:L16"/>
    <mergeCell ref="D18:D19"/>
    <mergeCell ref="E18:E19"/>
    <mergeCell ref="F18:F19"/>
    <mergeCell ref="I18:I19"/>
    <mergeCell ref="J18:J19"/>
    <mergeCell ref="G18:G19"/>
    <mergeCell ref="K18:K19"/>
    <mergeCell ref="H15:H16"/>
    <mergeCell ref="I15:I16"/>
    <mergeCell ref="J15:J16"/>
    <mergeCell ref="K15:K16"/>
    <mergeCell ref="A2:P14"/>
    <mergeCell ref="A20:P32"/>
    <mergeCell ref="B34:P36"/>
    <mergeCell ref="B38:P41"/>
    <mergeCell ref="B43:P44"/>
    <mergeCell ref="A15:A16"/>
    <mergeCell ref="N18:N19"/>
    <mergeCell ref="M15:M16"/>
    <mergeCell ref="N15:N16"/>
    <mergeCell ref="L18:L19"/>
    <mergeCell ref="B15:B16"/>
    <mergeCell ref="C15:C16"/>
    <mergeCell ref="D15:D16"/>
    <mergeCell ref="E15:E16"/>
    <mergeCell ref="F15:F16"/>
    <mergeCell ref="G15:G16"/>
    <mergeCell ref="B70:P72"/>
    <mergeCell ref="B64:P68"/>
    <mergeCell ref="A34:A36"/>
    <mergeCell ref="A40:A41"/>
    <mergeCell ref="A38:A39"/>
    <mergeCell ref="A43:A44"/>
    <mergeCell ref="A64:A68"/>
    <mergeCell ref="A60:A62"/>
    <mergeCell ref="A55:A58"/>
    <mergeCell ref="A49:A53"/>
    <mergeCell ref="A48:P48"/>
    <mergeCell ref="Q1:Q73"/>
    <mergeCell ref="A74:Q94"/>
    <mergeCell ref="A73:P73"/>
    <mergeCell ref="A69:P69"/>
    <mergeCell ref="A63:P63"/>
    <mergeCell ref="A59:P59"/>
    <mergeCell ref="A54:P54"/>
    <mergeCell ref="B60:P62"/>
    <mergeCell ref="B55:P58"/>
    <mergeCell ref="B49:P53"/>
    <mergeCell ref="A33:P33"/>
    <mergeCell ref="A42:P42"/>
    <mergeCell ref="A1:P1"/>
    <mergeCell ref="B46:P47"/>
    <mergeCell ref="A46:A47"/>
    <mergeCell ref="A70:A7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C0F41-1E84-4D0F-8003-75CCC8CF33DA}">
  <sheetPr>
    <tabColor theme="5"/>
  </sheetPr>
  <dimension ref="A1:S149"/>
  <sheetViews>
    <sheetView zoomScaleNormal="100" workbookViewId="0">
      <selection activeCell="D17" sqref="D17"/>
    </sheetView>
  </sheetViews>
  <sheetFormatPr defaultRowHeight="15"/>
  <cols>
    <col min="1" max="1" width="19.42578125" customWidth="1"/>
    <col min="2" max="3" width="22.28515625" customWidth="1"/>
    <col min="4" max="4" width="23" customWidth="1"/>
    <col min="5" max="5" width="4.5703125" customWidth="1"/>
    <col min="6" max="6" width="16.7109375" customWidth="1"/>
    <col min="7" max="7" width="23.5703125" customWidth="1"/>
    <col min="8" max="8" width="5" customWidth="1"/>
    <col min="9" max="9" width="16.42578125" customWidth="1"/>
    <col min="10" max="10" width="21.5703125" customWidth="1"/>
  </cols>
  <sheetData>
    <row r="1" spans="1:12" ht="44.25" customHeight="1">
      <c r="A1" s="238" t="s">
        <v>127</v>
      </c>
      <c r="B1" s="238"/>
      <c r="C1" s="238"/>
      <c r="D1" s="238"/>
      <c r="E1" s="2"/>
      <c r="F1" s="239" t="s">
        <v>128</v>
      </c>
      <c r="G1" s="239"/>
      <c r="H1" s="2"/>
      <c r="I1" s="239" t="s">
        <v>129</v>
      </c>
      <c r="J1" s="239"/>
    </row>
    <row r="2" spans="1:12" ht="18" customHeight="1">
      <c r="A2" s="8"/>
      <c r="B2" s="16" t="s">
        <v>130</v>
      </c>
      <c r="C2" s="16" t="s">
        <v>131</v>
      </c>
      <c r="D2" s="17" t="s">
        <v>132</v>
      </c>
      <c r="E2" s="2"/>
      <c r="F2" s="12" t="s">
        <v>133</v>
      </c>
      <c r="G2" s="12" t="s">
        <v>134</v>
      </c>
      <c r="H2" s="2"/>
      <c r="I2" s="12" t="s">
        <v>135</v>
      </c>
      <c r="J2" s="19" t="s">
        <v>136</v>
      </c>
      <c r="L2" s="4"/>
    </row>
    <row r="3" spans="1:12" ht="15" customHeight="1">
      <c r="A3" s="18" t="s">
        <v>137</v>
      </c>
      <c r="B3" s="121" t="s">
        <v>138</v>
      </c>
      <c r="C3" s="121" t="s">
        <v>138</v>
      </c>
      <c r="D3" s="121" t="s">
        <v>138</v>
      </c>
      <c r="E3" s="2"/>
      <c r="F3" s="13" t="s">
        <v>139</v>
      </c>
      <c r="G3" s="13" t="s">
        <v>139</v>
      </c>
      <c r="H3" s="2"/>
      <c r="I3" s="13" t="s">
        <v>139</v>
      </c>
      <c r="J3" s="13" t="s">
        <v>139</v>
      </c>
      <c r="L3" s="5"/>
    </row>
    <row r="4" spans="1:12" ht="15" customHeight="1">
      <c r="A4" s="9" t="s">
        <v>140</v>
      </c>
      <c r="B4" s="10">
        <v>55</v>
      </c>
      <c r="C4" s="11" t="s">
        <v>141</v>
      </c>
      <c r="D4" s="12">
        <v>150</v>
      </c>
      <c r="E4" s="2"/>
      <c r="F4" s="12">
        <v>5.0000000000000001E-3</v>
      </c>
      <c r="G4" s="12">
        <v>0.01</v>
      </c>
      <c r="H4" s="20"/>
      <c r="I4" s="12">
        <v>6.0000000000000001E-3</v>
      </c>
      <c r="J4" s="12">
        <v>1.2999999999999999E-2</v>
      </c>
      <c r="L4" s="2"/>
    </row>
    <row r="5" spans="1:12">
      <c r="A5" s="30" t="s">
        <v>142</v>
      </c>
      <c r="B5" s="31">
        <v>90</v>
      </c>
      <c r="C5" s="32" t="s">
        <v>143</v>
      </c>
      <c r="D5" s="33">
        <v>200</v>
      </c>
      <c r="E5" s="2"/>
      <c r="F5" s="33">
        <v>8.0000000000000002E-3</v>
      </c>
      <c r="G5" s="33">
        <v>1.6E-2</v>
      </c>
      <c r="H5" s="20"/>
      <c r="I5" s="33">
        <v>6.0000000000000001E-3</v>
      </c>
      <c r="J5" s="33">
        <v>8.0000000000000002E-3</v>
      </c>
      <c r="L5" s="2"/>
    </row>
    <row r="6" spans="1:12">
      <c r="A6" s="9" t="s">
        <v>144</v>
      </c>
      <c r="B6" s="13">
        <v>50</v>
      </c>
      <c r="C6" s="14" t="s">
        <v>145</v>
      </c>
      <c r="D6" s="12">
        <v>200</v>
      </c>
      <c r="E6" s="2"/>
      <c r="F6" s="12">
        <v>6.0000000000000001E-3</v>
      </c>
      <c r="G6" s="12">
        <v>1.4E-2</v>
      </c>
      <c r="H6" s="20"/>
      <c r="I6" s="12">
        <v>6.0000000000000001E-3</v>
      </c>
      <c r="J6" s="12">
        <v>8.0000000000000002E-3</v>
      </c>
      <c r="L6" s="2"/>
    </row>
    <row r="7" spans="1:12">
      <c r="A7" s="15" t="s">
        <v>146</v>
      </c>
      <c r="B7" s="10">
        <v>60</v>
      </c>
      <c r="C7" s="11" t="s">
        <v>147</v>
      </c>
      <c r="D7" s="12">
        <v>160</v>
      </c>
      <c r="E7" s="2"/>
      <c r="F7" s="12">
        <v>8.0000000000000002E-3</v>
      </c>
      <c r="G7" s="12">
        <v>1.6E-2</v>
      </c>
      <c r="H7" s="20"/>
      <c r="I7" s="12">
        <v>0.01</v>
      </c>
      <c r="J7" s="12">
        <v>1.2999999999999999E-2</v>
      </c>
      <c r="L7" s="2"/>
    </row>
    <row r="8" spans="1:12">
      <c r="A8" s="9" t="s">
        <v>148</v>
      </c>
      <c r="B8" s="10">
        <v>100</v>
      </c>
      <c r="C8" s="11" t="s">
        <v>149</v>
      </c>
      <c r="D8" s="12">
        <v>300</v>
      </c>
      <c r="E8" s="2"/>
      <c r="F8" s="12">
        <v>6.0000000000000001E-3</v>
      </c>
      <c r="G8" s="12">
        <v>1.2E-2</v>
      </c>
      <c r="H8" s="20"/>
      <c r="I8" s="12">
        <v>0.01</v>
      </c>
      <c r="J8" s="12">
        <v>1.2999999999999999E-2</v>
      </c>
      <c r="L8" s="2"/>
    </row>
    <row r="9" spans="1:12">
      <c r="A9" s="9" t="s">
        <v>150</v>
      </c>
      <c r="B9" s="10">
        <v>180</v>
      </c>
      <c r="C9" s="11" t="s">
        <v>151</v>
      </c>
      <c r="D9" s="12">
        <v>700</v>
      </c>
      <c r="E9" s="2"/>
      <c r="F9" s="12">
        <v>0.01</v>
      </c>
      <c r="G9" s="12">
        <v>0.02</v>
      </c>
      <c r="H9" s="20"/>
      <c r="I9" s="12">
        <v>0.01</v>
      </c>
      <c r="J9" s="12">
        <v>1.2999999999999999E-2</v>
      </c>
      <c r="L9" s="2"/>
    </row>
    <row r="10" spans="1:12">
      <c r="A10" s="9" t="s">
        <v>152</v>
      </c>
      <c r="B10" s="10">
        <v>180</v>
      </c>
      <c r="C10" s="11" t="s">
        <v>151</v>
      </c>
      <c r="D10" s="12">
        <v>700</v>
      </c>
      <c r="E10" s="2"/>
      <c r="F10" s="12">
        <v>0.01</v>
      </c>
      <c r="G10" s="12">
        <v>0.02</v>
      </c>
      <c r="H10" s="20"/>
      <c r="I10" s="12">
        <v>0.01</v>
      </c>
      <c r="J10" s="12">
        <v>1.2999999999999999E-2</v>
      </c>
      <c r="L10" s="2"/>
    </row>
    <row r="11" spans="1:12" ht="18">
      <c r="A11" s="34" t="s">
        <v>153</v>
      </c>
      <c r="B11" s="35">
        <v>200</v>
      </c>
      <c r="C11" s="36" t="s">
        <v>154</v>
      </c>
      <c r="D11" s="37" t="s">
        <v>155</v>
      </c>
      <c r="E11" s="2"/>
      <c r="F11" s="37">
        <v>0.01</v>
      </c>
      <c r="G11" s="37">
        <v>0.02</v>
      </c>
      <c r="H11" s="20"/>
      <c r="I11" s="37">
        <v>0.01</v>
      </c>
      <c r="J11" s="37">
        <v>1.2999999999999999E-2</v>
      </c>
      <c r="L11" s="2"/>
    </row>
    <row r="12" spans="1:12">
      <c r="A12" s="2"/>
      <c r="B12" s="2"/>
      <c r="C12" s="2"/>
      <c r="D12" s="2"/>
      <c r="E12" s="2"/>
      <c r="F12" s="2"/>
      <c r="G12" s="2"/>
      <c r="H12" s="2"/>
      <c r="I12" s="2"/>
      <c r="J12" s="2"/>
    </row>
    <row r="13" spans="1:12" ht="15" customHeight="1">
      <c r="A13" s="236" t="s">
        <v>156</v>
      </c>
      <c r="B13" s="237"/>
      <c r="C13" s="237"/>
      <c r="D13" s="237"/>
      <c r="E13" s="237"/>
      <c r="F13" s="237"/>
      <c r="G13" s="237"/>
      <c r="H13" s="237"/>
      <c r="I13" s="237"/>
      <c r="J13" s="237"/>
      <c r="K13" s="237"/>
    </row>
    <row r="14" spans="1:12" ht="15" customHeight="1">
      <c r="A14" s="237"/>
      <c r="B14" s="237"/>
      <c r="C14" s="237"/>
      <c r="D14" s="237"/>
      <c r="E14" s="237"/>
      <c r="F14" s="237"/>
      <c r="G14" s="237"/>
      <c r="H14" s="237"/>
      <c r="I14" s="237"/>
      <c r="J14" s="237"/>
      <c r="K14" s="237"/>
    </row>
    <row r="15" spans="1:12" ht="15" customHeight="1">
      <c r="A15" s="2" t="s">
        <v>157</v>
      </c>
      <c r="B15" s="2"/>
      <c r="C15" s="2"/>
      <c r="D15" s="2"/>
      <c r="E15" s="2"/>
      <c r="F15" s="2"/>
      <c r="G15" s="2"/>
      <c r="H15" s="2"/>
      <c r="I15" s="2"/>
      <c r="J15" s="2"/>
    </row>
    <row r="16" spans="1:12" ht="15" customHeight="1">
      <c r="A16" s="2" t="s">
        <v>158</v>
      </c>
      <c r="B16" s="2"/>
      <c r="C16" s="2"/>
      <c r="D16" s="2"/>
      <c r="E16" s="2"/>
      <c r="F16" s="2"/>
      <c r="G16" s="2"/>
      <c r="H16" s="2"/>
      <c r="I16" s="2"/>
      <c r="J16" s="2"/>
    </row>
    <row r="17" spans="1:19" ht="15" customHeight="1">
      <c r="A17" s="2"/>
      <c r="B17" s="2"/>
      <c r="C17" s="2"/>
      <c r="D17" s="2"/>
      <c r="E17" s="2"/>
      <c r="F17" s="2"/>
      <c r="G17" s="2"/>
      <c r="H17" s="2"/>
      <c r="I17" s="2"/>
      <c r="J17" s="2"/>
    </row>
    <row r="18" spans="1:19" ht="15" customHeight="1">
      <c r="A18" s="236" t="s">
        <v>159</v>
      </c>
      <c r="B18" s="236"/>
      <c r="C18" s="236"/>
      <c r="D18" s="236"/>
      <c r="E18" s="236"/>
      <c r="F18" s="236"/>
      <c r="G18" s="236"/>
      <c r="H18" s="236"/>
      <c r="I18" s="236"/>
      <c r="J18" s="236"/>
      <c r="K18" s="236"/>
    </row>
    <row r="19" spans="1:19" ht="15" customHeight="1">
      <c r="A19" s="236"/>
      <c r="B19" s="236"/>
      <c r="C19" s="236"/>
      <c r="D19" s="236"/>
      <c r="E19" s="236"/>
      <c r="F19" s="236"/>
      <c r="G19" s="236"/>
      <c r="H19" s="236"/>
      <c r="I19" s="236"/>
      <c r="J19" s="236"/>
      <c r="K19" s="236"/>
    </row>
    <row r="20" spans="1:19" ht="15" customHeight="1">
      <c r="A20" s="236"/>
      <c r="B20" s="236"/>
      <c r="C20" s="236"/>
      <c r="D20" s="236"/>
      <c r="E20" s="236"/>
      <c r="F20" s="236"/>
      <c r="G20" s="236"/>
      <c r="H20" s="236"/>
      <c r="I20" s="236"/>
      <c r="J20" s="236"/>
      <c r="K20" s="236"/>
    </row>
    <row r="21" spans="1:19" ht="15" customHeight="1">
      <c r="A21" s="2"/>
      <c r="B21" s="2"/>
      <c r="C21" s="2"/>
      <c r="D21" s="2"/>
      <c r="E21" s="2"/>
      <c r="F21" s="2"/>
      <c r="G21" s="2"/>
      <c r="H21" s="2"/>
      <c r="I21" s="2"/>
      <c r="J21" s="2"/>
    </row>
    <row r="22" spans="1:19" ht="15" customHeight="1">
      <c r="A22" s="1" t="s">
        <v>160</v>
      </c>
      <c r="B22" s="2"/>
      <c r="C22" s="2"/>
      <c r="D22" s="2"/>
      <c r="E22" s="2"/>
      <c r="F22" s="2"/>
      <c r="G22" s="2"/>
      <c r="H22" s="2"/>
      <c r="I22" s="2"/>
      <c r="J22" s="2"/>
    </row>
    <row r="23" spans="1:19" ht="15" customHeight="1">
      <c r="A23" s="2"/>
      <c r="B23" s="2"/>
      <c r="C23" s="2"/>
      <c r="D23" s="2"/>
      <c r="E23" s="2"/>
      <c r="F23" s="2"/>
      <c r="G23" s="2"/>
      <c r="H23" s="2"/>
      <c r="I23" s="2"/>
      <c r="J23" s="2"/>
    </row>
    <row r="24" spans="1:19" ht="15" customHeight="1">
      <c r="A24" s="1" t="s">
        <v>161</v>
      </c>
      <c r="B24" s="2"/>
      <c r="C24" s="2"/>
      <c r="D24" s="2"/>
      <c r="E24" s="2"/>
      <c r="F24" s="2"/>
      <c r="G24" s="2"/>
      <c r="H24" s="2"/>
      <c r="I24" s="2"/>
      <c r="J24" s="2"/>
    </row>
    <row r="25" spans="1:19" ht="15" customHeight="1">
      <c r="A25" s="2"/>
      <c r="B25" s="2"/>
      <c r="C25" s="2"/>
      <c r="D25" s="2"/>
      <c r="E25" s="2"/>
      <c r="F25" s="2"/>
      <c r="G25" s="2"/>
      <c r="H25" s="2"/>
      <c r="I25" s="2"/>
      <c r="J25" s="2"/>
    </row>
    <row r="26" spans="1:19">
      <c r="A26" s="2" t="s">
        <v>162</v>
      </c>
      <c r="B26" s="2"/>
      <c r="C26" s="2"/>
      <c r="D26" s="2"/>
      <c r="E26" s="2"/>
      <c r="F26" s="2"/>
      <c r="G26" s="2"/>
      <c r="H26" s="2"/>
      <c r="I26" s="2"/>
      <c r="J26" s="2"/>
    </row>
    <row r="27" spans="1:19">
      <c r="A27" s="2"/>
      <c r="B27" s="2" t="s">
        <v>163</v>
      </c>
      <c r="C27" s="2"/>
      <c r="D27" s="2"/>
      <c r="E27" s="2"/>
      <c r="F27" s="2"/>
      <c r="G27" s="2"/>
      <c r="H27" s="2"/>
      <c r="I27" s="2"/>
      <c r="J27" s="2"/>
    </row>
    <row r="28" spans="1:19">
      <c r="A28" s="2"/>
      <c r="B28" s="2" t="s">
        <v>164</v>
      </c>
      <c r="C28" s="2"/>
      <c r="D28" s="2"/>
      <c r="E28" s="2"/>
      <c r="F28" s="2"/>
      <c r="G28" s="2"/>
      <c r="H28" s="2"/>
      <c r="I28" s="2"/>
      <c r="J28" s="2"/>
    </row>
    <row r="29" spans="1:19">
      <c r="A29" s="2"/>
      <c r="B29" s="2"/>
      <c r="C29" s="2"/>
      <c r="D29" s="2"/>
      <c r="E29" s="2"/>
      <c r="F29" s="2"/>
      <c r="G29" s="2"/>
      <c r="H29" s="2"/>
      <c r="I29" s="2"/>
      <c r="J29" s="2"/>
      <c r="K29" s="2"/>
      <c r="L29" s="2"/>
      <c r="M29" s="2"/>
      <c r="N29" s="2"/>
      <c r="O29" s="2"/>
      <c r="P29" s="2"/>
      <c r="Q29" s="2"/>
      <c r="R29" s="2"/>
      <c r="S29" s="2"/>
    </row>
    <row r="30" spans="1:19" ht="15.75">
      <c r="A30" s="2" t="s">
        <v>165</v>
      </c>
      <c r="B30" s="1" t="s">
        <v>166</v>
      </c>
      <c r="C30" s="1"/>
      <c r="D30" s="2"/>
      <c r="E30" s="2"/>
      <c r="F30" s="2"/>
      <c r="G30" s="2"/>
      <c r="H30" s="2"/>
      <c r="I30" s="2"/>
      <c r="J30" s="2"/>
      <c r="K30" s="2"/>
      <c r="L30" s="2"/>
      <c r="M30" s="2"/>
      <c r="N30" s="2"/>
      <c r="O30" s="2"/>
      <c r="P30" s="2"/>
      <c r="Q30" s="2"/>
      <c r="R30" s="2"/>
      <c r="S30" s="2"/>
    </row>
    <row r="31" spans="1:19">
      <c r="A31" s="2"/>
      <c r="B31" s="2" t="s">
        <v>167</v>
      </c>
      <c r="C31" s="2"/>
      <c r="D31" s="2"/>
      <c r="E31" s="2"/>
      <c r="F31" s="2"/>
      <c r="G31" s="2"/>
      <c r="H31" s="2"/>
      <c r="I31" s="2"/>
      <c r="J31" s="2"/>
      <c r="K31" s="2"/>
      <c r="L31" s="2"/>
      <c r="M31" s="2"/>
      <c r="N31" s="2"/>
      <c r="O31" s="2"/>
      <c r="P31" s="2"/>
      <c r="Q31" s="2"/>
      <c r="R31" s="2"/>
      <c r="S31" s="2"/>
    </row>
    <row r="32" spans="1:19">
      <c r="A32" s="2"/>
      <c r="B32" s="2"/>
      <c r="C32" s="2"/>
      <c r="D32" s="2"/>
      <c r="E32" s="2"/>
      <c r="F32" s="2"/>
      <c r="G32" s="2"/>
      <c r="H32" s="2"/>
      <c r="I32" s="2"/>
      <c r="J32" s="2"/>
      <c r="K32" s="2"/>
      <c r="L32" s="2"/>
      <c r="M32" s="2"/>
      <c r="N32" s="2"/>
      <c r="O32" s="2"/>
      <c r="P32" s="2"/>
      <c r="Q32" s="2"/>
      <c r="R32" s="2"/>
      <c r="S32" s="2"/>
    </row>
    <row r="33" spans="1:19">
      <c r="A33" s="2" t="s">
        <v>168</v>
      </c>
      <c r="B33" s="2"/>
      <c r="C33" s="2"/>
      <c r="D33" s="2"/>
      <c r="E33" s="2"/>
      <c r="F33" s="2"/>
      <c r="G33" s="2"/>
      <c r="H33" s="2"/>
      <c r="I33" s="2"/>
      <c r="J33" s="2"/>
      <c r="K33" s="2"/>
      <c r="L33" s="2"/>
      <c r="M33" s="2"/>
      <c r="N33" s="2"/>
      <c r="O33" s="2"/>
      <c r="P33" s="2"/>
      <c r="Q33" s="2"/>
      <c r="R33" s="2"/>
      <c r="S33" s="2"/>
    </row>
    <row r="34" spans="1:19">
      <c r="A34" s="2"/>
      <c r="B34" s="2" t="s">
        <v>169</v>
      </c>
      <c r="C34" s="2"/>
      <c r="D34" s="2"/>
      <c r="E34" s="2"/>
      <c r="F34" s="2"/>
      <c r="G34" s="2"/>
      <c r="H34" s="2"/>
      <c r="I34" s="2"/>
      <c r="J34" s="2"/>
      <c r="K34" s="2"/>
      <c r="L34" s="2"/>
      <c r="M34" s="2"/>
      <c r="N34" s="2"/>
      <c r="O34" s="2"/>
      <c r="P34" s="2"/>
      <c r="Q34" s="2"/>
      <c r="R34" s="2"/>
      <c r="S34" s="2"/>
    </row>
    <row r="35" spans="1:19">
      <c r="A35" s="2"/>
      <c r="B35" s="2" t="s">
        <v>170</v>
      </c>
      <c r="C35" s="2"/>
      <c r="D35" s="2"/>
      <c r="E35" s="2"/>
      <c r="F35" s="2"/>
      <c r="G35" s="2"/>
      <c r="H35" s="2"/>
      <c r="I35" s="2"/>
      <c r="J35" s="2"/>
      <c r="K35" s="2"/>
      <c r="L35" s="2"/>
      <c r="M35" s="2"/>
      <c r="N35" s="2"/>
      <c r="O35" s="2"/>
      <c r="P35" s="2"/>
      <c r="Q35" s="2"/>
      <c r="R35" s="2"/>
      <c r="S35" s="2"/>
    </row>
    <row r="36" spans="1:19">
      <c r="A36" s="2"/>
      <c r="B36" s="2" t="s">
        <v>171</v>
      </c>
      <c r="C36" s="2"/>
      <c r="D36" s="2"/>
      <c r="E36" s="2"/>
      <c r="F36" s="2"/>
      <c r="G36" s="2"/>
      <c r="H36" s="2"/>
      <c r="I36" s="2"/>
      <c r="J36" s="2"/>
      <c r="K36" s="2"/>
      <c r="L36" s="2"/>
      <c r="M36" s="2"/>
      <c r="N36" s="2"/>
      <c r="O36" s="2"/>
      <c r="P36" s="2"/>
      <c r="Q36" s="2"/>
      <c r="R36" s="2"/>
      <c r="S36" s="2"/>
    </row>
    <row r="37" spans="1:19">
      <c r="A37" s="2"/>
      <c r="B37" s="2" t="s">
        <v>172</v>
      </c>
      <c r="C37" s="2"/>
      <c r="D37" s="2"/>
      <c r="E37" s="2"/>
      <c r="F37" s="2"/>
      <c r="G37" s="2"/>
      <c r="H37" s="2"/>
      <c r="I37" s="2"/>
      <c r="J37" s="2"/>
      <c r="K37" s="2"/>
      <c r="L37" s="2"/>
      <c r="M37" s="2"/>
      <c r="N37" s="2"/>
      <c r="O37" s="2"/>
      <c r="P37" s="2"/>
      <c r="Q37" s="2"/>
      <c r="R37" s="2"/>
      <c r="S37" s="2"/>
    </row>
    <row r="38" spans="1:19">
      <c r="A38" s="2"/>
      <c r="B38" s="2"/>
      <c r="C38" s="2"/>
      <c r="D38" s="2"/>
      <c r="E38" s="2"/>
      <c r="F38" s="2"/>
      <c r="G38" s="2"/>
      <c r="H38" s="2"/>
      <c r="I38" s="2"/>
      <c r="J38" s="2"/>
      <c r="K38" s="2"/>
      <c r="L38" s="2"/>
      <c r="M38" s="2"/>
      <c r="N38" s="2"/>
      <c r="O38" s="2"/>
      <c r="P38" s="2"/>
      <c r="Q38" s="2"/>
      <c r="R38" s="2"/>
      <c r="S38" s="2"/>
    </row>
    <row r="39" spans="1:19">
      <c r="A39" s="2"/>
      <c r="B39" s="2"/>
      <c r="C39" s="2"/>
      <c r="D39" s="2"/>
      <c r="E39" s="2"/>
      <c r="F39" s="2"/>
      <c r="G39" s="2"/>
      <c r="H39" s="2"/>
      <c r="I39" s="2"/>
      <c r="J39" s="2"/>
      <c r="K39" s="2"/>
      <c r="L39" s="2"/>
      <c r="M39" s="2"/>
      <c r="N39" s="2"/>
      <c r="O39" s="2"/>
      <c r="P39" s="2"/>
      <c r="Q39" s="2"/>
      <c r="R39" s="2"/>
      <c r="S39" s="2"/>
    </row>
    <row r="40" spans="1:19">
      <c r="A40" s="2"/>
      <c r="B40" s="2"/>
      <c r="C40" s="2"/>
      <c r="D40" s="2"/>
      <c r="E40" s="2"/>
      <c r="F40" s="2"/>
      <c r="G40" s="2"/>
      <c r="H40" s="2"/>
      <c r="I40" s="2"/>
      <c r="J40" s="2"/>
      <c r="K40" s="2"/>
      <c r="L40" s="2"/>
      <c r="M40" s="2"/>
      <c r="N40" s="2"/>
      <c r="O40" s="2"/>
      <c r="P40" s="2"/>
      <c r="Q40" s="2"/>
      <c r="R40" s="2"/>
      <c r="S40" s="2"/>
    </row>
    <row r="41" spans="1:19">
      <c r="A41" s="2"/>
      <c r="B41" s="2"/>
      <c r="C41" s="2"/>
      <c r="D41" s="2"/>
      <c r="E41" s="2"/>
      <c r="F41" s="2"/>
      <c r="G41" s="2"/>
      <c r="H41" s="2"/>
      <c r="I41" s="2"/>
      <c r="J41" s="2"/>
      <c r="K41" s="2"/>
      <c r="L41" s="2"/>
      <c r="M41" s="2"/>
      <c r="N41" s="2"/>
      <c r="O41" s="2"/>
      <c r="P41" s="2"/>
      <c r="Q41" s="2"/>
      <c r="R41" s="2"/>
      <c r="S41" s="2"/>
    </row>
    <row r="42" spans="1:19">
      <c r="A42" s="2"/>
      <c r="B42" s="2"/>
      <c r="C42" s="2"/>
      <c r="D42" s="2"/>
      <c r="E42" s="2"/>
      <c r="F42" s="2"/>
      <c r="G42" s="2"/>
      <c r="H42" s="2"/>
      <c r="I42" s="2"/>
      <c r="J42" s="2"/>
      <c r="K42" s="2"/>
      <c r="L42" s="2"/>
      <c r="M42" s="2"/>
      <c r="N42" s="2"/>
      <c r="O42" s="2"/>
      <c r="P42" s="2"/>
      <c r="Q42" s="2"/>
      <c r="R42" s="2"/>
      <c r="S42" s="2"/>
    </row>
    <row r="43" spans="1:19">
      <c r="A43" s="2"/>
      <c r="B43" s="2"/>
      <c r="C43" s="2"/>
      <c r="D43" s="2"/>
      <c r="E43" s="2"/>
      <c r="F43" s="2"/>
      <c r="G43" s="2"/>
      <c r="H43" s="2"/>
      <c r="I43" s="2"/>
      <c r="J43" s="2"/>
      <c r="K43" s="2"/>
      <c r="L43" s="2"/>
      <c r="M43" s="2"/>
      <c r="N43" s="2"/>
      <c r="O43" s="2"/>
      <c r="P43" s="2"/>
      <c r="Q43" s="2"/>
      <c r="R43" s="2"/>
      <c r="S43" s="2"/>
    </row>
    <row r="44" spans="1:19">
      <c r="A44" s="2"/>
      <c r="B44" s="2"/>
      <c r="C44" s="2"/>
      <c r="D44" s="2"/>
      <c r="E44" s="2"/>
      <c r="F44" s="2"/>
      <c r="G44" s="2"/>
      <c r="H44" s="2"/>
      <c r="I44" s="2"/>
      <c r="J44" s="2"/>
      <c r="K44" s="2"/>
      <c r="L44" s="2"/>
      <c r="M44" s="2"/>
      <c r="N44" s="2"/>
      <c r="O44" s="2"/>
      <c r="P44" s="2"/>
      <c r="Q44" s="2"/>
      <c r="R44" s="2"/>
      <c r="S44" s="2"/>
    </row>
    <row r="45" spans="1:19">
      <c r="A45" s="2"/>
      <c r="B45" s="2"/>
      <c r="C45" s="2"/>
      <c r="D45" s="2"/>
      <c r="E45" s="2"/>
      <c r="F45" s="2"/>
      <c r="G45" s="2"/>
      <c r="H45" s="2"/>
      <c r="I45" s="2"/>
      <c r="J45" s="2"/>
      <c r="K45" s="2"/>
      <c r="L45" s="2"/>
      <c r="M45" s="2"/>
      <c r="N45" s="2"/>
      <c r="O45" s="2"/>
      <c r="P45" s="2"/>
      <c r="Q45" s="2"/>
      <c r="R45" s="2"/>
      <c r="S45" s="2"/>
    </row>
    <row r="46" spans="1:19">
      <c r="A46" s="2"/>
      <c r="B46" s="2"/>
      <c r="C46" s="2"/>
      <c r="D46" s="2"/>
      <c r="E46" s="2"/>
      <c r="F46" s="2"/>
      <c r="G46" s="2"/>
      <c r="H46" s="2"/>
      <c r="I46" s="2"/>
      <c r="J46" s="2"/>
      <c r="K46" s="2"/>
      <c r="L46" s="2"/>
      <c r="M46" s="2"/>
      <c r="N46" s="2"/>
      <c r="O46" s="2"/>
      <c r="P46" s="2"/>
      <c r="Q46" s="2"/>
      <c r="R46" s="2"/>
      <c r="S46" s="2"/>
    </row>
    <row r="47" spans="1:19">
      <c r="A47" s="2"/>
      <c r="B47" s="2"/>
      <c r="C47" s="2"/>
      <c r="D47" s="2"/>
      <c r="E47" s="2"/>
      <c r="F47" s="2"/>
      <c r="G47" s="2"/>
      <c r="H47" s="2"/>
      <c r="I47" s="2"/>
      <c r="J47" s="2"/>
      <c r="K47" s="2"/>
      <c r="L47" s="2"/>
      <c r="M47" s="2"/>
      <c r="N47" s="2"/>
      <c r="O47" s="2"/>
      <c r="P47" s="2"/>
      <c r="Q47" s="2"/>
      <c r="R47" s="2"/>
      <c r="S47" s="2"/>
    </row>
    <row r="48" spans="1:19">
      <c r="A48" s="2"/>
      <c r="B48" s="2"/>
      <c r="C48" s="2"/>
      <c r="D48" s="2"/>
      <c r="E48" s="2"/>
      <c r="F48" s="2"/>
      <c r="G48" s="2"/>
      <c r="H48" s="2"/>
      <c r="I48" s="2"/>
      <c r="J48" s="2"/>
      <c r="K48" s="2"/>
      <c r="L48" s="2"/>
      <c r="M48" s="2"/>
      <c r="N48" s="2"/>
      <c r="O48" s="2"/>
      <c r="P48" s="2"/>
      <c r="Q48" s="2"/>
      <c r="R48" s="2"/>
      <c r="S48" s="2"/>
    </row>
    <row r="49" spans="1:19">
      <c r="A49" s="2"/>
      <c r="B49" s="2"/>
      <c r="C49" s="2"/>
      <c r="D49" s="2"/>
      <c r="E49" s="2"/>
      <c r="F49" s="2"/>
      <c r="G49" s="2"/>
      <c r="H49" s="2"/>
      <c r="I49" s="2"/>
      <c r="J49" s="2"/>
      <c r="K49" s="2"/>
      <c r="L49" s="2"/>
      <c r="M49" s="2"/>
      <c r="N49" s="2"/>
      <c r="O49" s="2"/>
      <c r="P49" s="2"/>
      <c r="Q49" s="2"/>
      <c r="R49" s="2"/>
      <c r="S49" s="2"/>
    </row>
    <row r="50" spans="1:19">
      <c r="A50" s="2"/>
      <c r="B50" s="2"/>
      <c r="C50" s="2"/>
      <c r="D50" s="2"/>
      <c r="E50" s="2"/>
      <c r="F50" s="2"/>
      <c r="G50" s="2"/>
      <c r="H50" s="2"/>
      <c r="I50" s="2"/>
      <c r="J50" s="2"/>
      <c r="K50" s="2"/>
      <c r="L50" s="2"/>
      <c r="M50" s="2"/>
      <c r="N50" s="2"/>
      <c r="O50" s="2"/>
      <c r="P50" s="2"/>
      <c r="Q50" s="2"/>
      <c r="R50" s="2"/>
      <c r="S50" s="2"/>
    </row>
    <row r="51" spans="1:19">
      <c r="A51" s="2"/>
      <c r="B51" s="2"/>
      <c r="C51" s="2"/>
      <c r="D51" s="2"/>
      <c r="E51" s="2"/>
      <c r="F51" s="2"/>
      <c r="G51" s="2"/>
      <c r="H51" s="2"/>
      <c r="I51" s="2"/>
      <c r="J51" s="2"/>
      <c r="K51" s="2"/>
      <c r="L51" s="2"/>
      <c r="M51" s="2"/>
      <c r="N51" s="2"/>
      <c r="O51" s="2"/>
      <c r="P51" s="2"/>
      <c r="Q51" s="2"/>
      <c r="R51" s="2"/>
      <c r="S51" s="2"/>
    </row>
    <row r="52" spans="1:19">
      <c r="A52" s="2"/>
      <c r="B52" s="2"/>
      <c r="C52" s="2"/>
      <c r="D52" s="2"/>
      <c r="E52" s="2"/>
      <c r="F52" s="2"/>
      <c r="G52" s="2"/>
      <c r="H52" s="2"/>
      <c r="I52" s="2"/>
      <c r="J52" s="2"/>
      <c r="K52" s="2"/>
      <c r="L52" s="2"/>
      <c r="M52" s="2"/>
      <c r="N52" s="2"/>
      <c r="O52" s="2"/>
      <c r="P52" s="2"/>
      <c r="Q52" s="2"/>
      <c r="R52" s="2"/>
      <c r="S52" s="2"/>
    </row>
    <row r="53" spans="1:19">
      <c r="A53" s="2"/>
      <c r="B53" s="2"/>
      <c r="C53" s="2"/>
      <c r="D53" s="2"/>
      <c r="E53" s="2"/>
      <c r="F53" s="2"/>
      <c r="G53" s="2"/>
      <c r="H53" s="2"/>
      <c r="I53" s="2"/>
      <c r="J53" s="2"/>
      <c r="K53" s="2"/>
      <c r="L53" s="2"/>
      <c r="M53" s="2"/>
      <c r="N53" s="2"/>
      <c r="O53" s="2"/>
      <c r="P53" s="2"/>
      <c r="Q53" s="2"/>
      <c r="R53" s="2"/>
      <c r="S53" s="2"/>
    </row>
    <row r="54" spans="1:19">
      <c r="A54" s="2"/>
      <c r="B54" s="2"/>
      <c r="C54" s="2"/>
      <c r="D54" s="2"/>
      <c r="E54" s="2"/>
      <c r="F54" s="2"/>
      <c r="G54" s="2"/>
      <c r="H54" s="2"/>
      <c r="I54" s="2"/>
      <c r="J54" s="2"/>
      <c r="K54" s="2"/>
      <c r="L54" s="2"/>
      <c r="M54" s="2"/>
      <c r="N54" s="2"/>
      <c r="O54" s="2"/>
      <c r="P54" s="2"/>
      <c r="Q54" s="2"/>
      <c r="R54" s="2"/>
      <c r="S54" s="2"/>
    </row>
    <row r="55" spans="1:19">
      <c r="A55" s="2"/>
      <c r="B55" s="2"/>
      <c r="C55" s="2"/>
      <c r="D55" s="2"/>
      <c r="E55" s="2"/>
      <c r="F55" s="2"/>
      <c r="G55" s="2"/>
      <c r="H55" s="2"/>
      <c r="I55" s="2"/>
      <c r="J55" s="2"/>
      <c r="K55" s="2"/>
      <c r="L55" s="2"/>
      <c r="M55" s="2"/>
      <c r="N55" s="2"/>
      <c r="O55" s="2"/>
      <c r="P55" s="2"/>
      <c r="Q55" s="2"/>
      <c r="R55" s="2"/>
      <c r="S55" s="2"/>
    </row>
    <row r="56" spans="1:19">
      <c r="A56" s="2"/>
      <c r="B56" s="2"/>
      <c r="C56" s="2"/>
      <c r="D56" s="2"/>
      <c r="E56" s="2"/>
      <c r="F56" s="2"/>
      <c r="G56" s="2"/>
      <c r="H56" s="2"/>
      <c r="I56" s="2"/>
      <c r="J56" s="2"/>
      <c r="K56" s="2"/>
      <c r="L56" s="2"/>
      <c r="M56" s="2"/>
      <c r="N56" s="2"/>
      <c r="O56" s="2"/>
      <c r="P56" s="2"/>
      <c r="Q56" s="2"/>
      <c r="R56" s="2"/>
      <c r="S56" s="2"/>
    </row>
    <row r="57" spans="1:19">
      <c r="A57" s="2"/>
      <c r="B57" s="2"/>
      <c r="C57" s="2"/>
      <c r="D57" s="2"/>
      <c r="E57" s="2"/>
      <c r="F57" s="2"/>
      <c r="G57" s="2"/>
      <c r="H57" s="2"/>
      <c r="I57" s="2"/>
      <c r="J57" s="2"/>
      <c r="K57" s="2"/>
      <c r="L57" s="2"/>
      <c r="M57" s="2"/>
      <c r="N57" s="2"/>
      <c r="O57" s="2"/>
      <c r="P57" s="2"/>
      <c r="Q57" s="2"/>
      <c r="R57" s="2"/>
      <c r="S57" s="2"/>
    </row>
    <row r="58" spans="1:19">
      <c r="A58" s="2"/>
      <c r="B58" s="2"/>
      <c r="C58" s="2"/>
      <c r="D58" s="2"/>
      <c r="E58" s="2"/>
      <c r="F58" s="2"/>
      <c r="G58" s="2"/>
      <c r="H58" s="2"/>
      <c r="I58" s="2"/>
      <c r="J58" s="2"/>
      <c r="K58" s="2"/>
      <c r="L58" s="2"/>
      <c r="M58" s="2"/>
      <c r="N58" s="2"/>
      <c r="O58" s="2"/>
      <c r="P58" s="2"/>
      <c r="Q58" s="2"/>
      <c r="R58" s="2"/>
      <c r="S58" s="2"/>
    </row>
    <row r="59" spans="1:19">
      <c r="A59" s="2"/>
      <c r="B59" s="2"/>
      <c r="C59" s="2"/>
      <c r="D59" s="2"/>
      <c r="E59" s="2"/>
      <c r="F59" s="2"/>
      <c r="G59" s="2"/>
      <c r="H59" s="2"/>
      <c r="I59" s="2"/>
      <c r="J59" s="2"/>
      <c r="K59" s="2"/>
      <c r="L59" s="2"/>
      <c r="M59" s="2"/>
      <c r="N59" s="2"/>
      <c r="O59" s="2"/>
      <c r="P59" s="2"/>
      <c r="Q59" s="2"/>
      <c r="R59" s="2"/>
      <c r="S59" s="2"/>
    </row>
    <row r="60" spans="1:19">
      <c r="A60" s="2"/>
      <c r="B60" s="2"/>
      <c r="C60" s="2"/>
      <c r="D60" s="2"/>
      <c r="E60" s="2"/>
      <c r="F60" s="2"/>
      <c r="G60" s="2"/>
      <c r="H60" s="2"/>
      <c r="I60" s="2"/>
      <c r="J60" s="2"/>
      <c r="K60" s="2"/>
      <c r="L60" s="2"/>
      <c r="M60" s="2"/>
      <c r="N60" s="2"/>
      <c r="O60" s="2"/>
      <c r="P60" s="2"/>
      <c r="Q60" s="2"/>
      <c r="R60" s="2"/>
      <c r="S60" s="2"/>
    </row>
    <row r="61" spans="1:19">
      <c r="A61" s="2"/>
      <c r="B61" s="2"/>
      <c r="C61" s="2"/>
      <c r="D61" s="2"/>
      <c r="E61" s="2"/>
      <c r="F61" s="2"/>
      <c r="G61" s="2"/>
      <c r="H61" s="2"/>
      <c r="I61" s="2"/>
      <c r="J61" s="2"/>
      <c r="K61" s="2"/>
      <c r="L61" s="2"/>
      <c r="M61" s="2"/>
      <c r="N61" s="2"/>
      <c r="O61" s="2"/>
      <c r="P61" s="2"/>
      <c r="Q61" s="2"/>
      <c r="R61" s="2"/>
      <c r="S61" s="2"/>
    </row>
    <row r="62" spans="1:19">
      <c r="A62" s="2"/>
      <c r="B62" s="2"/>
      <c r="C62" s="2"/>
      <c r="D62" s="2"/>
      <c r="E62" s="2"/>
      <c r="F62" s="2"/>
      <c r="G62" s="2"/>
      <c r="H62" s="2"/>
      <c r="I62" s="2"/>
      <c r="J62" s="2"/>
      <c r="K62" s="2"/>
      <c r="L62" s="2"/>
      <c r="M62" s="2"/>
      <c r="N62" s="2"/>
      <c r="O62" s="2"/>
      <c r="P62" s="2"/>
      <c r="Q62" s="2"/>
      <c r="R62" s="2"/>
      <c r="S62" s="2"/>
    </row>
    <row r="63" spans="1:19">
      <c r="A63" s="2"/>
      <c r="B63" s="2"/>
      <c r="C63" s="2"/>
      <c r="D63" s="2"/>
      <c r="E63" s="2"/>
      <c r="F63" s="2"/>
      <c r="G63" s="2"/>
      <c r="H63" s="2"/>
      <c r="I63" s="2"/>
      <c r="J63" s="2"/>
      <c r="K63" s="2"/>
      <c r="L63" s="2"/>
      <c r="M63" s="2"/>
      <c r="N63" s="2"/>
      <c r="O63" s="2"/>
      <c r="P63" s="2"/>
      <c r="Q63" s="2"/>
      <c r="R63" s="2"/>
      <c r="S63" s="2"/>
    </row>
    <row r="64" spans="1:19">
      <c r="A64" s="2"/>
      <c r="B64" s="2"/>
      <c r="C64" s="2"/>
      <c r="D64" s="2"/>
      <c r="E64" s="2"/>
      <c r="F64" s="2"/>
      <c r="G64" s="2"/>
      <c r="H64" s="2"/>
      <c r="I64" s="2"/>
      <c r="J64" s="2"/>
      <c r="K64" s="2"/>
      <c r="L64" s="2"/>
      <c r="M64" s="2"/>
      <c r="N64" s="2"/>
      <c r="O64" s="2"/>
      <c r="P64" s="2"/>
      <c r="Q64" s="2"/>
      <c r="R64" s="2"/>
      <c r="S64" s="2"/>
    </row>
    <row r="65" spans="1:19">
      <c r="A65" s="2"/>
      <c r="B65" s="2"/>
      <c r="C65" s="2"/>
      <c r="D65" s="2"/>
      <c r="E65" s="2"/>
      <c r="F65" s="2"/>
      <c r="G65" s="2"/>
      <c r="H65" s="2"/>
      <c r="I65" s="2"/>
      <c r="J65" s="2"/>
      <c r="K65" s="2"/>
      <c r="L65" s="2"/>
      <c r="M65" s="2"/>
      <c r="N65" s="2"/>
      <c r="O65" s="2"/>
      <c r="P65" s="2"/>
      <c r="Q65" s="2"/>
      <c r="R65" s="2"/>
      <c r="S65" s="2"/>
    </row>
    <row r="66" spans="1:19">
      <c r="A66" s="2"/>
      <c r="B66" s="2"/>
      <c r="C66" s="2"/>
      <c r="D66" s="2"/>
      <c r="E66" s="2"/>
      <c r="F66" s="2"/>
      <c r="G66" s="2"/>
      <c r="H66" s="2"/>
      <c r="I66" s="2"/>
      <c r="J66" s="2"/>
      <c r="K66" s="2"/>
      <c r="L66" s="2"/>
      <c r="M66" s="2"/>
      <c r="N66" s="2"/>
      <c r="O66" s="2"/>
      <c r="P66" s="2"/>
      <c r="Q66" s="2"/>
      <c r="R66" s="2"/>
      <c r="S66" s="2"/>
    </row>
    <row r="67" spans="1:19">
      <c r="A67" s="2"/>
      <c r="B67" s="2"/>
      <c r="C67" s="2"/>
      <c r="D67" s="2"/>
      <c r="E67" s="2"/>
      <c r="F67" s="2"/>
      <c r="G67" s="2"/>
      <c r="H67" s="2"/>
      <c r="I67" s="2"/>
      <c r="J67" s="2"/>
      <c r="K67" s="2"/>
      <c r="L67" s="2"/>
      <c r="M67" s="2"/>
      <c r="N67" s="2"/>
      <c r="O67" s="2"/>
      <c r="P67" s="2"/>
      <c r="Q67" s="2"/>
      <c r="R67" s="2"/>
      <c r="S67" s="2"/>
    </row>
    <row r="68" spans="1:19">
      <c r="A68" s="2"/>
      <c r="B68" s="2"/>
      <c r="C68" s="2"/>
      <c r="D68" s="2"/>
      <c r="E68" s="2"/>
      <c r="F68" s="2"/>
      <c r="G68" s="2"/>
      <c r="H68" s="2"/>
      <c r="I68" s="2"/>
      <c r="J68" s="2"/>
      <c r="K68" s="2"/>
      <c r="L68" s="2"/>
      <c r="M68" s="2"/>
      <c r="N68" s="2"/>
      <c r="O68" s="2"/>
      <c r="P68" s="2"/>
      <c r="Q68" s="2"/>
      <c r="R68" s="2"/>
      <c r="S68" s="2"/>
    </row>
    <row r="69" spans="1:19">
      <c r="A69" s="2"/>
      <c r="B69" s="2"/>
      <c r="C69" s="2"/>
      <c r="D69" s="2"/>
      <c r="E69" s="2"/>
      <c r="F69" s="2"/>
      <c r="G69" s="2"/>
      <c r="H69" s="2"/>
      <c r="I69" s="2"/>
      <c r="J69" s="2"/>
      <c r="K69" s="2"/>
      <c r="L69" s="2"/>
      <c r="M69" s="2"/>
      <c r="N69" s="2"/>
      <c r="O69" s="2"/>
      <c r="P69" s="2"/>
      <c r="Q69" s="2"/>
      <c r="R69" s="2"/>
      <c r="S69" s="2"/>
    </row>
    <row r="70" spans="1:19">
      <c r="A70" s="2"/>
      <c r="B70" s="2"/>
      <c r="C70" s="2"/>
      <c r="D70" s="2"/>
      <c r="E70" s="2"/>
      <c r="F70" s="2"/>
      <c r="G70" s="2"/>
      <c r="H70" s="2"/>
      <c r="I70" s="2"/>
      <c r="J70" s="2"/>
      <c r="K70" s="2"/>
      <c r="L70" s="2"/>
      <c r="M70" s="2"/>
      <c r="N70" s="2"/>
      <c r="O70" s="2"/>
      <c r="P70" s="2"/>
      <c r="Q70" s="2"/>
      <c r="R70" s="2"/>
      <c r="S70" s="2"/>
    </row>
    <row r="71" spans="1:19">
      <c r="A71" s="2"/>
      <c r="B71" s="2"/>
      <c r="C71" s="2"/>
      <c r="D71" s="2"/>
      <c r="E71" s="2"/>
      <c r="F71" s="2"/>
      <c r="G71" s="2"/>
      <c r="H71" s="2"/>
      <c r="I71" s="2"/>
      <c r="J71" s="2"/>
      <c r="K71" s="2"/>
      <c r="L71" s="2"/>
      <c r="M71" s="2"/>
      <c r="N71" s="2"/>
      <c r="O71" s="2"/>
      <c r="P71" s="2"/>
      <c r="Q71" s="2"/>
      <c r="R71" s="2"/>
      <c r="S71" s="2"/>
    </row>
    <row r="72" spans="1:19">
      <c r="A72" s="2"/>
      <c r="B72" s="2"/>
      <c r="C72" s="2"/>
      <c r="D72" s="2"/>
      <c r="E72" s="2"/>
      <c r="F72" s="2"/>
      <c r="G72" s="2"/>
      <c r="H72" s="2"/>
      <c r="I72" s="2"/>
      <c r="J72" s="2"/>
      <c r="K72" s="2"/>
      <c r="L72" s="2"/>
      <c r="M72" s="2"/>
      <c r="N72" s="2"/>
      <c r="O72" s="2"/>
      <c r="P72" s="2"/>
      <c r="Q72" s="2"/>
      <c r="R72" s="2"/>
      <c r="S72" s="2"/>
    </row>
    <row r="73" spans="1:19">
      <c r="A73" s="2"/>
      <c r="B73" s="2"/>
      <c r="C73" s="2"/>
      <c r="D73" s="2"/>
      <c r="E73" s="2"/>
      <c r="F73" s="2"/>
      <c r="G73" s="2"/>
      <c r="H73" s="2"/>
      <c r="I73" s="2"/>
      <c r="J73" s="2"/>
      <c r="K73" s="2"/>
      <c r="L73" s="2"/>
      <c r="M73" s="2"/>
      <c r="N73" s="2"/>
      <c r="O73" s="2"/>
      <c r="P73" s="2"/>
      <c r="Q73" s="2"/>
      <c r="R73" s="2"/>
      <c r="S73" s="2"/>
    </row>
    <row r="74" spans="1:19">
      <c r="A74" s="2"/>
      <c r="B74" s="2"/>
      <c r="C74" s="2"/>
      <c r="D74" s="2"/>
      <c r="E74" s="2"/>
      <c r="F74" s="2"/>
      <c r="G74" s="2"/>
      <c r="H74" s="2"/>
      <c r="I74" s="2"/>
      <c r="J74" s="2"/>
      <c r="K74" s="2"/>
      <c r="L74" s="2"/>
      <c r="M74" s="2"/>
      <c r="N74" s="2"/>
      <c r="O74" s="2"/>
      <c r="P74" s="2"/>
      <c r="Q74" s="2"/>
      <c r="R74" s="2"/>
      <c r="S74" s="2"/>
    </row>
    <row r="75" spans="1:19">
      <c r="A75" s="2"/>
      <c r="B75" s="2"/>
      <c r="C75" s="2"/>
      <c r="D75" s="2"/>
      <c r="E75" s="2"/>
      <c r="F75" s="2"/>
      <c r="G75" s="2"/>
      <c r="H75" s="2"/>
      <c r="I75" s="2"/>
      <c r="J75" s="2"/>
      <c r="K75" s="2"/>
      <c r="L75" s="2"/>
      <c r="M75" s="2"/>
      <c r="N75" s="2"/>
      <c r="O75" s="2"/>
      <c r="P75" s="2"/>
      <c r="Q75" s="2"/>
      <c r="R75" s="2"/>
      <c r="S75" s="2"/>
    </row>
    <row r="76" spans="1:19">
      <c r="A76" s="2"/>
      <c r="B76" s="2"/>
      <c r="C76" s="2"/>
      <c r="D76" s="2"/>
      <c r="E76" s="2"/>
      <c r="F76" s="2"/>
      <c r="G76" s="2"/>
      <c r="H76" s="2"/>
      <c r="I76" s="2"/>
      <c r="J76" s="2"/>
      <c r="K76" s="2"/>
      <c r="L76" s="2"/>
      <c r="M76" s="2"/>
      <c r="N76" s="2"/>
      <c r="O76" s="2"/>
      <c r="P76" s="2"/>
      <c r="Q76" s="2"/>
      <c r="R76" s="2"/>
      <c r="S76" s="2"/>
    </row>
    <row r="77" spans="1:19">
      <c r="A77" s="2"/>
      <c r="B77" s="2"/>
      <c r="C77" s="2"/>
      <c r="D77" s="2"/>
      <c r="E77" s="2"/>
      <c r="F77" s="2"/>
      <c r="G77" s="2"/>
      <c r="H77" s="2"/>
      <c r="I77" s="2"/>
      <c r="J77" s="2"/>
      <c r="K77" s="2"/>
      <c r="L77" s="2"/>
      <c r="M77" s="2"/>
      <c r="N77" s="2"/>
      <c r="O77" s="2"/>
      <c r="P77" s="2"/>
      <c r="Q77" s="2"/>
      <c r="R77" s="2"/>
      <c r="S77" s="2"/>
    </row>
    <row r="78" spans="1:19">
      <c r="A78" s="2"/>
      <c r="B78" s="2"/>
      <c r="C78" s="2"/>
      <c r="D78" s="2"/>
      <c r="E78" s="2"/>
      <c r="F78" s="2"/>
      <c r="G78" s="2"/>
      <c r="H78" s="2"/>
      <c r="I78" s="2"/>
      <c r="J78" s="2"/>
      <c r="K78" s="2"/>
      <c r="L78" s="2"/>
      <c r="M78" s="2"/>
      <c r="N78" s="2"/>
      <c r="O78" s="2"/>
      <c r="P78" s="2"/>
      <c r="Q78" s="2"/>
      <c r="R78" s="2"/>
      <c r="S78" s="2"/>
    </row>
    <row r="79" spans="1:19">
      <c r="A79" s="2"/>
      <c r="B79" s="2"/>
      <c r="C79" s="2"/>
      <c r="D79" s="2"/>
      <c r="E79" s="2"/>
      <c r="F79" s="2"/>
      <c r="G79" s="2"/>
      <c r="H79" s="2"/>
      <c r="I79" s="2"/>
      <c r="J79" s="2"/>
      <c r="K79" s="2"/>
      <c r="L79" s="2"/>
      <c r="M79" s="2"/>
      <c r="N79" s="2"/>
      <c r="O79" s="2"/>
      <c r="P79" s="2"/>
      <c r="Q79" s="2"/>
      <c r="R79" s="2"/>
      <c r="S79" s="2"/>
    </row>
    <row r="80" spans="1:19">
      <c r="A80" s="2"/>
      <c r="B80" s="2"/>
      <c r="C80" s="2"/>
      <c r="D80" s="2"/>
      <c r="E80" s="2"/>
      <c r="F80" s="2"/>
      <c r="G80" s="2"/>
      <c r="H80" s="2"/>
      <c r="I80" s="2"/>
      <c r="J80" s="2"/>
      <c r="K80" s="2"/>
      <c r="L80" s="2"/>
      <c r="M80" s="2"/>
      <c r="N80" s="2"/>
      <c r="O80" s="2"/>
      <c r="P80" s="2"/>
      <c r="Q80" s="2"/>
      <c r="R80" s="2"/>
      <c r="S80" s="2"/>
    </row>
    <row r="81" spans="1:19">
      <c r="A81" s="2"/>
      <c r="B81" s="2"/>
      <c r="C81" s="2"/>
      <c r="D81" s="2"/>
      <c r="E81" s="2"/>
      <c r="F81" s="2"/>
      <c r="G81" s="2"/>
      <c r="H81" s="2"/>
      <c r="I81" s="2"/>
      <c r="J81" s="2"/>
      <c r="K81" s="2"/>
      <c r="L81" s="2"/>
      <c r="M81" s="2"/>
      <c r="N81" s="2"/>
      <c r="O81" s="2"/>
      <c r="P81" s="2"/>
      <c r="Q81" s="2"/>
      <c r="R81" s="2"/>
      <c r="S81" s="2"/>
    </row>
    <row r="82" spans="1:19">
      <c r="A82" s="2"/>
      <c r="B82" s="2"/>
      <c r="C82" s="2"/>
      <c r="D82" s="2"/>
      <c r="E82" s="2"/>
      <c r="F82" s="2"/>
      <c r="G82" s="2"/>
      <c r="H82" s="2"/>
      <c r="I82" s="2"/>
      <c r="J82" s="2"/>
      <c r="K82" s="2"/>
      <c r="L82" s="2"/>
      <c r="M82" s="2"/>
      <c r="N82" s="2"/>
      <c r="O82" s="2"/>
      <c r="P82" s="2"/>
      <c r="Q82" s="2"/>
      <c r="R82" s="2"/>
      <c r="S82" s="2"/>
    </row>
    <row r="83" spans="1:19">
      <c r="A83" s="2"/>
      <c r="B83" s="2"/>
      <c r="C83" s="2"/>
      <c r="D83" s="2"/>
      <c r="E83" s="2"/>
      <c r="F83" s="2"/>
      <c r="G83" s="2"/>
      <c r="H83" s="2"/>
      <c r="I83" s="2"/>
      <c r="J83" s="2"/>
      <c r="K83" s="2"/>
      <c r="L83" s="2"/>
      <c r="M83" s="2"/>
      <c r="N83" s="2"/>
      <c r="O83" s="2"/>
      <c r="P83" s="2"/>
      <c r="Q83" s="2"/>
      <c r="R83" s="2"/>
      <c r="S83" s="2"/>
    </row>
    <row r="84" spans="1:19">
      <c r="A84" s="2"/>
      <c r="B84" s="2"/>
      <c r="C84" s="2"/>
      <c r="D84" s="2"/>
      <c r="E84" s="2"/>
      <c r="F84" s="2"/>
      <c r="G84" s="2"/>
      <c r="H84" s="2"/>
      <c r="I84" s="2"/>
      <c r="J84" s="2"/>
      <c r="K84" s="2"/>
      <c r="L84" s="2"/>
      <c r="M84" s="2"/>
      <c r="N84" s="2"/>
      <c r="O84" s="2"/>
      <c r="P84" s="2"/>
      <c r="Q84" s="2"/>
      <c r="R84" s="2"/>
      <c r="S84" s="2"/>
    </row>
    <row r="85" spans="1:19">
      <c r="A85" s="2"/>
      <c r="B85" s="2"/>
      <c r="C85" s="2"/>
      <c r="D85" s="2"/>
      <c r="E85" s="2"/>
      <c r="F85" s="2"/>
      <c r="G85" s="2"/>
      <c r="H85" s="2"/>
      <c r="I85" s="2"/>
      <c r="J85" s="2"/>
      <c r="K85" s="2"/>
      <c r="L85" s="2"/>
      <c r="M85" s="2"/>
      <c r="N85" s="2"/>
      <c r="O85" s="2"/>
      <c r="P85" s="2"/>
      <c r="Q85" s="2"/>
      <c r="R85" s="2"/>
      <c r="S85" s="2"/>
    </row>
    <row r="86" spans="1:19">
      <c r="A86" s="2"/>
      <c r="B86" s="2"/>
      <c r="C86" s="2"/>
      <c r="D86" s="2"/>
      <c r="E86" s="2"/>
      <c r="F86" s="2"/>
      <c r="G86" s="2"/>
      <c r="H86" s="2"/>
      <c r="I86" s="2"/>
      <c r="J86" s="2"/>
      <c r="K86" s="2"/>
      <c r="L86" s="2"/>
      <c r="M86" s="2"/>
      <c r="N86" s="2"/>
      <c r="O86" s="2"/>
      <c r="P86" s="2"/>
      <c r="Q86" s="2"/>
      <c r="R86" s="2"/>
      <c r="S86" s="2"/>
    </row>
    <row r="87" spans="1:19">
      <c r="A87" s="2"/>
      <c r="B87" s="2"/>
      <c r="C87" s="2"/>
      <c r="D87" s="2"/>
      <c r="E87" s="2"/>
      <c r="F87" s="2"/>
      <c r="G87" s="2"/>
      <c r="H87" s="2"/>
      <c r="I87" s="2"/>
      <c r="J87" s="2"/>
      <c r="K87" s="2"/>
      <c r="L87" s="2"/>
      <c r="M87" s="2"/>
      <c r="N87" s="2"/>
      <c r="O87" s="2"/>
      <c r="P87" s="2"/>
      <c r="Q87" s="2"/>
      <c r="R87" s="2"/>
      <c r="S87" s="2"/>
    </row>
    <row r="88" spans="1:19">
      <c r="A88" s="2"/>
      <c r="B88" s="2"/>
      <c r="C88" s="2"/>
      <c r="D88" s="2"/>
      <c r="E88" s="2"/>
      <c r="F88" s="2"/>
      <c r="G88" s="2"/>
      <c r="H88" s="2"/>
      <c r="I88" s="2"/>
      <c r="J88" s="2"/>
      <c r="K88" s="2"/>
      <c r="L88" s="2"/>
      <c r="M88" s="2"/>
      <c r="N88" s="2"/>
      <c r="O88" s="2"/>
      <c r="P88" s="2"/>
      <c r="Q88" s="2"/>
      <c r="R88" s="2"/>
      <c r="S88" s="2"/>
    </row>
    <row r="89" spans="1:19">
      <c r="A89" s="2"/>
      <c r="B89" s="2"/>
      <c r="C89" s="2"/>
      <c r="D89" s="2"/>
      <c r="E89" s="2"/>
      <c r="F89" s="2"/>
      <c r="G89" s="2"/>
      <c r="H89" s="2"/>
      <c r="I89" s="2"/>
      <c r="J89" s="2"/>
      <c r="K89" s="2"/>
      <c r="L89" s="2"/>
      <c r="M89" s="2"/>
      <c r="N89" s="2"/>
      <c r="O89" s="2"/>
      <c r="P89" s="2"/>
      <c r="Q89" s="2"/>
      <c r="R89" s="2"/>
      <c r="S89" s="2"/>
    </row>
    <row r="90" spans="1:19">
      <c r="A90" s="2"/>
      <c r="B90" s="2"/>
      <c r="C90" s="2"/>
      <c r="D90" s="2"/>
      <c r="E90" s="2"/>
      <c r="F90" s="2"/>
      <c r="G90" s="2"/>
      <c r="H90" s="2"/>
      <c r="I90" s="2"/>
      <c r="J90" s="2"/>
      <c r="K90" s="2"/>
      <c r="L90" s="2"/>
      <c r="M90" s="2"/>
      <c r="N90" s="2"/>
      <c r="O90" s="2"/>
      <c r="P90" s="2"/>
      <c r="Q90" s="2"/>
      <c r="R90" s="2"/>
      <c r="S90" s="2"/>
    </row>
    <row r="91" spans="1:19">
      <c r="A91" s="2"/>
      <c r="B91" s="2"/>
      <c r="C91" s="2"/>
      <c r="D91" s="2"/>
      <c r="E91" s="2"/>
      <c r="F91" s="2"/>
      <c r="G91" s="2"/>
      <c r="H91" s="2"/>
      <c r="I91" s="2"/>
      <c r="J91" s="2"/>
      <c r="K91" s="2"/>
      <c r="L91" s="2"/>
      <c r="M91" s="2"/>
      <c r="N91" s="2"/>
      <c r="O91" s="2"/>
      <c r="P91" s="2"/>
      <c r="Q91" s="2"/>
      <c r="R91" s="2"/>
      <c r="S91" s="2"/>
    </row>
    <row r="92" spans="1:19">
      <c r="A92" s="2"/>
      <c r="B92" s="2"/>
      <c r="C92" s="2"/>
      <c r="D92" s="2"/>
      <c r="E92" s="2"/>
      <c r="F92" s="2"/>
      <c r="G92" s="2"/>
      <c r="H92" s="2"/>
      <c r="I92" s="2"/>
      <c r="J92" s="2"/>
      <c r="K92" s="2"/>
      <c r="L92" s="2"/>
      <c r="M92" s="2"/>
      <c r="N92" s="2"/>
      <c r="O92" s="2"/>
      <c r="P92" s="2"/>
      <c r="Q92" s="2"/>
      <c r="R92" s="2"/>
      <c r="S92" s="2"/>
    </row>
    <row r="93" spans="1:19">
      <c r="A93" s="2"/>
      <c r="B93" s="2"/>
      <c r="C93" s="2"/>
      <c r="D93" s="2"/>
      <c r="E93" s="2"/>
      <c r="F93" s="2"/>
      <c r="G93" s="2"/>
      <c r="H93" s="2"/>
      <c r="I93" s="2"/>
      <c r="J93" s="2"/>
      <c r="K93" s="2"/>
      <c r="L93" s="2"/>
      <c r="M93" s="2"/>
      <c r="N93" s="2"/>
      <c r="O93" s="2"/>
      <c r="P93" s="2"/>
      <c r="Q93" s="2"/>
      <c r="R93" s="2"/>
      <c r="S93" s="2"/>
    </row>
    <row r="94" spans="1:19">
      <c r="A94" s="2"/>
      <c r="B94" s="2"/>
      <c r="C94" s="2"/>
      <c r="D94" s="2"/>
      <c r="E94" s="2"/>
      <c r="F94" s="2"/>
      <c r="G94" s="2"/>
      <c r="H94" s="2"/>
      <c r="I94" s="2"/>
      <c r="J94" s="2"/>
      <c r="K94" s="2"/>
      <c r="L94" s="2"/>
      <c r="M94" s="2"/>
      <c r="N94" s="2"/>
      <c r="O94" s="2"/>
      <c r="P94" s="2"/>
      <c r="Q94" s="2"/>
      <c r="R94" s="2"/>
      <c r="S94" s="2"/>
    </row>
    <row r="95" spans="1:19">
      <c r="A95" s="2"/>
      <c r="B95" s="2"/>
      <c r="C95" s="2"/>
      <c r="D95" s="2"/>
      <c r="E95" s="2"/>
      <c r="F95" s="2"/>
      <c r="G95" s="2"/>
      <c r="H95" s="2"/>
      <c r="I95" s="2"/>
      <c r="J95" s="2"/>
      <c r="K95" s="2"/>
      <c r="L95" s="2"/>
      <c r="M95" s="2"/>
      <c r="N95" s="2"/>
      <c r="O95" s="2"/>
      <c r="P95" s="2"/>
      <c r="Q95" s="2"/>
      <c r="R95" s="2"/>
      <c r="S95" s="2"/>
    </row>
    <row r="96" spans="1:19">
      <c r="A96" s="2"/>
      <c r="B96" s="2"/>
      <c r="C96" s="2"/>
      <c r="D96" s="2"/>
      <c r="E96" s="2"/>
      <c r="F96" s="2"/>
      <c r="G96" s="2"/>
      <c r="H96" s="2"/>
      <c r="I96" s="2"/>
      <c r="J96" s="2"/>
      <c r="K96" s="2"/>
      <c r="L96" s="2"/>
      <c r="M96" s="2"/>
      <c r="N96" s="2"/>
      <c r="O96" s="2"/>
      <c r="P96" s="2"/>
      <c r="Q96" s="2"/>
      <c r="R96" s="2"/>
      <c r="S96" s="2"/>
    </row>
    <row r="97" spans="1:19">
      <c r="A97" s="2"/>
      <c r="B97" s="2"/>
      <c r="C97" s="2"/>
      <c r="D97" s="2"/>
      <c r="E97" s="2"/>
      <c r="F97" s="2"/>
      <c r="G97" s="2"/>
      <c r="H97" s="2"/>
      <c r="I97" s="2"/>
      <c r="J97" s="2"/>
      <c r="K97" s="2"/>
      <c r="L97" s="2"/>
      <c r="M97" s="2"/>
      <c r="N97" s="2"/>
      <c r="O97" s="2"/>
      <c r="P97" s="2"/>
      <c r="Q97" s="2"/>
      <c r="R97" s="2"/>
      <c r="S97" s="2"/>
    </row>
    <row r="98" spans="1:19">
      <c r="A98" s="2"/>
      <c r="B98" s="2"/>
      <c r="C98" s="2"/>
      <c r="D98" s="2"/>
      <c r="E98" s="2"/>
      <c r="F98" s="2"/>
      <c r="G98" s="2"/>
      <c r="H98" s="2"/>
      <c r="I98" s="2"/>
      <c r="J98" s="2"/>
      <c r="K98" s="2"/>
      <c r="L98" s="2"/>
      <c r="M98" s="2"/>
      <c r="N98" s="2"/>
      <c r="O98" s="2"/>
      <c r="P98" s="2"/>
      <c r="Q98" s="2"/>
      <c r="R98" s="2"/>
      <c r="S98" s="2"/>
    </row>
    <row r="99" spans="1:19">
      <c r="A99" s="2"/>
      <c r="B99" s="2"/>
      <c r="C99" s="2"/>
      <c r="D99" s="2"/>
      <c r="E99" s="2"/>
      <c r="F99" s="2"/>
      <c r="G99" s="2"/>
      <c r="H99" s="2"/>
      <c r="I99" s="2"/>
      <c r="J99" s="2"/>
      <c r="K99" s="2"/>
      <c r="L99" s="2"/>
      <c r="M99" s="2"/>
      <c r="N99" s="2"/>
      <c r="O99" s="2"/>
      <c r="P99" s="2"/>
      <c r="Q99" s="2"/>
      <c r="R99" s="2"/>
      <c r="S99" s="2"/>
    </row>
    <row r="100" spans="1:19">
      <c r="A100" s="2"/>
      <c r="B100" s="2"/>
      <c r="C100" s="2"/>
      <c r="D100" s="2"/>
      <c r="E100" s="2"/>
      <c r="F100" s="2"/>
      <c r="G100" s="2"/>
      <c r="H100" s="2"/>
      <c r="I100" s="2"/>
      <c r="J100" s="2"/>
      <c r="K100" s="2"/>
      <c r="L100" s="2"/>
      <c r="M100" s="2"/>
      <c r="N100" s="2"/>
      <c r="O100" s="2"/>
      <c r="P100" s="2"/>
      <c r="Q100" s="2"/>
      <c r="R100" s="2"/>
      <c r="S100" s="2"/>
    </row>
    <row r="101" spans="1:19">
      <c r="A101" s="2"/>
      <c r="B101" s="2"/>
      <c r="C101" s="2"/>
      <c r="D101" s="2"/>
      <c r="E101" s="2"/>
      <c r="F101" s="2"/>
      <c r="G101" s="2"/>
      <c r="H101" s="2"/>
      <c r="I101" s="2"/>
      <c r="J101" s="2"/>
      <c r="K101" s="2"/>
      <c r="L101" s="2"/>
      <c r="M101" s="2"/>
      <c r="N101" s="2"/>
      <c r="O101" s="2"/>
      <c r="P101" s="2"/>
      <c r="Q101" s="2"/>
      <c r="R101" s="2"/>
      <c r="S101" s="2"/>
    </row>
    <row r="102" spans="1:19">
      <c r="A102" s="2"/>
      <c r="B102" s="2"/>
      <c r="C102" s="2"/>
      <c r="D102" s="2"/>
      <c r="E102" s="2"/>
      <c r="F102" s="2"/>
      <c r="G102" s="2"/>
      <c r="H102" s="2"/>
      <c r="I102" s="2"/>
      <c r="J102" s="2"/>
      <c r="K102" s="2"/>
      <c r="L102" s="2"/>
      <c r="M102" s="2"/>
      <c r="N102" s="2"/>
      <c r="O102" s="2"/>
      <c r="P102" s="2"/>
      <c r="Q102" s="2"/>
      <c r="R102" s="2"/>
      <c r="S102" s="2"/>
    </row>
    <row r="103" spans="1:19">
      <c r="A103" s="2"/>
      <c r="B103" s="2"/>
      <c r="C103" s="2"/>
      <c r="D103" s="2"/>
      <c r="E103" s="2"/>
      <c r="F103" s="2"/>
      <c r="G103" s="2"/>
      <c r="H103" s="2"/>
      <c r="I103" s="2"/>
      <c r="J103" s="2"/>
      <c r="K103" s="2"/>
      <c r="L103" s="2"/>
      <c r="M103" s="2"/>
      <c r="N103" s="2"/>
      <c r="O103" s="2"/>
      <c r="P103" s="2"/>
      <c r="Q103" s="2"/>
      <c r="R103" s="2"/>
      <c r="S103" s="2"/>
    </row>
    <row r="104" spans="1:19">
      <c r="A104" s="2"/>
      <c r="B104" s="2"/>
      <c r="C104" s="2"/>
      <c r="D104" s="2"/>
      <c r="E104" s="2"/>
      <c r="F104" s="2"/>
      <c r="G104" s="2"/>
      <c r="H104" s="2"/>
      <c r="I104" s="2"/>
      <c r="J104" s="2"/>
      <c r="K104" s="2"/>
      <c r="L104" s="2"/>
      <c r="M104" s="2"/>
      <c r="N104" s="2"/>
      <c r="O104" s="2"/>
      <c r="P104" s="2"/>
      <c r="Q104" s="2"/>
      <c r="R104" s="2"/>
      <c r="S104" s="2"/>
    </row>
    <row r="105" spans="1:19">
      <c r="A105" s="2"/>
      <c r="B105" s="2"/>
      <c r="C105" s="2"/>
      <c r="D105" s="2"/>
      <c r="E105" s="2"/>
      <c r="F105" s="2"/>
      <c r="G105" s="2"/>
      <c r="H105" s="2"/>
      <c r="I105" s="2"/>
      <c r="J105" s="2"/>
      <c r="K105" s="2"/>
      <c r="L105" s="2"/>
      <c r="M105" s="2"/>
      <c r="N105" s="2"/>
      <c r="O105" s="2"/>
      <c r="P105" s="2"/>
      <c r="Q105" s="2"/>
      <c r="R105" s="2"/>
      <c r="S105" s="2"/>
    </row>
    <row r="106" spans="1:19">
      <c r="A106" s="2"/>
      <c r="B106" s="2"/>
      <c r="C106" s="2"/>
      <c r="D106" s="2"/>
      <c r="E106" s="2"/>
      <c r="F106" s="2"/>
      <c r="G106" s="2"/>
      <c r="H106" s="2"/>
      <c r="I106" s="2"/>
      <c r="J106" s="2"/>
      <c r="K106" s="2"/>
      <c r="L106" s="2"/>
      <c r="M106" s="2"/>
      <c r="N106" s="2"/>
      <c r="O106" s="2"/>
      <c r="P106" s="2"/>
      <c r="Q106" s="2"/>
      <c r="R106" s="2"/>
      <c r="S106" s="2"/>
    </row>
    <row r="107" spans="1:19">
      <c r="A107" s="2"/>
      <c r="B107" s="2"/>
      <c r="C107" s="2"/>
      <c r="D107" s="2"/>
      <c r="E107" s="2"/>
      <c r="F107" s="2"/>
      <c r="G107" s="2"/>
      <c r="H107" s="2"/>
      <c r="I107" s="2"/>
      <c r="J107" s="2"/>
      <c r="K107" s="2"/>
      <c r="L107" s="2"/>
      <c r="M107" s="2"/>
      <c r="N107" s="2"/>
      <c r="O107" s="2"/>
      <c r="P107" s="2"/>
      <c r="Q107" s="2"/>
      <c r="R107" s="2"/>
      <c r="S107" s="2"/>
    </row>
    <row r="108" spans="1:19">
      <c r="A108" s="2"/>
      <c r="B108" s="2"/>
      <c r="C108" s="2"/>
      <c r="D108" s="2"/>
      <c r="E108" s="2"/>
      <c r="F108" s="2"/>
      <c r="G108" s="2"/>
      <c r="H108" s="2"/>
      <c r="I108" s="2"/>
      <c r="J108" s="2"/>
      <c r="K108" s="2"/>
      <c r="L108" s="2"/>
      <c r="M108" s="2"/>
      <c r="N108" s="2"/>
      <c r="O108" s="2"/>
      <c r="P108" s="2"/>
      <c r="Q108" s="2"/>
      <c r="R108" s="2"/>
      <c r="S108" s="2"/>
    </row>
    <row r="109" spans="1:19">
      <c r="A109" s="2"/>
      <c r="B109" s="2"/>
      <c r="C109" s="2"/>
      <c r="D109" s="2"/>
      <c r="E109" s="2"/>
      <c r="F109" s="2"/>
      <c r="G109" s="2"/>
      <c r="H109" s="2"/>
      <c r="I109" s="2"/>
      <c r="J109" s="2"/>
      <c r="K109" s="2"/>
      <c r="L109" s="2"/>
      <c r="M109" s="2"/>
      <c r="N109" s="2"/>
      <c r="O109" s="2"/>
      <c r="P109" s="2"/>
      <c r="Q109" s="2"/>
      <c r="R109" s="2"/>
      <c r="S109" s="2"/>
    </row>
    <row r="110" spans="1:19">
      <c r="A110" s="2"/>
      <c r="B110" s="2"/>
      <c r="C110" s="2"/>
      <c r="D110" s="2"/>
      <c r="E110" s="2"/>
      <c r="F110" s="2"/>
      <c r="G110" s="2"/>
      <c r="H110" s="2"/>
      <c r="I110" s="2"/>
      <c r="J110" s="2"/>
      <c r="K110" s="2"/>
      <c r="L110" s="2"/>
      <c r="M110" s="2"/>
      <c r="N110" s="2"/>
      <c r="O110" s="2"/>
      <c r="P110" s="2"/>
      <c r="Q110" s="2"/>
      <c r="R110" s="2"/>
      <c r="S110" s="2"/>
    </row>
    <row r="111" spans="1:19">
      <c r="A111" s="2"/>
      <c r="B111" s="2"/>
      <c r="C111" s="2"/>
      <c r="D111" s="2"/>
      <c r="E111" s="2"/>
      <c r="F111" s="2"/>
      <c r="G111" s="2"/>
      <c r="H111" s="2"/>
      <c r="I111" s="2"/>
      <c r="J111" s="2"/>
      <c r="K111" s="2"/>
      <c r="L111" s="2"/>
      <c r="M111" s="2"/>
      <c r="N111" s="2"/>
      <c r="O111" s="2"/>
      <c r="P111" s="2"/>
      <c r="Q111" s="2"/>
      <c r="R111" s="2"/>
      <c r="S111" s="2"/>
    </row>
    <row r="112" spans="1:19">
      <c r="A112" s="2"/>
      <c r="B112" s="2"/>
      <c r="C112" s="2"/>
      <c r="D112" s="2"/>
      <c r="E112" s="2"/>
      <c r="F112" s="2"/>
      <c r="G112" s="2"/>
      <c r="H112" s="2"/>
      <c r="I112" s="2"/>
      <c r="J112" s="2"/>
      <c r="K112" s="2"/>
      <c r="L112" s="2"/>
      <c r="M112" s="2"/>
      <c r="N112" s="2"/>
      <c r="O112" s="2"/>
      <c r="P112" s="2"/>
      <c r="Q112" s="2"/>
      <c r="R112" s="2"/>
      <c r="S112" s="2"/>
    </row>
    <row r="113" spans="1:19">
      <c r="A113" s="2"/>
      <c r="B113" s="2"/>
      <c r="C113" s="2"/>
      <c r="D113" s="2"/>
      <c r="E113" s="2"/>
      <c r="F113" s="2"/>
      <c r="G113" s="2"/>
      <c r="H113" s="2"/>
      <c r="I113" s="2"/>
      <c r="J113" s="2"/>
      <c r="K113" s="2"/>
      <c r="L113" s="2"/>
      <c r="M113" s="2"/>
      <c r="N113" s="2"/>
      <c r="O113" s="2"/>
      <c r="P113" s="2"/>
      <c r="Q113" s="2"/>
      <c r="R113" s="2"/>
      <c r="S113" s="2"/>
    </row>
    <row r="114" spans="1:19">
      <c r="A114" s="2"/>
      <c r="B114" s="2"/>
      <c r="C114" s="2"/>
      <c r="D114" s="2"/>
      <c r="E114" s="2"/>
      <c r="F114" s="2"/>
      <c r="G114" s="2"/>
      <c r="H114" s="2"/>
      <c r="I114" s="2"/>
      <c r="J114" s="2"/>
      <c r="K114" s="2"/>
      <c r="L114" s="2"/>
      <c r="M114" s="2"/>
      <c r="N114" s="2"/>
      <c r="O114" s="2"/>
      <c r="P114" s="2"/>
      <c r="Q114" s="2"/>
      <c r="R114" s="2"/>
      <c r="S114" s="2"/>
    </row>
    <row r="115" spans="1:19">
      <c r="A115" s="2"/>
      <c r="B115" s="2"/>
      <c r="C115" s="2"/>
      <c r="D115" s="2"/>
      <c r="E115" s="2"/>
      <c r="F115" s="2"/>
      <c r="G115" s="2"/>
      <c r="H115" s="2"/>
      <c r="I115" s="2"/>
      <c r="J115" s="2"/>
      <c r="K115" s="2"/>
      <c r="L115" s="2"/>
      <c r="M115" s="2"/>
      <c r="N115" s="2"/>
      <c r="O115" s="2"/>
      <c r="P115" s="2"/>
      <c r="Q115" s="2"/>
      <c r="R115" s="2"/>
      <c r="S115" s="2"/>
    </row>
    <row r="116" spans="1:19">
      <c r="A116" s="2"/>
      <c r="B116" s="2"/>
      <c r="C116" s="2"/>
      <c r="D116" s="2"/>
      <c r="E116" s="2"/>
      <c r="F116" s="2"/>
      <c r="G116" s="2"/>
      <c r="H116" s="2"/>
      <c r="I116" s="2"/>
      <c r="J116" s="2"/>
      <c r="K116" s="2"/>
      <c r="L116" s="2"/>
      <c r="M116" s="2"/>
      <c r="N116" s="2"/>
      <c r="O116" s="2"/>
      <c r="P116" s="2"/>
      <c r="Q116" s="2"/>
      <c r="R116" s="2"/>
      <c r="S116" s="2"/>
    </row>
    <row r="117" spans="1:19">
      <c r="A117" s="2"/>
      <c r="B117" s="2"/>
      <c r="C117" s="2"/>
      <c r="D117" s="2"/>
      <c r="E117" s="2"/>
      <c r="F117" s="2"/>
      <c r="G117" s="2"/>
      <c r="H117" s="2"/>
      <c r="I117" s="2"/>
      <c r="J117" s="2"/>
      <c r="K117" s="2"/>
      <c r="L117" s="2"/>
      <c r="M117" s="2"/>
      <c r="N117" s="2"/>
      <c r="O117" s="2"/>
      <c r="P117" s="2"/>
      <c r="Q117" s="2"/>
      <c r="R117" s="2"/>
      <c r="S117" s="2"/>
    </row>
    <row r="118" spans="1:19">
      <c r="A118" s="2"/>
      <c r="B118" s="2"/>
      <c r="C118" s="2"/>
      <c r="D118" s="2"/>
      <c r="E118" s="2"/>
      <c r="F118" s="2"/>
      <c r="G118" s="2"/>
      <c r="H118" s="2"/>
      <c r="I118" s="2"/>
      <c r="J118" s="2"/>
      <c r="K118" s="2"/>
      <c r="L118" s="2"/>
      <c r="M118" s="2"/>
      <c r="N118" s="2"/>
      <c r="O118" s="2"/>
      <c r="P118" s="2"/>
      <c r="Q118" s="2"/>
      <c r="R118" s="2"/>
      <c r="S118" s="2"/>
    </row>
    <row r="119" spans="1:19">
      <c r="A119" s="2"/>
      <c r="B119" s="2"/>
      <c r="C119" s="2"/>
      <c r="D119" s="2"/>
      <c r="E119" s="2"/>
      <c r="F119" s="2"/>
      <c r="G119" s="2"/>
      <c r="H119" s="2"/>
      <c r="I119" s="2"/>
      <c r="J119" s="2"/>
      <c r="K119" s="2"/>
      <c r="L119" s="2"/>
      <c r="M119" s="2"/>
      <c r="N119" s="2"/>
      <c r="O119" s="2"/>
      <c r="P119" s="2"/>
      <c r="Q119" s="2"/>
      <c r="R119" s="2"/>
      <c r="S119" s="2"/>
    </row>
    <row r="120" spans="1:19">
      <c r="A120" s="2"/>
      <c r="B120" s="2"/>
      <c r="C120" s="2"/>
      <c r="D120" s="2"/>
      <c r="E120" s="2"/>
      <c r="F120" s="2"/>
      <c r="G120" s="2"/>
      <c r="H120" s="2"/>
      <c r="I120" s="2"/>
      <c r="J120" s="2"/>
      <c r="K120" s="2"/>
      <c r="L120" s="2"/>
      <c r="M120" s="2"/>
      <c r="N120" s="2"/>
      <c r="O120" s="2"/>
      <c r="P120" s="2"/>
      <c r="Q120" s="2"/>
      <c r="R120" s="2"/>
      <c r="S120" s="2"/>
    </row>
    <row r="121" spans="1:19">
      <c r="A121" s="2"/>
      <c r="B121" s="2"/>
      <c r="C121" s="2"/>
      <c r="D121" s="2"/>
      <c r="E121" s="2"/>
      <c r="F121" s="2"/>
      <c r="G121" s="2"/>
      <c r="H121" s="2"/>
      <c r="I121" s="2"/>
      <c r="J121" s="2"/>
      <c r="K121" s="2"/>
      <c r="L121" s="2"/>
      <c r="M121" s="2"/>
      <c r="N121" s="2"/>
      <c r="O121" s="2"/>
      <c r="P121" s="2"/>
      <c r="Q121" s="2"/>
      <c r="R121" s="2"/>
      <c r="S121" s="2"/>
    </row>
    <row r="122" spans="1:19">
      <c r="A122" s="2"/>
      <c r="B122" s="2"/>
      <c r="C122" s="2"/>
      <c r="D122" s="2"/>
      <c r="E122" s="2"/>
      <c r="F122" s="2"/>
      <c r="G122" s="2"/>
      <c r="H122" s="2"/>
      <c r="I122" s="2"/>
      <c r="J122" s="2"/>
      <c r="K122" s="2"/>
      <c r="L122" s="2"/>
      <c r="M122" s="2"/>
      <c r="N122" s="2"/>
      <c r="O122" s="2"/>
      <c r="P122" s="2"/>
      <c r="Q122" s="2"/>
      <c r="R122" s="2"/>
      <c r="S122" s="2"/>
    </row>
    <row r="123" spans="1:19">
      <c r="A123" s="2"/>
      <c r="B123" s="2"/>
      <c r="C123" s="2"/>
      <c r="D123" s="2"/>
      <c r="E123" s="2"/>
      <c r="F123" s="2"/>
      <c r="G123" s="2"/>
      <c r="H123" s="2"/>
      <c r="I123" s="2"/>
      <c r="J123" s="2"/>
      <c r="K123" s="2"/>
      <c r="L123" s="2"/>
      <c r="M123" s="2"/>
      <c r="N123" s="2"/>
      <c r="O123" s="2"/>
      <c r="P123" s="2"/>
      <c r="Q123" s="2"/>
      <c r="R123" s="2"/>
      <c r="S123" s="2"/>
    </row>
    <row r="124" spans="1:19">
      <c r="A124" s="2"/>
      <c r="B124" s="2"/>
      <c r="C124" s="2"/>
      <c r="D124" s="2"/>
      <c r="E124" s="2"/>
      <c r="F124" s="2"/>
      <c r="G124" s="2"/>
      <c r="H124" s="2"/>
      <c r="I124" s="2"/>
      <c r="J124" s="2"/>
      <c r="K124" s="2"/>
      <c r="L124" s="2"/>
      <c r="M124" s="2"/>
      <c r="N124" s="2"/>
      <c r="O124" s="2"/>
      <c r="P124" s="2"/>
      <c r="Q124" s="2"/>
      <c r="R124" s="2"/>
      <c r="S124" s="2"/>
    </row>
    <row r="125" spans="1:19">
      <c r="A125" s="2"/>
      <c r="B125" s="2"/>
      <c r="C125" s="2"/>
      <c r="D125" s="2"/>
      <c r="E125" s="2"/>
      <c r="F125" s="2"/>
      <c r="G125" s="2"/>
      <c r="H125" s="2"/>
      <c r="I125" s="2"/>
      <c r="J125" s="2"/>
      <c r="K125" s="2"/>
      <c r="L125" s="2"/>
      <c r="M125" s="2"/>
      <c r="N125" s="2"/>
      <c r="O125" s="2"/>
      <c r="P125" s="2"/>
      <c r="Q125" s="2"/>
      <c r="R125" s="2"/>
      <c r="S125" s="2"/>
    </row>
    <row r="126" spans="1:19">
      <c r="A126" s="2"/>
      <c r="B126" s="2"/>
      <c r="C126" s="2"/>
      <c r="D126" s="2"/>
      <c r="E126" s="2"/>
      <c r="F126" s="2"/>
      <c r="G126" s="2"/>
      <c r="H126" s="2"/>
      <c r="I126" s="2"/>
      <c r="J126" s="2"/>
      <c r="K126" s="2"/>
      <c r="L126" s="2"/>
      <c r="M126" s="2"/>
      <c r="N126" s="2"/>
      <c r="O126" s="2"/>
      <c r="P126" s="2"/>
      <c r="Q126" s="2"/>
      <c r="R126" s="2"/>
      <c r="S126" s="2"/>
    </row>
    <row r="127" spans="1:19">
      <c r="A127" s="2"/>
      <c r="B127" s="2"/>
      <c r="C127" s="2"/>
      <c r="D127" s="2"/>
      <c r="E127" s="2"/>
      <c r="F127" s="2"/>
      <c r="G127" s="2"/>
      <c r="H127" s="2"/>
      <c r="I127" s="2"/>
      <c r="J127" s="2"/>
      <c r="K127" s="2"/>
      <c r="L127" s="2"/>
      <c r="M127" s="2"/>
      <c r="N127" s="2"/>
      <c r="O127" s="2"/>
      <c r="P127" s="2"/>
      <c r="Q127" s="2"/>
      <c r="R127" s="2"/>
      <c r="S127" s="2"/>
    </row>
    <row r="128" spans="1:19">
      <c r="A128" s="2"/>
      <c r="B128" s="2"/>
      <c r="C128" s="2"/>
      <c r="D128" s="2"/>
      <c r="E128" s="2"/>
      <c r="F128" s="2"/>
      <c r="G128" s="2"/>
      <c r="H128" s="2"/>
      <c r="I128" s="2"/>
      <c r="J128" s="2"/>
      <c r="K128" s="2"/>
      <c r="L128" s="2"/>
      <c r="M128" s="2"/>
      <c r="N128" s="2"/>
      <c r="O128" s="2"/>
      <c r="P128" s="2"/>
      <c r="Q128" s="2"/>
      <c r="R128" s="2"/>
      <c r="S128" s="2"/>
    </row>
    <row r="129" spans="1:19">
      <c r="A129" s="2"/>
      <c r="B129" s="2"/>
      <c r="C129" s="2"/>
      <c r="D129" s="2"/>
      <c r="E129" s="2"/>
      <c r="F129" s="2"/>
      <c r="G129" s="2"/>
      <c r="H129" s="2"/>
      <c r="I129" s="2"/>
      <c r="J129" s="2"/>
      <c r="K129" s="2"/>
      <c r="L129" s="2"/>
      <c r="M129" s="2"/>
      <c r="N129" s="2"/>
      <c r="O129" s="2"/>
      <c r="P129" s="2"/>
      <c r="Q129" s="2"/>
      <c r="R129" s="2"/>
      <c r="S129" s="2"/>
    </row>
    <row r="130" spans="1:19">
      <c r="A130" s="2"/>
      <c r="B130" s="2"/>
      <c r="C130" s="2"/>
      <c r="D130" s="2"/>
      <c r="E130" s="2"/>
      <c r="F130" s="2"/>
      <c r="G130" s="2"/>
      <c r="H130" s="2"/>
      <c r="I130" s="2"/>
      <c r="J130" s="2"/>
      <c r="K130" s="2"/>
      <c r="L130" s="2"/>
      <c r="M130" s="2"/>
      <c r="N130" s="2"/>
      <c r="O130" s="2"/>
      <c r="P130" s="2"/>
      <c r="Q130" s="2"/>
      <c r="R130" s="2"/>
      <c r="S130" s="2"/>
    </row>
    <row r="131" spans="1:19">
      <c r="A131" s="2"/>
      <c r="B131" s="2"/>
      <c r="C131" s="2"/>
      <c r="D131" s="2"/>
      <c r="E131" s="2"/>
      <c r="F131" s="2"/>
      <c r="G131" s="2"/>
      <c r="H131" s="2"/>
      <c r="I131" s="2"/>
      <c r="J131" s="2"/>
      <c r="K131" s="2"/>
      <c r="L131" s="2"/>
      <c r="M131" s="2"/>
      <c r="N131" s="2"/>
      <c r="O131" s="2"/>
      <c r="P131" s="2"/>
      <c r="Q131" s="2"/>
      <c r="R131" s="2"/>
      <c r="S131" s="2"/>
    </row>
    <row r="132" spans="1:19">
      <c r="A132" s="2"/>
      <c r="B132" s="2"/>
      <c r="C132" s="2"/>
      <c r="D132" s="2"/>
      <c r="E132" s="2"/>
      <c r="F132" s="2"/>
      <c r="G132" s="2"/>
      <c r="H132" s="2"/>
      <c r="I132" s="2"/>
      <c r="J132" s="2"/>
      <c r="K132" s="2"/>
      <c r="L132" s="2"/>
      <c r="M132" s="2"/>
      <c r="N132" s="2"/>
      <c r="O132" s="2"/>
      <c r="P132" s="2"/>
      <c r="Q132" s="2"/>
      <c r="R132" s="2"/>
      <c r="S132" s="2"/>
    </row>
    <row r="133" spans="1:19">
      <c r="A133" s="2"/>
      <c r="B133" s="2"/>
      <c r="C133" s="2"/>
      <c r="D133" s="2"/>
      <c r="E133" s="2"/>
      <c r="F133" s="2"/>
      <c r="G133" s="2"/>
      <c r="H133" s="2"/>
      <c r="I133" s="2"/>
      <c r="J133" s="2"/>
      <c r="K133" s="2"/>
      <c r="L133" s="2"/>
      <c r="M133" s="2"/>
      <c r="N133" s="2"/>
      <c r="O133" s="2"/>
      <c r="P133" s="2"/>
      <c r="Q133" s="2"/>
      <c r="R133" s="2"/>
      <c r="S133" s="2"/>
    </row>
    <row r="134" spans="1:19">
      <c r="A134" s="2"/>
      <c r="B134" s="2"/>
      <c r="C134" s="2"/>
      <c r="D134" s="2"/>
      <c r="E134" s="2"/>
      <c r="F134" s="2"/>
      <c r="G134" s="2"/>
      <c r="H134" s="2"/>
      <c r="I134" s="2"/>
      <c r="J134" s="2"/>
      <c r="K134" s="2"/>
      <c r="L134" s="2"/>
      <c r="M134" s="2"/>
      <c r="N134" s="2"/>
      <c r="O134" s="2"/>
      <c r="P134" s="2"/>
      <c r="Q134" s="2"/>
      <c r="R134" s="2"/>
      <c r="S134" s="2"/>
    </row>
    <row r="135" spans="1:19">
      <c r="A135" s="2"/>
      <c r="B135" s="2"/>
      <c r="C135" s="2"/>
      <c r="D135" s="2"/>
      <c r="E135" s="2"/>
      <c r="F135" s="2"/>
      <c r="G135" s="2"/>
      <c r="H135" s="2"/>
      <c r="I135" s="2"/>
      <c r="J135" s="2"/>
      <c r="K135" s="2"/>
      <c r="L135" s="2"/>
      <c r="M135" s="2"/>
      <c r="N135" s="2"/>
      <c r="O135" s="2"/>
      <c r="P135" s="2"/>
      <c r="Q135" s="2"/>
      <c r="R135" s="2"/>
      <c r="S135" s="2"/>
    </row>
    <row r="136" spans="1:19">
      <c r="A136" s="2"/>
      <c r="B136" s="2"/>
      <c r="C136" s="2"/>
      <c r="D136" s="2"/>
      <c r="E136" s="2"/>
      <c r="F136" s="2"/>
      <c r="G136" s="2"/>
      <c r="H136" s="2"/>
      <c r="I136" s="2"/>
      <c r="J136" s="2"/>
      <c r="K136" s="2"/>
      <c r="L136" s="2"/>
      <c r="M136" s="2"/>
      <c r="N136" s="2"/>
      <c r="O136" s="2"/>
      <c r="P136" s="2"/>
      <c r="Q136" s="2"/>
      <c r="R136" s="2"/>
      <c r="S136" s="2"/>
    </row>
    <row r="137" spans="1:19">
      <c r="A137" s="2"/>
      <c r="B137" s="2"/>
      <c r="C137" s="2"/>
      <c r="D137" s="2"/>
      <c r="E137" s="2"/>
      <c r="F137" s="2"/>
      <c r="G137" s="2"/>
      <c r="H137" s="2"/>
      <c r="I137" s="2"/>
      <c r="J137" s="2"/>
      <c r="K137" s="2"/>
      <c r="L137" s="2"/>
      <c r="M137" s="2"/>
      <c r="N137" s="2"/>
      <c r="O137" s="2"/>
      <c r="P137" s="2"/>
      <c r="Q137" s="2"/>
      <c r="R137" s="2"/>
      <c r="S137" s="2"/>
    </row>
    <row r="138" spans="1:19">
      <c r="A138" s="2"/>
      <c r="B138" s="2"/>
      <c r="C138" s="2"/>
      <c r="D138" s="2"/>
      <c r="E138" s="2"/>
      <c r="F138" s="2"/>
      <c r="G138" s="2"/>
      <c r="H138" s="2"/>
      <c r="I138" s="2"/>
      <c r="J138" s="2"/>
      <c r="K138" s="2"/>
      <c r="L138" s="2"/>
      <c r="M138" s="2"/>
      <c r="N138" s="2"/>
      <c r="O138" s="2"/>
      <c r="P138" s="2"/>
      <c r="Q138" s="2"/>
      <c r="R138" s="2"/>
      <c r="S138" s="2"/>
    </row>
    <row r="139" spans="1:19">
      <c r="A139" s="2"/>
      <c r="B139" s="2"/>
      <c r="C139" s="2"/>
      <c r="D139" s="2"/>
      <c r="E139" s="2"/>
      <c r="F139" s="2"/>
      <c r="G139" s="2"/>
      <c r="H139" s="2"/>
      <c r="I139" s="2"/>
      <c r="J139" s="2"/>
      <c r="K139" s="2"/>
      <c r="L139" s="2"/>
      <c r="M139" s="2"/>
      <c r="N139" s="2"/>
      <c r="O139" s="2"/>
      <c r="P139" s="2"/>
      <c r="Q139" s="2"/>
      <c r="R139" s="2"/>
      <c r="S139" s="2"/>
    </row>
    <row r="140" spans="1:19">
      <c r="A140" s="2"/>
      <c r="B140" s="2"/>
      <c r="C140" s="2"/>
      <c r="D140" s="2"/>
      <c r="E140" s="2"/>
      <c r="F140" s="2"/>
      <c r="G140" s="2"/>
      <c r="H140" s="2"/>
      <c r="I140" s="2"/>
      <c r="J140" s="2"/>
      <c r="K140" s="2"/>
      <c r="L140" s="2"/>
      <c r="M140" s="2"/>
      <c r="N140" s="2"/>
      <c r="O140" s="2"/>
      <c r="P140" s="2"/>
      <c r="Q140" s="2"/>
      <c r="R140" s="2"/>
      <c r="S140" s="2"/>
    </row>
    <row r="141" spans="1:19">
      <c r="A141" s="2"/>
      <c r="B141" s="2"/>
      <c r="C141" s="2"/>
      <c r="D141" s="2"/>
      <c r="E141" s="2"/>
      <c r="F141" s="2"/>
      <c r="G141" s="2"/>
      <c r="H141" s="2"/>
      <c r="I141" s="2"/>
      <c r="J141" s="2"/>
      <c r="K141" s="2"/>
      <c r="L141" s="2"/>
      <c r="M141" s="2"/>
      <c r="N141" s="2"/>
      <c r="O141" s="2"/>
      <c r="P141" s="2"/>
      <c r="Q141" s="2"/>
      <c r="R141" s="2"/>
      <c r="S141" s="2"/>
    </row>
    <row r="142" spans="1:19">
      <c r="A142" s="2"/>
      <c r="B142" s="2"/>
      <c r="C142" s="2"/>
      <c r="D142" s="2"/>
      <c r="E142" s="2"/>
      <c r="F142" s="2"/>
      <c r="G142" s="2"/>
      <c r="H142" s="2"/>
      <c r="I142" s="2"/>
      <c r="J142" s="2"/>
      <c r="K142" s="2"/>
      <c r="L142" s="2"/>
      <c r="M142" s="2"/>
      <c r="N142" s="2"/>
      <c r="O142" s="2"/>
      <c r="P142" s="2"/>
      <c r="Q142" s="2"/>
      <c r="R142" s="2"/>
      <c r="S142" s="2"/>
    </row>
    <row r="143" spans="1:19">
      <c r="A143" s="2"/>
      <c r="B143" s="2"/>
      <c r="C143" s="2"/>
      <c r="D143" s="2"/>
      <c r="E143" s="2"/>
      <c r="F143" s="2"/>
      <c r="G143" s="2"/>
      <c r="H143" s="2"/>
      <c r="I143" s="2"/>
      <c r="J143" s="2"/>
      <c r="K143" s="2"/>
      <c r="L143" s="2"/>
      <c r="M143" s="2"/>
      <c r="N143" s="2"/>
      <c r="O143" s="2"/>
      <c r="P143" s="2"/>
      <c r="Q143" s="2"/>
      <c r="R143" s="2"/>
      <c r="S143" s="2"/>
    </row>
    <row r="144" spans="1:19">
      <c r="A144" s="2"/>
      <c r="B144" s="2"/>
      <c r="C144" s="2"/>
      <c r="D144" s="2"/>
      <c r="E144" s="2"/>
      <c r="F144" s="2"/>
      <c r="G144" s="2"/>
      <c r="H144" s="2"/>
      <c r="I144" s="2"/>
      <c r="J144" s="2"/>
      <c r="K144" s="2"/>
      <c r="L144" s="2"/>
      <c r="M144" s="2"/>
      <c r="N144" s="2"/>
      <c r="O144" s="2"/>
      <c r="P144" s="2"/>
      <c r="Q144" s="2"/>
      <c r="R144" s="2"/>
      <c r="S144" s="2"/>
    </row>
    <row r="145" spans="1:19">
      <c r="A145" s="2"/>
      <c r="B145" s="2"/>
      <c r="C145" s="2"/>
      <c r="D145" s="2"/>
      <c r="E145" s="2"/>
      <c r="F145" s="2"/>
      <c r="G145" s="2"/>
      <c r="H145" s="2"/>
      <c r="I145" s="2"/>
      <c r="J145" s="2"/>
      <c r="K145" s="2"/>
      <c r="L145" s="2"/>
      <c r="M145" s="2"/>
      <c r="N145" s="2"/>
      <c r="O145" s="2"/>
      <c r="P145" s="2"/>
      <c r="Q145" s="2"/>
      <c r="R145" s="2"/>
      <c r="S145" s="2"/>
    </row>
    <row r="146" spans="1:19">
      <c r="A146" s="2"/>
      <c r="B146" s="2"/>
      <c r="C146" s="2"/>
      <c r="D146" s="2"/>
      <c r="E146" s="2"/>
      <c r="F146" s="2"/>
      <c r="G146" s="2"/>
      <c r="H146" s="2"/>
      <c r="I146" s="2"/>
      <c r="J146" s="2"/>
      <c r="K146" s="2"/>
      <c r="L146" s="2"/>
      <c r="M146" s="2"/>
      <c r="N146" s="2"/>
      <c r="O146" s="2"/>
      <c r="P146" s="2"/>
      <c r="Q146" s="2"/>
      <c r="R146" s="2"/>
      <c r="S146" s="2"/>
    </row>
    <row r="147" spans="1:19">
      <c r="A147" s="2"/>
      <c r="B147" s="2"/>
      <c r="C147" s="2"/>
      <c r="D147" s="2"/>
      <c r="E147" s="2"/>
      <c r="F147" s="2"/>
      <c r="G147" s="2"/>
      <c r="H147" s="2"/>
      <c r="I147" s="2"/>
      <c r="J147" s="2"/>
      <c r="K147" s="2"/>
      <c r="L147" s="2"/>
      <c r="M147" s="2"/>
      <c r="N147" s="2"/>
      <c r="O147" s="2"/>
      <c r="P147" s="2"/>
      <c r="Q147" s="2"/>
      <c r="R147" s="2"/>
      <c r="S147" s="2"/>
    </row>
    <row r="148" spans="1:19">
      <c r="A148" s="2"/>
      <c r="B148" s="2"/>
      <c r="C148" s="2"/>
      <c r="D148" s="2"/>
      <c r="E148" s="2"/>
      <c r="F148" s="2"/>
      <c r="G148" s="2"/>
      <c r="H148" s="2"/>
      <c r="I148" s="2"/>
      <c r="J148" s="2"/>
      <c r="K148" s="2"/>
      <c r="L148" s="2"/>
      <c r="M148" s="2"/>
      <c r="N148" s="2"/>
      <c r="O148" s="2"/>
      <c r="P148" s="2"/>
      <c r="Q148" s="2"/>
      <c r="R148" s="2"/>
      <c r="S148" s="2"/>
    </row>
    <row r="149" spans="1:19">
      <c r="A149" s="2"/>
      <c r="B149" s="2"/>
      <c r="C149" s="2"/>
      <c r="D149" s="2"/>
      <c r="E149" s="2"/>
      <c r="F149" s="2"/>
      <c r="G149" s="2"/>
      <c r="H149" s="2"/>
      <c r="I149" s="2"/>
      <c r="J149" s="2"/>
      <c r="K149" s="2"/>
      <c r="L149" s="2"/>
      <c r="M149" s="2"/>
      <c r="N149" s="2"/>
      <c r="O149" s="2"/>
      <c r="P149" s="2"/>
      <c r="Q149" s="2"/>
      <c r="R149" s="2"/>
      <c r="S149" s="2"/>
    </row>
  </sheetData>
  <mergeCells count="5">
    <mergeCell ref="A13:K14"/>
    <mergeCell ref="A18:K20"/>
    <mergeCell ref="A1:D1"/>
    <mergeCell ref="F1:G1"/>
    <mergeCell ref="I1:J1"/>
  </mergeCells>
  <phoneticPr fontId="5"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0A8B4-13C8-46D5-973D-4A728E26E0EF}">
  <sheetPr>
    <tabColor theme="5"/>
  </sheetPr>
  <dimension ref="A1:R239"/>
  <sheetViews>
    <sheetView topLeftCell="A46" zoomScale="85" zoomScaleNormal="85" workbookViewId="0">
      <selection activeCell="B72" sqref="B72:F72"/>
    </sheetView>
  </sheetViews>
  <sheetFormatPr defaultRowHeight="15"/>
  <cols>
    <col min="1" max="1" width="11" style="39" customWidth="1"/>
    <col min="2" max="2" width="7.5703125" customWidth="1"/>
    <col min="3" max="3" width="10.5703125" customWidth="1"/>
    <col min="4" max="4" width="8.5703125" customWidth="1"/>
    <col min="5" max="5" width="18.85546875" customWidth="1"/>
    <col min="6" max="6" width="19.7109375" style="40" customWidth="1"/>
    <col min="9" max="10" width="14.28515625" customWidth="1"/>
    <col min="11" max="11" width="10.140625" customWidth="1"/>
    <col min="12" max="12" width="11" customWidth="1"/>
    <col min="13" max="14" width="14.28515625" customWidth="1"/>
  </cols>
  <sheetData>
    <row r="1" spans="1:18" ht="39" customHeight="1">
      <c r="A1" s="55" t="s">
        <v>173</v>
      </c>
      <c r="B1" s="56" t="s">
        <v>174</v>
      </c>
      <c r="C1" s="57" t="s">
        <v>175</v>
      </c>
      <c r="D1" s="58" t="s">
        <v>176</v>
      </c>
      <c r="E1" s="59" t="s">
        <v>177</v>
      </c>
      <c r="F1" s="59" t="s">
        <v>178</v>
      </c>
      <c r="H1" s="97" t="s">
        <v>179</v>
      </c>
      <c r="I1" s="98" t="s">
        <v>180</v>
      </c>
      <c r="J1" s="98" t="s">
        <v>181</v>
      </c>
      <c r="K1" s="98" t="s">
        <v>182</v>
      </c>
      <c r="L1" s="98" t="s">
        <v>183</v>
      </c>
      <c r="M1" s="98" t="s">
        <v>184</v>
      </c>
      <c r="N1" s="104" t="s">
        <v>185</v>
      </c>
      <c r="O1" s="240" t="s">
        <v>186</v>
      </c>
      <c r="P1" s="241"/>
      <c r="Q1" s="241"/>
      <c r="R1" s="242"/>
    </row>
    <row r="2" spans="1:18" ht="18.75">
      <c r="A2" s="49"/>
      <c r="B2" s="41">
        <v>80</v>
      </c>
      <c r="C2" s="42"/>
      <c r="D2" s="42"/>
      <c r="E2" s="43">
        <v>1.35E-2</v>
      </c>
      <c r="F2" s="53"/>
      <c r="H2" s="93" t="s">
        <v>187</v>
      </c>
      <c r="I2" s="95">
        <v>0.125</v>
      </c>
      <c r="J2" s="101">
        <v>0.01</v>
      </c>
      <c r="K2" s="101">
        <v>0.03</v>
      </c>
      <c r="L2" s="102">
        <f t="shared" ref="L2:L14" si="0">K2+(J2/2)/TAN((118*PI())/(180*2))</f>
        <v>3.3004303095137799E-2</v>
      </c>
      <c r="M2" s="102">
        <f t="shared" ref="M2:M14" si="1">((((I2/2)/TAN((60*PI())/(180*2)))-((J2/2)/TAN((60*PI())/(180*2))))/2)+L2</f>
        <v>8.2800763812743025E-2</v>
      </c>
      <c r="N2" s="105">
        <v>0.1</v>
      </c>
      <c r="O2" s="243"/>
      <c r="P2" s="244"/>
      <c r="Q2" s="244"/>
      <c r="R2" s="245"/>
    </row>
    <row r="3" spans="1:18" ht="18.75">
      <c r="A3" s="49"/>
      <c r="B3" s="41">
        <v>79</v>
      </c>
      <c r="C3" s="42"/>
      <c r="D3" s="42"/>
      <c r="E3" s="43">
        <v>1.4500000000000001E-2</v>
      </c>
      <c r="F3" s="53"/>
      <c r="H3" s="93" t="s">
        <v>188</v>
      </c>
      <c r="I3" s="95">
        <v>0.125</v>
      </c>
      <c r="J3" s="101">
        <v>1.4999999999999999E-2</v>
      </c>
      <c r="K3" s="101">
        <v>0.03</v>
      </c>
      <c r="L3" s="102">
        <f t="shared" si="0"/>
        <v>3.4506454642706706E-2</v>
      </c>
      <c r="M3" s="102">
        <f t="shared" si="1"/>
        <v>8.2137851850850846E-2</v>
      </c>
      <c r="N3" s="105">
        <v>0.1</v>
      </c>
      <c r="O3" s="246"/>
      <c r="P3" s="247"/>
      <c r="Q3" s="247"/>
      <c r="R3" s="248"/>
    </row>
    <row r="4" spans="1:18" ht="18.75">
      <c r="A4" s="50">
        <f>E4</f>
        <v>1.5599999999999999E-2</v>
      </c>
      <c r="B4" s="42"/>
      <c r="C4" s="42"/>
      <c r="D4" s="42"/>
      <c r="E4" s="43">
        <v>1.5599999999999999E-2</v>
      </c>
      <c r="F4" s="54" t="s">
        <v>188</v>
      </c>
      <c r="H4" s="93" t="s">
        <v>189</v>
      </c>
      <c r="I4" s="95">
        <v>0.125</v>
      </c>
      <c r="J4" s="101">
        <v>0.02</v>
      </c>
      <c r="K4" s="101">
        <v>0.03</v>
      </c>
      <c r="L4" s="102">
        <f t="shared" si="0"/>
        <v>3.6008606190275606E-2</v>
      </c>
      <c r="M4" s="102">
        <f t="shared" si="1"/>
        <v>8.1474939888958639E-2</v>
      </c>
      <c r="N4" s="105">
        <v>0.1</v>
      </c>
      <c r="O4" s="246"/>
      <c r="P4" s="247"/>
      <c r="Q4" s="247"/>
      <c r="R4" s="248"/>
    </row>
    <row r="5" spans="1:18" ht="18.75">
      <c r="A5" s="50"/>
      <c r="B5" s="41">
        <v>78</v>
      </c>
      <c r="C5" s="42"/>
      <c r="D5" s="42"/>
      <c r="E5" s="43">
        <v>1.6E-2</v>
      </c>
      <c r="F5" s="54" t="s">
        <v>188</v>
      </c>
      <c r="H5" s="93" t="s">
        <v>190</v>
      </c>
      <c r="I5" s="95">
        <v>0.125</v>
      </c>
      <c r="J5" s="101">
        <v>2.5000000000000001E-2</v>
      </c>
      <c r="K5" s="101">
        <v>0.03</v>
      </c>
      <c r="L5" s="102">
        <f t="shared" si="0"/>
        <v>3.7510757737844506E-2</v>
      </c>
      <c r="M5" s="102">
        <f t="shared" si="1"/>
        <v>8.0812027927066432E-2</v>
      </c>
      <c r="N5" s="105">
        <v>0.1</v>
      </c>
      <c r="O5" s="246"/>
      <c r="P5" s="247"/>
      <c r="Q5" s="247"/>
      <c r="R5" s="248"/>
    </row>
    <row r="6" spans="1:18" ht="18.75">
      <c r="A6" s="50"/>
      <c r="B6" s="41">
        <v>77</v>
      </c>
      <c r="C6" s="42"/>
      <c r="D6" s="42"/>
      <c r="E6" s="43">
        <v>1.7999999999999999E-2</v>
      </c>
      <c r="F6" s="54" t="s">
        <v>188</v>
      </c>
      <c r="G6" t="s">
        <v>191</v>
      </c>
      <c r="H6" s="94">
        <v>0</v>
      </c>
      <c r="I6" s="95">
        <v>0.125</v>
      </c>
      <c r="J6" s="101">
        <v>3.125E-2</v>
      </c>
      <c r="K6" s="101">
        <v>3.7999999999999999E-2</v>
      </c>
      <c r="L6" s="102">
        <f t="shared" si="0"/>
        <v>4.7388447172305635E-2</v>
      </c>
      <c r="M6" s="102">
        <f t="shared" si="1"/>
        <v>8.7983387974701205E-2</v>
      </c>
      <c r="N6" s="105">
        <v>0.1</v>
      </c>
      <c r="O6" s="246"/>
      <c r="P6" s="247"/>
      <c r="Q6" s="247"/>
      <c r="R6" s="248"/>
    </row>
    <row r="7" spans="1:18" ht="18.75">
      <c r="A7" s="50"/>
      <c r="B7" s="42"/>
      <c r="C7" s="42"/>
      <c r="D7" s="44" t="s">
        <v>192</v>
      </c>
      <c r="E7" s="43">
        <v>1.9699999999999999E-2</v>
      </c>
      <c r="F7" s="54" t="s">
        <v>188</v>
      </c>
      <c r="H7" s="94">
        <v>1</v>
      </c>
      <c r="I7" s="95">
        <v>0.125</v>
      </c>
      <c r="J7" s="101">
        <v>4.6875E-2</v>
      </c>
      <c r="K7" s="101">
        <v>4.6875E-2</v>
      </c>
      <c r="L7" s="102">
        <f t="shared" si="0"/>
        <v>6.0957670758458454E-2</v>
      </c>
      <c r="M7" s="102">
        <f t="shared" si="1"/>
        <v>9.4786788093788099E-2</v>
      </c>
      <c r="N7" s="105">
        <v>0.1</v>
      </c>
      <c r="O7" s="246"/>
      <c r="P7" s="247"/>
      <c r="Q7" s="247"/>
      <c r="R7" s="248"/>
    </row>
    <row r="8" spans="1:18" ht="18.75">
      <c r="A8" s="50"/>
      <c r="B8" s="41">
        <v>76</v>
      </c>
      <c r="C8" s="42"/>
      <c r="D8" s="42"/>
      <c r="E8" s="43">
        <v>0.02</v>
      </c>
      <c r="F8" s="54" t="s">
        <v>188</v>
      </c>
      <c r="H8" s="94">
        <v>2</v>
      </c>
      <c r="I8" s="95">
        <v>0.1875</v>
      </c>
      <c r="J8" s="101">
        <v>7.8125E-2</v>
      </c>
      <c r="K8" s="101">
        <v>7.8125E-2</v>
      </c>
      <c r="L8" s="102">
        <f t="shared" si="0"/>
        <v>0.10159611793076409</v>
      </c>
      <c r="M8" s="102">
        <f t="shared" si="1"/>
        <v>0.14895688220022557</v>
      </c>
      <c r="N8" s="105">
        <v>0.15</v>
      </c>
      <c r="O8" s="246"/>
      <c r="P8" s="247"/>
      <c r="Q8" s="247"/>
      <c r="R8" s="248"/>
    </row>
    <row r="9" spans="1:18" ht="18.75">
      <c r="A9" s="50"/>
      <c r="B9" s="41">
        <v>75</v>
      </c>
      <c r="C9" s="42"/>
      <c r="D9" s="42"/>
      <c r="E9" s="43">
        <v>2.1000000000000001E-2</v>
      </c>
      <c r="F9" s="54" t="s">
        <v>189</v>
      </c>
      <c r="H9" s="94">
        <v>3</v>
      </c>
      <c r="I9" s="95">
        <v>0.25</v>
      </c>
      <c r="J9" s="101">
        <v>0.109375</v>
      </c>
      <c r="K9" s="101">
        <v>0.109375</v>
      </c>
      <c r="L9" s="102">
        <f t="shared" si="0"/>
        <v>0.14223456510306973</v>
      </c>
      <c r="M9" s="102">
        <f t="shared" si="1"/>
        <v>0.20312697630666307</v>
      </c>
      <c r="N9" s="105">
        <v>0.2</v>
      </c>
      <c r="O9" s="246"/>
      <c r="P9" s="247"/>
      <c r="Q9" s="247"/>
      <c r="R9" s="248"/>
    </row>
    <row r="10" spans="1:18" ht="18.75">
      <c r="A10" s="50"/>
      <c r="B10" s="41">
        <v>74</v>
      </c>
      <c r="C10" s="42"/>
      <c r="D10" s="42"/>
      <c r="E10" s="43">
        <v>2.2499999999999999E-2</v>
      </c>
      <c r="F10" s="54" t="s">
        <v>189</v>
      </c>
      <c r="H10" s="94">
        <v>4</v>
      </c>
      <c r="I10" s="95">
        <v>0.3125</v>
      </c>
      <c r="J10" s="101">
        <v>0.125</v>
      </c>
      <c r="K10" s="101">
        <v>0.125</v>
      </c>
      <c r="L10" s="102">
        <f t="shared" si="0"/>
        <v>0.16255378868922254</v>
      </c>
      <c r="M10" s="102">
        <f t="shared" si="1"/>
        <v>0.24374367029401367</v>
      </c>
      <c r="N10" s="105">
        <v>0.25</v>
      </c>
      <c r="O10" s="246"/>
      <c r="P10" s="247"/>
      <c r="Q10" s="247"/>
      <c r="R10" s="248"/>
    </row>
    <row r="11" spans="1:18" ht="18.75">
      <c r="A11" s="50"/>
      <c r="B11" s="41">
        <v>73</v>
      </c>
      <c r="C11" s="42"/>
      <c r="D11" s="42"/>
      <c r="E11" s="43">
        <v>2.4E-2</v>
      </c>
      <c r="F11" s="54" t="s">
        <v>189</v>
      </c>
      <c r="H11" s="94">
        <v>5</v>
      </c>
      <c r="I11" s="95">
        <v>0.4375</v>
      </c>
      <c r="J11" s="101">
        <v>0.1875</v>
      </c>
      <c r="K11" s="101">
        <v>0.1875</v>
      </c>
      <c r="L11" s="102">
        <f t="shared" si="0"/>
        <v>0.24383068303383382</v>
      </c>
      <c r="M11" s="102">
        <f t="shared" si="1"/>
        <v>0.35208385850688867</v>
      </c>
      <c r="N11" s="105">
        <v>0.35</v>
      </c>
      <c r="O11" s="246"/>
      <c r="P11" s="247"/>
      <c r="Q11" s="247"/>
      <c r="R11" s="248"/>
    </row>
    <row r="12" spans="1:18" ht="18.75">
      <c r="A12" s="50"/>
      <c r="B12" s="41">
        <v>72</v>
      </c>
      <c r="C12" s="42"/>
      <c r="D12" s="42"/>
      <c r="E12" s="43">
        <v>2.5000000000000001E-2</v>
      </c>
      <c r="F12" s="54" t="s">
        <v>189</v>
      </c>
      <c r="H12" s="94">
        <v>6</v>
      </c>
      <c r="I12" s="95">
        <v>0.5</v>
      </c>
      <c r="J12" s="101">
        <v>0.21875</v>
      </c>
      <c r="K12" s="101">
        <v>0.21875</v>
      </c>
      <c r="L12" s="102">
        <f t="shared" si="0"/>
        <v>0.28446913020613945</v>
      </c>
      <c r="M12" s="102">
        <f t="shared" si="1"/>
        <v>0.40625395261332614</v>
      </c>
      <c r="N12" s="105">
        <v>0.4</v>
      </c>
      <c r="O12" s="246"/>
      <c r="P12" s="247"/>
      <c r="Q12" s="247"/>
      <c r="R12" s="248"/>
    </row>
    <row r="13" spans="1:18" ht="18.75">
      <c r="A13" s="50"/>
      <c r="B13" s="41">
        <v>71</v>
      </c>
      <c r="C13" s="42"/>
      <c r="D13" s="42"/>
      <c r="E13" s="43">
        <v>2.5999999999999999E-2</v>
      </c>
      <c r="F13" s="54" t="s">
        <v>190</v>
      </c>
      <c r="H13" s="94">
        <v>7</v>
      </c>
      <c r="I13" s="95">
        <v>0.625</v>
      </c>
      <c r="J13" s="101">
        <v>0.25</v>
      </c>
      <c r="K13" s="101">
        <v>0.25</v>
      </c>
      <c r="L13" s="102">
        <f t="shared" si="0"/>
        <v>0.32510757737844509</v>
      </c>
      <c r="M13" s="102">
        <f t="shared" si="1"/>
        <v>0.48748734058802734</v>
      </c>
      <c r="N13" s="105">
        <v>0.5</v>
      </c>
      <c r="O13" s="246"/>
      <c r="P13" s="247"/>
      <c r="Q13" s="247"/>
      <c r="R13" s="248"/>
    </row>
    <row r="14" spans="1:18" ht="18.75">
      <c r="A14" s="50"/>
      <c r="B14" s="41">
        <v>70</v>
      </c>
      <c r="C14" s="42"/>
      <c r="D14" s="42"/>
      <c r="E14" s="43">
        <v>2.8000000000000001E-2</v>
      </c>
      <c r="F14" s="54" t="s">
        <v>190</v>
      </c>
      <c r="H14" s="94">
        <v>8</v>
      </c>
      <c r="I14" s="95">
        <v>0.75</v>
      </c>
      <c r="J14" s="101">
        <v>0.3125</v>
      </c>
      <c r="K14" s="101">
        <v>0.3125</v>
      </c>
      <c r="L14" s="102">
        <f t="shared" si="0"/>
        <v>0.40638447172305636</v>
      </c>
      <c r="M14" s="102">
        <f t="shared" si="1"/>
        <v>0.59582752880090228</v>
      </c>
      <c r="N14" s="105">
        <v>0.6</v>
      </c>
      <c r="O14" s="246"/>
      <c r="P14" s="247"/>
      <c r="Q14" s="247"/>
      <c r="R14" s="248"/>
    </row>
    <row r="15" spans="1:18" ht="18.75">
      <c r="A15" s="50"/>
      <c r="B15" s="41">
        <v>69</v>
      </c>
      <c r="C15" s="42"/>
      <c r="D15" s="42"/>
      <c r="E15" s="43">
        <v>2.92E-2</v>
      </c>
      <c r="F15" s="54" t="s">
        <v>190</v>
      </c>
      <c r="H15" s="94">
        <v>9</v>
      </c>
      <c r="I15" s="95">
        <v>0.875</v>
      </c>
      <c r="J15" s="101">
        <v>0.34399999999999997</v>
      </c>
      <c r="K15" s="101">
        <v>0.34399999999999997</v>
      </c>
      <c r="L15" s="102">
        <f>K15+(J15/2)/TAN((118*PI())/(180*2))</f>
        <v>0.44734802647274041</v>
      </c>
      <c r="M15" s="102">
        <f>((((I15/2)/TAN((60*PI())/(180*2)))-((J15/2)/TAN((60*PI())/(180*2))))/2)+L15</f>
        <v>0.67727777117750887</v>
      </c>
      <c r="N15" s="105">
        <v>0.7</v>
      </c>
      <c r="O15" s="246"/>
      <c r="P15" s="247"/>
      <c r="Q15" s="247"/>
      <c r="R15" s="248"/>
    </row>
    <row r="16" spans="1:18" ht="18.75">
      <c r="A16" s="50"/>
      <c r="B16" s="42"/>
      <c r="C16" s="42"/>
      <c r="D16" s="44" t="s">
        <v>193</v>
      </c>
      <c r="E16" s="43">
        <v>2.9499999999999998E-2</v>
      </c>
      <c r="F16" s="54" t="s">
        <v>190</v>
      </c>
      <c r="H16" s="96">
        <v>10</v>
      </c>
      <c r="I16" s="100">
        <v>1</v>
      </c>
      <c r="J16" s="103">
        <v>0.375</v>
      </c>
      <c r="K16" s="103">
        <v>0.375</v>
      </c>
      <c r="L16" s="102">
        <f>K16+(J16/2)/TAN((118*PI())/(180*2))</f>
        <v>0.48766136606766763</v>
      </c>
      <c r="M16" s="102">
        <f>((((I16/2)/TAN((60*PI())/(180*2)))-((J16/2)/TAN((60*PI())/(180*2))))/2)+L16</f>
        <v>0.75829430475030479</v>
      </c>
      <c r="N16" s="106">
        <v>0.75</v>
      </c>
      <c r="O16" s="249"/>
      <c r="P16" s="250"/>
      <c r="Q16" s="250"/>
      <c r="R16" s="251"/>
    </row>
    <row r="17" spans="1:9">
      <c r="A17" s="50"/>
      <c r="B17" s="41">
        <v>68</v>
      </c>
      <c r="C17" s="42"/>
      <c r="D17" s="42"/>
      <c r="E17" s="43">
        <v>3.1E-2</v>
      </c>
      <c r="F17" s="54" t="s">
        <v>190</v>
      </c>
    </row>
    <row r="18" spans="1:9">
      <c r="A18" s="50">
        <f>E18</f>
        <v>3.1199999999999999E-2</v>
      </c>
      <c r="B18" s="42"/>
      <c r="C18" s="42"/>
      <c r="D18" s="42"/>
      <c r="E18" s="43">
        <v>3.1199999999999999E-2</v>
      </c>
      <c r="F18" s="54" t="s">
        <v>190</v>
      </c>
      <c r="H18" t="s">
        <v>194</v>
      </c>
    </row>
    <row r="19" spans="1:9">
      <c r="A19" s="50"/>
      <c r="B19" s="41">
        <v>67</v>
      </c>
      <c r="C19" s="42"/>
      <c r="D19" s="42"/>
      <c r="E19" s="43">
        <v>3.2000000000000001E-2</v>
      </c>
      <c r="F19" s="54" t="s">
        <v>190</v>
      </c>
    </row>
    <row r="20" spans="1:9">
      <c r="A20" s="50"/>
      <c r="B20" s="41">
        <v>66</v>
      </c>
      <c r="C20" s="42"/>
      <c r="D20" s="42"/>
      <c r="E20" s="43">
        <v>3.3000000000000002E-2</v>
      </c>
      <c r="F20" s="54" t="s">
        <v>190</v>
      </c>
    </row>
    <row r="21" spans="1:9">
      <c r="A21" s="50"/>
      <c r="B21" s="41">
        <v>65</v>
      </c>
      <c r="C21" s="42"/>
      <c r="D21" s="42"/>
      <c r="E21" s="43">
        <v>3.5000000000000003E-2</v>
      </c>
      <c r="F21" s="54" t="s">
        <v>190</v>
      </c>
      <c r="H21" t="s">
        <v>195</v>
      </c>
    </row>
    <row r="22" spans="1:9">
      <c r="A22" s="50"/>
      <c r="B22" s="41">
        <v>64</v>
      </c>
      <c r="C22" s="42"/>
      <c r="D22" s="42"/>
      <c r="E22" s="43">
        <v>3.5999999999999997E-2</v>
      </c>
      <c r="F22" s="54" t="s">
        <v>190</v>
      </c>
    </row>
    <row r="23" spans="1:9">
      <c r="A23" s="50"/>
      <c r="B23" s="41">
        <v>63</v>
      </c>
      <c r="C23" s="42"/>
      <c r="D23" s="42"/>
      <c r="E23" s="43">
        <v>3.6999999999999998E-2</v>
      </c>
      <c r="F23" s="54" t="s">
        <v>190</v>
      </c>
      <c r="H23" t="s">
        <v>196</v>
      </c>
    </row>
    <row r="24" spans="1:9">
      <c r="A24" s="50"/>
      <c r="B24" s="41">
        <v>62</v>
      </c>
      <c r="C24" s="42"/>
      <c r="D24" s="42"/>
      <c r="E24" s="43">
        <v>3.7999999999999999E-2</v>
      </c>
      <c r="F24" s="54" t="s">
        <v>190</v>
      </c>
      <c r="I24" t="s">
        <v>197</v>
      </c>
    </row>
    <row r="25" spans="1:9">
      <c r="A25" s="50"/>
      <c r="B25" s="41">
        <v>61</v>
      </c>
      <c r="C25" s="42"/>
      <c r="D25" s="42"/>
      <c r="E25" s="43">
        <v>3.9E-2</v>
      </c>
      <c r="F25" s="54" t="s">
        <v>190</v>
      </c>
    </row>
    <row r="26" spans="1:9">
      <c r="A26" s="50"/>
      <c r="B26" s="42"/>
      <c r="C26" s="42"/>
      <c r="D26" s="44">
        <v>1</v>
      </c>
      <c r="E26" s="43">
        <v>3.9399999999999998E-2</v>
      </c>
      <c r="F26" s="54" t="s">
        <v>190</v>
      </c>
    </row>
    <row r="27" spans="1:9">
      <c r="A27" s="50"/>
      <c r="B27" s="41">
        <v>60</v>
      </c>
      <c r="C27" s="42"/>
      <c r="D27" s="42"/>
      <c r="E27" s="43">
        <v>0.04</v>
      </c>
      <c r="F27" s="54" t="s">
        <v>190</v>
      </c>
    </row>
    <row r="28" spans="1:9">
      <c r="A28" s="50"/>
      <c r="B28" s="41">
        <v>59</v>
      </c>
      <c r="C28" s="42"/>
      <c r="D28" s="42"/>
      <c r="E28" s="43">
        <v>4.1000000000000002E-2</v>
      </c>
      <c r="F28" s="54" t="s">
        <v>190</v>
      </c>
    </row>
    <row r="29" spans="1:9">
      <c r="A29" s="50"/>
      <c r="B29" s="41">
        <v>58</v>
      </c>
      <c r="C29" s="42"/>
      <c r="D29" s="42"/>
      <c r="E29" s="43">
        <v>4.2000000000000003E-2</v>
      </c>
      <c r="F29" s="54" t="s">
        <v>190</v>
      </c>
    </row>
    <row r="30" spans="1:9">
      <c r="A30" s="50"/>
      <c r="B30" s="41">
        <v>57</v>
      </c>
      <c r="C30" s="42"/>
      <c r="D30" s="42"/>
      <c r="E30" s="43">
        <v>4.2999999999999997E-2</v>
      </c>
      <c r="F30" s="54" t="s">
        <v>190</v>
      </c>
    </row>
    <row r="31" spans="1:9">
      <c r="A31" s="50"/>
      <c r="B31" s="41">
        <v>56</v>
      </c>
      <c r="C31" s="42"/>
      <c r="D31" s="42"/>
      <c r="E31" s="43">
        <v>4.65E-2</v>
      </c>
      <c r="F31" s="54" t="s">
        <v>190</v>
      </c>
    </row>
    <row r="32" spans="1:9">
      <c r="A32" s="50">
        <f>E32</f>
        <v>4.6899999999999997E-2</v>
      </c>
      <c r="B32" s="42"/>
      <c r="C32" s="42"/>
      <c r="D32" s="42"/>
      <c r="E32" s="43">
        <v>4.6899999999999997E-2</v>
      </c>
      <c r="F32" s="54" t="s">
        <v>198</v>
      </c>
    </row>
    <row r="33" spans="1:6">
      <c r="A33" s="50"/>
      <c r="B33" s="42"/>
      <c r="C33" s="42"/>
      <c r="D33" s="44" t="s">
        <v>199</v>
      </c>
      <c r="E33" s="43">
        <v>4.9200000000000001E-2</v>
      </c>
      <c r="F33" s="54" t="s">
        <v>198</v>
      </c>
    </row>
    <row r="34" spans="1:6">
      <c r="A34" s="50"/>
      <c r="B34" s="41">
        <v>55</v>
      </c>
      <c r="C34" s="42"/>
      <c r="D34" s="42"/>
      <c r="E34" s="43">
        <v>5.1999999999999998E-2</v>
      </c>
      <c r="F34" s="54" t="s">
        <v>198</v>
      </c>
    </row>
    <row r="35" spans="1:6">
      <c r="A35" s="50"/>
      <c r="B35" s="41">
        <v>54</v>
      </c>
      <c r="C35" s="42"/>
      <c r="D35" s="42"/>
      <c r="E35" s="43">
        <v>5.5E-2</v>
      </c>
      <c r="F35" s="54" t="s">
        <v>198</v>
      </c>
    </row>
    <row r="36" spans="1:6">
      <c r="A36" s="50"/>
      <c r="B36" s="42"/>
      <c r="C36" s="42"/>
      <c r="D36" s="44" t="s">
        <v>200</v>
      </c>
      <c r="E36" s="43">
        <v>5.91E-2</v>
      </c>
      <c r="F36" s="54" t="s">
        <v>198</v>
      </c>
    </row>
    <row r="37" spans="1:6">
      <c r="A37" s="50"/>
      <c r="B37" s="41">
        <v>53</v>
      </c>
      <c r="C37" s="42"/>
      <c r="D37" s="42"/>
      <c r="E37" s="43">
        <v>5.9499999999999997E-2</v>
      </c>
      <c r="F37" s="54" t="s">
        <v>198</v>
      </c>
    </row>
    <row r="38" spans="1:6">
      <c r="A38" s="50">
        <f>E38</f>
        <v>6.25E-2</v>
      </c>
      <c r="B38" s="42"/>
      <c r="C38" s="42"/>
      <c r="D38" s="42"/>
      <c r="E38" s="43">
        <v>6.25E-2</v>
      </c>
      <c r="F38" s="54" t="s">
        <v>198</v>
      </c>
    </row>
    <row r="39" spans="1:6">
      <c r="A39" s="50"/>
      <c r="B39" s="41">
        <v>52</v>
      </c>
      <c r="C39" s="42"/>
      <c r="D39" s="42"/>
      <c r="E39" s="43">
        <v>6.3500000000000001E-2</v>
      </c>
      <c r="F39" s="54" t="s">
        <v>198</v>
      </c>
    </row>
    <row r="40" spans="1:6">
      <c r="A40" s="50"/>
      <c r="B40" s="41">
        <v>51</v>
      </c>
      <c r="C40" s="42"/>
      <c r="D40" s="42"/>
      <c r="E40" s="43">
        <v>6.7000000000000004E-2</v>
      </c>
      <c r="F40" s="54" t="s">
        <v>198</v>
      </c>
    </row>
    <row r="41" spans="1:6">
      <c r="A41" s="50"/>
      <c r="B41" s="42"/>
      <c r="C41" s="42"/>
      <c r="D41" s="44" t="s">
        <v>201</v>
      </c>
      <c r="E41" s="43">
        <v>6.8900000000000003E-2</v>
      </c>
      <c r="F41" s="54" t="s">
        <v>198</v>
      </c>
    </row>
    <row r="42" spans="1:6">
      <c r="A42" s="50"/>
      <c r="B42" s="41">
        <v>50</v>
      </c>
      <c r="C42" s="42"/>
      <c r="D42" s="42"/>
      <c r="E42" s="43">
        <v>7.0000000000000007E-2</v>
      </c>
      <c r="F42" s="54" t="s">
        <v>198</v>
      </c>
    </row>
    <row r="43" spans="1:6">
      <c r="A43" s="50"/>
      <c r="B43" s="41">
        <v>49</v>
      </c>
      <c r="C43" s="42"/>
      <c r="D43" s="42"/>
      <c r="E43" s="43">
        <v>7.2999999999999995E-2</v>
      </c>
      <c r="F43" s="54" t="s">
        <v>198</v>
      </c>
    </row>
    <row r="44" spans="1:6">
      <c r="A44" s="50"/>
      <c r="B44" s="41">
        <v>48</v>
      </c>
      <c r="C44" s="42"/>
      <c r="D44" s="42"/>
      <c r="E44" s="43">
        <v>7.5999999999999998E-2</v>
      </c>
      <c r="F44" s="54" t="s">
        <v>198</v>
      </c>
    </row>
    <row r="45" spans="1:6">
      <c r="A45" s="50">
        <f>E45</f>
        <v>7.8100000000000003E-2</v>
      </c>
      <c r="B45" s="42"/>
      <c r="C45" s="42"/>
      <c r="D45" s="42"/>
      <c r="E45" s="43">
        <v>7.8100000000000003E-2</v>
      </c>
      <c r="F45" s="54" t="s">
        <v>198</v>
      </c>
    </row>
    <row r="46" spans="1:6">
      <c r="A46" s="50"/>
      <c r="B46" s="41">
        <v>47</v>
      </c>
      <c r="C46" s="42"/>
      <c r="D46" s="42"/>
      <c r="E46" s="43">
        <v>7.85E-2</v>
      </c>
      <c r="F46" s="54" t="s">
        <v>198</v>
      </c>
    </row>
    <row r="47" spans="1:6">
      <c r="A47" s="50"/>
      <c r="B47" s="42"/>
      <c r="C47" s="42"/>
      <c r="D47" s="44">
        <v>2</v>
      </c>
      <c r="E47" s="43">
        <v>7.8700000000000006E-2</v>
      </c>
      <c r="F47" s="54" t="s">
        <v>198</v>
      </c>
    </row>
    <row r="48" spans="1:6">
      <c r="A48" s="50"/>
      <c r="B48" s="41">
        <v>46</v>
      </c>
      <c r="C48" s="42"/>
      <c r="D48" s="42"/>
      <c r="E48" s="43">
        <v>8.1000000000000003E-2</v>
      </c>
      <c r="F48" s="54" t="s">
        <v>198</v>
      </c>
    </row>
    <row r="49" spans="1:6">
      <c r="A49" s="50"/>
      <c r="B49" s="41">
        <v>45</v>
      </c>
      <c r="C49" s="42"/>
      <c r="D49" s="42"/>
      <c r="E49" s="43">
        <v>8.2000000000000003E-2</v>
      </c>
      <c r="F49" s="54" t="s">
        <v>198</v>
      </c>
    </row>
    <row r="50" spans="1:6">
      <c r="A50" s="50"/>
      <c r="B50" s="41">
        <v>44</v>
      </c>
      <c r="C50" s="42"/>
      <c r="D50" s="42"/>
      <c r="E50" s="43">
        <v>8.5999999999999993E-2</v>
      </c>
      <c r="F50" s="54" t="s">
        <v>198</v>
      </c>
    </row>
    <row r="51" spans="1:6">
      <c r="A51" s="50"/>
      <c r="B51" s="42"/>
      <c r="C51" s="42"/>
      <c r="D51" s="44" t="s">
        <v>202</v>
      </c>
      <c r="E51" s="43">
        <v>8.8599999999999998E-2</v>
      </c>
      <c r="F51" s="54" t="s">
        <v>198</v>
      </c>
    </row>
    <row r="52" spans="1:6">
      <c r="A52" s="50"/>
      <c r="B52" s="41">
        <v>43</v>
      </c>
      <c r="C52" s="42"/>
      <c r="D52" s="42"/>
      <c r="E52" s="43">
        <v>8.8999999999999996E-2</v>
      </c>
      <c r="F52" s="54" t="s">
        <v>198</v>
      </c>
    </row>
    <row r="53" spans="1:6">
      <c r="A53" s="50"/>
      <c r="B53" s="41">
        <v>42</v>
      </c>
      <c r="C53" s="42"/>
      <c r="D53" s="42"/>
      <c r="E53" s="43">
        <v>9.35E-2</v>
      </c>
      <c r="F53" s="54" t="s">
        <v>198</v>
      </c>
    </row>
    <row r="54" spans="1:6">
      <c r="A54" s="50">
        <f>E54</f>
        <v>9.3799999999999994E-2</v>
      </c>
      <c r="B54" s="42"/>
      <c r="C54" s="42"/>
      <c r="D54" s="42"/>
      <c r="E54" s="43">
        <v>9.3799999999999994E-2</v>
      </c>
      <c r="F54" s="54" t="s">
        <v>198</v>
      </c>
    </row>
    <row r="55" spans="1:6">
      <c r="A55" s="50"/>
      <c r="B55" s="41">
        <v>41</v>
      </c>
      <c r="C55" s="42"/>
      <c r="D55" s="42"/>
      <c r="E55" s="43">
        <v>9.6000000000000002E-2</v>
      </c>
      <c r="F55" s="54" t="s">
        <v>198</v>
      </c>
    </row>
    <row r="56" spans="1:6">
      <c r="A56" s="50"/>
      <c r="B56" s="41">
        <v>40</v>
      </c>
      <c r="C56" s="42"/>
      <c r="D56" s="42"/>
      <c r="E56" s="43">
        <v>9.8000000000000004E-2</v>
      </c>
      <c r="F56" s="54" t="s">
        <v>198</v>
      </c>
    </row>
    <row r="57" spans="1:6">
      <c r="A57" s="50"/>
      <c r="B57" s="42"/>
      <c r="C57" s="42"/>
      <c r="D57" s="44" t="s">
        <v>203</v>
      </c>
      <c r="E57" s="43">
        <v>9.8400000000000001E-2</v>
      </c>
      <c r="F57" s="54" t="s">
        <v>198</v>
      </c>
    </row>
    <row r="58" spans="1:6">
      <c r="A58" s="50"/>
      <c r="B58" s="41">
        <v>39</v>
      </c>
      <c r="C58" s="42"/>
      <c r="D58" s="42"/>
      <c r="E58" s="43">
        <v>9.9500000000000005E-2</v>
      </c>
      <c r="F58" s="54" t="s">
        <v>198</v>
      </c>
    </row>
    <row r="59" spans="1:6">
      <c r="A59" s="50"/>
      <c r="B59" s="41">
        <v>38</v>
      </c>
      <c r="C59" s="42"/>
      <c r="D59" s="42"/>
      <c r="E59" s="43">
        <v>0.10150000000000001</v>
      </c>
      <c r="F59" s="54" t="s">
        <v>198</v>
      </c>
    </row>
    <row r="60" spans="1:6">
      <c r="A60" s="50"/>
      <c r="B60" s="41">
        <v>37</v>
      </c>
      <c r="C60" s="42"/>
      <c r="D60" s="42"/>
      <c r="E60" s="43">
        <v>0.104</v>
      </c>
      <c r="F60" s="54" t="s">
        <v>198</v>
      </c>
    </row>
    <row r="61" spans="1:6">
      <c r="A61" s="50"/>
      <c r="B61" s="41">
        <v>36</v>
      </c>
      <c r="C61" s="42"/>
      <c r="D61" s="42"/>
      <c r="E61" s="43">
        <v>0.1065</v>
      </c>
      <c r="F61" s="54" t="s">
        <v>198</v>
      </c>
    </row>
    <row r="62" spans="1:6">
      <c r="A62" s="50"/>
      <c r="B62" s="42"/>
      <c r="C62" s="42"/>
      <c r="D62" s="44" t="s">
        <v>204</v>
      </c>
      <c r="E62" s="43">
        <v>0.10829999999999999</v>
      </c>
      <c r="F62" s="54" t="s">
        <v>198</v>
      </c>
    </row>
    <row r="63" spans="1:6">
      <c r="A63" s="50">
        <f>E63</f>
        <v>0.1094</v>
      </c>
      <c r="B63" s="42"/>
      <c r="C63" s="42"/>
      <c r="D63" s="42"/>
      <c r="E63" s="43">
        <v>0.1094</v>
      </c>
      <c r="F63" s="54" t="s">
        <v>205</v>
      </c>
    </row>
    <row r="64" spans="1:6">
      <c r="A64" s="50"/>
      <c r="B64" s="41">
        <v>35</v>
      </c>
      <c r="C64" s="42"/>
      <c r="D64" s="42"/>
      <c r="E64" s="43">
        <v>0.11</v>
      </c>
      <c r="F64" s="54" t="s">
        <v>205</v>
      </c>
    </row>
    <row r="65" spans="1:6">
      <c r="A65" s="50"/>
      <c r="B65" s="41">
        <v>34</v>
      </c>
      <c r="C65" s="42"/>
      <c r="D65" s="42"/>
      <c r="E65" s="43">
        <v>0.111</v>
      </c>
      <c r="F65" s="54" t="s">
        <v>205</v>
      </c>
    </row>
    <row r="66" spans="1:6">
      <c r="A66" s="50"/>
      <c r="B66" s="41">
        <v>33</v>
      </c>
      <c r="C66" s="42"/>
      <c r="D66" s="42"/>
      <c r="E66" s="43">
        <v>0.113</v>
      </c>
      <c r="F66" s="54" t="s">
        <v>205</v>
      </c>
    </row>
    <row r="67" spans="1:6">
      <c r="A67" s="50"/>
      <c r="B67" s="41">
        <v>32</v>
      </c>
      <c r="C67" s="42"/>
      <c r="D67" s="42"/>
      <c r="E67" s="43">
        <v>0.11600000000000001</v>
      </c>
      <c r="F67" s="54" t="s">
        <v>205</v>
      </c>
    </row>
    <row r="68" spans="1:6">
      <c r="A68" s="50"/>
      <c r="B68" s="42"/>
      <c r="C68" s="42"/>
      <c r="D68" s="44">
        <v>3</v>
      </c>
      <c r="E68" s="43">
        <v>0.1181</v>
      </c>
      <c r="F68" s="54" t="s">
        <v>205</v>
      </c>
    </row>
    <row r="69" spans="1:6">
      <c r="A69" s="50"/>
      <c r="B69" s="41">
        <v>31</v>
      </c>
      <c r="C69" s="42"/>
      <c r="D69" s="42"/>
      <c r="E69" s="43">
        <v>0.12</v>
      </c>
      <c r="F69" s="54" t="s">
        <v>205</v>
      </c>
    </row>
    <row r="70" spans="1:6">
      <c r="A70" s="50">
        <f>E70</f>
        <v>0.125</v>
      </c>
      <c r="B70" s="42"/>
      <c r="C70" s="42"/>
      <c r="D70" s="42"/>
      <c r="E70" s="43">
        <v>0.125</v>
      </c>
      <c r="F70" s="54" t="s">
        <v>205</v>
      </c>
    </row>
    <row r="71" spans="1:6">
      <c r="A71" s="50"/>
      <c r="B71" s="42"/>
      <c r="C71" s="42"/>
      <c r="D71" s="44" t="s">
        <v>206</v>
      </c>
      <c r="E71" s="43">
        <v>0.128</v>
      </c>
      <c r="F71" s="54" t="s">
        <v>205</v>
      </c>
    </row>
    <row r="72" spans="1:6">
      <c r="A72" s="50"/>
      <c r="B72" s="41">
        <v>30</v>
      </c>
      <c r="C72" s="42"/>
      <c r="D72" s="42"/>
      <c r="E72" s="43">
        <v>0.1285</v>
      </c>
      <c r="F72" s="54" t="s">
        <v>205</v>
      </c>
    </row>
    <row r="73" spans="1:6">
      <c r="A73" s="50"/>
      <c r="B73" s="41">
        <v>29</v>
      </c>
      <c r="C73" s="42"/>
      <c r="D73" s="42"/>
      <c r="E73" s="43">
        <v>0.13600000000000001</v>
      </c>
      <c r="F73" s="54" t="s">
        <v>205</v>
      </c>
    </row>
    <row r="74" spans="1:6">
      <c r="A74" s="50"/>
      <c r="B74" s="42"/>
      <c r="C74" s="42"/>
      <c r="D74" s="44" t="s">
        <v>207</v>
      </c>
      <c r="E74" s="43">
        <v>0.13780000000000001</v>
      </c>
      <c r="F74" s="54" t="s">
        <v>205</v>
      </c>
    </row>
    <row r="75" spans="1:6">
      <c r="A75" s="50"/>
      <c r="B75" s="41">
        <v>28</v>
      </c>
      <c r="C75" s="42"/>
      <c r="D75" s="42"/>
      <c r="E75" s="43">
        <v>0.14050000000000001</v>
      </c>
      <c r="F75" s="54" t="s">
        <v>205</v>
      </c>
    </row>
    <row r="76" spans="1:6">
      <c r="A76" s="50">
        <f>E76</f>
        <v>0.1406</v>
      </c>
      <c r="B76" s="42"/>
      <c r="C76" s="42"/>
      <c r="D76" s="42"/>
      <c r="E76" s="43">
        <v>0.1406</v>
      </c>
      <c r="F76" s="54" t="s">
        <v>205</v>
      </c>
    </row>
    <row r="77" spans="1:6">
      <c r="A77" s="50"/>
      <c r="B77" s="41">
        <v>27</v>
      </c>
      <c r="C77" s="42"/>
      <c r="D77" s="42"/>
      <c r="E77" s="43">
        <v>0.14399999999999999</v>
      </c>
      <c r="F77" s="54" t="s">
        <v>205</v>
      </c>
    </row>
    <row r="78" spans="1:6">
      <c r="A78" s="50"/>
      <c r="B78" s="41">
        <v>26</v>
      </c>
      <c r="C78" s="42"/>
      <c r="D78" s="42"/>
      <c r="E78" s="43">
        <v>0.14699999999999999</v>
      </c>
      <c r="F78" s="54" t="s">
        <v>205</v>
      </c>
    </row>
    <row r="79" spans="1:6">
      <c r="A79" s="50"/>
      <c r="B79" s="42"/>
      <c r="C79" s="42"/>
      <c r="D79" s="44" t="s">
        <v>208</v>
      </c>
      <c r="E79" s="43">
        <v>0.14760000000000001</v>
      </c>
      <c r="F79" s="54" t="s">
        <v>205</v>
      </c>
    </row>
    <row r="80" spans="1:6">
      <c r="A80" s="50"/>
      <c r="B80" s="41">
        <v>25</v>
      </c>
      <c r="C80" s="42"/>
      <c r="D80" s="42"/>
      <c r="E80" s="43">
        <v>0.14949999999999999</v>
      </c>
      <c r="F80" s="54" t="s">
        <v>205</v>
      </c>
    </row>
    <row r="81" spans="1:6">
      <c r="A81" s="50"/>
      <c r="B81" s="41">
        <v>24</v>
      </c>
      <c r="C81" s="42"/>
      <c r="D81" s="42"/>
      <c r="E81" s="43">
        <v>0.152</v>
      </c>
      <c r="F81" s="54" t="s">
        <v>205</v>
      </c>
    </row>
    <row r="82" spans="1:6">
      <c r="A82" s="50"/>
      <c r="B82" s="41">
        <v>23</v>
      </c>
      <c r="C82" s="42"/>
      <c r="D82" s="42"/>
      <c r="E82" s="43">
        <v>0.154</v>
      </c>
      <c r="F82" s="54" t="s">
        <v>205</v>
      </c>
    </row>
    <row r="83" spans="1:6">
      <c r="A83" s="50">
        <f>E83</f>
        <v>0.15620000000000001</v>
      </c>
      <c r="B83" s="42"/>
      <c r="C83" s="42"/>
      <c r="D83" s="42"/>
      <c r="E83" s="43">
        <v>0.15620000000000001</v>
      </c>
      <c r="F83" s="54" t="s">
        <v>205</v>
      </c>
    </row>
    <row r="84" spans="1:6">
      <c r="A84" s="50"/>
      <c r="B84" s="41">
        <v>22</v>
      </c>
      <c r="C84" s="42"/>
      <c r="D84" s="42"/>
      <c r="E84" s="43">
        <v>0.157</v>
      </c>
      <c r="F84" s="54" t="s">
        <v>205</v>
      </c>
    </row>
    <row r="85" spans="1:6">
      <c r="A85" s="50"/>
      <c r="B85" s="42"/>
      <c r="C85" s="42"/>
      <c r="D85" s="44">
        <v>4</v>
      </c>
      <c r="E85" s="43">
        <v>0.1575</v>
      </c>
      <c r="F85" s="54" t="s">
        <v>205</v>
      </c>
    </row>
    <row r="86" spans="1:6">
      <c r="A86" s="50"/>
      <c r="B86" s="41">
        <v>21</v>
      </c>
      <c r="C86" s="42"/>
      <c r="D86" s="42"/>
      <c r="E86" s="43">
        <v>0.159</v>
      </c>
      <c r="F86" s="54" t="s">
        <v>205</v>
      </c>
    </row>
    <row r="87" spans="1:6">
      <c r="A87" s="50"/>
      <c r="B87" s="41">
        <v>20</v>
      </c>
      <c r="C87" s="42"/>
      <c r="D87" s="42"/>
      <c r="E87" s="43">
        <v>0.161</v>
      </c>
      <c r="F87" s="54" t="s">
        <v>209</v>
      </c>
    </row>
    <row r="88" spans="1:6">
      <c r="A88" s="50"/>
      <c r="B88" s="41">
        <v>19</v>
      </c>
      <c r="C88" s="42"/>
      <c r="D88" s="42"/>
      <c r="E88" s="43">
        <v>0.16600000000000001</v>
      </c>
      <c r="F88" s="54" t="s">
        <v>209</v>
      </c>
    </row>
    <row r="89" spans="1:6">
      <c r="A89" s="50"/>
      <c r="B89" s="42"/>
      <c r="C89" s="42"/>
      <c r="D89" s="44" t="s">
        <v>210</v>
      </c>
      <c r="E89" s="43">
        <v>0.1673</v>
      </c>
      <c r="F89" s="54" t="s">
        <v>209</v>
      </c>
    </row>
    <row r="90" spans="1:6">
      <c r="A90" s="50"/>
      <c r="B90" s="41">
        <v>18</v>
      </c>
      <c r="C90" s="42"/>
      <c r="D90" s="42"/>
      <c r="E90" s="43">
        <v>0.16950000000000001</v>
      </c>
      <c r="F90" s="54" t="s">
        <v>209</v>
      </c>
    </row>
    <row r="91" spans="1:6">
      <c r="A91" s="50">
        <f>E91</f>
        <v>0.1719</v>
      </c>
      <c r="B91" s="42"/>
      <c r="C91" s="42"/>
      <c r="D91" s="42"/>
      <c r="E91" s="43">
        <v>0.1719</v>
      </c>
      <c r="F91" s="54" t="s">
        <v>209</v>
      </c>
    </row>
    <row r="92" spans="1:6">
      <c r="A92" s="50"/>
      <c r="B92" s="41">
        <v>17</v>
      </c>
      <c r="C92" s="42"/>
      <c r="D92" s="42"/>
      <c r="E92" s="43">
        <v>0.17299999999999999</v>
      </c>
      <c r="F92" s="54" t="s">
        <v>209</v>
      </c>
    </row>
    <row r="93" spans="1:6">
      <c r="A93" s="50"/>
      <c r="B93" s="41">
        <v>16</v>
      </c>
      <c r="C93" s="42"/>
      <c r="D93" s="42"/>
      <c r="E93" s="43">
        <v>0.17699999999999999</v>
      </c>
      <c r="F93" s="54" t="s">
        <v>209</v>
      </c>
    </row>
    <row r="94" spans="1:6">
      <c r="A94" s="50"/>
      <c r="B94" s="42"/>
      <c r="C94" s="42"/>
      <c r="D94" s="44" t="s">
        <v>211</v>
      </c>
      <c r="E94" s="43">
        <v>0.1772</v>
      </c>
      <c r="F94" s="54" t="s">
        <v>209</v>
      </c>
    </row>
    <row r="95" spans="1:6">
      <c r="A95" s="50"/>
      <c r="B95" s="41">
        <v>15</v>
      </c>
      <c r="C95" s="42"/>
      <c r="D95" s="42"/>
      <c r="E95" s="43">
        <v>0.18</v>
      </c>
      <c r="F95" s="54" t="s">
        <v>209</v>
      </c>
    </row>
    <row r="96" spans="1:6">
      <c r="A96" s="50"/>
      <c r="B96" s="41">
        <v>14</v>
      </c>
      <c r="C96" s="42"/>
      <c r="D96" s="42"/>
      <c r="E96" s="43">
        <v>0.182</v>
      </c>
      <c r="F96" s="54" t="s">
        <v>209</v>
      </c>
    </row>
    <row r="97" spans="1:6">
      <c r="A97" s="50"/>
      <c r="B97" s="41">
        <v>13</v>
      </c>
      <c r="C97" s="42"/>
      <c r="D97" s="42"/>
      <c r="E97" s="43">
        <v>0.185</v>
      </c>
      <c r="F97" s="54" t="s">
        <v>209</v>
      </c>
    </row>
    <row r="98" spans="1:6">
      <c r="A98" s="50"/>
      <c r="B98" s="42"/>
      <c r="C98" s="42"/>
      <c r="D98" s="44" t="s">
        <v>212</v>
      </c>
      <c r="E98" s="43">
        <v>0.187</v>
      </c>
      <c r="F98" s="54" t="s">
        <v>209</v>
      </c>
    </row>
    <row r="99" spans="1:6">
      <c r="A99" s="50">
        <f>E99</f>
        <v>0.1875</v>
      </c>
      <c r="B99" s="42"/>
      <c r="C99" s="42"/>
      <c r="D99" s="42"/>
      <c r="E99" s="43">
        <v>0.1875</v>
      </c>
      <c r="F99" s="54" t="s">
        <v>209</v>
      </c>
    </row>
    <row r="100" spans="1:6">
      <c r="A100" s="50"/>
      <c r="B100" s="41">
        <v>12</v>
      </c>
      <c r="C100" s="42"/>
      <c r="D100" s="42"/>
      <c r="E100" s="43">
        <v>0.189</v>
      </c>
      <c r="F100" s="54" t="s">
        <v>209</v>
      </c>
    </row>
    <row r="101" spans="1:6">
      <c r="A101" s="50"/>
      <c r="B101" s="41">
        <v>11</v>
      </c>
      <c r="C101" s="42"/>
      <c r="D101" s="42"/>
      <c r="E101" s="43">
        <v>0.191</v>
      </c>
      <c r="F101" s="54" t="s">
        <v>209</v>
      </c>
    </row>
    <row r="102" spans="1:6">
      <c r="A102" s="50"/>
      <c r="B102" s="41">
        <v>10</v>
      </c>
      <c r="C102" s="42"/>
      <c r="D102" s="42"/>
      <c r="E102" s="43">
        <v>0.19350000000000001</v>
      </c>
      <c r="F102" s="54" t="s">
        <v>209</v>
      </c>
    </row>
    <row r="103" spans="1:6">
      <c r="A103" s="50"/>
      <c r="B103" s="41">
        <v>9</v>
      </c>
      <c r="C103" s="42"/>
      <c r="D103" s="42"/>
      <c r="E103" s="43">
        <v>0.19600000000000001</v>
      </c>
      <c r="F103" s="54" t="s">
        <v>209</v>
      </c>
    </row>
    <row r="104" spans="1:6">
      <c r="A104" s="50"/>
      <c r="B104" s="42"/>
      <c r="C104" s="42"/>
      <c r="D104" s="44">
        <v>5</v>
      </c>
      <c r="E104" s="43">
        <v>0.19689999999999999</v>
      </c>
      <c r="F104" s="54" t="s">
        <v>209</v>
      </c>
    </row>
    <row r="105" spans="1:6">
      <c r="A105" s="50"/>
      <c r="B105" s="41">
        <v>8</v>
      </c>
      <c r="C105" s="42"/>
      <c r="D105" s="42"/>
      <c r="E105" s="43">
        <v>0.19900000000000001</v>
      </c>
      <c r="F105" s="54" t="s">
        <v>209</v>
      </c>
    </row>
    <row r="106" spans="1:6">
      <c r="A106" s="50"/>
      <c r="B106" s="41">
        <v>7</v>
      </c>
      <c r="C106" s="42"/>
      <c r="D106" s="42"/>
      <c r="E106" s="43">
        <v>0.20100000000000001</v>
      </c>
      <c r="F106" s="54" t="s">
        <v>209</v>
      </c>
    </row>
    <row r="107" spans="1:6">
      <c r="A107" s="50">
        <f>E107</f>
        <v>0.2031</v>
      </c>
      <c r="B107" s="42"/>
      <c r="C107" s="42"/>
      <c r="D107" s="42"/>
      <c r="E107" s="43">
        <v>0.2031</v>
      </c>
      <c r="F107" s="54" t="s">
        <v>209</v>
      </c>
    </row>
    <row r="108" spans="1:6">
      <c r="A108" s="50"/>
      <c r="B108" s="41">
        <v>6</v>
      </c>
      <c r="C108" s="42"/>
      <c r="D108" s="42"/>
      <c r="E108" s="43">
        <v>0.20399999999999999</v>
      </c>
      <c r="F108" s="54" t="s">
        <v>209</v>
      </c>
    </row>
    <row r="109" spans="1:6">
      <c r="A109" s="50"/>
      <c r="B109" s="41">
        <v>5</v>
      </c>
      <c r="C109" s="42"/>
      <c r="D109" s="42"/>
      <c r="E109" s="43">
        <v>0.20549999999999999</v>
      </c>
      <c r="F109" s="54" t="s">
        <v>209</v>
      </c>
    </row>
    <row r="110" spans="1:6">
      <c r="A110" s="50"/>
      <c r="B110" s="42"/>
      <c r="C110" s="42"/>
      <c r="D110" s="44" t="s">
        <v>213</v>
      </c>
      <c r="E110" s="43">
        <v>0.20669999999999999</v>
      </c>
      <c r="F110" s="54" t="s">
        <v>209</v>
      </c>
    </row>
    <row r="111" spans="1:6">
      <c r="A111" s="50"/>
      <c r="B111" s="41">
        <v>4</v>
      </c>
      <c r="C111" s="42"/>
      <c r="D111" s="42"/>
      <c r="E111" s="43">
        <v>0.20899999999999999</v>
      </c>
      <c r="F111" s="54" t="s">
        <v>209</v>
      </c>
    </row>
    <row r="112" spans="1:6">
      <c r="A112" s="50"/>
      <c r="B112" s="41">
        <v>3</v>
      </c>
      <c r="C112" s="42"/>
      <c r="D112" s="42"/>
      <c r="E112" s="43">
        <v>0.21299999999999999</v>
      </c>
      <c r="F112" s="54" t="s">
        <v>209</v>
      </c>
    </row>
    <row r="113" spans="1:6">
      <c r="A113" s="50"/>
      <c r="B113" s="42"/>
      <c r="C113" s="42"/>
      <c r="D113" s="44" t="s">
        <v>214</v>
      </c>
      <c r="E113" s="43">
        <v>0.2165</v>
      </c>
      <c r="F113" s="54" t="s">
        <v>209</v>
      </c>
    </row>
    <row r="114" spans="1:6">
      <c r="A114" s="50">
        <f>E114</f>
        <v>0.21879999999999999</v>
      </c>
      <c r="B114" s="42"/>
      <c r="C114" s="42"/>
      <c r="D114" s="42"/>
      <c r="E114" s="43">
        <v>0.21879999999999999</v>
      </c>
      <c r="F114" s="54" t="s">
        <v>209</v>
      </c>
    </row>
    <row r="115" spans="1:6">
      <c r="A115" s="49"/>
      <c r="B115" s="41">
        <v>2</v>
      </c>
      <c r="C115" s="42"/>
      <c r="D115" s="42"/>
      <c r="E115" s="43">
        <v>0.221</v>
      </c>
      <c r="F115" s="54" t="s">
        <v>209</v>
      </c>
    </row>
    <row r="116" spans="1:6">
      <c r="A116" s="49"/>
      <c r="B116" s="42"/>
      <c r="C116" s="42"/>
      <c r="D116" s="44" t="s">
        <v>215</v>
      </c>
      <c r="E116" s="43">
        <v>0.22639999999999999</v>
      </c>
      <c r="F116" s="54" t="s">
        <v>209</v>
      </c>
    </row>
    <row r="117" spans="1:6">
      <c r="A117" s="49"/>
      <c r="B117" s="41">
        <v>1</v>
      </c>
      <c r="C117" s="42"/>
      <c r="D117" s="42"/>
      <c r="E117" s="43">
        <v>0.22800000000000001</v>
      </c>
      <c r="F117" s="54" t="s">
        <v>209</v>
      </c>
    </row>
    <row r="118" spans="1:6">
      <c r="A118" s="49"/>
      <c r="B118" s="42"/>
      <c r="C118" s="45" t="s">
        <v>216</v>
      </c>
      <c r="D118" s="42"/>
      <c r="E118" s="43">
        <v>0.23400000000000001</v>
      </c>
      <c r="F118" s="54" t="s">
        <v>209</v>
      </c>
    </row>
    <row r="119" spans="1:6">
      <c r="A119" s="50">
        <f>E119</f>
        <v>0.2344</v>
      </c>
      <c r="B119" s="42"/>
      <c r="C119" s="42"/>
      <c r="D119" s="42"/>
      <c r="E119" s="43">
        <v>0.2344</v>
      </c>
      <c r="F119" s="54" t="s">
        <v>209</v>
      </c>
    </row>
    <row r="120" spans="1:6">
      <c r="A120" s="49"/>
      <c r="B120" s="42"/>
      <c r="C120" s="42"/>
      <c r="D120" s="44">
        <v>6</v>
      </c>
      <c r="E120" s="43">
        <v>0.23619999999999999</v>
      </c>
      <c r="F120" s="54" t="s">
        <v>209</v>
      </c>
    </row>
    <row r="121" spans="1:6">
      <c r="A121" s="49"/>
      <c r="B121" s="42"/>
      <c r="C121" s="45" t="s">
        <v>217</v>
      </c>
      <c r="D121" s="42"/>
      <c r="E121" s="43">
        <v>0.23799999999999999</v>
      </c>
      <c r="F121" s="54" t="s">
        <v>209</v>
      </c>
    </row>
    <row r="122" spans="1:6">
      <c r="A122" s="49"/>
      <c r="B122" s="42"/>
      <c r="C122" s="45" t="s">
        <v>218</v>
      </c>
      <c r="D122" s="42"/>
      <c r="E122" s="43">
        <v>0.24199999999999999</v>
      </c>
      <c r="F122" s="54" t="s">
        <v>209</v>
      </c>
    </row>
    <row r="123" spans="1:6">
      <c r="A123" s="49"/>
      <c r="B123" s="42"/>
      <c r="C123" s="45" t="s">
        <v>219</v>
      </c>
      <c r="D123" s="42"/>
      <c r="E123" s="43">
        <v>0.246</v>
      </c>
      <c r="F123" s="54" t="s">
        <v>209</v>
      </c>
    </row>
    <row r="124" spans="1:6">
      <c r="A124" s="49"/>
      <c r="B124" s="42"/>
      <c r="C124" s="42"/>
      <c r="D124" s="44" t="s">
        <v>220</v>
      </c>
      <c r="E124" s="43">
        <v>0.24610000000000001</v>
      </c>
      <c r="F124" s="54" t="s">
        <v>209</v>
      </c>
    </row>
    <row r="125" spans="1:6">
      <c r="A125" s="50">
        <f>E125</f>
        <v>0.25</v>
      </c>
      <c r="B125" s="42"/>
      <c r="C125" s="45" t="s">
        <v>221</v>
      </c>
      <c r="D125" s="42"/>
      <c r="E125" s="43">
        <v>0.25</v>
      </c>
      <c r="F125" s="54" t="s">
        <v>209</v>
      </c>
    </row>
    <row r="126" spans="1:6">
      <c r="A126" s="49"/>
      <c r="B126" s="42"/>
      <c r="C126" s="42"/>
      <c r="D126" s="44" t="s">
        <v>222</v>
      </c>
      <c r="E126" s="43">
        <v>0.25590000000000002</v>
      </c>
      <c r="F126" s="54" t="s">
        <v>209</v>
      </c>
    </row>
    <row r="127" spans="1:6">
      <c r="A127" s="49"/>
      <c r="B127" s="42"/>
      <c r="C127" s="45" t="s">
        <v>223</v>
      </c>
      <c r="D127" s="42"/>
      <c r="E127" s="43">
        <v>0.25700000000000001</v>
      </c>
      <c r="F127" s="54" t="s">
        <v>209</v>
      </c>
    </row>
    <row r="128" spans="1:6">
      <c r="A128" s="49"/>
      <c r="B128" s="42"/>
      <c r="C128" s="45" t="s">
        <v>224</v>
      </c>
      <c r="D128" s="42"/>
      <c r="E128" s="43">
        <v>0.26100000000000001</v>
      </c>
      <c r="F128" s="54" t="s">
        <v>209</v>
      </c>
    </row>
    <row r="129" spans="1:6">
      <c r="A129" s="50">
        <f>E129</f>
        <v>0.2656</v>
      </c>
      <c r="B129" s="42"/>
      <c r="C129" s="42"/>
      <c r="D129" s="42"/>
      <c r="E129" s="43">
        <v>0.2656</v>
      </c>
      <c r="F129" s="54" t="s">
        <v>225</v>
      </c>
    </row>
    <row r="130" spans="1:6">
      <c r="A130" s="49"/>
      <c r="B130" s="42"/>
      <c r="C130" s="42"/>
      <c r="D130" s="44" t="s">
        <v>226</v>
      </c>
      <c r="E130" s="43">
        <v>0.26569999999999999</v>
      </c>
      <c r="F130" s="54" t="s">
        <v>225</v>
      </c>
    </row>
    <row r="131" spans="1:6">
      <c r="A131" s="49"/>
      <c r="B131" s="42"/>
      <c r="C131" s="45" t="s">
        <v>227</v>
      </c>
      <c r="D131" s="42"/>
      <c r="E131" s="43">
        <v>0.26600000000000001</v>
      </c>
      <c r="F131" s="54" t="s">
        <v>225</v>
      </c>
    </row>
    <row r="132" spans="1:6">
      <c r="A132" s="49"/>
      <c r="B132" s="42"/>
      <c r="C132" s="45" t="s">
        <v>228</v>
      </c>
      <c r="D132" s="42"/>
      <c r="E132" s="43">
        <v>0.27200000000000002</v>
      </c>
      <c r="F132" s="54" t="s">
        <v>225</v>
      </c>
    </row>
    <row r="133" spans="1:6">
      <c r="A133" s="49"/>
      <c r="B133" s="42"/>
      <c r="C133" s="42"/>
      <c r="D133" s="44">
        <v>7</v>
      </c>
      <c r="E133" s="43">
        <v>0.27560000000000001</v>
      </c>
      <c r="F133" s="54" t="s">
        <v>225</v>
      </c>
    </row>
    <row r="134" spans="1:6">
      <c r="A134" s="49"/>
      <c r="B134" s="42"/>
      <c r="C134" s="45" t="s">
        <v>229</v>
      </c>
      <c r="D134" s="42"/>
      <c r="E134" s="43">
        <v>0.27700000000000002</v>
      </c>
      <c r="F134" s="54" t="s">
        <v>225</v>
      </c>
    </row>
    <row r="135" spans="1:6">
      <c r="A135" s="49"/>
      <c r="B135" s="42"/>
      <c r="C135" s="45" t="s">
        <v>230</v>
      </c>
      <c r="D135" s="42"/>
      <c r="E135" s="43">
        <v>0.28100000000000003</v>
      </c>
      <c r="F135" s="54" t="s">
        <v>225</v>
      </c>
    </row>
    <row r="136" spans="1:6">
      <c r="A136" s="50">
        <f>E136</f>
        <v>0.28120000000000001</v>
      </c>
      <c r="B136" s="42"/>
      <c r="C136" s="42"/>
      <c r="D136" s="42"/>
      <c r="E136" s="43">
        <v>0.28120000000000001</v>
      </c>
      <c r="F136" s="54" t="s">
        <v>225</v>
      </c>
    </row>
    <row r="137" spans="1:6">
      <c r="A137" s="49"/>
      <c r="B137" s="42"/>
      <c r="C137" s="42"/>
      <c r="D137" s="44" t="s">
        <v>231</v>
      </c>
      <c r="E137" s="43">
        <v>0.28539999999999999</v>
      </c>
      <c r="F137" s="54" t="s">
        <v>225</v>
      </c>
    </row>
    <row r="138" spans="1:6">
      <c r="A138" s="49"/>
      <c r="B138" s="42"/>
      <c r="C138" s="45" t="s">
        <v>232</v>
      </c>
      <c r="D138" s="42"/>
      <c r="E138" s="43">
        <v>0.28999999999999998</v>
      </c>
      <c r="F138" s="54" t="s">
        <v>225</v>
      </c>
    </row>
    <row r="139" spans="1:6">
      <c r="A139" s="49"/>
      <c r="B139" s="42"/>
      <c r="C139" s="45" t="s">
        <v>233</v>
      </c>
      <c r="D139" s="42"/>
      <c r="E139" s="43">
        <v>0.29499999999999998</v>
      </c>
      <c r="F139" s="54" t="s">
        <v>225</v>
      </c>
    </row>
    <row r="140" spans="1:6">
      <c r="A140" s="49"/>
      <c r="B140" s="42"/>
      <c r="C140" s="42"/>
      <c r="D140" s="44" t="s">
        <v>234</v>
      </c>
      <c r="E140" s="43">
        <v>0.29530000000000001</v>
      </c>
      <c r="F140" s="54" t="s">
        <v>225</v>
      </c>
    </row>
    <row r="141" spans="1:6">
      <c r="A141" s="50">
        <f>E141</f>
        <v>0.2969</v>
      </c>
      <c r="B141" s="42"/>
      <c r="C141" s="42"/>
      <c r="D141" s="42"/>
      <c r="E141" s="43">
        <v>0.2969</v>
      </c>
      <c r="F141" s="54" t="s">
        <v>225</v>
      </c>
    </row>
    <row r="142" spans="1:6">
      <c r="A142" s="49"/>
      <c r="B142" s="42"/>
      <c r="C142" s="45" t="s">
        <v>235</v>
      </c>
      <c r="D142" s="42"/>
      <c r="E142" s="43">
        <v>0.30199999999999999</v>
      </c>
      <c r="F142" s="54" t="s">
        <v>225</v>
      </c>
    </row>
    <row r="143" spans="1:6">
      <c r="A143" s="49"/>
      <c r="B143" s="42"/>
      <c r="C143" s="42"/>
      <c r="D143" s="44" t="s">
        <v>236</v>
      </c>
      <c r="E143" s="43">
        <v>0.30509999999999998</v>
      </c>
      <c r="F143" s="54" t="s">
        <v>225</v>
      </c>
    </row>
    <row r="144" spans="1:6">
      <c r="A144" s="50">
        <f>E144</f>
        <v>0.3125</v>
      </c>
      <c r="B144" s="42"/>
      <c r="C144" s="42"/>
      <c r="D144" s="42"/>
      <c r="E144" s="43">
        <v>0.3125</v>
      </c>
      <c r="F144" s="54" t="s">
        <v>225</v>
      </c>
    </row>
    <row r="145" spans="1:6">
      <c r="A145" s="49"/>
      <c r="B145" s="42"/>
      <c r="C145" s="42"/>
      <c r="D145" s="44">
        <v>8</v>
      </c>
      <c r="E145" s="43">
        <v>0.315</v>
      </c>
      <c r="F145" s="54" t="s">
        <v>225</v>
      </c>
    </row>
    <row r="146" spans="1:6">
      <c r="A146" s="49"/>
      <c r="B146" s="42"/>
      <c r="C146" s="45" t="s">
        <v>237</v>
      </c>
      <c r="D146" s="42"/>
      <c r="E146" s="43">
        <v>0.316</v>
      </c>
      <c r="F146" s="54" t="s">
        <v>225</v>
      </c>
    </row>
    <row r="147" spans="1:6">
      <c r="A147" s="49"/>
      <c r="B147" s="42"/>
      <c r="C147" s="45" t="s">
        <v>238</v>
      </c>
      <c r="D147" s="42"/>
      <c r="E147" s="43">
        <v>0.32300000000000001</v>
      </c>
      <c r="F147" s="54" t="s">
        <v>225</v>
      </c>
    </row>
    <row r="148" spans="1:6">
      <c r="A148" s="49"/>
      <c r="B148" s="42"/>
      <c r="C148" s="42"/>
      <c r="D148" s="44" t="s">
        <v>239</v>
      </c>
      <c r="E148" s="43">
        <v>0.32479999999999998</v>
      </c>
      <c r="F148" s="54" t="s">
        <v>225</v>
      </c>
    </row>
    <row r="149" spans="1:6">
      <c r="A149" s="50">
        <f>E149</f>
        <v>0.3281</v>
      </c>
      <c r="B149" s="46"/>
      <c r="C149" s="46"/>
      <c r="D149" s="46"/>
      <c r="E149" s="43">
        <v>0.3281</v>
      </c>
      <c r="F149" s="54" t="s">
        <v>225</v>
      </c>
    </row>
    <row r="150" spans="1:6">
      <c r="A150" s="49"/>
      <c r="B150" s="42"/>
      <c r="C150" s="45" t="s">
        <v>240</v>
      </c>
      <c r="D150" s="42"/>
      <c r="E150" s="43">
        <v>0.33200000000000002</v>
      </c>
      <c r="F150" s="54" t="s">
        <v>225</v>
      </c>
    </row>
    <row r="151" spans="1:6">
      <c r="A151" s="49"/>
      <c r="B151" s="42"/>
      <c r="C151" s="42"/>
      <c r="D151" s="44" t="s">
        <v>241</v>
      </c>
      <c r="E151" s="43">
        <v>0.33460000000000001</v>
      </c>
      <c r="F151" s="54" t="s">
        <v>225</v>
      </c>
    </row>
    <row r="152" spans="1:6">
      <c r="A152" s="49"/>
      <c r="B152" s="42"/>
      <c r="C152" s="45" t="s">
        <v>242</v>
      </c>
      <c r="D152" s="42"/>
      <c r="E152" s="43">
        <v>0.33900000000000002</v>
      </c>
      <c r="F152" s="54" t="s">
        <v>225</v>
      </c>
    </row>
    <row r="153" spans="1:6">
      <c r="A153" s="50">
        <f>E153</f>
        <v>0.34379999999999999</v>
      </c>
      <c r="B153" s="47"/>
      <c r="C153" s="47"/>
      <c r="D153" s="47"/>
      <c r="E153" s="43">
        <v>0.34379999999999999</v>
      </c>
      <c r="F153" s="54" t="s">
        <v>225</v>
      </c>
    </row>
    <row r="154" spans="1:6">
      <c r="A154" s="49"/>
      <c r="B154" s="42"/>
      <c r="C154" s="42"/>
      <c r="D154" s="44" t="s">
        <v>243</v>
      </c>
      <c r="E154" s="43">
        <v>0.34449999999999997</v>
      </c>
      <c r="F154" s="54" t="s">
        <v>225</v>
      </c>
    </row>
    <row r="155" spans="1:6">
      <c r="A155" s="49"/>
      <c r="B155" s="42"/>
      <c r="C155" s="45" t="s">
        <v>244</v>
      </c>
      <c r="D155" s="42"/>
      <c r="E155" s="43">
        <v>0.34799999999999998</v>
      </c>
      <c r="F155" s="54" t="s">
        <v>225</v>
      </c>
    </row>
    <row r="156" spans="1:6">
      <c r="A156" s="49"/>
      <c r="B156" s="42"/>
      <c r="C156" s="42"/>
      <c r="D156" s="44">
        <v>9</v>
      </c>
      <c r="E156" s="43">
        <v>0.3543</v>
      </c>
      <c r="F156" s="54" t="s">
        <v>225</v>
      </c>
    </row>
    <row r="157" spans="1:6">
      <c r="A157" s="49"/>
      <c r="B157" s="42"/>
      <c r="C157" s="45" t="s">
        <v>245</v>
      </c>
      <c r="D157" s="42"/>
      <c r="E157" s="43">
        <v>0.35799999999999998</v>
      </c>
      <c r="F157" s="54" t="s">
        <v>225</v>
      </c>
    </row>
    <row r="158" spans="1:6">
      <c r="A158" s="50">
        <f>E158</f>
        <v>0.3594</v>
      </c>
      <c r="B158" s="46"/>
      <c r="C158" s="46"/>
      <c r="D158" s="46"/>
      <c r="E158" s="43">
        <v>0.3594</v>
      </c>
      <c r="F158" s="54" t="s">
        <v>225</v>
      </c>
    </row>
    <row r="159" spans="1:6">
      <c r="A159" s="49"/>
      <c r="B159" s="42"/>
      <c r="C159" s="42"/>
      <c r="D159" s="44" t="s">
        <v>246</v>
      </c>
      <c r="E159" s="43">
        <v>0.36420000000000002</v>
      </c>
      <c r="F159" s="54" t="s">
        <v>225</v>
      </c>
    </row>
    <row r="160" spans="1:6">
      <c r="A160" s="49"/>
      <c r="B160" s="42"/>
      <c r="C160" s="45" t="s">
        <v>247</v>
      </c>
      <c r="D160" s="42"/>
      <c r="E160" s="43">
        <v>0.36799999999999999</v>
      </c>
      <c r="F160" s="54" t="s">
        <v>225</v>
      </c>
    </row>
    <row r="161" spans="1:6">
      <c r="A161" s="49"/>
      <c r="B161" s="42"/>
      <c r="C161" s="42"/>
      <c r="D161" s="44" t="s">
        <v>248</v>
      </c>
      <c r="E161" s="43">
        <v>0.374</v>
      </c>
      <c r="F161" s="54" t="s">
        <v>225</v>
      </c>
    </row>
    <row r="162" spans="1:6">
      <c r="A162" s="50">
        <f>E162</f>
        <v>0.375</v>
      </c>
      <c r="B162" s="46"/>
      <c r="C162" s="46"/>
      <c r="D162" s="46"/>
      <c r="E162" s="48">
        <v>0.375</v>
      </c>
      <c r="F162" s="54" t="s">
        <v>225</v>
      </c>
    </row>
    <row r="163" spans="1:6">
      <c r="A163" s="51"/>
      <c r="B163" s="48" t="s">
        <v>249</v>
      </c>
      <c r="C163" s="45" t="s">
        <v>250</v>
      </c>
      <c r="D163" s="43"/>
      <c r="E163" s="48">
        <v>0.377</v>
      </c>
      <c r="F163" s="54" t="s">
        <v>225</v>
      </c>
    </row>
    <row r="164" spans="1:6">
      <c r="A164" s="51"/>
      <c r="B164" s="48"/>
      <c r="C164" s="45"/>
      <c r="D164" s="44" t="s">
        <v>251</v>
      </c>
      <c r="E164" s="43">
        <v>0.38390000000000002</v>
      </c>
      <c r="F164" s="54" t="s">
        <v>225</v>
      </c>
    </row>
    <row r="165" spans="1:6">
      <c r="A165" s="51"/>
      <c r="B165" s="48"/>
      <c r="C165" s="45" t="s">
        <v>252</v>
      </c>
      <c r="D165" s="43"/>
      <c r="E165" s="43">
        <v>0.38600000000000001</v>
      </c>
      <c r="F165" s="54" t="s">
        <v>225</v>
      </c>
    </row>
    <row r="166" spans="1:6">
      <c r="A166" s="50">
        <f>E166</f>
        <v>0.3906</v>
      </c>
      <c r="B166" s="46"/>
      <c r="C166" s="46"/>
      <c r="D166" s="46"/>
      <c r="E166" s="43">
        <v>0.3906</v>
      </c>
      <c r="F166" s="54" t="s">
        <v>225</v>
      </c>
    </row>
    <row r="167" spans="1:6">
      <c r="A167" s="51"/>
      <c r="B167" s="48"/>
      <c r="C167" s="45"/>
      <c r="D167" s="44">
        <v>10</v>
      </c>
      <c r="E167" s="43">
        <v>0.39369999999999999</v>
      </c>
      <c r="F167" s="54" t="s">
        <v>225</v>
      </c>
    </row>
    <row r="168" spans="1:6">
      <c r="A168" s="51"/>
      <c r="B168" s="48"/>
      <c r="C168" s="45" t="s">
        <v>253</v>
      </c>
      <c r="D168" s="43"/>
      <c r="E168" s="43">
        <v>0.39700000000000002</v>
      </c>
      <c r="F168" s="54" t="s">
        <v>225</v>
      </c>
    </row>
    <row r="169" spans="1:6">
      <c r="A169" s="51"/>
      <c r="B169" s="48"/>
      <c r="C169" s="45" t="s">
        <v>254</v>
      </c>
      <c r="D169" s="43"/>
      <c r="E169" s="43">
        <v>0.40400000000000003</v>
      </c>
      <c r="F169" s="54" t="s">
        <v>225</v>
      </c>
    </row>
    <row r="170" spans="1:6">
      <c r="A170" s="50">
        <f>E170</f>
        <v>0.40629999999999999</v>
      </c>
      <c r="B170" s="46"/>
      <c r="C170" s="46"/>
      <c r="D170" s="46"/>
      <c r="E170" s="43">
        <v>0.40629999999999999</v>
      </c>
      <c r="F170" s="54" t="s">
        <v>225</v>
      </c>
    </row>
    <row r="171" spans="1:6">
      <c r="A171" s="51"/>
      <c r="B171" s="48"/>
      <c r="C171" s="45" t="s">
        <v>255</v>
      </c>
      <c r="D171" s="43"/>
      <c r="E171" s="43">
        <v>0.41299999999999998</v>
      </c>
      <c r="F171" s="54" t="s">
        <v>225</v>
      </c>
    </row>
    <row r="172" spans="1:6">
      <c r="A172" s="49"/>
      <c r="B172" s="42"/>
      <c r="C172" s="42"/>
      <c r="D172" s="44" t="s">
        <v>256</v>
      </c>
      <c r="E172" s="43">
        <v>0.41339999999999999</v>
      </c>
      <c r="F172" s="54" t="s">
        <v>225</v>
      </c>
    </row>
    <row r="173" spans="1:6">
      <c r="A173" s="50">
        <f>E173</f>
        <v>0.4219</v>
      </c>
      <c r="B173" s="46"/>
      <c r="C173" s="46"/>
      <c r="D173" s="46"/>
      <c r="E173" s="43">
        <v>0.4219</v>
      </c>
      <c r="F173" s="54" t="s">
        <v>225</v>
      </c>
    </row>
    <row r="174" spans="1:6">
      <c r="A174" s="49"/>
      <c r="B174" s="42"/>
      <c r="C174" s="42"/>
      <c r="D174" s="44">
        <v>11</v>
      </c>
      <c r="E174" s="43">
        <v>0.43309999999999998</v>
      </c>
      <c r="F174" s="54" t="s">
        <v>225</v>
      </c>
    </row>
    <row r="175" spans="1:6">
      <c r="A175" s="50">
        <f>E175</f>
        <v>0.4375</v>
      </c>
      <c r="B175" s="47"/>
      <c r="C175" s="47"/>
      <c r="D175" s="47"/>
      <c r="E175" s="43">
        <v>0.4375</v>
      </c>
      <c r="F175" s="54" t="s">
        <v>257</v>
      </c>
    </row>
    <row r="176" spans="1:6">
      <c r="A176" s="49"/>
      <c r="B176" s="42"/>
      <c r="C176" s="42"/>
      <c r="D176" s="44" t="s">
        <v>258</v>
      </c>
      <c r="E176" s="43">
        <v>0.45279999999999998</v>
      </c>
      <c r="F176" s="54" t="s">
        <v>257</v>
      </c>
    </row>
    <row r="177" spans="1:6">
      <c r="A177" s="50">
        <f>E177</f>
        <v>0.4531</v>
      </c>
      <c r="B177" s="42"/>
      <c r="C177" s="42"/>
      <c r="D177" s="42"/>
      <c r="E177" s="43">
        <v>0.4531</v>
      </c>
      <c r="F177" s="54" t="s">
        <v>257</v>
      </c>
    </row>
    <row r="178" spans="1:6">
      <c r="A178" s="50">
        <f>E178</f>
        <v>0.46879999999999999</v>
      </c>
      <c r="B178" s="42"/>
      <c r="C178" s="42"/>
      <c r="D178" s="42"/>
      <c r="E178" s="43">
        <v>0.46879999999999999</v>
      </c>
      <c r="F178" s="54" t="s">
        <v>257</v>
      </c>
    </row>
    <row r="179" spans="1:6">
      <c r="A179" s="49"/>
      <c r="B179" s="42"/>
      <c r="C179" s="42"/>
      <c r="D179" s="44">
        <v>12</v>
      </c>
      <c r="E179" s="43">
        <v>0.47239999999999999</v>
      </c>
      <c r="F179" s="54" t="s">
        <v>257</v>
      </c>
    </row>
    <row r="180" spans="1:6">
      <c r="A180" s="50">
        <f>E180</f>
        <v>0.4844</v>
      </c>
      <c r="B180" s="42"/>
      <c r="C180" s="42"/>
      <c r="D180" s="42"/>
      <c r="E180" s="43">
        <v>0.4844</v>
      </c>
      <c r="F180" s="54" t="s">
        <v>257</v>
      </c>
    </row>
    <row r="181" spans="1:6">
      <c r="A181" s="49"/>
      <c r="B181" s="42"/>
      <c r="C181" s="42"/>
      <c r="D181" s="44" t="s">
        <v>259</v>
      </c>
      <c r="E181" s="43">
        <v>0.49209999999999998</v>
      </c>
      <c r="F181" s="54" t="s">
        <v>257</v>
      </c>
    </row>
    <row r="182" spans="1:6">
      <c r="A182" s="50">
        <f>E182</f>
        <v>0.5</v>
      </c>
      <c r="B182" s="42"/>
      <c r="C182" s="42"/>
      <c r="D182" s="42"/>
      <c r="E182" s="43">
        <v>0.5</v>
      </c>
      <c r="F182" s="54" t="s">
        <v>257</v>
      </c>
    </row>
    <row r="183" spans="1:6">
      <c r="A183" s="49"/>
      <c r="B183" s="42"/>
      <c r="C183" s="42"/>
      <c r="D183" s="44">
        <v>13</v>
      </c>
      <c r="E183" s="43">
        <v>0.51180000000000003</v>
      </c>
      <c r="F183" s="54" t="s">
        <v>257</v>
      </c>
    </row>
    <row r="184" spans="1:6">
      <c r="A184" s="50">
        <f>E184</f>
        <v>0.51559999999999995</v>
      </c>
      <c r="B184" s="42"/>
      <c r="C184" s="42"/>
      <c r="D184" s="42"/>
      <c r="E184" s="43">
        <v>0.51559999999999995</v>
      </c>
      <c r="F184" s="54" t="s">
        <v>260</v>
      </c>
    </row>
    <row r="185" spans="1:6">
      <c r="A185" s="50">
        <f>E185</f>
        <v>0.53120000000000001</v>
      </c>
      <c r="B185" s="42"/>
      <c r="C185" s="42"/>
      <c r="D185" s="42"/>
      <c r="E185" s="43">
        <v>0.53120000000000001</v>
      </c>
      <c r="F185" s="54" t="s">
        <v>260</v>
      </c>
    </row>
    <row r="186" spans="1:6">
      <c r="A186" s="49"/>
      <c r="B186" s="42"/>
      <c r="C186" s="42"/>
      <c r="D186" s="44" t="s">
        <v>261</v>
      </c>
      <c r="E186" s="43">
        <v>0.53149999999999997</v>
      </c>
      <c r="F186" s="54" t="s">
        <v>260</v>
      </c>
    </row>
    <row r="187" spans="1:6">
      <c r="A187" s="50">
        <f>E187</f>
        <v>0.54690000000000005</v>
      </c>
      <c r="B187" s="42"/>
      <c r="C187" s="42"/>
      <c r="D187" s="42"/>
      <c r="E187" s="43">
        <v>0.54690000000000005</v>
      </c>
      <c r="F187" s="54" t="s">
        <v>260</v>
      </c>
    </row>
    <row r="188" spans="1:6">
      <c r="A188" s="49"/>
      <c r="B188" s="42"/>
      <c r="C188" s="42"/>
      <c r="D188" s="44">
        <v>14</v>
      </c>
      <c r="E188" s="43">
        <v>0.55120000000000002</v>
      </c>
      <c r="F188" s="54" t="s">
        <v>260</v>
      </c>
    </row>
    <row r="189" spans="1:6">
      <c r="A189" s="50">
        <f>E189</f>
        <v>0.5625</v>
      </c>
      <c r="B189" s="42"/>
      <c r="C189" s="42"/>
      <c r="D189" s="42"/>
      <c r="E189" s="43">
        <v>0.5625</v>
      </c>
      <c r="F189" s="54" t="s">
        <v>260</v>
      </c>
    </row>
    <row r="190" spans="1:6">
      <c r="A190" s="49"/>
      <c r="B190" s="42"/>
      <c r="C190" s="42"/>
      <c r="D190" s="44" t="s">
        <v>262</v>
      </c>
      <c r="E190" s="43">
        <v>0.57089999999999996</v>
      </c>
      <c r="F190" s="54" t="s">
        <v>260</v>
      </c>
    </row>
    <row r="191" spans="1:6">
      <c r="A191" s="50">
        <f>E191</f>
        <v>0.57809999999999995</v>
      </c>
      <c r="B191" s="42"/>
      <c r="C191" s="42"/>
      <c r="D191" s="42"/>
      <c r="E191" s="43">
        <v>0.57809999999999995</v>
      </c>
      <c r="F191" s="54" t="s">
        <v>260</v>
      </c>
    </row>
    <row r="192" spans="1:6">
      <c r="A192" s="49"/>
      <c r="B192" s="42"/>
      <c r="C192" s="42"/>
      <c r="D192" s="44">
        <v>15</v>
      </c>
      <c r="E192" s="43">
        <v>0.59060000000000001</v>
      </c>
      <c r="F192" s="54" t="s">
        <v>260</v>
      </c>
    </row>
    <row r="193" spans="1:6">
      <c r="A193" s="50">
        <f>E193</f>
        <v>0.59379999999999999</v>
      </c>
      <c r="B193" s="42"/>
      <c r="C193" s="42"/>
      <c r="D193" s="42"/>
      <c r="E193" s="43">
        <v>0.59379999999999999</v>
      </c>
      <c r="F193" s="54" t="s">
        <v>260</v>
      </c>
    </row>
    <row r="194" spans="1:6">
      <c r="A194" s="50">
        <f>E194</f>
        <v>0.60940000000000005</v>
      </c>
      <c r="B194" s="42"/>
      <c r="C194" s="42"/>
      <c r="D194" s="42"/>
      <c r="E194" s="43">
        <v>0.60940000000000005</v>
      </c>
      <c r="F194" s="54" t="s">
        <v>260</v>
      </c>
    </row>
    <row r="195" spans="1:6">
      <c r="A195" s="49"/>
      <c r="B195" s="42"/>
      <c r="C195" s="42"/>
      <c r="D195" s="44" t="s">
        <v>263</v>
      </c>
      <c r="E195" s="43">
        <v>0.61019999999999996</v>
      </c>
      <c r="F195" s="54" t="s">
        <v>260</v>
      </c>
    </row>
    <row r="196" spans="1:6">
      <c r="A196" s="50">
        <f>E196</f>
        <v>0.625</v>
      </c>
      <c r="B196" s="42"/>
      <c r="C196" s="42"/>
      <c r="D196" s="42"/>
      <c r="E196" s="43">
        <v>0.625</v>
      </c>
      <c r="F196" s="54" t="s">
        <v>260</v>
      </c>
    </row>
    <row r="197" spans="1:6">
      <c r="A197" s="49"/>
      <c r="B197" s="42"/>
      <c r="C197" s="42"/>
      <c r="D197" s="44">
        <v>16</v>
      </c>
      <c r="E197" s="43">
        <v>0.62990000000000002</v>
      </c>
      <c r="F197" s="54" t="s">
        <v>260</v>
      </c>
    </row>
    <row r="198" spans="1:6">
      <c r="A198" s="50">
        <f>E198</f>
        <v>0.64059999999999995</v>
      </c>
      <c r="B198" s="42"/>
      <c r="C198" s="42"/>
      <c r="D198" s="42"/>
      <c r="E198" s="43">
        <v>0.64059999999999995</v>
      </c>
      <c r="F198" s="54" t="s">
        <v>260</v>
      </c>
    </row>
    <row r="199" spans="1:6">
      <c r="A199" s="49"/>
      <c r="B199" s="42"/>
      <c r="C199" s="42"/>
      <c r="D199" s="44" t="s">
        <v>264</v>
      </c>
      <c r="E199" s="43">
        <v>0.64959999999999996</v>
      </c>
      <c r="F199" s="54" t="s">
        <v>260</v>
      </c>
    </row>
    <row r="200" spans="1:6">
      <c r="A200" s="50">
        <f>E200</f>
        <v>0.65620000000000001</v>
      </c>
      <c r="B200" s="42"/>
      <c r="C200" s="42"/>
      <c r="D200" s="42"/>
      <c r="E200" s="43">
        <v>0.65620000000000001</v>
      </c>
      <c r="F200" s="54" t="s">
        <v>260</v>
      </c>
    </row>
    <row r="201" spans="1:6">
      <c r="A201" s="49"/>
      <c r="B201" s="42"/>
      <c r="C201" s="42"/>
      <c r="D201" s="44">
        <v>17</v>
      </c>
      <c r="E201" s="43">
        <v>0.66930000000000001</v>
      </c>
      <c r="F201" s="54" t="s">
        <v>260</v>
      </c>
    </row>
    <row r="202" spans="1:6">
      <c r="A202" s="50">
        <f>E202</f>
        <v>0.67190000000000005</v>
      </c>
      <c r="B202" s="42"/>
      <c r="C202" s="42"/>
      <c r="D202" s="42"/>
      <c r="E202" s="43">
        <v>0.67190000000000005</v>
      </c>
      <c r="F202" s="54" t="s">
        <v>260</v>
      </c>
    </row>
    <row r="203" spans="1:6">
      <c r="A203" s="50">
        <f>E203</f>
        <v>0.6875</v>
      </c>
      <c r="B203" s="42"/>
      <c r="C203" s="42"/>
      <c r="D203" s="42"/>
      <c r="E203" s="43">
        <v>0.6875</v>
      </c>
      <c r="F203" s="54" t="s">
        <v>260</v>
      </c>
    </row>
    <row r="204" spans="1:6">
      <c r="A204" s="49"/>
      <c r="B204" s="42"/>
      <c r="C204" s="42"/>
      <c r="D204" s="44" t="s">
        <v>265</v>
      </c>
      <c r="E204" s="43">
        <v>0.68899999999999995</v>
      </c>
      <c r="F204" s="54" t="s">
        <v>260</v>
      </c>
    </row>
    <row r="205" spans="1:6">
      <c r="A205" s="50">
        <f>E205</f>
        <v>0.70309999999999995</v>
      </c>
      <c r="B205" s="42"/>
      <c r="C205" s="42"/>
      <c r="D205" s="42"/>
      <c r="E205" s="43">
        <v>0.70309999999999995</v>
      </c>
      <c r="F205" s="54" t="s">
        <v>260</v>
      </c>
    </row>
    <row r="206" spans="1:6">
      <c r="A206" s="49"/>
      <c r="B206" s="42"/>
      <c r="C206" s="42"/>
      <c r="D206" s="44">
        <v>18</v>
      </c>
      <c r="E206" s="43">
        <v>0.7087</v>
      </c>
      <c r="F206" s="54" t="s">
        <v>260</v>
      </c>
    </row>
    <row r="207" spans="1:6">
      <c r="A207" s="50">
        <f>E207</f>
        <v>0.71879999999999999</v>
      </c>
      <c r="B207" s="42"/>
      <c r="C207" s="42"/>
      <c r="D207" s="42"/>
      <c r="E207" s="43">
        <v>0.71879999999999999</v>
      </c>
      <c r="F207" s="54" t="s">
        <v>260</v>
      </c>
    </row>
    <row r="208" spans="1:6">
      <c r="A208" s="49"/>
      <c r="B208" s="42"/>
      <c r="C208" s="42"/>
      <c r="D208" s="44" t="s">
        <v>266</v>
      </c>
      <c r="E208" s="43">
        <v>0.72829999999999995</v>
      </c>
      <c r="F208" s="54" t="s">
        <v>260</v>
      </c>
    </row>
    <row r="209" spans="1:6">
      <c r="A209" s="50">
        <f>E209</f>
        <v>0.73440000000000005</v>
      </c>
      <c r="B209" s="42"/>
      <c r="C209" s="42"/>
      <c r="D209" s="42"/>
      <c r="E209" s="43">
        <v>0.73440000000000005</v>
      </c>
      <c r="F209" s="54" t="s">
        <v>260</v>
      </c>
    </row>
    <row r="210" spans="1:6">
      <c r="A210" s="49"/>
      <c r="B210" s="42"/>
      <c r="C210" s="42"/>
      <c r="D210" s="44">
        <v>19</v>
      </c>
      <c r="E210" s="43">
        <v>0.748</v>
      </c>
      <c r="F210" s="54" t="s">
        <v>267</v>
      </c>
    </row>
    <row r="211" spans="1:6">
      <c r="A211" s="50">
        <f>E211</f>
        <v>0.75</v>
      </c>
      <c r="B211" s="42"/>
      <c r="C211" s="42"/>
      <c r="D211" s="42"/>
      <c r="E211" s="43">
        <v>0.75</v>
      </c>
      <c r="F211" s="54" t="s">
        <v>267</v>
      </c>
    </row>
    <row r="212" spans="1:6">
      <c r="A212" s="50">
        <f>E212</f>
        <v>0.76559999999999995</v>
      </c>
      <c r="B212" s="46"/>
      <c r="C212" s="46"/>
      <c r="D212" s="46"/>
      <c r="E212" s="43">
        <v>0.76559999999999995</v>
      </c>
      <c r="F212" s="54" t="s">
        <v>267</v>
      </c>
    </row>
    <row r="213" spans="1:6">
      <c r="A213" s="49"/>
      <c r="B213" s="42"/>
      <c r="C213" s="42"/>
      <c r="D213" s="44" t="s">
        <v>268</v>
      </c>
      <c r="E213" s="43">
        <v>0.76770000000000005</v>
      </c>
      <c r="F213" s="54" t="s">
        <v>267</v>
      </c>
    </row>
    <row r="214" spans="1:6">
      <c r="A214" s="50">
        <f>E214</f>
        <v>0.78129999999999999</v>
      </c>
      <c r="B214" s="46"/>
      <c r="C214" s="46"/>
      <c r="D214" s="46"/>
      <c r="E214" s="43">
        <v>0.78129999999999999</v>
      </c>
      <c r="F214" s="54" t="s">
        <v>267</v>
      </c>
    </row>
    <row r="215" spans="1:6">
      <c r="A215" s="52"/>
      <c r="B215" s="42"/>
      <c r="C215" s="42"/>
      <c r="D215" s="44">
        <v>20</v>
      </c>
      <c r="E215" s="43">
        <v>0.78739999999999999</v>
      </c>
      <c r="F215" s="54" t="s">
        <v>267</v>
      </c>
    </row>
    <row r="216" spans="1:6">
      <c r="A216" s="50">
        <f>E216</f>
        <v>0.79690000000000005</v>
      </c>
      <c r="B216" s="46"/>
      <c r="C216" s="46"/>
      <c r="D216" s="46"/>
      <c r="E216" s="43">
        <v>0.79690000000000005</v>
      </c>
      <c r="F216" s="54" t="s">
        <v>267</v>
      </c>
    </row>
    <row r="217" spans="1:6">
      <c r="A217" s="49"/>
      <c r="B217" s="42"/>
      <c r="C217" s="42"/>
      <c r="D217" s="44" t="s">
        <v>269</v>
      </c>
      <c r="E217" s="43">
        <v>0.80710000000000004</v>
      </c>
      <c r="F217" s="54" t="s">
        <v>267</v>
      </c>
    </row>
    <row r="218" spans="1:6">
      <c r="A218" s="50">
        <f>E218</f>
        <v>0.8125</v>
      </c>
      <c r="B218" s="47"/>
      <c r="C218" s="47"/>
      <c r="D218" s="47"/>
      <c r="E218" s="43">
        <v>0.8125</v>
      </c>
      <c r="F218" s="54" t="s">
        <v>267</v>
      </c>
    </row>
    <row r="219" spans="1:6">
      <c r="A219" s="49"/>
      <c r="B219" s="42"/>
      <c r="C219" s="42"/>
      <c r="D219" s="44">
        <v>21</v>
      </c>
      <c r="E219" s="43">
        <v>0.82679999999999998</v>
      </c>
      <c r="F219" s="54" t="s">
        <v>267</v>
      </c>
    </row>
    <row r="220" spans="1:6">
      <c r="A220" s="50">
        <f>E220</f>
        <v>0.82809999999999995</v>
      </c>
      <c r="B220" s="46"/>
      <c r="C220" s="46"/>
      <c r="D220" s="46"/>
      <c r="E220" s="43">
        <v>0.82809999999999995</v>
      </c>
      <c r="F220" s="54" t="s">
        <v>267</v>
      </c>
    </row>
    <row r="221" spans="1:6">
      <c r="A221" s="50">
        <f>E221</f>
        <v>0.84379999999999999</v>
      </c>
      <c r="B221" s="46"/>
      <c r="C221" s="46"/>
      <c r="D221" s="46"/>
      <c r="E221" s="43">
        <v>0.84379999999999999</v>
      </c>
      <c r="F221" s="54" t="s">
        <v>267</v>
      </c>
    </row>
    <row r="222" spans="1:6">
      <c r="A222" s="49"/>
      <c r="B222" s="42"/>
      <c r="C222" s="42"/>
      <c r="D222" s="44" t="s">
        <v>270</v>
      </c>
      <c r="E222" s="43">
        <v>0.84650000000000003</v>
      </c>
      <c r="F222" s="54" t="s">
        <v>267</v>
      </c>
    </row>
    <row r="223" spans="1:6">
      <c r="A223" s="50">
        <f>E223</f>
        <v>0.85940000000000005</v>
      </c>
      <c r="B223" s="46"/>
      <c r="C223" s="46"/>
      <c r="D223" s="46"/>
      <c r="E223" s="43">
        <v>0.85940000000000005</v>
      </c>
      <c r="F223" s="54" t="s">
        <v>267</v>
      </c>
    </row>
    <row r="224" spans="1:6">
      <c r="A224" s="49"/>
      <c r="B224" s="42"/>
      <c r="C224" s="42"/>
      <c r="D224" s="44">
        <v>22</v>
      </c>
      <c r="E224" s="43">
        <v>0.86609999999999998</v>
      </c>
      <c r="F224" s="54" t="s">
        <v>267</v>
      </c>
    </row>
    <row r="225" spans="1:6">
      <c r="A225" s="50">
        <f>E225</f>
        <v>0.875</v>
      </c>
      <c r="B225" s="46"/>
      <c r="C225" s="46"/>
      <c r="D225" s="46"/>
      <c r="E225" s="43">
        <v>0.875</v>
      </c>
      <c r="F225" s="54" t="s">
        <v>267</v>
      </c>
    </row>
    <row r="226" spans="1:6">
      <c r="A226" s="49"/>
      <c r="B226" s="42"/>
      <c r="C226" s="42"/>
      <c r="D226" s="44" t="s">
        <v>271</v>
      </c>
      <c r="E226" s="43">
        <v>0.88580000000000003</v>
      </c>
      <c r="F226" s="54" t="s">
        <v>267</v>
      </c>
    </row>
    <row r="227" spans="1:6">
      <c r="A227" s="50">
        <f>E227</f>
        <v>0.89059999999999995</v>
      </c>
      <c r="B227" s="42"/>
      <c r="C227" s="42"/>
      <c r="D227" s="42"/>
      <c r="E227" s="43">
        <v>0.89059999999999995</v>
      </c>
      <c r="F227" s="54" t="s">
        <v>267</v>
      </c>
    </row>
    <row r="228" spans="1:6">
      <c r="A228" s="49"/>
      <c r="B228" s="42"/>
      <c r="C228" s="42"/>
      <c r="D228" s="44">
        <v>23</v>
      </c>
      <c r="E228" s="43">
        <v>0.90549999999999997</v>
      </c>
      <c r="F228" s="54" t="s">
        <v>267</v>
      </c>
    </row>
    <row r="229" spans="1:6">
      <c r="A229" s="50">
        <f>E229</f>
        <v>0.90620000000000001</v>
      </c>
      <c r="B229" s="42"/>
      <c r="C229" s="42"/>
      <c r="D229" s="42"/>
      <c r="E229" s="43">
        <v>0.90620000000000001</v>
      </c>
      <c r="F229" s="54" t="s">
        <v>267</v>
      </c>
    </row>
    <row r="230" spans="1:6">
      <c r="A230" s="50">
        <f>E230</f>
        <v>0.92190000000000005</v>
      </c>
      <c r="B230" s="42"/>
      <c r="C230" s="42"/>
      <c r="D230" s="42"/>
      <c r="E230" s="43">
        <v>0.92190000000000005</v>
      </c>
      <c r="F230" s="54" t="s">
        <v>267</v>
      </c>
    </row>
    <row r="231" spans="1:6">
      <c r="A231" s="49"/>
      <c r="B231" s="42"/>
      <c r="C231" s="42"/>
      <c r="D231" s="44" t="s">
        <v>272</v>
      </c>
      <c r="E231" s="43">
        <v>0.92520000000000002</v>
      </c>
      <c r="F231" s="54" t="s">
        <v>267</v>
      </c>
    </row>
    <row r="232" spans="1:6">
      <c r="A232" s="50">
        <f>E232</f>
        <v>0.9375</v>
      </c>
      <c r="B232" s="42"/>
      <c r="C232" s="42"/>
      <c r="D232" s="42"/>
      <c r="E232" s="43">
        <v>0.9375</v>
      </c>
      <c r="F232" s="54" t="s">
        <v>267</v>
      </c>
    </row>
    <row r="233" spans="1:6">
      <c r="A233" s="49"/>
      <c r="B233" s="42"/>
      <c r="C233" s="42"/>
      <c r="D233" s="44">
        <v>24</v>
      </c>
      <c r="E233" s="43">
        <v>0.94489999999999996</v>
      </c>
      <c r="F233" s="54" t="s">
        <v>267</v>
      </c>
    </row>
    <row r="234" spans="1:6">
      <c r="A234" s="50">
        <f>E234</f>
        <v>0.95309999999999995</v>
      </c>
      <c r="B234" s="42"/>
      <c r="C234" s="42"/>
      <c r="D234" s="42"/>
      <c r="E234" s="43">
        <v>0.95309999999999995</v>
      </c>
      <c r="F234" s="54" t="s">
        <v>267</v>
      </c>
    </row>
    <row r="235" spans="1:6">
      <c r="A235" s="49"/>
      <c r="B235" s="42"/>
      <c r="C235" s="42"/>
      <c r="D235" s="44" t="s">
        <v>273</v>
      </c>
      <c r="E235" s="43">
        <v>0.96460000000000001</v>
      </c>
      <c r="F235" s="54" t="s">
        <v>267</v>
      </c>
    </row>
    <row r="236" spans="1:6">
      <c r="A236" s="50">
        <f>E236</f>
        <v>0.96879999999999999</v>
      </c>
      <c r="B236" s="42"/>
      <c r="C236" s="42"/>
      <c r="D236" s="42"/>
      <c r="E236" s="43">
        <v>0.96879999999999999</v>
      </c>
      <c r="F236" s="54" t="s">
        <v>267</v>
      </c>
    </row>
    <row r="237" spans="1:6">
      <c r="A237" s="49"/>
      <c r="B237" s="42"/>
      <c r="C237" s="42"/>
      <c r="D237" s="44">
        <v>25</v>
      </c>
      <c r="E237" s="43">
        <v>0.98429999999999995</v>
      </c>
      <c r="F237" s="54" t="s">
        <v>267</v>
      </c>
    </row>
    <row r="238" spans="1:6">
      <c r="A238" s="50">
        <f>E238</f>
        <v>0.98440000000000005</v>
      </c>
      <c r="B238" s="46"/>
      <c r="C238" s="46"/>
      <c r="D238" s="46"/>
      <c r="E238" s="43">
        <v>0.98440000000000005</v>
      </c>
      <c r="F238" s="54" t="s">
        <v>267</v>
      </c>
    </row>
    <row r="239" spans="1:6">
      <c r="A239" s="60">
        <f>E239</f>
        <v>1</v>
      </c>
      <c r="B239" s="61"/>
      <c r="C239" s="61"/>
      <c r="D239" s="61"/>
      <c r="E239" s="62">
        <v>1</v>
      </c>
      <c r="F239" s="63" t="s">
        <v>267</v>
      </c>
    </row>
  </sheetData>
  <mergeCells count="2">
    <mergeCell ref="O1:R1"/>
    <mergeCell ref="O2:R16"/>
  </mergeCells>
  <pageMargins left="0.7" right="0.7" top="0.75" bottom="0.75" header="0.3" footer="0.3"/>
  <pageSetup orientation="portrait" r:id="rId1"/>
  <drawing r:id="rId2"/>
  <tableParts count="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4C935-9344-4B3F-82A4-9C1898AE840B}">
  <sheetPr>
    <tabColor theme="5"/>
  </sheetPr>
  <dimension ref="A1:AA80"/>
  <sheetViews>
    <sheetView topLeftCell="A37" zoomScale="85" zoomScaleNormal="85" workbookViewId="0">
      <selection activeCell="N10" sqref="N10:R10"/>
    </sheetView>
  </sheetViews>
  <sheetFormatPr defaultRowHeight="15"/>
  <cols>
    <col min="1" max="1" width="9.42578125" bestFit="1" customWidth="1"/>
    <col min="5" max="5" width="9.42578125" bestFit="1" customWidth="1"/>
    <col min="7" max="7" width="9.42578125" bestFit="1" customWidth="1"/>
    <col min="9" max="12" width="0" hidden="1" customWidth="1"/>
    <col min="14" max="14" width="11.42578125" customWidth="1"/>
    <col min="17" max="18" width="9.5703125" bestFit="1" customWidth="1"/>
    <col min="19" max="20" width="11.28515625" hidden="1" customWidth="1"/>
  </cols>
  <sheetData>
    <row r="1" spans="1:27">
      <c r="A1" s="252" t="s">
        <v>274</v>
      </c>
      <c r="B1" s="253"/>
      <c r="C1" s="253"/>
      <c r="D1" s="253"/>
      <c r="E1" s="253"/>
      <c r="F1" s="253"/>
      <c r="G1" s="253"/>
      <c r="H1" s="253"/>
      <c r="I1" s="253"/>
      <c r="J1" s="253"/>
      <c r="K1" s="253"/>
      <c r="L1" s="254"/>
      <c r="N1" s="252" t="s">
        <v>275</v>
      </c>
      <c r="O1" s="253"/>
      <c r="P1" s="253"/>
      <c r="Q1" s="253"/>
      <c r="R1" s="253"/>
      <c r="S1" s="253"/>
      <c r="T1" s="254"/>
      <c r="V1" s="252" t="s">
        <v>276</v>
      </c>
      <c r="W1" s="253"/>
      <c r="X1" s="253"/>
      <c r="Y1" s="253"/>
      <c r="Z1" s="253"/>
      <c r="AA1" s="254"/>
    </row>
    <row r="2" spans="1:27">
      <c r="A2" s="255"/>
      <c r="B2" s="256"/>
      <c r="C2" s="256"/>
      <c r="D2" s="256"/>
      <c r="E2" s="256"/>
      <c r="F2" s="256"/>
      <c r="G2" s="256"/>
      <c r="H2" s="256"/>
      <c r="I2" s="256"/>
      <c r="J2" s="256"/>
      <c r="K2" s="256"/>
      <c r="L2" s="257"/>
      <c r="N2" s="255"/>
      <c r="O2" s="256"/>
      <c r="P2" s="256"/>
      <c r="Q2" s="256"/>
      <c r="R2" s="256"/>
      <c r="S2" s="256"/>
      <c r="T2" s="257"/>
      <c r="V2" s="255"/>
      <c r="W2" s="256"/>
      <c r="X2" s="256"/>
      <c r="Y2" s="256"/>
      <c r="Z2" s="256"/>
      <c r="AA2" s="257"/>
    </row>
    <row r="3" spans="1:27" ht="15" customHeight="1">
      <c r="A3" s="258" t="s">
        <v>277</v>
      </c>
      <c r="B3" s="259"/>
      <c r="C3" s="264" t="s">
        <v>278</v>
      </c>
      <c r="D3" s="264" t="s">
        <v>279</v>
      </c>
      <c r="E3" s="267" t="s">
        <v>280</v>
      </c>
      <c r="F3" s="268"/>
      <c r="G3" s="268"/>
      <c r="H3" s="269"/>
      <c r="I3" s="267" t="s">
        <v>281</v>
      </c>
      <c r="J3" s="268"/>
      <c r="K3" s="268"/>
      <c r="L3" s="269"/>
      <c r="N3" s="309" t="s">
        <v>282</v>
      </c>
      <c r="O3" s="71" t="s">
        <v>283</v>
      </c>
      <c r="P3" s="71" t="s">
        <v>284</v>
      </c>
      <c r="Q3" s="89" t="s">
        <v>285</v>
      </c>
      <c r="R3" s="89" t="s">
        <v>285</v>
      </c>
      <c r="S3" s="65" t="s">
        <v>286</v>
      </c>
      <c r="T3" s="65" t="s">
        <v>286</v>
      </c>
      <c r="V3" s="68" t="s">
        <v>287</v>
      </c>
      <c r="W3" s="267" t="s">
        <v>288</v>
      </c>
      <c r="X3" s="268"/>
      <c r="Y3" s="269"/>
      <c r="Z3" s="267" t="s">
        <v>289</v>
      </c>
      <c r="AA3" s="269"/>
    </row>
    <row r="4" spans="1:27" ht="30" customHeight="1">
      <c r="A4" s="260"/>
      <c r="B4" s="261"/>
      <c r="C4" s="265"/>
      <c r="D4" s="265"/>
      <c r="E4" s="305" t="s">
        <v>290</v>
      </c>
      <c r="F4" s="306"/>
      <c r="G4" s="258" t="s">
        <v>291</v>
      </c>
      <c r="H4" s="259"/>
      <c r="I4" s="258" t="s">
        <v>292</v>
      </c>
      <c r="J4" s="272"/>
      <c r="K4" s="272"/>
      <c r="L4" s="259"/>
      <c r="N4" s="310"/>
      <c r="O4" s="72" t="s">
        <v>293</v>
      </c>
      <c r="P4" s="72" t="s">
        <v>294</v>
      </c>
      <c r="Q4" s="72" t="s">
        <v>295</v>
      </c>
      <c r="R4" s="72" t="s">
        <v>296</v>
      </c>
      <c r="S4" s="69" t="s">
        <v>295</v>
      </c>
      <c r="T4" s="69" t="s">
        <v>296</v>
      </c>
      <c r="V4" s="65" t="s">
        <v>297</v>
      </c>
      <c r="W4" s="65" t="s">
        <v>298</v>
      </c>
      <c r="X4" s="264" t="s">
        <v>299</v>
      </c>
      <c r="Y4" s="264" t="s">
        <v>300</v>
      </c>
      <c r="Z4" s="65" t="s">
        <v>298</v>
      </c>
      <c r="AA4" s="264" t="s">
        <v>301</v>
      </c>
    </row>
    <row r="5" spans="1:27" ht="30">
      <c r="A5" s="260"/>
      <c r="B5" s="261"/>
      <c r="C5" s="265"/>
      <c r="D5" s="265"/>
      <c r="E5" s="307"/>
      <c r="F5" s="308"/>
      <c r="G5" s="303"/>
      <c r="H5" s="304"/>
      <c r="I5" s="262"/>
      <c r="J5" s="273"/>
      <c r="K5" s="273"/>
      <c r="L5" s="263"/>
      <c r="N5" s="73" t="s">
        <v>302</v>
      </c>
      <c r="O5" s="73">
        <v>1.6</v>
      </c>
      <c r="P5" s="73">
        <v>0.35</v>
      </c>
      <c r="Q5" s="73">
        <v>1.25</v>
      </c>
      <c r="R5" s="73" t="s">
        <v>303</v>
      </c>
      <c r="S5" s="67">
        <v>1.8</v>
      </c>
      <c r="T5" s="67" t="s">
        <v>304</v>
      </c>
      <c r="V5" s="69" t="s">
        <v>305</v>
      </c>
      <c r="W5" s="69" t="s">
        <v>306</v>
      </c>
      <c r="X5" s="266"/>
      <c r="Y5" s="266"/>
      <c r="Z5" s="69" t="s">
        <v>306</v>
      </c>
      <c r="AA5" s="266"/>
    </row>
    <row r="6" spans="1:27" ht="15" customHeight="1">
      <c r="A6" s="262"/>
      <c r="B6" s="263"/>
      <c r="C6" s="265"/>
      <c r="D6" s="265"/>
      <c r="E6" s="270" t="s">
        <v>307</v>
      </c>
      <c r="F6" s="271"/>
      <c r="G6" s="262" t="s">
        <v>308</v>
      </c>
      <c r="H6" s="263"/>
      <c r="I6" s="267" t="s">
        <v>309</v>
      </c>
      <c r="J6" s="269"/>
      <c r="K6" s="267" t="s">
        <v>310</v>
      </c>
      <c r="L6" s="269"/>
      <c r="N6" s="74" t="s">
        <v>311</v>
      </c>
      <c r="O6" s="74">
        <v>2</v>
      </c>
      <c r="P6" s="74">
        <v>0.4</v>
      </c>
      <c r="Q6" s="74">
        <v>1.6</v>
      </c>
      <c r="R6" s="74" t="s">
        <v>312</v>
      </c>
      <c r="S6" s="68">
        <v>2.4</v>
      </c>
      <c r="T6" s="68" t="s">
        <v>313</v>
      </c>
      <c r="V6" s="79">
        <v>6.25E-2</v>
      </c>
      <c r="W6" s="79">
        <v>27</v>
      </c>
      <c r="X6" s="79" t="s">
        <v>219</v>
      </c>
      <c r="Y6" s="79">
        <v>0.25</v>
      </c>
      <c r="Z6" s="79">
        <v>28</v>
      </c>
      <c r="AA6" s="79" t="s">
        <v>224</v>
      </c>
    </row>
    <row r="7" spans="1:27" ht="30">
      <c r="A7" s="66" t="s">
        <v>314</v>
      </c>
      <c r="B7" s="66" t="s">
        <v>315</v>
      </c>
      <c r="C7" s="266"/>
      <c r="D7" s="266"/>
      <c r="E7" s="107" t="s">
        <v>316</v>
      </c>
      <c r="F7" s="107" t="s">
        <v>317</v>
      </c>
      <c r="G7" s="66" t="s">
        <v>316</v>
      </c>
      <c r="H7" s="66" t="s">
        <v>317</v>
      </c>
      <c r="I7" s="66" t="s">
        <v>316</v>
      </c>
      <c r="J7" s="66" t="s">
        <v>317</v>
      </c>
      <c r="K7" s="66" t="s">
        <v>316</v>
      </c>
      <c r="L7" s="66" t="s">
        <v>317</v>
      </c>
      <c r="N7" s="73" t="s">
        <v>318</v>
      </c>
      <c r="O7" s="73">
        <v>2.5</v>
      </c>
      <c r="P7" s="73">
        <v>0.45</v>
      </c>
      <c r="Q7" s="73">
        <v>2.0499999999999998</v>
      </c>
      <c r="R7" s="73" t="s">
        <v>319</v>
      </c>
      <c r="S7" s="67">
        <v>2.9</v>
      </c>
      <c r="T7" s="67" t="s">
        <v>320</v>
      </c>
      <c r="V7" s="80">
        <v>0.125</v>
      </c>
      <c r="W7" s="80">
        <v>27</v>
      </c>
      <c r="X7" s="80" t="s">
        <v>242</v>
      </c>
      <c r="Y7" s="80" t="s">
        <v>244</v>
      </c>
      <c r="Z7" s="80">
        <v>28</v>
      </c>
      <c r="AA7" s="80">
        <v>0.34375</v>
      </c>
    </row>
    <row r="8" spans="1:27">
      <c r="A8" s="81">
        <v>0</v>
      </c>
      <c r="B8" s="84">
        <v>0.06</v>
      </c>
      <c r="C8" s="81">
        <v>80</v>
      </c>
      <c r="D8" s="82">
        <v>4.4699999999999997E-2</v>
      </c>
      <c r="E8" s="108">
        <v>4.6875E-2</v>
      </c>
      <c r="F8" s="109">
        <v>4.6899999999999997E-2</v>
      </c>
      <c r="G8" s="81">
        <v>55</v>
      </c>
      <c r="H8" s="84">
        <v>5.1999999999999998E-2</v>
      </c>
      <c r="I8" s="81">
        <v>52</v>
      </c>
      <c r="J8" s="87">
        <v>6.3500000000000001E-2</v>
      </c>
      <c r="K8" s="81">
        <v>50</v>
      </c>
      <c r="L8" s="84">
        <v>7.0000000000000007E-2</v>
      </c>
      <c r="N8" s="74" t="s">
        <v>321</v>
      </c>
      <c r="O8" s="74">
        <v>3</v>
      </c>
      <c r="P8" s="74">
        <v>0.5</v>
      </c>
      <c r="Q8" s="74">
        <v>2.5</v>
      </c>
      <c r="R8" s="74" t="s">
        <v>322</v>
      </c>
      <c r="S8" s="68">
        <v>3.4</v>
      </c>
      <c r="T8" s="68" t="s">
        <v>323</v>
      </c>
      <c r="V8" s="79">
        <v>0.25</v>
      </c>
      <c r="W8" s="79">
        <v>18</v>
      </c>
      <c r="X8" s="79">
        <v>0.4375</v>
      </c>
      <c r="Y8" s="79" t="s">
        <v>324</v>
      </c>
      <c r="Z8" s="79">
        <v>19</v>
      </c>
      <c r="AA8" s="79">
        <v>0.46875</v>
      </c>
    </row>
    <row r="9" spans="1:27">
      <c r="A9" s="274">
        <v>1</v>
      </c>
      <c r="B9" s="276">
        <v>7.2999999999999995E-2</v>
      </c>
      <c r="C9" s="86">
        <v>64</v>
      </c>
      <c r="D9" s="83">
        <v>5.3800000000000001E-2</v>
      </c>
      <c r="E9" s="110">
        <v>53</v>
      </c>
      <c r="F9" s="109">
        <v>5.9499999999999997E-2</v>
      </c>
      <c r="G9" s="80">
        <v>6.25E-2</v>
      </c>
      <c r="H9" s="85">
        <v>6.25E-2</v>
      </c>
      <c r="I9" s="274">
        <v>48</v>
      </c>
      <c r="J9" s="278">
        <v>7.5999999999999998E-2</v>
      </c>
      <c r="K9" s="274">
        <v>46</v>
      </c>
      <c r="L9" s="276">
        <v>8.1000000000000003E-2</v>
      </c>
      <c r="N9" s="73" t="s">
        <v>325</v>
      </c>
      <c r="O9" s="73">
        <v>3.5</v>
      </c>
      <c r="P9" s="73">
        <v>0.6</v>
      </c>
      <c r="Q9" s="73">
        <v>2.9</v>
      </c>
      <c r="R9" s="73" t="s">
        <v>320</v>
      </c>
      <c r="S9" s="67">
        <v>3.9</v>
      </c>
      <c r="T9" s="67" t="s">
        <v>326</v>
      </c>
      <c r="V9" s="80" t="s">
        <v>327</v>
      </c>
      <c r="W9" s="80">
        <v>18</v>
      </c>
      <c r="X9" s="80">
        <v>0.578125</v>
      </c>
      <c r="Y9" s="80" t="s">
        <v>328</v>
      </c>
      <c r="Z9" s="80">
        <v>19</v>
      </c>
      <c r="AA9" s="80">
        <v>0.609375</v>
      </c>
    </row>
    <row r="10" spans="1:27">
      <c r="A10" s="275"/>
      <c r="B10" s="277"/>
      <c r="C10" s="86">
        <v>72</v>
      </c>
      <c r="D10" s="83">
        <v>5.6000000000000001E-2</v>
      </c>
      <c r="E10" s="110">
        <v>53</v>
      </c>
      <c r="F10" s="109">
        <v>5.9499999999999997E-2</v>
      </c>
      <c r="G10" s="86">
        <v>52</v>
      </c>
      <c r="H10" s="85">
        <v>6.3500000000000001E-2</v>
      </c>
      <c r="I10" s="275"/>
      <c r="J10" s="279"/>
      <c r="K10" s="275"/>
      <c r="L10" s="277"/>
      <c r="N10" s="311" t="s">
        <v>329</v>
      </c>
      <c r="O10" s="311">
        <v>4</v>
      </c>
      <c r="P10" s="311">
        <v>0.7</v>
      </c>
      <c r="Q10" s="311">
        <v>3.3</v>
      </c>
      <c r="R10" s="311" t="s">
        <v>330</v>
      </c>
      <c r="S10" s="68">
        <v>4.5</v>
      </c>
      <c r="T10" s="68" t="s">
        <v>331</v>
      </c>
      <c r="V10" s="79">
        <v>0.5</v>
      </c>
      <c r="W10" s="79">
        <v>14</v>
      </c>
      <c r="X10" s="79" t="s">
        <v>332</v>
      </c>
      <c r="Y10" s="79" t="s">
        <v>333</v>
      </c>
      <c r="Z10" s="79">
        <v>14</v>
      </c>
      <c r="AA10" s="79">
        <v>0.75</v>
      </c>
    </row>
    <row r="11" spans="1:27">
      <c r="A11" s="280">
        <v>2</v>
      </c>
      <c r="B11" s="282">
        <v>8.5999999999999993E-2</v>
      </c>
      <c r="C11" s="81">
        <v>56</v>
      </c>
      <c r="D11" s="82">
        <v>6.4100000000000004E-2</v>
      </c>
      <c r="E11" s="110">
        <v>50</v>
      </c>
      <c r="F11" s="109">
        <v>7.0000000000000007E-2</v>
      </c>
      <c r="G11" s="81">
        <v>49</v>
      </c>
      <c r="H11" s="84">
        <v>7.2999999999999995E-2</v>
      </c>
      <c r="I11" s="280">
        <v>43</v>
      </c>
      <c r="J11" s="284">
        <v>8.8999999999999996E-2</v>
      </c>
      <c r="K11" s="280">
        <v>41</v>
      </c>
      <c r="L11" s="282">
        <v>9.6000000000000002E-2</v>
      </c>
      <c r="N11" s="73" t="s">
        <v>334</v>
      </c>
      <c r="O11" s="73">
        <v>5</v>
      </c>
      <c r="P11" s="73">
        <v>0.8</v>
      </c>
      <c r="Q11" s="73">
        <v>4.2</v>
      </c>
      <c r="R11" s="73" t="s">
        <v>335</v>
      </c>
      <c r="S11" s="67">
        <v>5.5</v>
      </c>
      <c r="T11" s="79">
        <v>0.21875</v>
      </c>
      <c r="V11" s="80">
        <v>0.625</v>
      </c>
      <c r="W11" s="80" t="s">
        <v>287</v>
      </c>
      <c r="X11" s="80" t="s">
        <v>287</v>
      </c>
      <c r="Y11" s="80" t="s">
        <v>287</v>
      </c>
      <c r="Z11" s="80">
        <v>14</v>
      </c>
      <c r="AA11" s="80">
        <v>0.828125</v>
      </c>
    </row>
    <row r="12" spans="1:27">
      <c r="A12" s="281"/>
      <c r="B12" s="283"/>
      <c r="C12" s="81">
        <v>64</v>
      </c>
      <c r="D12" s="82">
        <v>6.6799999999999998E-2</v>
      </c>
      <c r="E12" s="110">
        <v>50</v>
      </c>
      <c r="F12" s="109">
        <v>7.0000000000000007E-2</v>
      </c>
      <c r="G12" s="81">
        <v>48</v>
      </c>
      <c r="H12" s="84">
        <v>7.5999999999999998E-2</v>
      </c>
      <c r="I12" s="281"/>
      <c r="J12" s="285"/>
      <c r="K12" s="281"/>
      <c r="L12" s="283"/>
      <c r="N12" s="311" t="s">
        <v>336</v>
      </c>
      <c r="O12" s="311">
        <v>6</v>
      </c>
      <c r="P12" s="311">
        <v>1</v>
      </c>
      <c r="Q12" s="311">
        <v>5</v>
      </c>
      <c r="R12" s="311" t="s">
        <v>337</v>
      </c>
      <c r="S12" s="68">
        <v>6.6</v>
      </c>
      <c r="T12" s="68" t="s">
        <v>224</v>
      </c>
      <c r="V12" s="79">
        <v>0.75</v>
      </c>
      <c r="W12" s="79">
        <v>14</v>
      </c>
      <c r="X12" s="79" t="s">
        <v>338</v>
      </c>
      <c r="Y12" s="79" t="s">
        <v>339</v>
      </c>
      <c r="Z12" s="79">
        <v>14</v>
      </c>
      <c r="AA12" s="79">
        <v>0.96875</v>
      </c>
    </row>
    <row r="13" spans="1:27">
      <c r="A13" s="274">
        <v>3</v>
      </c>
      <c r="B13" s="276">
        <v>9.9000000000000005E-2</v>
      </c>
      <c r="C13" s="86">
        <v>48</v>
      </c>
      <c r="D13" s="83">
        <v>7.3400000000000007E-2</v>
      </c>
      <c r="E13" s="110">
        <v>47</v>
      </c>
      <c r="F13" s="109">
        <v>7.85E-2</v>
      </c>
      <c r="G13" s="86">
        <v>44</v>
      </c>
      <c r="H13" s="85">
        <v>8.5999999999999993E-2</v>
      </c>
      <c r="I13" s="274">
        <v>37</v>
      </c>
      <c r="J13" s="278">
        <v>0.104</v>
      </c>
      <c r="K13" s="274">
        <v>35</v>
      </c>
      <c r="L13" s="276">
        <v>0.11</v>
      </c>
      <c r="N13" s="73" t="s">
        <v>340</v>
      </c>
      <c r="O13" s="73">
        <v>8</v>
      </c>
      <c r="P13" s="73">
        <v>1.25</v>
      </c>
      <c r="Q13" s="73">
        <v>6.8</v>
      </c>
      <c r="R13" s="73" t="s">
        <v>227</v>
      </c>
      <c r="S13" s="67">
        <v>9</v>
      </c>
      <c r="T13" s="67" t="s">
        <v>245</v>
      </c>
      <c r="V13" s="80">
        <v>0.875</v>
      </c>
      <c r="W13" s="80" t="s">
        <v>287</v>
      </c>
      <c r="X13" s="80" t="s">
        <v>287</v>
      </c>
      <c r="Y13" s="80" t="s">
        <v>287</v>
      </c>
      <c r="Z13" s="80">
        <v>14</v>
      </c>
      <c r="AA13" s="80">
        <v>1.109375</v>
      </c>
    </row>
    <row r="14" spans="1:27">
      <c r="A14" s="275"/>
      <c r="B14" s="277"/>
      <c r="C14" s="86">
        <v>56</v>
      </c>
      <c r="D14" s="83">
        <v>7.7100000000000002E-2</v>
      </c>
      <c r="E14" s="110">
        <v>45</v>
      </c>
      <c r="F14" s="109">
        <v>8.2000000000000003E-2</v>
      </c>
      <c r="G14" s="86">
        <v>43</v>
      </c>
      <c r="H14" s="85">
        <v>8.8999999999999996E-2</v>
      </c>
      <c r="I14" s="275"/>
      <c r="J14" s="279"/>
      <c r="K14" s="275"/>
      <c r="L14" s="277"/>
      <c r="N14" s="74" t="s">
        <v>341</v>
      </c>
      <c r="O14" s="74">
        <v>8</v>
      </c>
      <c r="P14" s="74">
        <v>1</v>
      </c>
      <c r="Q14" s="74">
        <v>7</v>
      </c>
      <c r="R14" s="74" t="s">
        <v>229</v>
      </c>
      <c r="S14" s="68">
        <v>9</v>
      </c>
      <c r="T14" s="68" t="s">
        <v>245</v>
      </c>
      <c r="V14" s="79">
        <v>1</v>
      </c>
      <c r="W14" s="79">
        <v>11.5</v>
      </c>
      <c r="X14" s="79">
        <v>1.15625</v>
      </c>
      <c r="Y14" s="79">
        <v>1.1875</v>
      </c>
      <c r="Z14" s="79">
        <v>11</v>
      </c>
      <c r="AA14" s="79">
        <v>1.21875</v>
      </c>
    </row>
    <row r="15" spans="1:27">
      <c r="A15" s="280">
        <v>4</v>
      </c>
      <c r="B15" s="282">
        <v>0.112</v>
      </c>
      <c r="C15" s="81">
        <v>40</v>
      </c>
      <c r="D15" s="82">
        <v>8.1299999999999997E-2</v>
      </c>
      <c r="E15" s="110">
        <v>43</v>
      </c>
      <c r="F15" s="109">
        <v>8.8999999999999996E-2</v>
      </c>
      <c r="G15" s="81">
        <v>41</v>
      </c>
      <c r="H15" s="84">
        <v>9.6000000000000002E-2</v>
      </c>
      <c r="I15" s="280">
        <v>32</v>
      </c>
      <c r="J15" s="284">
        <v>0.11600000000000001</v>
      </c>
      <c r="K15" s="280">
        <v>30</v>
      </c>
      <c r="L15" s="282">
        <v>0.1285</v>
      </c>
      <c r="N15" s="73" t="s">
        <v>342</v>
      </c>
      <c r="O15" s="73">
        <v>10</v>
      </c>
      <c r="P15" s="73">
        <v>1.5</v>
      </c>
      <c r="Q15" s="73">
        <v>8.5</v>
      </c>
      <c r="R15" s="73" t="s">
        <v>242</v>
      </c>
      <c r="S15" s="67">
        <v>12</v>
      </c>
      <c r="T15" s="67" t="s">
        <v>343</v>
      </c>
    </row>
    <row r="16" spans="1:27">
      <c r="A16" s="281"/>
      <c r="B16" s="283"/>
      <c r="C16" s="81">
        <v>48</v>
      </c>
      <c r="D16" s="82">
        <v>8.6400000000000005E-2</v>
      </c>
      <c r="E16" s="110">
        <v>42</v>
      </c>
      <c r="F16" s="109">
        <v>9.35E-2</v>
      </c>
      <c r="G16" s="81">
        <v>40</v>
      </c>
      <c r="H16" s="84">
        <v>9.8000000000000004E-2</v>
      </c>
      <c r="I16" s="281"/>
      <c r="J16" s="285"/>
      <c r="K16" s="281"/>
      <c r="L16" s="283"/>
      <c r="N16" s="74" t="s">
        <v>344</v>
      </c>
      <c r="O16" s="74">
        <v>10</v>
      </c>
      <c r="P16" s="74">
        <v>1.25</v>
      </c>
      <c r="Q16" s="74">
        <v>8.8000000000000007</v>
      </c>
      <c r="R16" s="90">
        <f>11/32</f>
        <v>0.34375</v>
      </c>
      <c r="S16" s="68">
        <v>12</v>
      </c>
      <c r="T16" s="68" t="s">
        <v>343</v>
      </c>
    </row>
    <row r="17" spans="1:20">
      <c r="A17" s="274">
        <v>5</v>
      </c>
      <c r="B17" s="276">
        <v>0.125</v>
      </c>
      <c r="C17" s="86">
        <v>40</v>
      </c>
      <c r="D17" s="83">
        <v>9.4299999999999995E-2</v>
      </c>
      <c r="E17" s="110">
        <v>38</v>
      </c>
      <c r="F17" s="109">
        <v>0.10150000000000001</v>
      </c>
      <c r="G17" s="80">
        <v>0.109375</v>
      </c>
      <c r="H17" s="85">
        <v>0.1094</v>
      </c>
      <c r="I17" s="274">
        <v>30</v>
      </c>
      <c r="J17" s="278">
        <v>0.1285</v>
      </c>
      <c r="K17" s="274">
        <v>29</v>
      </c>
      <c r="L17" s="276">
        <v>0.13600000000000001</v>
      </c>
      <c r="N17" s="73" t="s">
        <v>345</v>
      </c>
      <c r="O17" s="73">
        <v>12</v>
      </c>
      <c r="P17" s="73">
        <v>1.75</v>
      </c>
      <c r="Q17" s="73">
        <v>10.199999999999999</v>
      </c>
      <c r="R17" s="73" t="s">
        <v>346</v>
      </c>
      <c r="S17" s="67">
        <v>14</v>
      </c>
      <c r="T17" s="67" t="s">
        <v>347</v>
      </c>
    </row>
    <row r="18" spans="1:20">
      <c r="A18" s="275"/>
      <c r="B18" s="277"/>
      <c r="C18" s="86">
        <v>44</v>
      </c>
      <c r="D18" s="83">
        <v>9.7100000000000006E-2</v>
      </c>
      <c r="E18" s="110">
        <v>37</v>
      </c>
      <c r="F18" s="109">
        <v>0.104</v>
      </c>
      <c r="G18" s="86">
        <v>35</v>
      </c>
      <c r="H18" s="85">
        <v>0.11</v>
      </c>
      <c r="I18" s="275"/>
      <c r="J18" s="279"/>
      <c r="K18" s="275"/>
      <c r="L18" s="277"/>
      <c r="N18" s="74" t="s">
        <v>348</v>
      </c>
      <c r="O18" s="74">
        <v>12</v>
      </c>
      <c r="P18" s="74">
        <v>1.25</v>
      </c>
      <c r="Q18" s="74">
        <v>10.8</v>
      </c>
      <c r="R18" s="74" t="s">
        <v>349</v>
      </c>
      <c r="S18" s="68">
        <v>14</v>
      </c>
      <c r="T18" s="68" t="s">
        <v>347</v>
      </c>
    </row>
    <row r="19" spans="1:20">
      <c r="A19" s="280">
        <v>6</v>
      </c>
      <c r="B19" s="282">
        <v>0.13800000000000001</v>
      </c>
      <c r="C19" s="81">
        <v>32</v>
      </c>
      <c r="D19" s="82">
        <v>9.9699999999999997E-2</v>
      </c>
      <c r="E19" s="110">
        <v>36</v>
      </c>
      <c r="F19" s="109">
        <v>0.1065</v>
      </c>
      <c r="G19" s="81">
        <v>32</v>
      </c>
      <c r="H19" s="84">
        <v>0.11600000000000001</v>
      </c>
      <c r="I19" s="280">
        <v>27</v>
      </c>
      <c r="J19" s="284">
        <v>0.14399999999999999</v>
      </c>
      <c r="K19" s="280">
        <v>25</v>
      </c>
      <c r="L19" s="282">
        <v>0.14949999999999999</v>
      </c>
      <c r="N19" s="73" t="s">
        <v>350</v>
      </c>
      <c r="O19" s="73">
        <v>14</v>
      </c>
      <c r="P19" s="73">
        <v>2</v>
      </c>
      <c r="Q19" s="73">
        <v>12</v>
      </c>
      <c r="R19" s="73" t="s">
        <v>351</v>
      </c>
      <c r="S19" s="67">
        <v>16</v>
      </c>
      <c r="T19" s="91">
        <v>0.625</v>
      </c>
    </row>
    <row r="20" spans="1:20">
      <c r="A20" s="281"/>
      <c r="B20" s="283"/>
      <c r="C20" s="81">
        <v>40</v>
      </c>
      <c r="D20" s="82">
        <v>0.10730000000000001</v>
      </c>
      <c r="E20" s="110">
        <v>33</v>
      </c>
      <c r="F20" s="109">
        <v>0.113</v>
      </c>
      <c r="G20" s="81">
        <v>31</v>
      </c>
      <c r="H20" s="84">
        <v>0.12</v>
      </c>
      <c r="I20" s="281"/>
      <c r="J20" s="285"/>
      <c r="K20" s="281"/>
      <c r="L20" s="283"/>
      <c r="N20" s="74" t="s">
        <v>352</v>
      </c>
      <c r="O20" s="74">
        <v>14</v>
      </c>
      <c r="P20" s="74">
        <v>1.5</v>
      </c>
      <c r="Q20" s="74">
        <v>12.5</v>
      </c>
      <c r="R20" s="90">
        <f>1/2</f>
        <v>0.5</v>
      </c>
      <c r="S20" s="68">
        <v>16</v>
      </c>
      <c r="T20" s="92">
        <v>0.625</v>
      </c>
    </row>
    <row r="21" spans="1:20">
      <c r="A21" s="274">
        <v>8</v>
      </c>
      <c r="B21" s="276">
        <v>0.16400000000000001</v>
      </c>
      <c r="C21" s="86">
        <v>32</v>
      </c>
      <c r="D21" s="83">
        <v>0.12570000000000001</v>
      </c>
      <c r="E21" s="110">
        <v>29</v>
      </c>
      <c r="F21" s="109">
        <v>0.13600000000000001</v>
      </c>
      <c r="G21" s="86">
        <v>27</v>
      </c>
      <c r="H21" s="85">
        <v>0.14399999999999999</v>
      </c>
      <c r="I21" s="274">
        <v>18</v>
      </c>
      <c r="J21" s="278">
        <v>0.16950000000000001</v>
      </c>
      <c r="K21" s="274">
        <v>16</v>
      </c>
      <c r="L21" s="276">
        <v>0.17699999999999999</v>
      </c>
      <c r="N21" s="73" t="s">
        <v>353</v>
      </c>
      <c r="O21" s="73">
        <v>16</v>
      </c>
      <c r="P21" s="73">
        <v>2</v>
      </c>
      <c r="Q21" s="73">
        <v>14</v>
      </c>
      <c r="R21" s="73" t="s">
        <v>347</v>
      </c>
      <c r="S21" s="67">
        <v>18</v>
      </c>
      <c r="T21" s="67" t="s">
        <v>354</v>
      </c>
    </row>
    <row r="22" spans="1:20">
      <c r="A22" s="275"/>
      <c r="B22" s="277"/>
      <c r="C22" s="86">
        <v>36</v>
      </c>
      <c r="D22" s="83">
        <v>0.12989999999999999</v>
      </c>
      <c r="E22" s="110">
        <v>29</v>
      </c>
      <c r="F22" s="109">
        <v>0.13600000000000001</v>
      </c>
      <c r="G22" s="86">
        <v>26</v>
      </c>
      <c r="H22" s="85">
        <v>0.14699999999999999</v>
      </c>
      <c r="I22" s="275"/>
      <c r="J22" s="279"/>
      <c r="K22" s="275"/>
      <c r="L22" s="277"/>
      <c r="N22" s="74" t="s">
        <v>355</v>
      </c>
      <c r="O22" s="74">
        <v>16</v>
      </c>
      <c r="P22" s="74">
        <v>1.5</v>
      </c>
      <c r="Q22" s="74">
        <v>14.5</v>
      </c>
      <c r="R22" s="74" t="s">
        <v>356</v>
      </c>
      <c r="S22" s="68">
        <v>18</v>
      </c>
      <c r="T22" s="68" t="s">
        <v>354</v>
      </c>
    </row>
    <row r="23" spans="1:20">
      <c r="A23" s="280">
        <v>10</v>
      </c>
      <c r="B23" s="282">
        <v>0.19</v>
      </c>
      <c r="C23" s="81">
        <v>24</v>
      </c>
      <c r="D23" s="82">
        <v>0.1389</v>
      </c>
      <c r="E23" s="110">
        <v>25</v>
      </c>
      <c r="F23" s="109">
        <v>0.14949999999999999</v>
      </c>
      <c r="G23" s="81">
        <v>20</v>
      </c>
      <c r="H23" s="84">
        <v>0.161</v>
      </c>
      <c r="I23" s="280">
        <v>9</v>
      </c>
      <c r="J23" s="284">
        <v>0.19600000000000001</v>
      </c>
      <c r="K23" s="280">
        <v>7</v>
      </c>
      <c r="L23" s="282">
        <v>0.20100000000000001</v>
      </c>
      <c r="N23" s="73" t="s">
        <v>357</v>
      </c>
      <c r="O23" s="73">
        <v>18</v>
      </c>
      <c r="P23" s="73">
        <v>2.5</v>
      </c>
      <c r="Q23" s="73">
        <v>15.5</v>
      </c>
      <c r="R23" s="73" t="s">
        <v>358</v>
      </c>
      <c r="S23" s="67">
        <v>20</v>
      </c>
      <c r="T23" s="67" t="s">
        <v>359</v>
      </c>
    </row>
    <row r="24" spans="1:20">
      <c r="A24" s="281"/>
      <c r="B24" s="283"/>
      <c r="C24" s="81">
        <v>32</v>
      </c>
      <c r="D24" s="82">
        <v>0.1517</v>
      </c>
      <c r="E24" s="110">
        <v>21</v>
      </c>
      <c r="F24" s="109">
        <v>0.159</v>
      </c>
      <c r="G24" s="81">
        <v>18</v>
      </c>
      <c r="H24" s="84">
        <v>0.16950000000000001</v>
      </c>
      <c r="I24" s="281"/>
      <c r="J24" s="285"/>
      <c r="K24" s="281"/>
      <c r="L24" s="283"/>
      <c r="N24" s="74" t="s">
        <v>360</v>
      </c>
      <c r="O24" s="74">
        <v>18</v>
      </c>
      <c r="P24" s="74">
        <v>1.5</v>
      </c>
      <c r="Q24" s="74">
        <v>16.5</v>
      </c>
      <c r="R24" s="74" t="s">
        <v>361</v>
      </c>
      <c r="S24" s="68">
        <v>20</v>
      </c>
      <c r="T24" s="68" t="s">
        <v>359</v>
      </c>
    </row>
    <row r="25" spans="1:20">
      <c r="A25" s="274">
        <v>12</v>
      </c>
      <c r="B25" s="276">
        <v>0.216</v>
      </c>
      <c r="C25" s="86">
        <v>24</v>
      </c>
      <c r="D25" s="83">
        <v>0.16489999999999999</v>
      </c>
      <c r="E25" s="110">
        <v>16</v>
      </c>
      <c r="F25" s="109">
        <v>0.17699999999999999</v>
      </c>
      <c r="G25" s="86">
        <v>12</v>
      </c>
      <c r="H25" s="85">
        <v>0.189</v>
      </c>
      <c r="I25" s="288">
        <v>2</v>
      </c>
      <c r="J25" s="278">
        <v>0.221</v>
      </c>
      <c r="K25" s="274">
        <v>1</v>
      </c>
      <c r="L25" s="276">
        <v>0.22800000000000001</v>
      </c>
      <c r="N25" s="73" t="s">
        <v>362</v>
      </c>
      <c r="O25" s="73">
        <v>20</v>
      </c>
      <c r="P25" s="73">
        <v>2.5</v>
      </c>
      <c r="Q25" s="73">
        <v>17.5</v>
      </c>
      <c r="R25" s="76" t="s">
        <v>354</v>
      </c>
      <c r="S25" s="67">
        <v>22</v>
      </c>
      <c r="T25" s="91">
        <v>0.875</v>
      </c>
    </row>
    <row r="26" spans="1:20">
      <c r="A26" s="286"/>
      <c r="B26" s="287"/>
      <c r="C26" s="86">
        <v>28</v>
      </c>
      <c r="D26" s="83">
        <v>0.17219999999999999</v>
      </c>
      <c r="E26" s="110">
        <v>14</v>
      </c>
      <c r="F26" s="109">
        <v>0.182</v>
      </c>
      <c r="G26" s="86">
        <v>10</v>
      </c>
      <c r="H26" s="85">
        <v>0.19350000000000001</v>
      </c>
      <c r="I26" s="289"/>
      <c r="J26" s="291"/>
      <c r="K26" s="286"/>
      <c r="L26" s="287"/>
      <c r="N26" s="74" t="s">
        <v>363</v>
      </c>
      <c r="O26" s="74">
        <v>20</v>
      </c>
      <c r="P26" s="74">
        <v>1.5</v>
      </c>
      <c r="Q26" s="74">
        <v>18.5</v>
      </c>
      <c r="R26" s="74" t="s">
        <v>333</v>
      </c>
      <c r="S26" s="68">
        <v>22</v>
      </c>
      <c r="T26" s="92">
        <v>0.875</v>
      </c>
    </row>
    <row r="27" spans="1:20">
      <c r="A27" s="275"/>
      <c r="B27" s="277"/>
      <c r="C27" s="86">
        <v>32</v>
      </c>
      <c r="D27" s="83">
        <v>0.1777</v>
      </c>
      <c r="E27" s="110">
        <v>13</v>
      </c>
      <c r="F27" s="109">
        <v>0.185</v>
      </c>
      <c r="G27" s="86">
        <v>9</v>
      </c>
      <c r="H27" s="85">
        <v>0.19600000000000001</v>
      </c>
      <c r="I27" s="290"/>
      <c r="J27" s="279"/>
      <c r="K27" s="275"/>
      <c r="L27" s="277"/>
      <c r="N27" s="73" t="s">
        <v>364</v>
      </c>
      <c r="O27" s="73">
        <v>22</v>
      </c>
      <c r="P27" s="73">
        <v>2.5</v>
      </c>
      <c r="Q27" s="73">
        <v>19.5</v>
      </c>
      <c r="R27" s="73" t="s">
        <v>365</v>
      </c>
      <c r="S27" s="67">
        <v>25</v>
      </c>
      <c r="T27" s="67">
        <v>1</v>
      </c>
    </row>
    <row r="28" spans="1:20">
      <c r="A28" s="292">
        <v>0.25</v>
      </c>
      <c r="B28" s="282">
        <v>0.25</v>
      </c>
      <c r="C28" s="81">
        <v>20</v>
      </c>
      <c r="D28" s="82">
        <v>0.18870000000000001</v>
      </c>
      <c r="E28" s="110">
        <v>7</v>
      </c>
      <c r="F28" s="109">
        <v>0.20100000000000001</v>
      </c>
      <c r="G28" s="79">
        <v>0.21875</v>
      </c>
      <c r="H28" s="84">
        <v>0.21879999999999999</v>
      </c>
      <c r="I28" s="296" t="s">
        <v>223</v>
      </c>
      <c r="J28" s="284">
        <v>0.25700000000000001</v>
      </c>
      <c r="K28" s="296" t="s">
        <v>227</v>
      </c>
      <c r="L28" s="282">
        <v>0.26600000000000001</v>
      </c>
      <c r="N28" s="74" t="s">
        <v>366</v>
      </c>
      <c r="O28" s="74">
        <v>22</v>
      </c>
      <c r="P28" s="74">
        <v>1.5</v>
      </c>
      <c r="Q28" s="74">
        <v>20.5</v>
      </c>
      <c r="R28" s="74" t="s">
        <v>367</v>
      </c>
      <c r="S28" s="68">
        <v>25</v>
      </c>
      <c r="T28" s="68">
        <v>1</v>
      </c>
    </row>
    <row r="29" spans="1:20">
      <c r="A29" s="293"/>
      <c r="B29" s="295"/>
      <c r="C29" s="81">
        <v>28</v>
      </c>
      <c r="D29" s="82">
        <v>0.20619999999999999</v>
      </c>
      <c r="E29" s="110">
        <v>3</v>
      </c>
      <c r="F29" s="109">
        <v>0.21299999999999999</v>
      </c>
      <c r="G29" s="81">
        <v>1</v>
      </c>
      <c r="H29" s="84">
        <v>0.22800000000000001</v>
      </c>
      <c r="I29" s="297"/>
      <c r="J29" s="299"/>
      <c r="K29" s="297"/>
      <c r="L29" s="295"/>
      <c r="N29" s="73" t="s">
        <v>368</v>
      </c>
      <c r="O29" s="73">
        <v>24</v>
      </c>
      <c r="P29" s="73">
        <v>3</v>
      </c>
      <c r="Q29" s="73">
        <v>21</v>
      </c>
      <c r="R29" s="73" t="s">
        <v>369</v>
      </c>
      <c r="S29" s="67">
        <v>27</v>
      </c>
      <c r="T29" s="79">
        <v>1.078125</v>
      </c>
    </row>
    <row r="30" spans="1:20">
      <c r="A30" s="294"/>
      <c r="B30" s="283"/>
      <c r="C30" s="81">
        <v>32</v>
      </c>
      <c r="D30" s="82">
        <v>0.2117</v>
      </c>
      <c r="E30" s="108">
        <v>0.21875</v>
      </c>
      <c r="F30" s="109">
        <v>0.21879999999999999</v>
      </c>
      <c r="G30" s="81">
        <v>1</v>
      </c>
      <c r="H30" s="84">
        <v>0.22800000000000001</v>
      </c>
      <c r="I30" s="298"/>
      <c r="J30" s="285"/>
      <c r="K30" s="298"/>
      <c r="L30" s="283"/>
      <c r="N30" s="74" t="s">
        <v>370</v>
      </c>
      <c r="O30" s="74">
        <v>24</v>
      </c>
      <c r="P30" s="74">
        <v>2</v>
      </c>
      <c r="Q30" s="74">
        <v>22</v>
      </c>
      <c r="R30" s="75" t="s">
        <v>371</v>
      </c>
      <c r="S30" s="68">
        <v>27</v>
      </c>
      <c r="T30" s="79">
        <v>1.078125</v>
      </c>
    </row>
    <row r="31" spans="1:20">
      <c r="A31" s="300">
        <v>0.3125</v>
      </c>
      <c r="B31" s="276">
        <v>0.3125</v>
      </c>
      <c r="C31" s="86">
        <v>18</v>
      </c>
      <c r="D31" s="83">
        <v>0.24429999999999999</v>
      </c>
      <c r="E31" s="111" t="s">
        <v>223</v>
      </c>
      <c r="F31" s="109">
        <v>0.25700000000000001</v>
      </c>
      <c r="G31" s="86" t="s">
        <v>229</v>
      </c>
      <c r="H31" s="85">
        <v>0.27700000000000002</v>
      </c>
      <c r="I31" s="288" t="s">
        <v>238</v>
      </c>
      <c r="J31" s="278">
        <v>0.32300000000000001</v>
      </c>
      <c r="K31" s="288" t="s">
        <v>240</v>
      </c>
      <c r="L31" s="276">
        <v>0.33200000000000002</v>
      </c>
      <c r="N31" s="73" t="s">
        <v>372</v>
      </c>
      <c r="O31" s="73">
        <v>27</v>
      </c>
      <c r="P31" s="73">
        <v>3</v>
      </c>
      <c r="Q31" s="73">
        <v>24</v>
      </c>
      <c r="R31" s="73" t="s">
        <v>339</v>
      </c>
      <c r="S31" s="67">
        <v>30</v>
      </c>
      <c r="T31" s="79">
        <v>1.1875</v>
      </c>
    </row>
    <row r="32" spans="1:20">
      <c r="A32" s="301"/>
      <c r="B32" s="287"/>
      <c r="C32" s="86">
        <v>24</v>
      </c>
      <c r="D32" s="83">
        <v>0.26140000000000002</v>
      </c>
      <c r="E32" s="111" t="s">
        <v>228</v>
      </c>
      <c r="F32" s="109">
        <v>0.27200000000000002</v>
      </c>
      <c r="G32" s="80">
        <v>0.28125</v>
      </c>
      <c r="H32" s="85">
        <v>0.28120000000000001</v>
      </c>
      <c r="I32" s="289"/>
      <c r="J32" s="291"/>
      <c r="K32" s="289"/>
      <c r="L32" s="287"/>
      <c r="N32" s="77" t="s">
        <v>373</v>
      </c>
      <c r="O32" s="78">
        <v>27</v>
      </c>
      <c r="P32" s="78">
        <v>2</v>
      </c>
      <c r="Q32" s="78">
        <v>25</v>
      </c>
      <c r="R32" s="78">
        <v>1</v>
      </c>
      <c r="S32" s="78">
        <v>30</v>
      </c>
      <c r="T32" s="79">
        <v>1.1875</v>
      </c>
    </row>
    <row r="33" spans="1:12">
      <c r="A33" s="302"/>
      <c r="B33" s="277"/>
      <c r="C33" s="86">
        <v>32</v>
      </c>
      <c r="D33" s="83">
        <v>0.2742</v>
      </c>
      <c r="E33" s="108">
        <f>9/32</f>
        <v>0.28125</v>
      </c>
      <c r="F33" s="109">
        <v>0.28120000000000001</v>
      </c>
      <c r="G33" s="86" t="s">
        <v>232</v>
      </c>
      <c r="H33" s="85">
        <v>0.28999999999999998</v>
      </c>
      <c r="I33" s="290"/>
      <c r="J33" s="279"/>
      <c r="K33" s="290"/>
      <c r="L33" s="277"/>
    </row>
    <row r="34" spans="1:12">
      <c r="A34" s="292">
        <f>A31+1/16</f>
        <v>0.375</v>
      </c>
      <c r="B34" s="282">
        <v>0.375</v>
      </c>
      <c r="C34" s="81">
        <v>16</v>
      </c>
      <c r="D34" s="82">
        <v>0.29830000000000001</v>
      </c>
      <c r="E34" s="108">
        <v>0.3125</v>
      </c>
      <c r="F34" s="109">
        <v>0.3125</v>
      </c>
      <c r="G34" s="81" t="s">
        <v>240</v>
      </c>
      <c r="H34" s="84">
        <v>0.33200000000000002</v>
      </c>
      <c r="I34" s="296" t="s">
        <v>252</v>
      </c>
      <c r="J34" s="284">
        <v>0.38600000000000001</v>
      </c>
      <c r="K34" s="296" t="s">
        <v>253</v>
      </c>
      <c r="L34" s="282">
        <v>0.39700000000000002</v>
      </c>
    </row>
    <row r="35" spans="1:12">
      <c r="A35" s="293"/>
      <c r="B35" s="295"/>
      <c r="C35" s="81">
        <v>24</v>
      </c>
      <c r="D35" s="82">
        <v>0.32390000000000002</v>
      </c>
      <c r="E35" s="111" t="s">
        <v>240</v>
      </c>
      <c r="F35" s="109">
        <v>0.33200000000000002</v>
      </c>
      <c r="G35" s="81" t="s">
        <v>244</v>
      </c>
      <c r="H35" s="84">
        <v>0.34799999999999998</v>
      </c>
      <c r="I35" s="297"/>
      <c r="J35" s="299"/>
      <c r="K35" s="297"/>
      <c r="L35" s="295"/>
    </row>
    <row r="36" spans="1:12">
      <c r="A36" s="294"/>
      <c r="B36" s="283"/>
      <c r="C36" s="81">
        <v>32</v>
      </c>
      <c r="D36" s="82">
        <v>0.3367</v>
      </c>
      <c r="E36" s="108">
        <v>0.34375</v>
      </c>
      <c r="F36" s="109">
        <v>0.34379999999999999</v>
      </c>
      <c r="G36" s="81" t="s">
        <v>245</v>
      </c>
      <c r="H36" s="84">
        <v>0.35799999999999998</v>
      </c>
      <c r="I36" s="298"/>
      <c r="J36" s="285"/>
      <c r="K36" s="298"/>
      <c r="L36" s="283"/>
    </row>
    <row r="37" spans="1:12">
      <c r="A37" s="292">
        <f>A34+1/16</f>
        <v>0.4375</v>
      </c>
      <c r="B37" s="276">
        <v>0.4375</v>
      </c>
      <c r="C37" s="86">
        <v>14</v>
      </c>
      <c r="D37" s="83">
        <v>0.34989999999999999</v>
      </c>
      <c r="E37" s="111" t="s">
        <v>247</v>
      </c>
      <c r="F37" s="109">
        <v>0.36799999999999999</v>
      </c>
      <c r="G37" s="80" t="s">
        <v>374</v>
      </c>
      <c r="H37" s="85">
        <v>0.3906</v>
      </c>
      <c r="I37" s="288" t="s">
        <v>324</v>
      </c>
      <c r="J37" s="278">
        <v>0.4531</v>
      </c>
      <c r="K37" s="288" t="s">
        <v>351</v>
      </c>
      <c r="L37" s="276">
        <v>0.46870000000000001</v>
      </c>
    </row>
    <row r="38" spans="1:12">
      <c r="A38" s="293"/>
      <c r="B38" s="287"/>
      <c r="C38" s="86">
        <v>20</v>
      </c>
      <c r="D38" s="83">
        <v>0.37619999999999998</v>
      </c>
      <c r="E38" s="111" t="s">
        <v>374</v>
      </c>
      <c r="F38" s="109">
        <v>0.3906</v>
      </c>
      <c r="G38" s="80" t="s">
        <v>346</v>
      </c>
      <c r="H38" s="85">
        <v>0.40620000000000001</v>
      </c>
      <c r="I38" s="289"/>
      <c r="J38" s="291"/>
      <c r="K38" s="289"/>
      <c r="L38" s="287"/>
    </row>
    <row r="39" spans="1:12">
      <c r="A39" s="294"/>
      <c r="B39" s="277"/>
      <c r="C39" s="86">
        <v>28</v>
      </c>
      <c r="D39" s="83">
        <v>0.39369999999999999</v>
      </c>
      <c r="E39" s="111" t="s">
        <v>254</v>
      </c>
      <c r="F39" s="109">
        <v>0.40400000000000003</v>
      </c>
      <c r="G39" s="86" t="s">
        <v>255</v>
      </c>
      <c r="H39" s="85">
        <v>0.41299999999999998</v>
      </c>
      <c r="I39" s="290"/>
      <c r="J39" s="279"/>
      <c r="K39" s="290"/>
      <c r="L39" s="277"/>
    </row>
    <row r="40" spans="1:12">
      <c r="A40" s="292">
        <f>A37+1/16</f>
        <v>0.5</v>
      </c>
      <c r="B40" s="282">
        <v>0.5</v>
      </c>
      <c r="C40" s="81">
        <v>13</v>
      </c>
      <c r="D40" s="82">
        <v>0.40560000000000002</v>
      </c>
      <c r="E40" s="111" t="s">
        <v>349</v>
      </c>
      <c r="F40" s="109">
        <v>0.4219</v>
      </c>
      <c r="G40" s="79" t="s">
        <v>324</v>
      </c>
      <c r="H40" s="84">
        <v>0.4531</v>
      </c>
      <c r="I40" s="296" t="s">
        <v>375</v>
      </c>
      <c r="J40" s="284">
        <v>0.51559999999999995</v>
      </c>
      <c r="K40" s="296" t="s">
        <v>376</v>
      </c>
      <c r="L40" s="282">
        <v>0.53120000000000001</v>
      </c>
    </row>
    <row r="41" spans="1:12">
      <c r="A41" s="293"/>
      <c r="B41" s="295"/>
      <c r="C41" s="81">
        <v>20</v>
      </c>
      <c r="D41" s="82">
        <v>0.43869999999999998</v>
      </c>
      <c r="E41" s="111" t="s">
        <v>324</v>
      </c>
      <c r="F41" s="109">
        <v>0.4531</v>
      </c>
      <c r="G41" s="79" t="s">
        <v>351</v>
      </c>
      <c r="H41" s="84">
        <v>0.46879999999999999</v>
      </c>
      <c r="I41" s="297"/>
      <c r="J41" s="299"/>
      <c r="K41" s="297"/>
      <c r="L41" s="295"/>
    </row>
    <row r="42" spans="1:12">
      <c r="A42" s="294"/>
      <c r="B42" s="283"/>
      <c r="C42" s="81">
        <v>28</v>
      </c>
      <c r="D42" s="82">
        <v>0.45619999999999999</v>
      </c>
      <c r="E42" s="111" t="s">
        <v>351</v>
      </c>
      <c r="F42" s="109">
        <v>0.46879999999999999</v>
      </c>
      <c r="G42" s="79" t="s">
        <v>351</v>
      </c>
      <c r="H42" s="84">
        <v>0.46879999999999999</v>
      </c>
      <c r="I42" s="298"/>
      <c r="J42" s="285"/>
      <c r="K42" s="298"/>
      <c r="L42" s="283"/>
    </row>
    <row r="43" spans="1:12">
      <c r="A43" s="292">
        <f>A40+1/16</f>
        <v>0.5625</v>
      </c>
      <c r="B43" s="276">
        <v>0.5625</v>
      </c>
      <c r="C43" s="86">
        <v>12</v>
      </c>
      <c r="D43" s="83">
        <v>0.46029999999999999</v>
      </c>
      <c r="E43" s="111" t="s">
        <v>343</v>
      </c>
      <c r="F43" s="109">
        <v>0.4844</v>
      </c>
      <c r="G43" s="80" t="s">
        <v>375</v>
      </c>
      <c r="H43" s="85">
        <v>0.51559999999999995</v>
      </c>
      <c r="I43" s="288" t="s">
        <v>356</v>
      </c>
      <c r="J43" s="278">
        <v>0.57809999999999995</v>
      </c>
      <c r="K43" s="288" t="s">
        <v>328</v>
      </c>
      <c r="L43" s="276">
        <v>0.59379999999999999</v>
      </c>
    </row>
    <row r="44" spans="1:12">
      <c r="A44" s="293"/>
      <c r="B44" s="287"/>
      <c r="C44" s="86">
        <v>18</v>
      </c>
      <c r="D44" s="83">
        <v>0.49430000000000002</v>
      </c>
      <c r="E44" s="111" t="s">
        <v>375</v>
      </c>
      <c r="F44" s="109">
        <v>0.51559999999999995</v>
      </c>
      <c r="G44" s="80" t="s">
        <v>376</v>
      </c>
      <c r="H44" s="85">
        <v>0.53120000000000001</v>
      </c>
      <c r="I44" s="289"/>
      <c r="J44" s="291"/>
      <c r="K44" s="289"/>
      <c r="L44" s="287"/>
    </row>
    <row r="45" spans="1:12">
      <c r="A45" s="294"/>
      <c r="B45" s="277"/>
      <c r="C45" s="86">
        <v>24</v>
      </c>
      <c r="D45" s="83">
        <v>0.51139999999999997</v>
      </c>
      <c r="E45" s="111" t="s">
        <v>375</v>
      </c>
      <c r="F45" s="109">
        <v>0.51559999999999995</v>
      </c>
      <c r="G45" s="80" t="s">
        <v>376</v>
      </c>
      <c r="H45" s="85">
        <v>0.53120000000000001</v>
      </c>
      <c r="I45" s="290"/>
      <c r="J45" s="279"/>
      <c r="K45" s="290"/>
      <c r="L45" s="277"/>
    </row>
    <row r="46" spans="1:12">
      <c r="A46" s="292">
        <f>A43+1/16</f>
        <v>0.625</v>
      </c>
      <c r="B46" s="282">
        <v>0.625</v>
      </c>
      <c r="C46" s="81">
        <v>11</v>
      </c>
      <c r="D46" s="82">
        <v>0.51349999999999996</v>
      </c>
      <c r="E46" s="111" t="s">
        <v>376</v>
      </c>
      <c r="F46" s="109">
        <v>0.53120000000000001</v>
      </c>
      <c r="G46" s="79">
        <v>0.5625</v>
      </c>
      <c r="H46" s="84">
        <v>0.5625</v>
      </c>
      <c r="I46" s="296" t="s">
        <v>377</v>
      </c>
      <c r="J46" s="284">
        <v>0.64059999999999995</v>
      </c>
      <c r="K46" s="296" t="s">
        <v>361</v>
      </c>
      <c r="L46" s="282">
        <v>0.65620000000000001</v>
      </c>
    </row>
    <row r="47" spans="1:12">
      <c r="A47" s="293"/>
      <c r="B47" s="295"/>
      <c r="C47" s="81">
        <v>18</v>
      </c>
      <c r="D47" s="82">
        <v>0.55679999999999996</v>
      </c>
      <c r="E47" s="111" t="s">
        <v>356</v>
      </c>
      <c r="F47" s="109">
        <v>0.57809999999999995</v>
      </c>
      <c r="G47" s="79" t="s">
        <v>328</v>
      </c>
      <c r="H47" s="84">
        <v>0.59379999999999999</v>
      </c>
      <c r="I47" s="297"/>
      <c r="J47" s="299"/>
      <c r="K47" s="297"/>
      <c r="L47" s="295"/>
    </row>
    <row r="48" spans="1:12">
      <c r="A48" s="294"/>
      <c r="B48" s="283"/>
      <c r="C48" s="81">
        <v>24</v>
      </c>
      <c r="D48" s="82">
        <v>0.57389999999999997</v>
      </c>
      <c r="E48" s="111" t="s">
        <v>356</v>
      </c>
      <c r="F48" s="109">
        <v>0.57809999999999995</v>
      </c>
      <c r="G48" s="79" t="s">
        <v>328</v>
      </c>
      <c r="H48" s="84">
        <v>0.59379999999999999</v>
      </c>
      <c r="I48" s="298"/>
      <c r="J48" s="285"/>
      <c r="K48" s="298"/>
      <c r="L48" s="283"/>
    </row>
    <row r="49" spans="1:12">
      <c r="A49" s="80">
        <f>A46+1/16</f>
        <v>0.6875</v>
      </c>
      <c r="B49" s="85">
        <v>0.6875</v>
      </c>
      <c r="C49" s="86">
        <v>24</v>
      </c>
      <c r="D49" s="83">
        <v>0.63639999999999997</v>
      </c>
      <c r="E49" s="111" t="s">
        <v>377</v>
      </c>
      <c r="F49" s="109">
        <v>0.64059999999999995</v>
      </c>
      <c r="G49" s="80" t="s">
        <v>361</v>
      </c>
      <c r="H49" s="85">
        <v>0.65620000000000001</v>
      </c>
      <c r="I49" s="70" t="s">
        <v>354</v>
      </c>
      <c r="J49" s="88">
        <v>0.70309999999999995</v>
      </c>
      <c r="K49" s="70" t="s">
        <v>332</v>
      </c>
      <c r="L49" s="85">
        <v>0.71879999999999999</v>
      </c>
    </row>
    <row r="50" spans="1:12">
      <c r="A50" s="292">
        <f>A49+1/16</f>
        <v>0.75</v>
      </c>
      <c r="B50" s="282">
        <v>0.75</v>
      </c>
      <c r="C50" s="81">
        <v>10</v>
      </c>
      <c r="D50" s="82">
        <v>0.62729999999999997</v>
      </c>
      <c r="E50" s="111" t="s">
        <v>361</v>
      </c>
      <c r="F50" s="109">
        <v>0.65620000000000001</v>
      </c>
      <c r="G50" s="79">
        <v>0.6875</v>
      </c>
      <c r="H50" s="84">
        <v>0.6875</v>
      </c>
      <c r="I50" s="296" t="s">
        <v>365</v>
      </c>
      <c r="J50" s="284">
        <v>0.76559999999999995</v>
      </c>
      <c r="K50" s="296" t="s">
        <v>378</v>
      </c>
      <c r="L50" s="282">
        <v>0.78120000000000001</v>
      </c>
    </row>
    <row r="51" spans="1:12">
      <c r="A51" s="293"/>
      <c r="B51" s="295"/>
      <c r="C51" s="81">
        <v>16</v>
      </c>
      <c r="D51" s="82">
        <v>0.67330000000000001</v>
      </c>
      <c r="E51" s="108">
        <v>0.6875</v>
      </c>
      <c r="F51" s="109">
        <v>0.6875</v>
      </c>
      <c r="G51" s="79" t="s">
        <v>354</v>
      </c>
      <c r="H51" s="84">
        <v>0.70309999999999995</v>
      </c>
      <c r="I51" s="297"/>
      <c r="J51" s="299"/>
      <c r="K51" s="297"/>
      <c r="L51" s="295"/>
    </row>
    <row r="52" spans="1:12">
      <c r="A52" s="294"/>
      <c r="B52" s="283"/>
      <c r="C52" s="81">
        <v>20</v>
      </c>
      <c r="D52" s="82">
        <v>0.68869999999999998</v>
      </c>
      <c r="E52" s="111" t="s">
        <v>354</v>
      </c>
      <c r="F52" s="109">
        <v>0.70309999999999995</v>
      </c>
      <c r="G52" s="79" t="s">
        <v>332</v>
      </c>
      <c r="H52" s="84">
        <v>0.71879999999999999</v>
      </c>
      <c r="I52" s="298"/>
      <c r="J52" s="285"/>
      <c r="K52" s="298"/>
      <c r="L52" s="283"/>
    </row>
    <row r="53" spans="1:12">
      <c r="A53" s="80">
        <f>A50+1/16</f>
        <v>0.8125</v>
      </c>
      <c r="B53" s="85">
        <v>0.8125</v>
      </c>
      <c r="C53" s="86">
        <v>20</v>
      </c>
      <c r="D53" s="83">
        <v>0.75119999999999998</v>
      </c>
      <c r="E53" s="111" t="s">
        <v>365</v>
      </c>
      <c r="F53" s="109">
        <v>0.76559999999999995</v>
      </c>
      <c r="G53" s="80" t="s">
        <v>378</v>
      </c>
      <c r="H53" s="85">
        <v>0.78120000000000001</v>
      </c>
      <c r="I53" s="70" t="s">
        <v>369</v>
      </c>
      <c r="J53" s="88">
        <v>0.82809999999999995</v>
      </c>
      <c r="K53" s="70" t="s">
        <v>379</v>
      </c>
      <c r="L53" s="85">
        <v>0.84379999999999999</v>
      </c>
    </row>
    <row r="54" spans="1:12">
      <c r="A54" s="292">
        <f>A53+1/16</f>
        <v>0.875</v>
      </c>
      <c r="B54" s="282">
        <v>0.875</v>
      </c>
      <c r="C54" s="81">
        <v>9</v>
      </c>
      <c r="D54" s="82">
        <v>0.73870000000000002</v>
      </c>
      <c r="E54" s="111" t="s">
        <v>365</v>
      </c>
      <c r="F54" s="109">
        <v>0.76559999999999995</v>
      </c>
      <c r="G54" s="79" t="s">
        <v>359</v>
      </c>
      <c r="H54" s="84">
        <v>0.79690000000000005</v>
      </c>
      <c r="I54" s="296" t="s">
        <v>380</v>
      </c>
      <c r="J54" s="284">
        <v>0.89059999999999995</v>
      </c>
      <c r="K54" s="296" t="s">
        <v>381</v>
      </c>
      <c r="L54" s="282">
        <v>0.90620000000000001</v>
      </c>
    </row>
    <row r="55" spans="1:12">
      <c r="A55" s="293"/>
      <c r="B55" s="295"/>
      <c r="C55" s="81">
        <v>14</v>
      </c>
      <c r="D55" s="82">
        <v>0.78739999999999999</v>
      </c>
      <c r="E55" s="111" t="s">
        <v>367</v>
      </c>
      <c r="F55" s="109">
        <v>0.8125</v>
      </c>
      <c r="G55" s="79" t="s">
        <v>369</v>
      </c>
      <c r="H55" s="84">
        <v>0.82809999999999995</v>
      </c>
      <c r="I55" s="297"/>
      <c r="J55" s="299"/>
      <c r="K55" s="297"/>
      <c r="L55" s="295"/>
    </row>
    <row r="56" spans="1:12">
      <c r="A56" s="294"/>
      <c r="B56" s="283"/>
      <c r="C56" s="81">
        <v>20</v>
      </c>
      <c r="D56" s="82">
        <v>0.81369999999999998</v>
      </c>
      <c r="E56" s="111" t="s">
        <v>369</v>
      </c>
      <c r="F56" s="109">
        <v>0.82809999999999995</v>
      </c>
      <c r="G56" s="79" t="s">
        <v>379</v>
      </c>
      <c r="H56" s="84">
        <v>0.84379999999999999</v>
      </c>
      <c r="I56" s="298"/>
      <c r="J56" s="285"/>
      <c r="K56" s="298"/>
      <c r="L56" s="283"/>
    </row>
    <row r="57" spans="1:12">
      <c r="A57" s="80" t="s">
        <v>339</v>
      </c>
      <c r="B57" s="85">
        <v>0.9375</v>
      </c>
      <c r="C57" s="86">
        <v>20</v>
      </c>
      <c r="D57" s="83">
        <v>0.87619999999999998</v>
      </c>
      <c r="E57" s="111" t="s">
        <v>380</v>
      </c>
      <c r="F57" s="109">
        <v>0.89059999999999995</v>
      </c>
      <c r="G57" s="80" t="s">
        <v>381</v>
      </c>
      <c r="H57" s="85">
        <v>0.90620000000000001</v>
      </c>
      <c r="I57" s="70" t="s">
        <v>382</v>
      </c>
      <c r="J57" s="88">
        <v>0.95309999999999995</v>
      </c>
      <c r="K57" s="70" t="s">
        <v>383</v>
      </c>
      <c r="L57" s="85">
        <v>0.96879999999999999</v>
      </c>
    </row>
    <row r="58" spans="1:12">
      <c r="A58" s="292">
        <v>1</v>
      </c>
      <c r="B58" s="282">
        <v>1</v>
      </c>
      <c r="C58" s="81">
        <v>8</v>
      </c>
      <c r="D58" s="82">
        <v>0.84660000000000002</v>
      </c>
      <c r="E58" s="108">
        <v>0.875</v>
      </c>
      <c r="F58" s="109">
        <v>0.875</v>
      </c>
      <c r="G58" s="79" t="s">
        <v>338</v>
      </c>
      <c r="H58" s="84">
        <v>0.92190000000000005</v>
      </c>
      <c r="I58" s="292">
        <f>J58</f>
        <v>1.0156000000000001</v>
      </c>
      <c r="J58" s="284">
        <v>1.0156000000000001</v>
      </c>
      <c r="K58" s="292">
        <f>L58</f>
        <v>1.0313000000000001</v>
      </c>
      <c r="L58" s="282">
        <v>1.0313000000000001</v>
      </c>
    </row>
    <row r="59" spans="1:12">
      <c r="A59" s="293"/>
      <c r="B59" s="295"/>
      <c r="C59" s="81">
        <v>12</v>
      </c>
      <c r="D59" s="82">
        <v>0.89780000000000004</v>
      </c>
      <c r="E59" s="111" t="s">
        <v>339</v>
      </c>
      <c r="F59" s="109">
        <v>0.9375</v>
      </c>
      <c r="G59" s="79" t="s">
        <v>382</v>
      </c>
      <c r="H59" s="84">
        <v>0.95309999999999995</v>
      </c>
      <c r="I59" s="293"/>
      <c r="J59" s="299"/>
      <c r="K59" s="293"/>
      <c r="L59" s="295"/>
    </row>
    <row r="60" spans="1:12">
      <c r="A60" s="294"/>
      <c r="B60" s="283"/>
      <c r="C60" s="81">
        <v>20</v>
      </c>
      <c r="D60" s="82">
        <v>0.93869999999999998</v>
      </c>
      <c r="E60" s="111" t="s">
        <v>382</v>
      </c>
      <c r="F60" s="109">
        <v>0.95309999999999995</v>
      </c>
      <c r="G60" s="79" t="s">
        <v>383</v>
      </c>
      <c r="H60" s="84">
        <v>0.96879999999999999</v>
      </c>
      <c r="I60" s="294"/>
      <c r="J60" s="285"/>
      <c r="K60" s="294"/>
      <c r="L60" s="283"/>
    </row>
    <row r="61" spans="1:12">
      <c r="A61" s="80">
        <f>A58+1/16</f>
        <v>1.0625</v>
      </c>
      <c r="B61" s="85">
        <v>1.0625</v>
      </c>
      <c r="C61" s="86">
        <v>18</v>
      </c>
      <c r="D61" s="83">
        <v>0.99429999999999996</v>
      </c>
      <c r="E61" s="111">
        <v>1</v>
      </c>
      <c r="F61" s="109">
        <v>1</v>
      </c>
      <c r="G61" s="80">
        <v>1.015625</v>
      </c>
      <c r="H61" s="85">
        <v>1.0156000000000001</v>
      </c>
      <c r="I61" s="80">
        <f>J61</f>
        <v>1.0781000000000001</v>
      </c>
      <c r="J61" s="88">
        <v>1.0781000000000001</v>
      </c>
      <c r="K61" s="80">
        <f>L61</f>
        <v>1.0938000000000001</v>
      </c>
      <c r="L61" s="85">
        <v>1.0938000000000001</v>
      </c>
    </row>
    <row r="62" spans="1:12">
      <c r="A62" s="292">
        <f>A61+1/16</f>
        <v>1.125</v>
      </c>
      <c r="B62" s="282">
        <v>1.125</v>
      </c>
      <c r="C62" s="81">
        <v>7</v>
      </c>
      <c r="D62" s="82">
        <v>0.94969999999999999</v>
      </c>
      <c r="E62" s="111" t="s">
        <v>384</v>
      </c>
      <c r="F62" s="109">
        <v>0.98440000000000005</v>
      </c>
      <c r="G62" s="79">
        <v>1.03125</v>
      </c>
      <c r="H62" s="84">
        <v>1.0313000000000001</v>
      </c>
      <c r="I62" s="292">
        <f>J62</f>
        <v>1.1406000000000001</v>
      </c>
      <c r="J62" s="284">
        <v>1.1406000000000001</v>
      </c>
      <c r="K62" s="292">
        <f>L62</f>
        <v>1.1561999999999999</v>
      </c>
      <c r="L62" s="282">
        <v>1.1561999999999999</v>
      </c>
    </row>
    <row r="63" spans="1:12">
      <c r="A63" s="293"/>
      <c r="B63" s="295"/>
      <c r="C63" s="81">
        <v>12</v>
      </c>
      <c r="D63" s="82">
        <v>1.0227999999999999</v>
      </c>
      <c r="E63" s="108">
        <v>1.046875</v>
      </c>
      <c r="F63" s="109">
        <v>1.0468999999999999</v>
      </c>
      <c r="G63" s="79">
        <v>1.078125</v>
      </c>
      <c r="H63" s="84">
        <v>1.0781000000000001</v>
      </c>
      <c r="I63" s="293"/>
      <c r="J63" s="299"/>
      <c r="K63" s="293"/>
      <c r="L63" s="295"/>
    </row>
    <row r="64" spans="1:12">
      <c r="A64" s="294"/>
      <c r="B64" s="283"/>
      <c r="C64" s="81">
        <v>18</v>
      </c>
      <c r="D64" s="82">
        <v>1.0568</v>
      </c>
      <c r="E64" s="108" t="s">
        <v>385</v>
      </c>
      <c r="F64" s="109">
        <v>1.0625</v>
      </c>
      <c r="G64" s="79">
        <v>1.078125</v>
      </c>
      <c r="H64" s="84">
        <v>1.0781000000000001</v>
      </c>
      <c r="I64" s="294"/>
      <c r="J64" s="285"/>
      <c r="K64" s="294"/>
      <c r="L64" s="283"/>
    </row>
    <row r="65" spans="1:12">
      <c r="A65" s="80">
        <f>A62+1/16</f>
        <v>1.1875</v>
      </c>
      <c r="B65" s="85">
        <v>1.1875</v>
      </c>
      <c r="C65" s="86">
        <v>18</v>
      </c>
      <c r="D65" s="83">
        <v>1.1193</v>
      </c>
      <c r="E65" s="108">
        <v>1.0555555555555556</v>
      </c>
      <c r="F65" s="109">
        <v>1.125</v>
      </c>
      <c r="G65" s="80">
        <v>1.140625</v>
      </c>
      <c r="H65" s="85">
        <v>1.1406000000000001</v>
      </c>
      <c r="I65" s="80">
        <f>J65</f>
        <v>1.2031000000000001</v>
      </c>
      <c r="J65" s="88">
        <v>1.2031000000000001</v>
      </c>
      <c r="K65" s="80">
        <f>L65</f>
        <v>1.2188000000000001</v>
      </c>
      <c r="L65" s="85">
        <v>1.2188000000000001</v>
      </c>
    </row>
    <row r="66" spans="1:12">
      <c r="A66" s="292">
        <f>A65+1/16</f>
        <v>1.25</v>
      </c>
      <c r="B66" s="282">
        <v>1.25</v>
      </c>
      <c r="C66" s="81">
        <v>7</v>
      </c>
      <c r="D66" s="82">
        <v>1.0747</v>
      </c>
      <c r="E66" s="108">
        <v>1.109375</v>
      </c>
      <c r="F66" s="109">
        <v>1.1093999999999999</v>
      </c>
      <c r="G66" s="79">
        <v>1.15625</v>
      </c>
      <c r="H66" s="84">
        <v>1.1561999999999999</v>
      </c>
      <c r="I66" s="292">
        <f>J66</f>
        <v>1.2656000000000001</v>
      </c>
      <c r="J66" s="284">
        <v>1.2656000000000001</v>
      </c>
      <c r="K66" s="292">
        <f>L66</f>
        <v>1.2811999999999999</v>
      </c>
      <c r="L66" s="282">
        <v>1.2811999999999999</v>
      </c>
    </row>
    <row r="67" spans="1:12">
      <c r="A67" s="293"/>
      <c r="B67" s="295"/>
      <c r="C67" s="81">
        <v>12</v>
      </c>
      <c r="D67" s="82">
        <v>1.1477999999999999</v>
      </c>
      <c r="E67" s="108">
        <v>1.171875</v>
      </c>
      <c r="F67" s="109">
        <v>1.1718999999999999</v>
      </c>
      <c r="G67" s="79">
        <v>1.203125</v>
      </c>
      <c r="H67" s="84">
        <v>1.2031000000000001</v>
      </c>
      <c r="I67" s="293"/>
      <c r="J67" s="299"/>
      <c r="K67" s="293"/>
      <c r="L67" s="295"/>
    </row>
    <row r="68" spans="1:12">
      <c r="A68" s="294"/>
      <c r="B68" s="283"/>
      <c r="C68" s="81">
        <v>18</v>
      </c>
      <c r="D68" s="82">
        <v>1.1818</v>
      </c>
      <c r="E68" s="108">
        <v>1.1875</v>
      </c>
      <c r="F68" s="109">
        <v>1.1875</v>
      </c>
      <c r="G68" s="79">
        <v>1.203125</v>
      </c>
      <c r="H68" s="84">
        <v>1.2031000000000001</v>
      </c>
      <c r="I68" s="294"/>
      <c r="J68" s="285"/>
      <c r="K68" s="294"/>
      <c r="L68" s="283"/>
    </row>
    <row r="69" spans="1:12">
      <c r="A69" s="80">
        <f>A66+1/16</f>
        <v>1.3125</v>
      </c>
      <c r="B69" s="85">
        <v>1.3125</v>
      </c>
      <c r="C69" s="86">
        <v>18</v>
      </c>
      <c r="D69" s="83">
        <v>1.2443</v>
      </c>
      <c r="E69" s="108">
        <v>1.25</v>
      </c>
      <c r="F69" s="109">
        <v>1.25</v>
      </c>
      <c r="G69" s="80">
        <v>1.265625</v>
      </c>
      <c r="H69" s="85">
        <v>1.2656000000000001</v>
      </c>
      <c r="I69" s="80">
        <f>J69</f>
        <v>1.3281000000000001</v>
      </c>
      <c r="J69" s="88">
        <v>1.3281000000000001</v>
      </c>
      <c r="K69" s="80">
        <f>L69</f>
        <v>1.3438000000000001</v>
      </c>
      <c r="L69" s="85">
        <v>1.3438000000000001</v>
      </c>
    </row>
    <row r="70" spans="1:12">
      <c r="A70" s="292">
        <f>A69+1/16</f>
        <v>1.375</v>
      </c>
      <c r="B70" s="282">
        <v>1.375</v>
      </c>
      <c r="C70" s="81">
        <v>6</v>
      </c>
      <c r="D70" s="82">
        <v>1.1705000000000001</v>
      </c>
      <c r="E70" s="108">
        <v>1.21875</v>
      </c>
      <c r="F70" s="109">
        <v>1.2186999999999999</v>
      </c>
      <c r="G70" s="79">
        <v>1.265625</v>
      </c>
      <c r="H70" s="84">
        <v>1.2656000000000001</v>
      </c>
      <c r="I70" s="292">
        <f>J70</f>
        <v>1.3906000000000001</v>
      </c>
      <c r="J70" s="284">
        <v>1.3906000000000001</v>
      </c>
      <c r="K70" s="292">
        <f>L70</f>
        <v>1.4061999999999999</v>
      </c>
      <c r="L70" s="282">
        <v>1.4061999999999999</v>
      </c>
    </row>
    <row r="71" spans="1:12">
      <c r="A71" s="293"/>
      <c r="B71" s="295"/>
      <c r="C71" s="81">
        <v>12</v>
      </c>
      <c r="D71" s="82">
        <v>1.2727999999999999</v>
      </c>
      <c r="E71" s="108">
        <v>1.296875</v>
      </c>
      <c r="F71" s="109">
        <v>1.2968999999999999</v>
      </c>
      <c r="G71" s="79">
        <v>1.328125</v>
      </c>
      <c r="H71" s="84">
        <v>1.3281000000000001</v>
      </c>
      <c r="I71" s="293"/>
      <c r="J71" s="299"/>
      <c r="K71" s="293"/>
      <c r="L71" s="295"/>
    </row>
    <row r="72" spans="1:12">
      <c r="A72" s="294"/>
      <c r="B72" s="283"/>
      <c r="C72" s="81">
        <v>18</v>
      </c>
      <c r="D72" s="82">
        <v>1.3068</v>
      </c>
      <c r="E72" s="108">
        <v>1.3125</v>
      </c>
      <c r="F72" s="109">
        <v>1.3125</v>
      </c>
      <c r="G72" s="79">
        <v>1.328125</v>
      </c>
      <c r="H72" s="84">
        <v>1.3281000000000001</v>
      </c>
      <c r="I72" s="294"/>
      <c r="J72" s="285"/>
      <c r="K72" s="294"/>
      <c r="L72" s="283"/>
    </row>
    <row r="73" spans="1:12">
      <c r="A73" s="80">
        <f>A70+1/16</f>
        <v>1.4375</v>
      </c>
      <c r="B73" s="85">
        <v>1.4375</v>
      </c>
      <c r="C73" s="86">
        <v>18</v>
      </c>
      <c r="D73" s="83">
        <v>1.3693</v>
      </c>
      <c r="E73" s="108">
        <v>1.375</v>
      </c>
      <c r="F73" s="109">
        <v>1.375</v>
      </c>
      <c r="G73" s="80">
        <v>1.390625</v>
      </c>
      <c r="H73" s="85">
        <v>1.3906000000000001</v>
      </c>
      <c r="I73" s="80">
        <f>J73</f>
        <v>1.4531000000000001</v>
      </c>
      <c r="J73" s="88">
        <v>1.4531000000000001</v>
      </c>
      <c r="K73" s="80">
        <f>L73</f>
        <v>1.4688000000000001</v>
      </c>
      <c r="L73" s="85">
        <v>1.4688000000000001</v>
      </c>
    </row>
    <row r="74" spans="1:12">
      <c r="A74" s="292">
        <f>A73+1/16</f>
        <v>1.5</v>
      </c>
      <c r="B74" s="282">
        <v>1.5</v>
      </c>
      <c r="C74" s="81">
        <v>6</v>
      </c>
      <c r="D74" s="82">
        <v>1.2955000000000001</v>
      </c>
      <c r="E74" s="108">
        <v>1.34375</v>
      </c>
      <c r="F74" s="109">
        <v>1.3436999999999999</v>
      </c>
      <c r="G74" s="79">
        <v>1.390625</v>
      </c>
      <c r="H74" s="84">
        <v>1.3906000000000001</v>
      </c>
      <c r="I74" s="292">
        <f>J74</f>
        <v>1.5156000000000001</v>
      </c>
      <c r="J74" s="284">
        <v>1.5156000000000001</v>
      </c>
      <c r="K74" s="292">
        <f>L74</f>
        <v>1.5311999999999999</v>
      </c>
      <c r="L74" s="282">
        <v>1.5311999999999999</v>
      </c>
    </row>
    <row r="75" spans="1:12">
      <c r="A75" s="293"/>
      <c r="B75" s="295"/>
      <c r="C75" s="81">
        <v>12</v>
      </c>
      <c r="D75" s="82">
        <v>1.3977999999999999</v>
      </c>
      <c r="E75" s="108">
        <v>1.421875</v>
      </c>
      <c r="F75" s="109">
        <v>1.4218999999999999</v>
      </c>
      <c r="G75" s="79">
        <v>1.4375</v>
      </c>
      <c r="H75" s="84">
        <v>1.4375</v>
      </c>
      <c r="I75" s="293"/>
      <c r="J75" s="299"/>
      <c r="K75" s="293"/>
      <c r="L75" s="295"/>
    </row>
    <row r="76" spans="1:12">
      <c r="A76" s="294"/>
      <c r="B76" s="283"/>
      <c r="C76" s="81">
        <v>18</v>
      </c>
      <c r="D76" s="82">
        <v>1.4318</v>
      </c>
      <c r="E76" s="108">
        <v>1.4375</v>
      </c>
      <c r="F76" s="109">
        <v>1.4375</v>
      </c>
      <c r="G76" s="79">
        <v>1.453125</v>
      </c>
      <c r="H76" s="84">
        <v>1.4531000000000001</v>
      </c>
      <c r="I76" s="294"/>
      <c r="J76" s="285"/>
      <c r="K76" s="294"/>
      <c r="L76" s="283"/>
    </row>
    <row r="77" spans="1:12">
      <c r="A77" s="80">
        <f>A74+1/16</f>
        <v>1.5625</v>
      </c>
      <c r="B77" s="85">
        <v>1.5625</v>
      </c>
      <c r="C77" s="86">
        <v>18</v>
      </c>
      <c r="D77" s="83">
        <v>1.4943</v>
      </c>
      <c r="E77" s="108">
        <v>1.5</v>
      </c>
      <c r="F77" s="109">
        <v>1.5</v>
      </c>
      <c r="G77" s="80" t="s">
        <v>386</v>
      </c>
      <c r="H77" s="85">
        <v>1.5156000000000001</v>
      </c>
      <c r="I77" s="80">
        <f>J77</f>
        <v>1.5781000000000001</v>
      </c>
      <c r="J77" s="88">
        <v>1.5781000000000001</v>
      </c>
      <c r="K77" s="80">
        <f>L77</f>
        <v>1.5938000000000001</v>
      </c>
      <c r="L77" s="85">
        <v>1.5938000000000001</v>
      </c>
    </row>
    <row r="78" spans="1:12">
      <c r="A78" s="79">
        <f>A77+1/16</f>
        <v>1.625</v>
      </c>
      <c r="B78" s="84">
        <v>1.625</v>
      </c>
      <c r="C78" s="81">
        <v>18</v>
      </c>
      <c r="D78" s="82">
        <v>1.5568</v>
      </c>
      <c r="E78" s="108">
        <v>1.5625</v>
      </c>
      <c r="F78" s="109">
        <v>1.5625</v>
      </c>
      <c r="G78" s="79" t="s">
        <v>387</v>
      </c>
      <c r="H78" s="84">
        <v>1.5781000000000001</v>
      </c>
      <c r="I78" s="79">
        <f>J78</f>
        <v>1.6406000000000001</v>
      </c>
      <c r="J78" s="87">
        <v>1.6406000000000001</v>
      </c>
      <c r="K78" s="79">
        <f>L78</f>
        <v>1.6561999999999999</v>
      </c>
      <c r="L78" s="84">
        <v>1.6561999999999999</v>
      </c>
    </row>
    <row r="79" spans="1:12">
      <c r="A79" s="80">
        <f>A78+1/16</f>
        <v>1.6875</v>
      </c>
      <c r="B79" s="85">
        <v>1.6875</v>
      </c>
      <c r="C79" s="86">
        <v>18</v>
      </c>
      <c r="D79" s="83">
        <v>1.6193</v>
      </c>
      <c r="E79" s="108">
        <v>1.625</v>
      </c>
      <c r="F79" s="109">
        <v>1.625</v>
      </c>
      <c r="G79" s="80" t="s">
        <v>388</v>
      </c>
      <c r="H79" s="85">
        <v>1.6406000000000001</v>
      </c>
      <c r="I79" s="80">
        <f>J79</f>
        <v>1.7031000000000001</v>
      </c>
      <c r="J79" s="88">
        <v>1.7031000000000001</v>
      </c>
      <c r="K79" s="80">
        <f>L79</f>
        <v>1.7188000000000001</v>
      </c>
      <c r="L79" s="85">
        <v>1.7188000000000001</v>
      </c>
    </row>
    <row r="80" spans="1:12">
      <c r="A80" s="79">
        <f>A79+1/16</f>
        <v>1.75</v>
      </c>
      <c r="B80" s="84">
        <v>1.75</v>
      </c>
      <c r="C80" s="81">
        <v>5</v>
      </c>
      <c r="D80" s="82">
        <v>1.5045999999999999</v>
      </c>
      <c r="E80" s="108">
        <v>1.5625</v>
      </c>
      <c r="F80" s="109">
        <v>1.5625</v>
      </c>
      <c r="G80" s="79">
        <v>1.625</v>
      </c>
      <c r="H80" s="84">
        <v>1.625</v>
      </c>
      <c r="I80" s="79">
        <f>J80</f>
        <v>1.7659</v>
      </c>
      <c r="J80" s="87">
        <v>1.7659</v>
      </c>
      <c r="K80" s="79">
        <f>L80</f>
        <v>1.7811999999999999</v>
      </c>
      <c r="L80" s="84">
        <v>1.7811999999999999</v>
      </c>
    </row>
  </sheetData>
  <mergeCells count="160">
    <mergeCell ref="V1:AA2"/>
    <mergeCell ref="W3:Y3"/>
    <mergeCell ref="Z3:AA3"/>
    <mergeCell ref="X4:X5"/>
    <mergeCell ref="Y4:Y5"/>
    <mergeCell ref="AA4:AA5"/>
    <mergeCell ref="G5:H5"/>
    <mergeCell ref="A74:A76"/>
    <mergeCell ref="B74:B76"/>
    <mergeCell ref="I74:I76"/>
    <mergeCell ref="J74:J76"/>
    <mergeCell ref="K74:K76"/>
    <mergeCell ref="L74:L76"/>
    <mergeCell ref="E4:F5"/>
    <mergeCell ref="N1:T2"/>
    <mergeCell ref="N3:N4"/>
    <mergeCell ref="A66:A68"/>
    <mergeCell ref="B66:B68"/>
    <mergeCell ref="I66:I68"/>
    <mergeCell ref="J66:J68"/>
    <mergeCell ref="K66:K68"/>
    <mergeCell ref="L66:L68"/>
    <mergeCell ref="A70:A72"/>
    <mergeCell ref="B70:B72"/>
    <mergeCell ref="I70:I72"/>
    <mergeCell ref="J70:J72"/>
    <mergeCell ref="K70:K72"/>
    <mergeCell ref="L70:L72"/>
    <mergeCell ref="A58:A60"/>
    <mergeCell ref="B58:B60"/>
    <mergeCell ref="I58:I60"/>
    <mergeCell ref="J58:J60"/>
    <mergeCell ref="K58:K60"/>
    <mergeCell ref="L58:L60"/>
    <mergeCell ref="A62:A64"/>
    <mergeCell ref="B62:B64"/>
    <mergeCell ref="I62:I64"/>
    <mergeCell ref="J62:J64"/>
    <mergeCell ref="K62:K64"/>
    <mergeCell ref="L62:L64"/>
    <mergeCell ref="A50:A52"/>
    <mergeCell ref="B50:B52"/>
    <mergeCell ref="I50:I52"/>
    <mergeCell ref="J50:J52"/>
    <mergeCell ref="K50:K52"/>
    <mergeCell ref="L50:L52"/>
    <mergeCell ref="A54:A56"/>
    <mergeCell ref="B54:B56"/>
    <mergeCell ref="I54:I56"/>
    <mergeCell ref="J54:J56"/>
    <mergeCell ref="K54:K56"/>
    <mergeCell ref="L54:L56"/>
    <mergeCell ref="A43:A45"/>
    <mergeCell ref="B43:B45"/>
    <mergeCell ref="I43:I45"/>
    <mergeCell ref="J43:J45"/>
    <mergeCell ref="K43:K45"/>
    <mergeCell ref="L43:L45"/>
    <mergeCell ref="A46:A48"/>
    <mergeCell ref="B46:B48"/>
    <mergeCell ref="I46:I48"/>
    <mergeCell ref="J46:J48"/>
    <mergeCell ref="K46:K48"/>
    <mergeCell ref="L46:L48"/>
    <mergeCell ref="A37:A39"/>
    <mergeCell ref="B37:B39"/>
    <mergeCell ref="I37:I39"/>
    <mergeCell ref="J37:J39"/>
    <mergeCell ref="K37:K39"/>
    <mergeCell ref="L37:L39"/>
    <mergeCell ref="A40:A42"/>
    <mergeCell ref="B40:B42"/>
    <mergeCell ref="I40:I42"/>
    <mergeCell ref="J40:J42"/>
    <mergeCell ref="K40:K42"/>
    <mergeCell ref="L40:L42"/>
    <mergeCell ref="A31:A33"/>
    <mergeCell ref="B31:B33"/>
    <mergeCell ref="I31:I33"/>
    <mergeCell ref="J31:J33"/>
    <mergeCell ref="K31:K33"/>
    <mergeCell ref="L31:L33"/>
    <mergeCell ref="A34:A36"/>
    <mergeCell ref="B34:B36"/>
    <mergeCell ref="I34:I36"/>
    <mergeCell ref="J34:J36"/>
    <mergeCell ref="K34:K36"/>
    <mergeCell ref="L34:L36"/>
    <mergeCell ref="A25:A27"/>
    <mergeCell ref="B25:B27"/>
    <mergeCell ref="I25:I27"/>
    <mergeCell ref="J25:J27"/>
    <mergeCell ref="K25:K27"/>
    <mergeCell ref="L25:L27"/>
    <mergeCell ref="A28:A30"/>
    <mergeCell ref="B28:B30"/>
    <mergeCell ref="I28:I30"/>
    <mergeCell ref="J28:J30"/>
    <mergeCell ref="K28:K30"/>
    <mergeCell ref="L28:L30"/>
    <mergeCell ref="A21:A22"/>
    <mergeCell ref="B21:B22"/>
    <mergeCell ref="I21:I22"/>
    <mergeCell ref="J21:J22"/>
    <mergeCell ref="K21:K22"/>
    <mergeCell ref="L21:L22"/>
    <mergeCell ref="A23:A24"/>
    <mergeCell ref="B23:B24"/>
    <mergeCell ref="I23:I24"/>
    <mergeCell ref="J23:J24"/>
    <mergeCell ref="K23:K24"/>
    <mergeCell ref="L23:L24"/>
    <mergeCell ref="A17:A18"/>
    <mergeCell ref="B17:B18"/>
    <mergeCell ref="I17:I18"/>
    <mergeCell ref="J17:J18"/>
    <mergeCell ref="K17:K18"/>
    <mergeCell ref="L17:L18"/>
    <mergeCell ref="A19:A20"/>
    <mergeCell ref="B19:B20"/>
    <mergeCell ref="I19:I20"/>
    <mergeCell ref="J19:J20"/>
    <mergeCell ref="K19:K20"/>
    <mergeCell ref="L19:L20"/>
    <mergeCell ref="A13:A14"/>
    <mergeCell ref="B13:B14"/>
    <mergeCell ref="I13:I14"/>
    <mergeCell ref="J13:J14"/>
    <mergeCell ref="K13:K14"/>
    <mergeCell ref="L13:L14"/>
    <mergeCell ref="A15:A16"/>
    <mergeCell ref="B15:B16"/>
    <mergeCell ref="I15:I16"/>
    <mergeCell ref="J15:J16"/>
    <mergeCell ref="K15:K16"/>
    <mergeCell ref="L15:L16"/>
    <mergeCell ref="A9:A10"/>
    <mergeCell ref="B9:B10"/>
    <mergeCell ref="I9:I10"/>
    <mergeCell ref="J9:J10"/>
    <mergeCell ref="K9:K10"/>
    <mergeCell ref="L9:L10"/>
    <mergeCell ref="A11:A12"/>
    <mergeCell ref="B11:B12"/>
    <mergeCell ref="I11:I12"/>
    <mergeCell ref="J11:J12"/>
    <mergeCell ref="K11:K12"/>
    <mergeCell ref="L11:L12"/>
    <mergeCell ref="A1:L2"/>
    <mergeCell ref="A3:B6"/>
    <mergeCell ref="C3:C7"/>
    <mergeCell ref="D3:D7"/>
    <mergeCell ref="E3:H3"/>
    <mergeCell ref="I3:L3"/>
    <mergeCell ref="E6:F6"/>
    <mergeCell ref="G4:H4"/>
    <mergeCell ref="G6:H6"/>
    <mergeCell ref="I4:L5"/>
    <mergeCell ref="I6:J6"/>
    <mergeCell ref="K6:L6"/>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4AEEA-DD8A-4706-BC01-A8204E762A3A}">
  <sheetPr>
    <tabColor theme="6" tint="0.39997558519241921"/>
  </sheetPr>
  <dimension ref="A1:P76"/>
  <sheetViews>
    <sheetView zoomScaleNormal="100" zoomScalePageLayoutView="70" workbookViewId="0">
      <selection activeCell="K77" sqref="K77"/>
    </sheetView>
  </sheetViews>
  <sheetFormatPr defaultRowHeight="15"/>
  <cols>
    <col min="1" max="1" width="4.7109375" customWidth="1"/>
    <col min="2" max="2" width="8.7109375" customWidth="1"/>
    <col min="3" max="3" width="6.7109375" bestFit="1" customWidth="1"/>
    <col min="4" max="4" width="11.28515625" customWidth="1"/>
    <col min="5" max="5" width="8.42578125" customWidth="1"/>
    <col min="6" max="6" width="8.140625" bestFit="1" customWidth="1"/>
    <col min="7" max="7" width="8.140625" customWidth="1"/>
    <col min="8" max="8" width="10.28515625" customWidth="1"/>
    <col min="9" max="9" width="4.140625" customWidth="1"/>
    <col min="10" max="10" width="7.5703125" customWidth="1"/>
    <col min="11" max="11" width="7.42578125" customWidth="1"/>
    <col min="12" max="12" width="10.140625" customWidth="1"/>
    <col min="13" max="13" width="30.42578125" customWidth="1"/>
    <col min="15" max="15" width="7.28515625" customWidth="1"/>
    <col min="16" max="16" width="6.7109375" customWidth="1"/>
  </cols>
  <sheetData>
    <row r="1" spans="1:16" ht="15" customHeight="1">
      <c r="A1" s="122" t="s">
        <v>0</v>
      </c>
      <c r="B1" s="122"/>
      <c r="C1" s="122"/>
      <c r="D1" s="122"/>
      <c r="E1" s="122"/>
      <c r="F1" s="122"/>
      <c r="G1" s="122"/>
      <c r="H1" s="122"/>
      <c r="I1" s="122"/>
      <c r="J1" s="122"/>
      <c r="K1" s="22"/>
      <c r="L1" s="22"/>
      <c r="M1" s="23" t="s">
        <v>389</v>
      </c>
      <c r="N1" s="123" t="s">
        <v>390</v>
      </c>
      <c r="O1" s="124"/>
      <c r="P1" s="125"/>
    </row>
    <row r="2" spans="1:16" ht="15" customHeight="1">
      <c r="A2" s="122"/>
      <c r="B2" s="122"/>
      <c r="C2" s="122"/>
      <c r="D2" s="122"/>
      <c r="E2" s="122"/>
      <c r="F2" s="122"/>
      <c r="G2" s="122"/>
      <c r="H2" s="122"/>
      <c r="I2" s="122"/>
      <c r="J2" s="122"/>
      <c r="K2" s="22"/>
      <c r="L2" s="22"/>
      <c r="M2" s="23" t="s">
        <v>391</v>
      </c>
      <c r="N2" s="123" t="s">
        <v>392</v>
      </c>
      <c r="O2" s="124"/>
      <c r="P2" s="125"/>
    </row>
    <row r="3" spans="1:16">
      <c r="A3" s="22"/>
      <c r="B3" s="24" t="s">
        <v>393</v>
      </c>
      <c r="C3" s="126" t="s">
        <v>394</v>
      </c>
      <c r="D3" s="126"/>
      <c r="E3" s="24" t="s">
        <v>395</v>
      </c>
      <c r="F3" s="126"/>
      <c r="G3" s="126"/>
      <c r="H3" s="24" t="s">
        <v>396</v>
      </c>
      <c r="I3" s="24"/>
      <c r="J3" s="126"/>
      <c r="K3" s="126"/>
      <c r="L3" s="22"/>
      <c r="M3" s="23" t="s">
        <v>397</v>
      </c>
      <c r="N3" s="123"/>
      <c r="O3" s="124"/>
      <c r="P3" s="125"/>
    </row>
    <row r="4" spans="1:16">
      <c r="A4" s="22"/>
      <c r="B4" s="24" t="s">
        <v>5</v>
      </c>
      <c r="C4" s="130"/>
      <c r="D4" s="130"/>
      <c r="E4" s="24" t="s">
        <v>5</v>
      </c>
      <c r="F4" s="130"/>
      <c r="G4" s="130"/>
      <c r="H4" s="24" t="s">
        <v>5</v>
      </c>
      <c r="I4" s="24"/>
      <c r="J4" s="130"/>
      <c r="K4" s="130"/>
      <c r="L4" s="22"/>
      <c r="M4" s="23" t="s">
        <v>398</v>
      </c>
      <c r="N4" s="123" t="s">
        <v>399</v>
      </c>
      <c r="O4" s="124"/>
      <c r="P4" s="125"/>
    </row>
    <row r="5" spans="1:16">
      <c r="A5" s="22"/>
      <c r="B5" s="24" t="s">
        <v>7</v>
      </c>
      <c r="C5" s="124"/>
      <c r="D5" s="124"/>
      <c r="E5" s="24" t="s">
        <v>7</v>
      </c>
      <c r="F5" s="124"/>
      <c r="G5" s="124"/>
      <c r="H5" s="24" t="s">
        <v>7</v>
      </c>
      <c r="I5" s="24"/>
      <c r="J5" s="124"/>
      <c r="K5" s="124"/>
      <c r="L5" s="22"/>
      <c r="M5" s="23" t="s">
        <v>400</v>
      </c>
      <c r="N5" s="131"/>
      <c r="O5" s="131"/>
      <c r="P5" s="131"/>
    </row>
    <row r="6" spans="1:16">
      <c r="A6" s="22"/>
      <c r="B6" s="22"/>
      <c r="C6" s="22"/>
      <c r="D6" s="22"/>
      <c r="E6" s="22"/>
      <c r="F6" s="22"/>
      <c r="G6" s="22"/>
      <c r="H6" s="22"/>
      <c r="I6" s="22"/>
      <c r="J6" s="22"/>
      <c r="K6" s="22"/>
      <c r="L6" s="22"/>
      <c r="M6" s="23" t="s">
        <v>10</v>
      </c>
      <c r="N6" s="127">
        <f>SUM(O10:O109)</f>
        <v>42</v>
      </c>
      <c r="O6" s="128"/>
      <c r="P6" s="129"/>
    </row>
    <row r="7" spans="1:16">
      <c r="A7" s="180" t="s">
        <v>29</v>
      </c>
      <c r="B7" s="180" t="s">
        <v>30</v>
      </c>
      <c r="C7" s="184" t="s">
        <v>13</v>
      </c>
      <c r="D7" s="180" t="s">
        <v>401</v>
      </c>
      <c r="E7" s="186" t="s">
        <v>17</v>
      </c>
      <c r="F7" s="187" t="s">
        <v>18</v>
      </c>
      <c r="G7" s="180" t="s">
        <v>31</v>
      </c>
      <c r="H7" s="180" t="s">
        <v>20</v>
      </c>
      <c r="I7" s="180" t="s">
        <v>15</v>
      </c>
      <c r="J7" s="180" t="s">
        <v>23</v>
      </c>
      <c r="K7" s="184" t="s">
        <v>22</v>
      </c>
      <c r="L7" s="184" t="s">
        <v>32</v>
      </c>
      <c r="M7" s="184" t="s">
        <v>27</v>
      </c>
      <c r="N7" s="184" t="s">
        <v>24</v>
      </c>
      <c r="O7" s="180" t="s">
        <v>33</v>
      </c>
      <c r="P7" s="180" t="s">
        <v>34</v>
      </c>
    </row>
    <row r="8" spans="1:16">
      <c r="A8" s="181"/>
      <c r="B8" s="181"/>
      <c r="C8" s="185"/>
      <c r="D8" s="181"/>
      <c r="E8" s="186"/>
      <c r="F8" s="187"/>
      <c r="G8" s="181"/>
      <c r="H8" s="181"/>
      <c r="I8" s="181"/>
      <c r="J8" s="181"/>
      <c r="K8" s="185"/>
      <c r="L8" s="185"/>
      <c r="M8" s="185"/>
      <c r="N8" s="185"/>
      <c r="O8" s="181"/>
      <c r="P8" s="181"/>
    </row>
    <row r="9" spans="1:16" ht="12" customHeight="1">
      <c r="A9" s="25" t="s">
        <v>104</v>
      </c>
      <c r="B9" s="25"/>
      <c r="C9" s="25"/>
      <c r="D9" s="25"/>
      <c r="E9" s="25" t="s">
        <v>36</v>
      </c>
      <c r="F9" s="25" t="s">
        <v>105</v>
      </c>
      <c r="G9" s="25" t="s">
        <v>37</v>
      </c>
      <c r="H9" s="25" t="s">
        <v>38</v>
      </c>
      <c r="I9" s="25"/>
      <c r="J9" s="25" t="s">
        <v>40</v>
      </c>
      <c r="K9" s="25" t="s">
        <v>37</v>
      </c>
      <c r="L9" s="25"/>
      <c r="M9" s="25"/>
      <c r="N9" s="25" t="s">
        <v>41</v>
      </c>
      <c r="O9" s="25" t="s">
        <v>42</v>
      </c>
      <c r="P9" s="25" t="s">
        <v>42</v>
      </c>
    </row>
    <row r="10" spans="1:16" ht="17.100000000000001" customHeight="1">
      <c r="A10" s="172">
        <v>1</v>
      </c>
      <c r="B10" s="172" t="s">
        <v>402</v>
      </c>
      <c r="C10" s="182" t="s">
        <v>403</v>
      </c>
      <c r="D10" s="182" t="s">
        <v>404</v>
      </c>
      <c r="E10" s="172" t="s">
        <v>405</v>
      </c>
      <c r="F10" s="172" t="s">
        <v>405</v>
      </c>
      <c r="G10" s="172" t="s">
        <v>405</v>
      </c>
      <c r="H10" s="64" t="s">
        <v>405</v>
      </c>
      <c r="I10" s="168" t="s">
        <v>406</v>
      </c>
      <c r="J10" s="170" t="s">
        <v>405</v>
      </c>
      <c r="K10" s="172" t="s">
        <v>405</v>
      </c>
      <c r="L10" s="172"/>
      <c r="M10" s="172" t="s">
        <v>407</v>
      </c>
      <c r="N10" s="172"/>
      <c r="O10" s="172">
        <v>5</v>
      </c>
      <c r="P10" s="172"/>
    </row>
    <row r="11" spans="1:16" ht="17.100000000000001" customHeight="1">
      <c r="A11" s="173"/>
      <c r="B11" s="173"/>
      <c r="C11" s="183"/>
      <c r="D11" s="183"/>
      <c r="E11" s="173"/>
      <c r="F11" s="173"/>
      <c r="G11" s="173"/>
      <c r="H11" s="64"/>
      <c r="I11" s="169"/>
      <c r="J11" s="171"/>
      <c r="K11" s="173"/>
      <c r="L11" s="173"/>
      <c r="M11" s="173"/>
      <c r="N11" s="173"/>
      <c r="O11" s="173"/>
      <c r="P11" s="173"/>
    </row>
    <row r="12" spans="1:16" ht="17.100000000000001" customHeight="1">
      <c r="A12" s="172">
        <v>2</v>
      </c>
      <c r="B12" s="172" t="s">
        <v>408</v>
      </c>
      <c r="C12" s="172" t="s">
        <v>99</v>
      </c>
      <c r="D12" s="172" t="s">
        <v>409</v>
      </c>
      <c r="E12" s="172" t="s">
        <v>405</v>
      </c>
      <c r="F12" s="172" t="s">
        <v>405</v>
      </c>
      <c r="G12" s="172" t="s">
        <v>405</v>
      </c>
      <c r="H12" s="64" t="s">
        <v>405</v>
      </c>
      <c r="I12" s="168" t="s">
        <v>406</v>
      </c>
      <c r="J12" s="170" t="s">
        <v>405</v>
      </c>
      <c r="K12" s="172" t="s">
        <v>405</v>
      </c>
      <c r="L12" s="172"/>
      <c r="M12" s="172" t="s">
        <v>410</v>
      </c>
      <c r="N12" s="172"/>
      <c r="O12" s="172">
        <v>2</v>
      </c>
      <c r="P12" s="172"/>
    </row>
    <row r="13" spans="1:16" ht="17.100000000000001" customHeight="1">
      <c r="A13" s="173"/>
      <c r="B13" s="173"/>
      <c r="C13" s="173"/>
      <c r="D13" s="173"/>
      <c r="E13" s="173"/>
      <c r="F13" s="173"/>
      <c r="G13" s="173"/>
      <c r="H13" s="64"/>
      <c r="I13" s="169"/>
      <c r="J13" s="171"/>
      <c r="K13" s="173"/>
      <c r="L13" s="173"/>
      <c r="M13" s="173"/>
      <c r="N13" s="173"/>
      <c r="O13" s="173"/>
      <c r="P13" s="173"/>
    </row>
    <row r="14" spans="1:16" ht="17.100000000000001" customHeight="1">
      <c r="A14" s="172">
        <v>3</v>
      </c>
      <c r="B14" s="172" t="s">
        <v>411</v>
      </c>
      <c r="C14" s="172" t="s">
        <v>106</v>
      </c>
      <c r="D14" s="172" t="s">
        <v>405</v>
      </c>
      <c r="E14" s="172" t="s">
        <v>405</v>
      </c>
      <c r="F14" s="172" t="s">
        <v>405</v>
      </c>
      <c r="G14" s="172" t="s">
        <v>405</v>
      </c>
      <c r="H14" s="64" t="s">
        <v>405</v>
      </c>
      <c r="I14" s="168" t="s">
        <v>406</v>
      </c>
      <c r="J14" s="170" t="s">
        <v>405</v>
      </c>
      <c r="K14" s="172" t="s">
        <v>405</v>
      </c>
      <c r="L14" s="172"/>
      <c r="M14" s="172" t="s">
        <v>412</v>
      </c>
      <c r="N14" s="172"/>
      <c r="O14" s="172">
        <v>5</v>
      </c>
      <c r="P14" s="172"/>
    </row>
    <row r="15" spans="1:16" ht="17.100000000000001" customHeight="1">
      <c r="A15" s="173"/>
      <c r="B15" s="173"/>
      <c r="C15" s="173"/>
      <c r="D15" s="173"/>
      <c r="E15" s="173"/>
      <c r="F15" s="173"/>
      <c r="G15" s="173"/>
      <c r="H15" s="64"/>
      <c r="I15" s="169"/>
      <c r="J15" s="171"/>
      <c r="K15" s="173"/>
      <c r="L15" s="173"/>
      <c r="M15" s="173"/>
      <c r="N15" s="173"/>
      <c r="O15" s="173"/>
      <c r="P15" s="173"/>
    </row>
    <row r="16" spans="1:16" ht="17.100000000000001" customHeight="1">
      <c r="A16" s="172">
        <v>4</v>
      </c>
      <c r="B16" s="172" t="s">
        <v>65</v>
      </c>
      <c r="C16" s="172" t="s">
        <v>106</v>
      </c>
      <c r="D16" s="182" t="s">
        <v>107</v>
      </c>
      <c r="E16" s="172">
        <v>200</v>
      </c>
      <c r="F16" s="172">
        <v>8.0000000000000002E-3</v>
      </c>
      <c r="G16" s="172">
        <v>2</v>
      </c>
      <c r="H16" s="64">
        <f>3.82*E16/G16</f>
        <v>382</v>
      </c>
      <c r="I16" s="168">
        <v>1</v>
      </c>
      <c r="J16" s="170">
        <f>F16*H16*(I16)</f>
        <v>3.056</v>
      </c>
      <c r="K16" s="172">
        <v>0.03</v>
      </c>
      <c r="L16" s="172"/>
      <c r="M16" s="172" t="s">
        <v>413</v>
      </c>
      <c r="N16" s="172"/>
      <c r="O16" s="172">
        <v>2</v>
      </c>
      <c r="P16" s="172"/>
    </row>
    <row r="17" spans="1:16" ht="17.100000000000001" customHeight="1">
      <c r="A17" s="173"/>
      <c r="B17" s="173"/>
      <c r="C17" s="173"/>
      <c r="D17" s="183"/>
      <c r="E17" s="173"/>
      <c r="F17" s="173"/>
      <c r="G17" s="173"/>
      <c r="H17" s="64"/>
      <c r="I17" s="169"/>
      <c r="J17" s="171"/>
      <c r="K17" s="173"/>
      <c r="L17" s="173"/>
      <c r="M17" s="173"/>
      <c r="N17" s="173"/>
      <c r="O17" s="173"/>
      <c r="P17" s="173"/>
    </row>
    <row r="18" spans="1:16" ht="17.100000000000001" customHeight="1">
      <c r="A18" s="172">
        <v>5</v>
      </c>
      <c r="B18" s="172" t="s">
        <v>65</v>
      </c>
      <c r="C18" s="172" t="s">
        <v>106</v>
      </c>
      <c r="D18" s="182" t="s">
        <v>107</v>
      </c>
      <c r="E18" s="172">
        <v>200</v>
      </c>
      <c r="F18" s="172">
        <v>8.0000000000000002E-3</v>
      </c>
      <c r="G18" s="172">
        <v>2</v>
      </c>
      <c r="H18" s="64">
        <f>3.82*E18/G18</f>
        <v>382</v>
      </c>
      <c r="I18" s="168">
        <v>1</v>
      </c>
      <c r="J18" s="170">
        <f>F18*H18*(I18)</f>
        <v>3.056</v>
      </c>
      <c r="K18" s="172">
        <v>0.158</v>
      </c>
      <c r="L18" s="172"/>
      <c r="M18" s="182" t="s">
        <v>108</v>
      </c>
      <c r="N18" s="172"/>
      <c r="O18" s="172">
        <v>5</v>
      </c>
      <c r="P18" s="172"/>
    </row>
    <row r="19" spans="1:16" ht="17.100000000000001" customHeight="1">
      <c r="A19" s="173"/>
      <c r="B19" s="173"/>
      <c r="C19" s="173"/>
      <c r="D19" s="183"/>
      <c r="E19" s="173"/>
      <c r="F19" s="173"/>
      <c r="G19" s="173"/>
      <c r="H19" s="64"/>
      <c r="I19" s="169"/>
      <c r="J19" s="171"/>
      <c r="K19" s="173"/>
      <c r="L19" s="173"/>
      <c r="M19" s="183"/>
      <c r="N19" s="173"/>
      <c r="O19" s="173"/>
      <c r="P19" s="173"/>
    </row>
    <row r="20" spans="1:16" ht="17.100000000000001" customHeight="1">
      <c r="A20" s="172">
        <v>6</v>
      </c>
      <c r="B20" s="172" t="s">
        <v>414</v>
      </c>
      <c r="C20" s="172" t="s">
        <v>106</v>
      </c>
      <c r="D20" s="182" t="s">
        <v>107</v>
      </c>
      <c r="E20" s="172">
        <v>200</v>
      </c>
      <c r="F20" s="172">
        <v>8.0000000000000002E-3</v>
      </c>
      <c r="G20" s="172">
        <v>1.75</v>
      </c>
      <c r="H20" s="64">
        <f>3.82*E20/G20</f>
        <v>436.57142857142856</v>
      </c>
      <c r="I20" s="168">
        <v>1</v>
      </c>
      <c r="J20" s="170">
        <f>F20*H20*(I20)</f>
        <v>3.4925714285714284</v>
      </c>
      <c r="K20" s="172">
        <v>0.125</v>
      </c>
      <c r="L20" s="172"/>
      <c r="M20" s="172" t="s">
        <v>415</v>
      </c>
      <c r="N20" s="172"/>
      <c r="O20" s="172">
        <v>3</v>
      </c>
      <c r="P20" s="172"/>
    </row>
    <row r="21" spans="1:16" ht="17.100000000000001" customHeight="1">
      <c r="A21" s="173"/>
      <c r="B21" s="173"/>
      <c r="C21" s="173"/>
      <c r="D21" s="183"/>
      <c r="E21" s="173"/>
      <c r="F21" s="173"/>
      <c r="G21" s="173"/>
      <c r="H21" s="64"/>
      <c r="I21" s="169"/>
      <c r="J21" s="171"/>
      <c r="K21" s="173"/>
      <c r="L21" s="173"/>
      <c r="M21" s="173"/>
      <c r="N21" s="173"/>
      <c r="O21" s="173"/>
      <c r="P21" s="173"/>
    </row>
    <row r="22" spans="1:16" ht="17.100000000000001" customHeight="1">
      <c r="A22" s="172">
        <v>7</v>
      </c>
      <c r="B22" s="172" t="s">
        <v>416</v>
      </c>
      <c r="C22" s="172" t="s">
        <v>106</v>
      </c>
      <c r="D22" s="182" t="s">
        <v>417</v>
      </c>
      <c r="E22" s="172">
        <v>200</v>
      </c>
      <c r="F22" s="172">
        <v>8.0000000000000002E-3</v>
      </c>
      <c r="G22" s="172">
        <v>1.75</v>
      </c>
      <c r="H22" s="64">
        <f>3.82*E22/G22</f>
        <v>436.57142857142856</v>
      </c>
      <c r="I22" s="168">
        <v>1</v>
      </c>
      <c r="J22" s="170">
        <f>F22*H22*(I22)</f>
        <v>3.4925714285714284</v>
      </c>
      <c r="K22" s="172">
        <v>0.01</v>
      </c>
      <c r="L22" s="172"/>
      <c r="M22" s="172" t="s">
        <v>418</v>
      </c>
      <c r="N22" s="172"/>
      <c r="O22" s="172">
        <v>2</v>
      </c>
      <c r="P22" s="172"/>
    </row>
    <row r="23" spans="1:16" ht="17.100000000000001" customHeight="1">
      <c r="A23" s="173"/>
      <c r="B23" s="173"/>
      <c r="C23" s="173"/>
      <c r="D23" s="183"/>
      <c r="E23" s="173"/>
      <c r="F23" s="173"/>
      <c r="G23" s="173"/>
      <c r="H23" s="64"/>
      <c r="I23" s="169"/>
      <c r="J23" s="171"/>
      <c r="K23" s="173"/>
      <c r="L23" s="173"/>
      <c r="M23" s="173"/>
      <c r="N23" s="173"/>
      <c r="O23" s="173"/>
      <c r="P23" s="173"/>
    </row>
    <row r="24" spans="1:16" ht="17.100000000000001" customHeight="1">
      <c r="A24" s="172">
        <v>8</v>
      </c>
      <c r="B24" s="172" t="s">
        <v>419</v>
      </c>
      <c r="C24" s="172" t="s">
        <v>106</v>
      </c>
      <c r="D24" s="182" t="s">
        <v>107</v>
      </c>
      <c r="E24" s="172">
        <v>200</v>
      </c>
      <c r="F24" s="172">
        <v>8.0000000000000002E-3</v>
      </c>
      <c r="G24" s="172">
        <v>1.3</v>
      </c>
      <c r="H24" s="64">
        <f>3.82*E24/G24</f>
        <v>587.69230769230762</v>
      </c>
      <c r="I24" s="168">
        <v>1</v>
      </c>
      <c r="J24" s="170">
        <f>F24*H24*(I24)</f>
        <v>4.701538461538461</v>
      </c>
      <c r="K24" s="172">
        <v>0.22500000000000001</v>
      </c>
      <c r="L24" s="172"/>
      <c r="M24" s="182" t="s">
        <v>420</v>
      </c>
      <c r="N24" s="172"/>
      <c r="O24" s="172">
        <v>5</v>
      </c>
      <c r="P24" s="172"/>
    </row>
    <row r="25" spans="1:16" ht="17.100000000000001" customHeight="1">
      <c r="A25" s="173"/>
      <c r="B25" s="173"/>
      <c r="C25" s="173"/>
      <c r="D25" s="183"/>
      <c r="E25" s="173"/>
      <c r="F25" s="173"/>
      <c r="G25" s="173"/>
      <c r="H25" s="64"/>
      <c r="I25" s="169"/>
      <c r="J25" s="171"/>
      <c r="K25" s="173"/>
      <c r="L25" s="173"/>
      <c r="M25" s="183"/>
      <c r="N25" s="173"/>
      <c r="O25" s="173"/>
      <c r="P25" s="173"/>
    </row>
    <row r="26" spans="1:16" ht="17.100000000000001" customHeight="1">
      <c r="A26" s="172">
        <v>9</v>
      </c>
      <c r="B26" s="172" t="s">
        <v>416</v>
      </c>
      <c r="C26" s="172" t="s">
        <v>106</v>
      </c>
      <c r="D26" s="182" t="s">
        <v>417</v>
      </c>
      <c r="E26" s="172">
        <v>200</v>
      </c>
      <c r="F26" s="172">
        <v>8.0000000000000002E-3</v>
      </c>
      <c r="G26" s="172">
        <v>1.3</v>
      </c>
      <c r="H26" s="64">
        <f>3.82*E26/G26</f>
        <v>587.69230769230762</v>
      </c>
      <c r="I26" s="168">
        <v>1</v>
      </c>
      <c r="J26" s="170">
        <f>F26*H26*(I26)</f>
        <v>4.701538461538461</v>
      </c>
      <c r="K26" s="172">
        <v>0.01</v>
      </c>
      <c r="L26" s="172"/>
      <c r="M26" s="172" t="s">
        <v>418</v>
      </c>
      <c r="N26" s="172"/>
      <c r="O26" s="172">
        <v>2</v>
      </c>
      <c r="P26" s="172"/>
    </row>
    <row r="27" spans="1:16" ht="17.100000000000001" customHeight="1">
      <c r="A27" s="173"/>
      <c r="B27" s="173"/>
      <c r="C27" s="173"/>
      <c r="D27" s="183"/>
      <c r="E27" s="173"/>
      <c r="F27" s="173"/>
      <c r="G27" s="173"/>
      <c r="H27" s="64"/>
      <c r="I27" s="169"/>
      <c r="J27" s="171"/>
      <c r="K27" s="173"/>
      <c r="L27" s="173"/>
      <c r="M27" s="173"/>
      <c r="N27" s="173"/>
      <c r="O27" s="173"/>
      <c r="P27" s="173"/>
    </row>
    <row r="28" spans="1:16" ht="17.100000000000001" customHeight="1">
      <c r="A28" s="172">
        <v>10</v>
      </c>
      <c r="B28" s="172" t="s">
        <v>59</v>
      </c>
      <c r="C28" s="172" t="s">
        <v>106</v>
      </c>
      <c r="D28" s="172" t="s">
        <v>421</v>
      </c>
      <c r="E28" s="172">
        <v>90</v>
      </c>
      <c r="F28" s="172">
        <v>6.0000000000000001E-3</v>
      </c>
      <c r="G28" s="172">
        <v>0.3125</v>
      </c>
      <c r="H28" s="64">
        <f>3.82*E28/G28</f>
        <v>1100.1600000000001</v>
      </c>
      <c r="I28" s="168">
        <v>1</v>
      </c>
      <c r="J28" s="170">
        <f>F28*H28*(I28)</f>
        <v>6.6009600000000006</v>
      </c>
      <c r="K28" s="172">
        <v>0.2</v>
      </c>
      <c r="L28" s="172"/>
      <c r="M28" s="172" t="s">
        <v>422</v>
      </c>
      <c r="N28" s="172"/>
      <c r="O28" s="172">
        <v>2</v>
      </c>
      <c r="P28" s="172"/>
    </row>
    <row r="29" spans="1:16" ht="17.100000000000001" customHeight="1">
      <c r="A29" s="173"/>
      <c r="B29" s="173"/>
      <c r="C29" s="173"/>
      <c r="D29" s="173"/>
      <c r="E29" s="173"/>
      <c r="F29" s="173"/>
      <c r="G29" s="173"/>
      <c r="H29" s="64"/>
      <c r="I29" s="169"/>
      <c r="J29" s="171"/>
      <c r="K29" s="173"/>
      <c r="L29" s="173"/>
      <c r="M29" s="173"/>
      <c r="N29" s="173"/>
      <c r="O29" s="173"/>
      <c r="P29" s="173"/>
    </row>
    <row r="30" spans="1:16" ht="17.100000000000001" customHeight="1">
      <c r="A30" s="172">
        <v>11</v>
      </c>
      <c r="B30" s="172" t="s">
        <v>423</v>
      </c>
      <c r="C30" s="172" t="s">
        <v>106</v>
      </c>
      <c r="D30" s="172" t="s">
        <v>424</v>
      </c>
      <c r="E30" s="172">
        <v>90</v>
      </c>
      <c r="F30" s="172">
        <v>6.0000000000000001E-3</v>
      </c>
      <c r="G30" s="172">
        <f>17/32</f>
        <v>0.53125</v>
      </c>
      <c r="H30" s="64">
        <f>3.82*E30/G30</f>
        <v>647.15294117647056</v>
      </c>
      <c r="I30" s="168">
        <v>1</v>
      </c>
      <c r="J30" s="170">
        <f>F30*H30*(I30)</f>
        <v>3.8829176470588234</v>
      </c>
      <c r="K30" s="172">
        <v>1</v>
      </c>
      <c r="L30" s="172"/>
      <c r="M30" s="172" t="s">
        <v>425</v>
      </c>
      <c r="N30" s="172"/>
      <c r="O30" s="172">
        <v>4</v>
      </c>
      <c r="P30" s="172"/>
    </row>
    <row r="31" spans="1:16" ht="17.100000000000001" customHeight="1">
      <c r="A31" s="173"/>
      <c r="B31" s="173"/>
      <c r="C31" s="173"/>
      <c r="D31" s="173"/>
      <c r="E31" s="173"/>
      <c r="F31" s="173"/>
      <c r="G31" s="173"/>
      <c r="H31" s="64"/>
      <c r="I31" s="169"/>
      <c r="J31" s="171"/>
      <c r="K31" s="173"/>
      <c r="L31" s="173"/>
      <c r="M31" s="173"/>
      <c r="N31" s="173"/>
      <c r="O31" s="173"/>
      <c r="P31" s="173"/>
    </row>
    <row r="32" spans="1:16" ht="17.100000000000001" customHeight="1">
      <c r="A32" s="172">
        <v>12</v>
      </c>
      <c r="B32" s="172" t="s">
        <v>426</v>
      </c>
      <c r="C32" s="172" t="s">
        <v>106</v>
      </c>
      <c r="D32" s="172" t="s">
        <v>427</v>
      </c>
      <c r="E32" s="172" t="s">
        <v>405</v>
      </c>
      <c r="F32" s="172" t="s">
        <v>405</v>
      </c>
      <c r="G32" s="172" t="s">
        <v>405</v>
      </c>
      <c r="H32" s="64" t="s">
        <v>428</v>
      </c>
      <c r="I32" s="168" t="s">
        <v>406</v>
      </c>
      <c r="J32" s="170" t="s">
        <v>405</v>
      </c>
      <c r="K32" s="172">
        <v>0.75</v>
      </c>
      <c r="L32" s="172"/>
      <c r="M32" s="172" t="s">
        <v>429</v>
      </c>
      <c r="N32" s="172"/>
      <c r="O32" s="172">
        <v>5</v>
      </c>
      <c r="P32" s="172"/>
    </row>
    <row r="33" spans="1:16" ht="17.100000000000001" customHeight="1">
      <c r="A33" s="173"/>
      <c r="B33" s="173"/>
      <c r="C33" s="173"/>
      <c r="D33" s="173"/>
      <c r="E33" s="173"/>
      <c r="F33" s="173"/>
      <c r="G33" s="173"/>
      <c r="H33" s="64"/>
      <c r="I33" s="169"/>
      <c r="J33" s="171"/>
      <c r="K33" s="173"/>
      <c r="L33" s="173"/>
      <c r="M33" s="173"/>
      <c r="N33" s="173"/>
      <c r="O33" s="173"/>
      <c r="P33" s="173"/>
    </row>
    <row r="34" spans="1:16" ht="21" customHeight="1">
      <c r="A34" s="22"/>
      <c r="B34" s="22"/>
      <c r="C34" s="22"/>
      <c r="D34" s="22"/>
      <c r="E34" s="22"/>
      <c r="F34" s="22"/>
      <c r="G34" s="22"/>
      <c r="H34" s="22"/>
      <c r="I34" s="22"/>
      <c r="J34" s="22"/>
      <c r="K34" s="22"/>
      <c r="L34" s="22"/>
      <c r="M34" s="22"/>
      <c r="N34" s="29"/>
      <c r="O34" s="29"/>
    </row>
    <row r="35" spans="1:16">
      <c r="A35" s="28"/>
      <c r="B35" s="22"/>
      <c r="C35" s="22"/>
      <c r="D35" s="22"/>
      <c r="E35" s="22"/>
      <c r="F35" s="22"/>
      <c r="G35" s="22"/>
      <c r="H35" s="22"/>
      <c r="I35" s="22"/>
      <c r="J35" s="22"/>
      <c r="K35" s="22"/>
      <c r="L35" s="22"/>
      <c r="M35" s="22"/>
      <c r="N35" s="27"/>
      <c r="O35" s="21"/>
      <c r="P35" s="26"/>
    </row>
    <row r="36" spans="1:16">
      <c r="M36" s="38" t="s">
        <v>430</v>
      </c>
    </row>
    <row r="46" spans="1:16">
      <c r="M46" s="38" t="s">
        <v>431</v>
      </c>
    </row>
    <row r="56" spans="13:13">
      <c r="M56" s="38" t="s">
        <v>432</v>
      </c>
    </row>
    <row r="66" spans="13:13">
      <c r="M66" s="38" t="s">
        <v>433</v>
      </c>
    </row>
    <row r="76" spans="13:13">
      <c r="M76" s="38" t="s">
        <v>434</v>
      </c>
    </row>
  </sheetData>
  <protectedRanges>
    <protectedRange sqref="A10:G33 J10:P33" name="Range1"/>
    <protectedRange sqref="H10:I33" name="Range1_2"/>
  </protectedRanges>
  <mergeCells count="212">
    <mergeCell ref="F4:G4"/>
    <mergeCell ref="N6:P6"/>
    <mergeCell ref="F5:G5"/>
    <mergeCell ref="J3:K3"/>
    <mergeCell ref="J4:K4"/>
    <mergeCell ref="J5:K5"/>
    <mergeCell ref="A1:J2"/>
    <mergeCell ref="N1:P1"/>
    <mergeCell ref="N2:P2"/>
    <mergeCell ref="N3:P3"/>
    <mergeCell ref="N4:P4"/>
    <mergeCell ref="N5:P5"/>
    <mergeCell ref="C3:D3"/>
    <mergeCell ref="C4:D4"/>
    <mergeCell ref="C5:D5"/>
    <mergeCell ref="F3:G3"/>
    <mergeCell ref="N7:N8"/>
    <mergeCell ref="O7:O8"/>
    <mergeCell ref="P7:P8"/>
    <mergeCell ref="A10:A11"/>
    <mergeCell ref="B10:B11"/>
    <mergeCell ref="C10:C11"/>
    <mergeCell ref="D10:D11"/>
    <mergeCell ref="E10:E11"/>
    <mergeCell ref="F10:F11"/>
    <mergeCell ref="G10:G11"/>
    <mergeCell ref="G7:G8"/>
    <mergeCell ref="H7:H8"/>
    <mergeCell ref="J7:J8"/>
    <mergeCell ref="K7:K8"/>
    <mergeCell ref="L7:L8"/>
    <mergeCell ref="M7:M8"/>
    <mergeCell ref="A7:A8"/>
    <mergeCell ref="B7:B8"/>
    <mergeCell ref="C7:C8"/>
    <mergeCell ref="D7:D8"/>
    <mergeCell ref="E7:E8"/>
    <mergeCell ref="F7:F8"/>
    <mergeCell ref="P10:P11"/>
    <mergeCell ref="J10:J11"/>
    <mergeCell ref="K10:K11"/>
    <mergeCell ref="L10:L11"/>
    <mergeCell ref="M10:M11"/>
    <mergeCell ref="N10:N11"/>
    <mergeCell ref="O10:O11"/>
    <mergeCell ref="L12:L13"/>
    <mergeCell ref="M12:M13"/>
    <mergeCell ref="N12:N13"/>
    <mergeCell ref="O12:O13"/>
    <mergeCell ref="K12:K13"/>
    <mergeCell ref="P12:P13"/>
    <mergeCell ref="A14:A15"/>
    <mergeCell ref="B14:B15"/>
    <mergeCell ref="C14:C15"/>
    <mergeCell ref="D14:D15"/>
    <mergeCell ref="E14:E15"/>
    <mergeCell ref="N14:N15"/>
    <mergeCell ref="O14:O15"/>
    <mergeCell ref="P14:P15"/>
    <mergeCell ref="J14:J15"/>
    <mergeCell ref="K14:K15"/>
    <mergeCell ref="L14:L15"/>
    <mergeCell ref="M14:M15"/>
    <mergeCell ref="A12:A13"/>
    <mergeCell ref="B12:B13"/>
    <mergeCell ref="C12:C13"/>
    <mergeCell ref="D12:D13"/>
    <mergeCell ref="E12:E13"/>
    <mergeCell ref="F12:F13"/>
    <mergeCell ref="G12:G13"/>
    <mergeCell ref="J12:J13"/>
    <mergeCell ref="A16:A17"/>
    <mergeCell ref="B16:B17"/>
    <mergeCell ref="C16:C17"/>
    <mergeCell ref="D16:D17"/>
    <mergeCell ref="E16:E17"/>
    <mergeCell ref="F16:F17"/>
    <mergeCell ref="G16:G17"/>
    <mergeCell ref="F14:F15"/>
    <mergeCell ref="G14:G15"/>
    <mergeCell ref="P18:P19"/>
    <mergeCell ref="A20:A21"/>
    <mergeCell ref="B20:B21"/>
    <mergeCell ref="C20:C21"/>
    <mergeCell ref="D20:D21"/>
    <mergeCell ref="E20:E21"/>
    <mergeCell ref="P16:P17"/>
    <mergeCell ref="A18:A19"/>
    <mergeCell ref="B18:B19"/>
    <mergeCell ref="C18:C19"/>
    <mergeCell ref="D18:D19"/>
    <mergeCell ref="E18:E19"/>
    <mergeCell ref="F18:F19"/>
    <mergeCell ref="G18:G19"/>
    <mergeCell ref="J18:J19"/>
    <mergeCell ref="K18:K19"/>
    <mergeCell ref="J16:J17"/>
    <mergeCell ref="K16:K17"/>
    <mergeCell ref="L16:L17"/>
    <mergeCell ref="M16:M17"/>
    <mergeCell ref="N16:N17"/>
    <mergeCell ref="O16:O17"/>
    <mergeCell ref="J20:J21"/>
    <mergeCell ref="K20:K21"/>
    <mergeCell ref="L20:L21"/>
    <mergeCell ref="M20:M21"/>
    <mergeCell ref="I20:I21"/>
    <mergeCell ref="L18:L19"/>
    <mergeCell ref="M18:M19"/>
    <mergeCell ref="N18:N19"/>
    <mergeCell ref="O18:O19"/>
    <mergeCell ref="A22:A23"/>
    <mergeCell ref="B22:B23"/>
    <mergeCell ref="C22:C23"/>
    <mergeCell ref="D22:D23"/>
    <mergeCell ref="E22:E23"/>
    <mergeCell ref="F22:F23"/>
    <mergeCell ref="G22:G23"/>
    <mergeCell ref="F20:F21"/>
    <mergeCell ref="G20:G21"/>
    <mergeCell ref="I22:I23"/>
    <mergeCell ref="P28:P29"/>
    <mergeCell ref="N28:N29"/>
    <mergeCell ref="A26:A27"/>
    <mergeCell ref="B26:B27"/>
    <mergeCell ref="C26:C27"/>
    <mergeCell ref="D26:D27"/>
    <mergeCell ref="E26:E27"/>
    <mergeCell ref="J26:J27"/>
    <mergeCell ref="K26:K27"/>
    <mergeCell ref="F28:F29"/>
    <mergeCell ref="M26:M27"/>
    <mergeCell ref="O28:O29"/>
    <mergeCell ref="L24:L25"/>
    <mergeCell ref="M24:M25"/>
    <mergeCell ref="I24:I25"/>
    <mergeCell ref="I26:I27"/>
    <mergeCell ref="I28:I29"/>
    <mergeCell ref="A28:A29"/>
    <mergeCell ref="B28:B29"/>
    <mergeCell ref="C28:C29"/>
    <mergeCell ref="D28:D29"/>
    <mergeCell ref="E28:E29"/>
    <mergeCell ref="N26:N27"/>
    <mergeCell ref="O26:O27"/>
    <mergeCell ref="A24:A25"/>
    <mergeCell ref="B24:B25"/>
    <mergeCell ref="C24:C25"/>
    <mergeCell ref="D24:D25"/>
    <mergeCell ref="E24:E25"/>
    <mergeCell ref="F24:F25"/>
    <mergeCell ref="G24:G25"/>
    <mergeCell ref="J24:J25"/>
    <mergeCell ref="K24:K25"/>
    <mergeCell ref="A32:A33"/>
    <mergeCell ref="B32:B33"/>
    <mergeCell ref="C32:C33"/>
    <mergeCell ref="D32:D33"/>
    <mergeCell ref="E32:E33"/>
    <mergeCell ref="A30:A31"/>
    <mergeCell ref="B30:B31"/>
    <mergeCell ref="C30:C31"/>
    <mergeCell ref="D30:D31"/>
    <mergeCell ref="E30:E31"/>
    <mergeCell ref="N22:N23"/>
    <mergeCell ref="O22:O23"/>
    <mergeCell ref="N20:N21"/>
    <mergeCell ref="O20:O21"/>
    <mergeCell ref="P20:P21"/>
    <mergeCell ref="F32:F33"/>
    <mergeCell ref="G32:G33"/>
    <mergeCell ref="J32:J33"/>
    <mergeCell ref="K32:K33"/>
    <mergeCell ref="L32:L33"/>
    <mergeCell ref="M32:M33"/>
    <mergeCell ref="G30:G31"/>
    <mergeCell ref="J30:J31"/>
    <mergeCell ref="K30:K31"/>
    <mergeCell ref="I30:I31"/>
    <mergeCell ref="F30:F31"/>
    <mergeCell ref="N24:N25"/>
    <mergeCell ref="O24:O25"/>
    <mergeCell ref="G28:G29"/>
    <mergeCell ref="F26:F27"/>
    <mergeCell ref="G26:G27"/>
    <mergeCell ref="L28:L29"/>
    <mergeCell ref="M28:M29"/>
    <mergeCell ref="L26:L27"/>
    <mergeCell ref="N32:N33"/>
    <mergeCell ref="M30:M31"/>
    <mergeCell ref="N30:N31"/>
    <mergeCell ref="J28:J29"/>
    <mergeCell ref="K28:K29"/>
    <mergeCell ref="O32:O33"/>
    <mergeCell ref="P32:P33"/>
    <mergeCell ref="I7:I8"/>
    <mergeCell ref="I10:I11"/>
    <mergeCell ref="I12:I13"/>
    <mergeCell ref="I14:I15"/>
    <mergeCell ref="I16:I17"/>
    <mergeCell ref="I18:I19"/>
    <mergeCell ref="I32:I33"/>
    <mergeCell ref="L30:L31"/>
    <mergeCell ref="O30:O31"/>
    <mergeCell ref="P30:P31"/>
    <mergeCell ref="P26:P27"/>
    <mergeCell ref="P24:P25"/>
    <mergeCell ref="P22:P23"/>
    <mergeCell ref="J22:J23"/>
    <mergeCell ref="K22:K23"/>
    <mergeCell ref="L22:L23"/>
    <mergeCell ref="M22:M23"/>
  </mergeCells>
  <pageMargins left="0.25" right="0.25" top="0.75" bottom="0.75" header="0.3" footer="0.3"/>
  <pageSetup scale="89" orientation="landscape" r:id="rId1"/>
  <headerFooter>
    <oddFooter>&amp;LCON-EDML-019 Process Sheet.05&amp;R&amp;P of &amp;N</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8E403-C54B-4828-8429-3A24CC31B190}">
  <dimension ref="A1"/>
  <sheetViews>
    <sheetView zoomScale="70" zoomScaleNormal="70" workbookViewId="0">
      <selection activeCell="I50" sqref="I50"/>
    </sheetView>
  </sheetViews>
  <sheetFormatPr defaultRowHeight="15"/>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27708" r:id="rId4">
          <objectPr defaultSize="0" r:id="rId5">
            <anchor moveWithCells="1">
              <from>
                <xdr:col>13</xdr:col>
                <xdr:colOff>0</xdr:colOff>
                <xdr:row>0</xdr:row>
                <xdr:rowOff>0</xdr:rowOff>
              </from>
              <to>
                <xdr:col>24</xdr:col>
                <xdr:colOff>476250</xdr:colOff>
                <xdr:row>45</xdr:row>
                <xdr:rowOff>180975</xdr:rowOff>
              </to>
            </anchor>
          </objectPr>
        </oleObject>
      </mc:Choice>
      <mc:Fallback>
        <oleObject progId="Word.Document.12" shapeId="27708" r:id="rId4"/>
      </mc:Fallback>
    </mc:AlternateContent>
    <mc:AlternateContent xmlns:mc="http://schemas.openxmlformats.org/markup-compatibility/2006">
      <mc:Choice Requires="x14">
        <oleObject progId="Word.Document.12" shapeId="27709" r:id="rId6">
          <objectPr defaultSize="0" r:id="rId7">
            <anchor moveWithCells="1">
              <from>
                <xdr:col>13</xdr:col>
                <xdr:colOff>0</xdr:colOff>
                <xdr:row>46</xdr:row>
                <xdr:rowOff>0</xdr:rowOff>
              </from>
              <to>
                <xdr:col>24</xdr:col>
                <xdr:colOff>476250</xdr:colOff>
                <xdr:row>68</xdr:row>
                <xdr:rowOff>171450</xdr:rowOff>
              </to>
            </anchor>
          </objectPr>
        </oleObject>
      </mc:Choice>
      <mc:Fallback>
        <oleObject progId="Word.Document.12" shapeId="27709" r:id="rId6"/>
      </mc:Fallback>
    </mc:AlternateContent>
    <mc:AlternateContent xmlns:mc="http://schemas.openxmlformats.org/markup-compatibility/2006">
      <mc:Choice Requires="x14">
        <oleObject progId="Word.Document.12" shapeId="27710" r:id="rId8">
          <objectPr defaultSize="0" r:id="rId9">
            <anchor moveWithCells="1">
              <from>
                <xdr:col>0</xdr:col>
                <xdr:colOff>0</xdr:colOff>
                <xdr:row>0</xdr:row>
                <xdr:rowOff>0</xdr:rowOff>
              </from>
              <to>
                <xdr:col>12</xdr:col>
                <xdr:colOff>314325</xdr:colOff>
                <xdr:row>47</xdr:row>
                <xdr:rowOff>95250</xdr:rowOff>
              </to>
            </anchor>
          </objectPr>
        </oleObject>
      </mc:Choice>
      <mc:Fallback>
        <oleObject progId="Word.Document.12" shapeId="27710" r:id="rId8"/>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F2AC8-6D16-45FD-A02E-470AC3DEDFDC}">
  <sheetPr>
    <tabColor theme="5"/>
  </sheetPr>
  <dimension ref="A1:H17"/>
  <sheetViews>
    <sheetView workbookViewId="0">
      <selection activeCell="C22" sqref="C22"/>
    </sheetView>
  </sheetViews>
  <sheetFormatPr defaultRowHeight="15"/>
  <cols>
    <col min="1" max="1" width="6.140625" customWidth="1"/>
    <col min="2" max="2" width="27" customWidth="1"/>
    <col min="3" max="3" width="76.5703125" customWidth="1"/>
  </cols>
  <sheetData>
    <row r="1" spans="1:8">
      <c r="A1" t="s">
        <v>435</v>
      </c>
    </row>
    <row r="3" spans="1:8">
      <c r="A3" t="s">
        <v>436</v>
      </c>
      <c r="B3" t="s">
        <v>437</v>
      </c>
      <c r="C3" t="s">
        <v>438</v>
      </c>
    </row>
    <row r="4" spans="1:8">
      <c r="A4">
        <v>1</v>
      </c>
      <c r="B4" t="s">
        <v>439</v>
      </c>
      <c r="C4" t="s">
        <v>440</v>
      </c>
    </row>
    <row r="5" spans="1:8">
      <c r="A5">
        <v>2</v>
      </c>
      <c r="B5" t="s">
        <v>441</v>
      </c>
      <c r="C5" t="s">
        <v>442</v>
      </c>
    </row>
    <row r="6" spans="1:8">
      <c r="A6">
        <v>3</v>
      </c>
      <c r="B6" t="s">
        <v>443</v>
      </c>
      <c r="C6" t="s">
        <v>444</v>
      </c>
    </row>
    <row r="7" spans="1:8">
      <c r="A7">
        <v>4</v>
      </c>
      <c r="B7" t="s">
        <v>445</v>
      </c>
      <c r="C7" t="s">
        <v>446</v>
      </c>
    </row>
    <row r="8" spans="1:8">
      <c r="A8">
        <v>5</v>
      </c>
      <c r="B8" t="s">
        <v>447</v>
      </c>
      <c r="C8" t="s">
        <v>448</v>
      </c>
    </row>
    <row r="9" spans="1:8">
      <c r="A9">
        <v>6</v>
      </c>
      <c r="B9" t="s">
        <v>449</v>
      </c>
      <c r="C9" t="s">
        <v>450</v>
      </c>
    </row>
    <row r="10" spans="1:8">
      <c r="A10">
        <v>7</v>
      </c>
      <c r="B10" t="s">
        <v>451</v>
      </c>
      <c r="C10" t="s">
        <v>452</v>
      </c>
    </row>
    <row r="11" spans="1:8">
      <c r="A11">
        <v>8</v>
      </c>
      <c r="B11" t="s">
        <v>435</v>
      </c>
    </row>
    <row r="13" spans="1:8" ht="62.25" customHeight="1">
      <c r="B13" s="3" t="s">
        <v>453</v>
      </c>
      <c r="C13" s="237" t="s">
        <v>454</v>
      </c>
      <c r="D13" s="313"/>
      <c r="E13" s="313"/>
      <c r="F13" s="313"/>
      <c r="G13" s="313"/>
      <c r="H13" s="313"/>
    </row>
    <row r="16" spans="1:8">
      <c r="A16" s="6" t="s">
        <v>455</v>
      </c>
      <c r="B16" s="7">
        <v>42052</v>
      </c>
    </row>
    <row r="17" spans="2:2">
      <c r="B17" s="38" t="s">
        <v>456</v>
      </c>
    </row>
  </sheetData>
  <mergeCells count="1">
    <mergeCell ref="C13:H13"/>
  </mergeCells>
  <phoneticPr fontId="5"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E19ADC97EE5F46A2A702AE04988AA9" ma:contentTypeVersion="11" ma:contentTypeDescription="Create a new document." ma:contentTypeScope="" ma:versionID="d59fc74fa887d4ec70c50e5ba49e81bc">
  <xsd:schema xmlns:xsd="http://www.w3.org/2001/XMLSchema" xmlns:xs="http://www.w3.org/2001/XMLSchema" xmlns:p="http://schemas.microsoft.com/office/2006/metadata/properties" xmlns:ns2="c25e3f7b-dc78-48a7-90b4-1fb81829ff20" xmlns:ns3="df526b18-7f06-44d9-9779-7fd5f2ab575f" targetNamespace="http://schemas.microsoft.com/office/2006/metadata/properties" ma:root="true" ma:fieldsID="45ffc747a076834a123121247db2d5e6" ns2:_="" ns3:_="">
    <xsd:import namespace="c25e3f7b-dc78-48a7-90b4-1fb81829ff20"/>
    <xsd:import namespace="df526b18-7f06-44d9-9779-7fd5f2ab57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5e3f7b-dc78-48a7-90b4-1fb81829f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111843b-6948-4e45-a4d0-217e70d3d48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526b18-7f06-44d9-9779-7fd5f2ab57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1ff57f3-7909-471a-9550-d3a7b0947b75}" ma:internalName="TaxCatchAll" ma:showField="CatchAllData" ma:web="df526b18-7f06-44d9-9779-7fd5f2ab57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f526b18-7f06-44d9-9779-7fd5f2ab575f" xsi:nil="true"/>
    <lcf76f155ced4ddcb4097134ff3c332f xmlns="c25e3f7b-dc78-48a7-90b4-1fb81829ff2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427F14-5C16-4D2B-9E21-A9A62C16248A}"/>
</file>

<file path=customXml/itemProps2.xml><?xml version="1.0" encoding="utf-8"?>
<ds:datastoreItem xmlns:ds="http://schemas.openxmlformats.org/officeDocument/2006/customXml" ds:itemID="{C284BE99-3F82-4173-9ACE-724D4D5248D7}"/>
</file>

<file path=customXml/itemProps3.xml><?xml version="1.0" encoding="utf-8"?>
<ds:datastoreItem xmlns:ds="http://schemas.openxmlformats.org/officeDocument/2006/customXml" ds:itemID="{8B0D8507-616E-4A00-B5E7-22B68785ACFD}"/>
</file>

<file path=docProps/app.xml><?xml version="1.0" encoding="utf-8"?>
<Properties xmlns="http://schemas.openxmlformats.org/officeDocument/2006/extended-properties" xmlns:vt="http://schemas.openxmlformats.org/officeDocument/2006/docPropsVTypes">
  <Application>Microsoft Excel Online</Application>
  <Manager/>
  <Company>Engineering and Computer Science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ENCS</dc:creator>
  <cp:keywords/>
  <dc:description/>
  <cp:lastModifiedBy>Lucas Ferrazza</cp:lastModifiedBy>
  <cp:revision/>
  <dcterms:created xsi:type="dcterms:W3CDTF">2010-03-11T15:16:29Z</dcterms:created>
  <dcterms:modified xsi:type="dcterms:W3CDTF">2025-12-16T21:03:34Z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CatchAll">
    <vt:lpwstr/>
  </property>
  <property fmtid="{D5CDD505-2E9C-101B-9397-08002B2CF9AE}" pid="3" name="lcf76f155ced4ddcb4097134ff3c332f">
    <vt:lpwstr/>
  </property>
  <property fmtid="{D5CDD505-2E9C-101B-9397-08002B2CF9AE}" pid="4" name="ContentTypeId">
    <vt:lpwstr>0x0101003EE19ADC97EE5F46A2A702AE04988AA9</vt:lpwstr>
  </property>
  <property fmtid="{D5CDD505-2E9C-101B-9397-08002B2CF9AE}" pid="5" name="MediaServiceImageTags">
    <vt:lpwstr/>
  </property>
</Properties>
</file>