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C:\Users\WeiKuang\Desktop\Stanford Work\WELL\Project\David_FactorAnalysis\Code\1_US_CFA\WELL_Score_function\WELL_Score_Function\version_09.23.20\"/>
    </mc:Choice>
  </mc:AlternateContent>
  <xr:revisionPtr revIDLastSave="0" documentId="13_ncr:1_{876826A0-ED22-43A0-BEFF-E78D77CBDA40}" xr6:coauthVersionLast="46" xr6:coauthVersionMax="46" xr10:uidLastSave="{00000000-0000-0000-0000-000000000000}"/>
  <bookViews>
    <workbookView xWindow="20280" yWindow="-120" windowWidth="29040" windowHeight="15840" activeTab="1" xr2:uid="{00000000-000D-0000-FFFF-FFFF00000000}"/>
  </bookViews>
  <sheets>
    <sheet name="US model 7 (fun dev)" sheetId="5" r:id="rId1"/>
    <sheet name="Sheet1" sheetId="13" r:id="rId2"/>
    <sheet name="USModel 6 (func develoment)" sheetId="4" state="hidden" r:id="rId3"/>
    <sheet name="dicty" sheetId="12" r:id="rId4"/>
    <sheet name="Model 3,4,5,6 &amp; ShortForm" sheetId="2" r:id="rId5"/>
    <sheet name="US Reduced Models vs ShortForm" sheetId="1" state="hidden" r:id="rId6"/>
    <sheet name="Validation Process" sheetId="9" r:id="rId7"/>
    <sheet name="version checking" sheetId="6" r:id="rId8"/>
    <sheet name="Theory_Domain" sheetId="11" r:id="rId9"/>
  </sheets>
  <externalReferences>
    <externalReference r:id="rId10"/>
  </externalReferences>
  <definedNames>
    <definedName name="_xlnm._FilterDatabase" localSheetId="4" hidden="1">'Model 3,4,5,6 &amp; ShortForm'!$A$3:$K$57</definedName>
    <definedName name="_xlnm._FilterDatabase" localSheetId="8" hidden="1">Theory_Domain!$A$1:$J$54</definedName>
    <definedName name="_xlnm._FilterDatabase" localSheetId="5" hidden="1">'US Reduced Models vs ShortForm'!$A$4:$R$57</definedName>
  </definedNames>
  <calcPr calcId="191029"/>
</workbook>
</file>

<file path=xl/calcChain.xml><?xml version="1.0" encoding="utf-8"?>
<calcChain xmlns="http://schemas.openxmlformats.org/spreadsheetml/2006/main">
  <c r="I54" i="11" l="1"/>
  <c r="H54" i="11"/>
  <c r="I53" i="11"/>
  <c r="H53" i="11"/>
  <c r="I52" i="11"/>
  <c r="H52" i="11"/>
  <c r="I51" i="11"/>
  <c r="H51" i="11"/>
  <c r="I50" i="11"/>
  <c r="H50" i="11"/>
  <c r="I49" i="11"/>
  <c r="H49" i="11"/>
  <c r="I48" i="11"/>
  <c r="H48" i="11"/>
  <c r="I47" i="11"/>
  <c r="H47" i="11"/>
  <c r="I46" i="11"/>
  <c r="H46" i="11"/>
  <c r="I45" i="11"/>
  <c r="H45" i="11"/>
  <c r="I44" i="11"/>
  <c r="H44" i="11"/>
  <c r="I43" i="11"/>
  <c r="H43" i="11"/>
  <c r="I42" i="11"/>
  <c r="H42" i="11"/>
  <c r="I41" i="11"/>
  <c r="H41" i="11"/>
  <c r="I40" i="11"/>
  <c r="H40" i="11"/>
  <c r="I39" i="11"/>
  <c r="H39" i="11"/>
  <c r="I38" i="11"/>
  <c r="H38" i="11"/>
  <c r="I37" i="11"/>
  <c r="H37" i="11"/>
  <c r="I36" i="11"/>
  <c r="H36" i="11"/>
  <c r="I35" i="11"/>
  <c r="H35" i="11"/>
  <c r="I34" i="11"/>
  <c r="H34" i="11"/>
  <c r="I33" i="11"/>
  <c r="H33" i="11"/>
  <c r="I32" i="11"/>
  <c r="H32" i="11"/>
  <c r="I31" i="11"/>
  <c r="H31" i="11"/>
  <c r="I30" i="11"/>
  <c r="H30" i="11"/>
  <c r="I29" i="11"/>
  <c r="H29" i="11"/>
  <c r="I28" i="11"/>
  <c r="H28" i="11"/>
  <c r="I27" i="11"/>
  <c r="H27" i="11"/>
  <c r="I26" i="11"/>
  <c r="H26" i="11"/>
  <c r="I25" i="11"/>
  <c r="H25" i="11"/>
  <c r="I24" i="11"/>
  <c r="H24" i="11"/>
  <c r="I23" i="11"/>
  <c r="H23" i="11"/>
  <c r="I22" i="11"/>
  <c r="H22" i="11"/>
  <c r="I21" i="11"/>
  <c r="H21" i="11"/>
  <c r="I20" i="11"/>
  <c r="H20" i="11"/>
  <c r="I19" i="11"/>
  <c r="H19" i="11"/>
  <c r="I18" i="11"/>
  <c r="H18" i="11"/>
  <c r="I17" i="11"/>
  <c r="H17" i="11"/>
  <c r="I16" i="11"/>
  <c r="H16" i="11"/>
  <c r="I15" i="11"/>
  <c r="H15" i="11"/>
  <c r="I14" i="11"/>
  <c r="H14" i="11"/>
  <c r="I13" i="11"/>
  <c r="H13" i="11"/>
  <c r="I12" i="11"/>
  <c r="H12" i="11"/>
  <c r="I11" i="11"/>
  <c r="H11" i="11"/>
  <c r="I10" i="11"/>
  <c r="H10" i="11"/>
  <c r="I9" i="11"/>
  <c r="H9" i="11"/>
  <c r="I8" i="11"/>
  <c r="H8" i="11"/>
  <c r="I7" i="11"/>
  <c r="H7" i="11"/>
  <c r="I6" i="11"/>
  <c r="H6" i="11"/>
  <c r="I5" i="11"/>
  <c r="H5" i="11"/>
  <c r="I4" i="11"/>
  <c r="H4" i="11"/>
  <c r="I3" i="11"/>
  <c r="H3" i="11"/>
  <c r="I2" i="11"/>
  <c r="H2" i="11"/>
  <c r="G25" i="9"/>
  <c r="AD25" i="9" s="1"/>
  <c r="J25" i="9"/>
  <c r="AE25" i="9"/>
  <c r="O25" i="9"/>
  <c r="AF25" i="9" s="1"/>
  <c r="Q25" i="9"/>
  <c r="AG25" i="9" s="1"/>
  <c r="T25" i="9"/>
  <c r="AH25" i="9" s="1"/>
  <c r="W25" i="9"/>
  <c r="AI25" i="9"/>
  <c r="Z25" i="9"/>
  <c r="AJ25" i="9" s="1"/>
  <c r="AC25" i="9"/>
  <c r="AK25" i="9" s="1"/>
  <c r="G24" i="9"/>
  <c r="AD24" i="9"/>
  <c r="J24" i="9"/>
  <c r="AE24" i="9" s="1"/>
  <c r="AL24" i="9" s="1"/>
  <c r="O24" i="9"/>
  <c r="AF24" i="9"/>
  <c r="Q24" i="9"/>
  <c r="AG24" i="9" s="1"/>
  <c r="T24" i="9"/>
  <c r="AH24" i="9"/>
  <c r="W24" i="9"/>
  <c r="AI24" i="9" s="1"/>
  <c r="Z24" i="9"/>
  <c r="AJ24" i="9"/>
  <c r="AC24" i="9"/>
  <c r="AK24" i="9" s="1"/>
  <c r="G23" i="9"/>
  <c r="AD23" i="9"/>
  <c r="J23" i="9"/>
  <c r="AE23" i="9" s="1"/>
  <c r="O23" i="9"/>
  <c r="AF23" i="9" s="1"/>
  <c r="Q23" i="9"/>
  <c r="AG23" i="9" s="1"/>
  <c r="T23" i="9"/>
  <c r="AH23" i="9"/>
  <c r="W23" i="9"/>
  <c r="AI23" i="9" s="1"/>
  <c r="Z23" i="9"/>
  <c r="AJ23" i="9" s="1"/>
  <c r="AC23" i="9"/>
  <c r="AK23" i="9" s="1"/>
  <c r="G22" i="9"/>
  <c r="AD22" i="9" s="1"/>
  <c r="AL22" i="9" s="1"/>
  <c r="J22" i="9"/>
  <c r="AE22" i="9"/>
  <c r="O22" i="9"/>
  <c r="AF22" i="9" s="1"/>
  <c r="Q22" i="9"/>
  <c r="AG22" i="9" s="1"/>
  <c r="T22" i="9"/>
  <c r="AH22" i="9" s="1"/>
  <c r="W22" i="9"/>
  <c r="AI22" i="9"/>
  <c r="Z22" i="9"/>
  <c r="AJ22" i="9" s="1"/>
  <c r="AC22" i="9"/>
  <c r="AK22" i="9" s="1"/>
  <c r="G21" i="9"/>
  <c r="AD21" i="9" s="1"/>
  <c r="J21" i="9"/>
  <c r="AE21" i="9" s="1"/>
  <c r="O21" i="9"/>
  <c r="AF21" i="9" s="1"/>
  <c r="Q21" i="9"/>
  <c r="AG21" i="9"/>
  <c r="T21" i="9"/>
  <c r="AH21" i="9" s="1"/>
  <c r="W21" i="9"/>
  <c r="AI21" i="9" s="1"/>
  <c r="Z21" i="9"/>
  <c r="AJ21" i="9" s="1"/>
  <c r="AC21" i="9"/>
  <c r="AK21" i="9"/>
  <c r="H11" i="6"/>
  <c r="D4" i="6"/>
  <c r="H15" i="6"/>
  <c r="D15" i="6"/>
  <c r="H14" i="6"/>
  <c r="D14" i="6"/>
  <c r="H13" i="6"/>
  <c r="D13" i="6"/>
  <c r="H12" i="6"/>
  <c r="D12" i="6"/>
  <c r="D11" i="6"/>
  <c r="H5" i="6"/>
  <c r="H6" i="6"/>
  <c r="H7" i="6"/>
  <c r="H8" i="6"/>
  <c r="H9" i="6"/>
  <c r="H4" i="6"/>
  <c r="D5" i="6"/>
  <c r="D6" i="6"/>
  <c r="D7" i="6"/>
  <c r="D8" i="6"/>
  <c r="D9" i="6"/>
  <c r="L5" i="1"/>
  <c r="M5" i="1"/>
  <c r="N5" i="1"/>
  <c r="L6" i="1"/>
  <c r="M6" i="1"/>
  <c r="N6" i="1"/>
  <c r="L7" i="1"/>
  <c r="M7" i="1"/>
  <c r="N7" i="1"/>
  <c r="O7" i="1"/>
  <c r="L8" i="1"/>
  <c r="M8" i="1"/>
  <c r="N8" i="1"/>
  <c r="O8" i="1"/>
  <c r="L9" i="1"/>
  <c r="M9" i="1"/>
  <c r="N9" i="1"/>
  <c r="O9" i="1"/>
  <c r="L10" i="1"/>
  <c r="M10" i="1"/>
  <c r="N10" i="1"/>
  <c r="O10" i="1"/>
  <c r="L11" i="1"/>
  <c r="M11" i="1"/>
  <c r="N11" i="1"/>
  <c r="O11" i="1"/>
  <c r="L12" i="1"/>
  <c r="M12" i="1"/>
  <c r="N12" i="1"/>
  <c r="O12" i="1"/>
  <c r="L13" i="1"/>
  <c r="M13" i="1"/>
  <c r="N13" i="1"/>
  <c r="O13" i="1"/>
  <c r="L14" i="1"/>
  <c r="M14" i="1"/>
  <c r="N14" i="1"/>
  <c r="O14" i="1"/>
  <c r="L15" i="1"/>
  <c r="M15" i="1"/>
  <c r="N15" i="1"/>
  <c r="O15" i="1"/>
  <c r="L16" i="1"/>
  <c r="M16" i="1"/>
  <c r="N16" i="1"/>
  <c r="O16" i="1"/>
  <c r="L17" i="1"/>
  <c r="M17" i="1"/>
  <c r="N17" i="1"/>
  <c r="O17" i="1"/>
  <c r="L18" i="1"/>
  <c r="M18" i="1"/>
  <c r="N18" i="1"/>
  <c r="O18" i="1"/>
  <c r="L19" i="1"/>
  <c r="M19" i="1"/>
  <c r="N19" i="1"/>
  <c r="O19" i="1"/>
  <c r="L20" i="1"/>
  <c r="M20" i="1"/>
  <c r="N20" i="1"/>
  <c r="O20" i="1"/>
  <c r="L21" i="1"/>
  <c r="M21" i="1"/>
  <c r="N21" i="1"/>
  <c r="O21" i="1"/>
  <c r="L22" i="1"/>
  <c r="M22" i="1"/>
  <c r="N22" i="1"/>
  <c r="O22" i="1"/>
  <c r="L23" i="1"/>
  <c r="M23" i="1"/>
  <c r="N23" i="1"/>
  <c r="O23" i="1"/>
  <c r="L24" i="1"/>
  <c r="M24" i="1"/>
  <c r="N24" i="1"/>
  <c r="O24" i="1"/>
  <c r="L25" i="1"/>
  <c r="M25" i="1"/>
  <c r="N25" i="1"/>
  <c r="O25" i="1"/>
  <c r="L26" i="1"/>
  <c r="M26" i="1"/>
  <c r="N26" i="1"/>
  <c r="O26" i="1"/>
  <c r="L27" i="1"/>
  <c r="M27" i="1"/>
  <c r="N27" i="1"/>
  <c r="O27" i="1"/>
  <c r="L28" i="1"/>
  <c r="M28" i="1"/>
  <c r="N28" i="1"/>
  <c r="O28" i="1"/>
  <c r="L29" i="1"/>
  <c r="M29" i="1"/>
  <c r="N29" i="1"/>
  <c r="O29" i="1"/>
  <c r="L30" i="1"/>
  <c r="M30" i="1"/>
  <c r="N30" i="1"/>
  <c r="O30" i="1"/>
  <c r="L31" i="1"/>
  <c r="M31" i="1"/>
  <c r="N31" i="1"/>
  <c r="O31" i="1"/>
  <c r="L32" i="1"/>
  <c r="M32" i="1"/>
  <c r="N32" i="1"/>
  <c r="O32" i="1"/>
  <c r="L35" i="1"/>
  <c r="M35" i="1"/>
  <c r="N35" i="1"/>
  <c r="O35" i="1"/>
  <c r="L36" i="1"/>
  <c r="M36" i="1"/>
  <c r="N36" i="1"/>
  <c r="O36" i="1"/>
  <c r="L37" i="1"/>
  <c r="M37" i="1"/>
  <c r="N37" i="1"/>
  <c r="O37" i="1"/>
  <c r="L38" i="1"/>
  <c r="M38" i="1"/>
  <c r="N38" i="1"/>
  <c r="O38" i="1"/>
  <c r="L39" i="1"/>
  <c r="M39" i="1"/>
  <c r="N39" i="1"/>
  <c r="O39" i="1"/>
  <c r="L40" i="1"/>
  <c r="M40" i="1"/>
  <c r="N40" i="1"/>
  <c r="O40" i="1"/>
  <c r="L41" i="1"/>
  <c r="M41" i="1"/>
  <c r="N41" i="1"/>
  <c r="O41" i="1"/>
  <c r="L42" i="1"/>
  <c r="M42" i="1"/>
  <c r="N42" i="1"/>
  <c r="O42" i="1"/>
  <c r="L43" i="1"/>
  <c r="M43" i="1"/>
  <c r="N43" i="1"/>
  <c r="O43" i="1"/>
  <c r="L44" i="1"/>
  <c r="M44" i="1"/>
  <c r="N44" i="1"/>
  <c r="O44" i="1"/>
  <c r="L45" i="1"/>
  <c r="M45" i="1"/>
  <c r="N45" i="1"/>
  <c r="O45" i="1"/>
  <c r="L46" i="1"/>
  <c r="M46" i="1"/>
  <c r="N46" i="1"/>
  <c r="O46" i="1"/>
  <c r="L47" i="1"/>
  <c r="M47" i="1"/>
  <c r="N47" i="1"/>
  <c r="O47" i="1"/>
  <c r="L48" i="1"/>
  <c r="M48" i="1"/>
  <c r="N48" i="1"/>
  <c r="O48" i="1"/>
  <c r="L49" i="1"/>
  <c r="M49" i="1"/>
  <c r="N49" i="1"/>
  <c r="O49" i="1"/>
  <c r="L50" i="1"/>
  <c r="M50" i="1"/>
  <c r="N50" i="1"/>
  <c r="O50" i="1"/>
  <c r="L51" i="1"/>
  <c r="M51" i="1"/>
  <c r="N51" i="1"/>
  <c r="O51" i="1"/>
  <c r="L52" i="1"/>
  <c r="M52" i="1"/>
  <c r="N52" i="1"/>
  <c r="O52" i="1"/>
  <c r="L53" i="1"/>
  <c r="M53" i="1"/>
  <c r="N53" i="1"/>
  <c r="O53" i="1"/>
  <c r="L54" i="1"/>
  <c r="M54" i="1"/>
  <c r="N54" i="1"/>
  <c r="O54" i="1"/>
  <c r="L55" i="1"/>
  <c r="M55" i="1"/>
  <c r="N55" i="1"/>
  <c r="O55" i="1"/>
  <c r="L56" i="1"/>
  <c r="M56" i="1"/>
  <c r="N56" i="1"/>
  <c r="O56" i="1"/>
  <c r="AL21" i="9" l="1"/>
  <c r="AL25" i="9"/>
  <c r="AL2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800-000001000000}">
      <text>
        <r>
          <rPr>
            <b/>
            <sz val="9"/>
            <color indexed="81"/>
            <rFont val="Tahoma"/>
            <family val="2"/>
          </rPr>
          <t xml:space="preserve">Author:
</t>
        </r>
      </text>
    </comment>
    <comment ref="E17" authorId="0" shapeId="0" xr:uid="{00000000-0006-0000-0800-000002000000}">
      <text>
        <r>
          <rPr>
            <b/>
            <sz val="9"/>
            <color indexed="81"/>
            <rFont val="Tahoma"/>
            <family val="2"/>
          </rPr>
          <t>Author:</t>
        </r>
        <r>
          <rPr>
            <sz val="9"/>
            <color indexed="81"/>
            <rFont val="Tahoma"/>
            <family val="2"/>
          </rPr>
          <t xml:space="preserve">
This variable is not in TW dataset.</t>
        </r>
      </text>
    </comment>
  </commentList>
</comments>
</file>

<file path=xl/sharedStrings.xml><?xml version="1.0" encoding="utf-8"?>
<sst xmlns="http://schemas.openxmlformats.org/spreadsheetml/2006/main" count="1555" uniqueCount="300">
  <si>
    <t>Singleton</t>
  </si>
  <si>
    <t>singleton</t>
  </si>
  <si>
    <t>F9</t>
  </si>
  <si>
    <t>How important are spiritual or religious beliefs in your day to day life?</t>
  </si>
  <si>
    <t>core_religious_beliefs</t>
  </si>
  <si>
    <t>D08</t>
  </si>
  <si>
    <t>Spirituality and Religion</t>
  </si>
  <si>
    <t>Drop</t>
  </si>
  <si>
    <t>F8</t>
  </si>
  <si>
    <t xml:space="preserve">...that you had someone you can turn to if you needed practical help, like getting a ride somewhere, help with shopping or cooking a meal, or help watching your children for a short time? </t>
  </si>
  <si>
    <t>core_help</t>
  </si>
  <si>
    <t>D07</t>
  </si>
  <si>
    <t>Social Connectedness</t>
  </si>
  <si>
    <t xml:space="preserve">...that you were in tune with the people around you? </t>
  </si>
  <si>
    <t>core_tune_people</t>
  </si>
  <si>
    <t xml:space="preserve">...that you were a part of a group of friends? </t>
  </si>
  <si>
    <t>core_group_friends</t>
  </si>
  <si>
    <t xml:space="preserve">...that you lacked companionship? </t>
  </si>
  <si>
    <t>core_lack_companionship</t>
  </si>
  <si>
    <t xml:space="preserve">...left out? </t>
  </si>
  <si>
    <t>core_left_out</t>
  </si>
  <si>
    <t xml:space="preserve">...isolated from others? </t>
  </si>
  <si>
    <t>core_isolated_others</t>
  </si>
  <si>
    <t>…that there were people you felt close to?</t>
  </si>
  <si>
    <t>core_people_close</t>
  </si>
  <si>
    <t xml:space="preserve">...that there were people you could rely on? </t>
  </si>
  <si>
    <t>core_people_rely</t>
  </si>
  <si>
    <t xml:space="preserve">...that there were people you could talk to? </t>
  </si>
  <si>
    <t>core_people_talk</t>
  </si>
  <si>
    <t>F7</t>
  </si>
  <si>
    <t xml:space="preserve">...you could show who you truly are as a person? </t>
  </si>
  <si>
    <t>core_true_person</t>
  </si>
  <si>
    <t>D06</t>
  </si>
  <si>
    <t>Sense of Self</t>
  </si>
  <si>
    <t xml:space="preserve">...that you were interested in your daily activities? </t>
  </si>
  <si>
    <t>core_daily_activities</t>
  </si>
  <si>
    <t xml:space="preserve">...that you were very capable? </t>
  </si>
  <si>
    <t>core_capable</t>
  </si>
  <si>
    <t>...accepting of yourself?</t>
  </si>
  <si>
    <t>core_accepting_yourself</t>
  </si>
  <si>
    <t xml:space="preserve">...satisfied with yourself? </t>
  </si>
  <si>
    <t>core_satisfied_yourself</t>
  </si>
  <si>
    <t>F6</t>
  </si>
  <si>
    <t xml:space="preserve">...energized by the opportunity to help or take care of others? </t>
  </si>
  <si>
    <t>core_energized_help</t>
  </si>
  <si>
    <t>How often does your daily life include experiences that give your life purpose?</t>
  </si>
  <si>
    <t>core_contribute_alive</t>
  </si>
  <si>
    <t>D05</t>
  </si>
  <si>
    <t>Purpose and Meaning</t>
  </si>
  <si>
    <t>How often does your daily life include experiences that give your life meaning?</t>
  </si>
  <si>
    <t>core_contribute_doing</t>
  </si>
  <si>
    <t>F5</t>
  </si>
  <si>
    <t>During the last two weeks, to what extent did physical pain interfere with your enjoyment of life?</t>
  </si>
  <si>
    <t>core_interfere_life</t>
  </si>
  <si>
    <t>D04</t>
  </si>
  <si>
    <t>Physical Health</t>
  </si>
  <si>
    <t xml:space="preserve">How well does your body seem to resist physical illness? </t>
  </si>
  <si>
    <t>core_physical_illness</t>
  </si>
  <si>
    <t>During the last two weeks, how often did your energy level allow you to do the things you WANT to do, as opposed to only the things you have to do?</t>
  </si>
  <si>
    <t>core_energy_level</t>
  </si>
  <si>
    <t>How would you describe your current level of physical fitness?</t>
  </si>
  <si>
    <t>core_fitness_level</t>
  </si>
  <si>
    <t>Compared to others your own age, how would you rate your health?</t>
  </si>
  <si>
    <t>core_health_selfreported</t>
  </si>
  <si>
    <t>F4</t>
  </si>
  <si>
    <t>During the last year, how often have you had enough money to meet your needs?</t>
  </si>
  <si>
    <t>core_money_needs</t>
  </si>
  <si>
    <t>D03</t>
  </si>
  <si>
    <t>Financial Security</t>
  </si>
  <si>
    <t>F3</t>
  </si>
  <si>
    <t>How often do you engage with opportunities to challenge yourself and grow as a person?</t>
  </si>
  <si>
    <t>core_engage_oppo</t>
  </si>
  <si>
    <t>D02</t>
  </si>
  <si>
    <t>Exploration and Creativity</t>
  </si>
  <si>
    <t>F2</t>
  </si>
  <si>
    <t>...that you were able to handle the problems you were experiencing?</t>
  </si>
  <si>
    <t>core_confident_psnlproblem</t>
  </si>
  <si>
    <t>D09</t>
  </si>
  <si>
    <t>F11</t>
  </si>
  <si>
    <t>Stress and Resilience-Stress</t>
  </si>
  <si>
    <t xml:space="preserve">...excited? </t>
  </si>
  <si>
    <t>core_excited</t>
  </si>
  <si>
    <t>D01</t>
  </si>
  <si>
    <t>Experience of Emotions-positive</t>
  </si>
  <si>
    <t xml:space="preserve">...calm? </t>
  </si>
  <si>
    <t>core_calm</t>
  </si>
  <si>
    <t>...secure?</t>
  </si>
  <si>
    <t>core_secure</t>
  </si>
  <si>
    <t xml:space="preserve">...that things were going your way? </t>
  </si>
  <si>
    <t>core_going_way</t>
  </si>
  <si>
    <t xml:space="preserve">...joyful? </t>
  </si>
  <si>
    <t>core_joyful</t>
  </si>
  <si>
    <t xml:space="preserve">...happy? </t>
  </si>
  <si>
    <t>core_happy</t>
  </si>
  <si>
    <t xml:space="preserve">...content? </t>
  </si>
  <si>
    <t>core_content</t>
  </si>
  <si>
    <t>...that you were NOT able to give enough time to the important things in your life</t>
  </si>
  <si>
    <t>core_important_time</t>
  </si>
  <si>
    <t>...that you were NOT able to give enough energy to the important things in your life</t>
  </si>
  <si>
    <t>core_important_energy</t>
  </si>
  <si>
    <t>F10</t>
  </si>
  <si>
    <t>…see the humorous side of problems?</t>
  </si>
  <si>
    <t>core_humorous_side</t>
  </si>
  <si>
    <t>Stress and Resilience-Resilience</t>
  </si>
  <si>
    <t xml:space="preserve">...stay focused under pressure? </t>
  </si>
  <si>
    <t>core_focused_pressure</t>
  </si>
  <si>
    <t xml:space="preserve">...manage any unpleasant feelings that you might have? </t>
  </si>
  <si>
    <t>core_unpleasant_feelings</t>
  </si>
  <si>
    <t xml:space="preserve">...not get disheartened by set-backs? </t>
  </si>
  <si>
    <t>core_disheartened_setbacks</t>
  </si>
  <si>
    <t>...adapt to change?</t>
  </si>
  <si>
    <t>core_adapt_change</t>
  </si>
  <si>
    <t xml:space="preserve">...think of yourself as a strong and resilient person? </t>
  </si>
  <si>
    <t>core_strong_person</t>
  </si>
  <si>
    <t>...bounce back quickly after hard times?</t>
  </si>
  <si>
    <t>core_bounce_back</t>
  </si>
  <si>
    <t xml:space="preserve">...overcome obstacles </t>
  </si>
  <si>
    <t>core_overcome_obstacles</t>
  </si>
  <si>
    <t xml:space="preserve">...deal with whatever comes your way? </t>
  </si>
  <si>
    <t>core_deal_whatever</t>
  </si>
  <si>
    <t>F1</t>
  </si>
  <si>
    <t xml:space="preserve">...drained by helping or taking care of others? </t>
  </si>
  <si>
    <t>core_drained_helping</t>
  </si>
  <si>
    <t xml:space="preserve">...that other people upset you? </t>
  </si>
  <si>
    <t>core_people_upset</t>
  </si>
  <si>
    <t>...that it was hard to meet the expectations of people in your life?</t>
  </si>
  <si>
    <t>core_meet_expectations</t>
  </si>
  <si>
    <t xml:space="preserve">...drained? </t>
  </si>
  <si>
    <t>core_drained</t>
  </si>
  <si>
    <t>Experience of Emotions-negative</t>
  </si>
  <si>
    <t xml:space="preserve">...worried? </t>
  </si>
  <si>
    <t>core_worried</t>
  </si>
  <si>
    <t xml:space="preserve">...frustrated? </t>
  </si>
  <si>
    <t>core_frustrated</t>
  </si>
  <si>
    <t xml:space="preserve">...sad? </t>
  </si>
  <si>
    <t>core_sad</t>
  </si>
  <si>
    <t>…disheartened?</t>
  </si>
  <si>
    <t>core_hopeless</t>
  </si>
  <si>
    <t xml:space="preserve">...overwhelmed by difficulties in your life? </t>
  </si>
  <si>
    <t>core_overwhelm_difficult</t>
  </si>
  <si>
    <t>1 = The item is used in the short form and reduced model</t>
  </si>
  <si>
    <t>1 = The item is used in the short form</t>
  </si>
  <si>
    <r>
      <t xml:space="preserve">Keep the </t>
    </r>
    <r>
      <rPr>
        <sz val="11"/>
        <color rgb="FFFF0000"/>
        <rFont val="Calibri"/>
        <family val="2"/>
        <scheme val="minor"/>
      </rPr>
      <t xml:space="preserve">top 2 </t>
    </r>
    <r>
      <rPr>
        <sz val="11"/>
        <rFont val="Calibri"/>
        <family val="2"/>
        <scheme val="minor"/>
      </rPr>
      <t>items per factor</t>
    </r>
  </si>
  <si>
    <r>
      <t>Drop item if item-factor</t>
    </r>
    <r>
      <rPr>
        <sz val="11"/>
        <color rgb="FFFF0000"/>
        <rFont val="Calibri"/>
        <family val="2"/>
        <scheme val="minor"/>
      </rPr>
      <t xml:space="preserve"> cor &lt; 0.74</t>
    </r>
  </si>
  <si>
    <r>
      <t>Drop item if item-factor</t>
    </r>
    <r>
      <rPr>
        <sz val="11"/>
        <color rgb="FFFF0000"/>
        <rFont val="Calibri"/>
        <family val="2"/>
        <scheme val="minor"/>
      </rPr>
      <t xml:space="preserve"> cor &lt; 0.7</t>
    </r>
  </si>
  <si>
    <r>
      <t xml:space="preserve">Drop item if item-factor </t>
    </r>
    <r>
      <rPr>
        <sz val="11"/>
        <color rgb="FFFF0000"/>
        <rFont val="Calibri"/>
        <family val="2"/>
        <scheme val="minor"/>
      </rPr>
      <t>cor &lt; 0.65</t>
    </r>
  </si>
  <si>
    <r>
      <t>Drop item if item-factor cor</t>
    </r>
    <r>
      <rPr>
        <sz val="11"/>
        <color rgb="FFFF0000"/>
        <rFont val="Calibri"/>
        <family val="2"/>
        <scheme val="minor"/>
      </rPr>
      <t xml:space="preserve"> &lt; 0.6</t>
    </r>
  </si>
  <si>
    <t>Note</t>
  </si>
  <si>
    <t>Communality</t>
  </si>
  <si>
    <t>Item.Factor.cor</t>
  </si>
  <si>
    <t>Resultant.Factor</t>
  </si>
  <si>
    <t>Questions</t>
  </si>
  <si>
    <t>Item</t>
  </si>
  <si>
    <t>Item.ID</t>
  </si>
  <si>
    <t>Hypothesized.Domain.ID</t>
  </si>
  <si>
    <t>Initial.Factor.ID</t>
  </si>
  <si>
    <t>Hypothesized.Domain</t>
  </si>
  <si>
    <t xml:space="preserve"> </t>
  </si>
  <si>
    <t>Well Score Measurement Model</t>
  </si>
  <si>
    <t>Short Form</t>
  </si>
  <si>
    <t>Model 6</t>
  </si>
  <si>
    <t>Model 5</t>
  </si>
  <si>
    <t>Model 4</t>
  </si>
  <si>
    <t xml:space="preserve">  </t>
  </si>
  <si>
    <t>Model 3</t>
  </si>
  <si>
    <t>Footnote</t>
  </si>
  <si>
    <t>Red color: Items remained in model 6</t>
  </si>
  <si>
    <t>Dropped from Model 4 to 5</t>
  </si>
  <si>
    <t>Dropped from model 5 to 6</t>
  </si>
  <si>
    <t>Common items between model 6 and Short Form</t>
  </si>
  <si>
    <t xml:space="preserve">WELL　US </t>
  </si>
  <si>
    <t>13 items</t>
  </si>
  <si>
    <t>19 items</t>
  </si>
  <si>
    <t>26 items</t>
  </si>
  <si>
    <t>31 items</t>
  </si>
  <si>
    <t>53 items</t>
  </si>
  <si>
    <t>Resultant Factor</t>
  </si>
  <si>
    <t>53 items in total
Moving cutoff =0.001</t>
  </si>
  <si>
    <t>Item-Factor correlation</t>
  </si>
  <si>
    <t>Remain in the factor</t>
  </si>
  <si>
    <t>Does this item remain in the model 6 ?</t>
  </si>
  <si>
    <t>13 itmes</t>
  </si>
  <si>
    <r>
      <t xml:space="preserve">Keep the </t>
    </r>
    <r>
      <rPr>
        <sz val="12"/>
        <color rgb="FFFF0000"/>
        <rFont val="Calibri"/>
        <family val="2"/>
        <scheme val="minor"/>
      </rPr>
      <t xml:space="preserve">top 2 items </t>
    </r>
    <r>
      <rPr>
        <sz val="12"/>
        <rFont val="Calibri"/>
        <family val="2"/>
        <scheme val="minor"/>
      </rPr>
      <t xml:space="preserve">in each factor
</t>
    </r>
    <r>
      <rPr>
        <sz val="12"/>
        <color rgb="FFFF0000"/>
        <rFont val="Calibri"/>
        <family val="2"/>
        <scheme val="minor"/>
      </rPr>
      <t xml:space="preserve"> 19 items</t>
    </r>
    <r>
      <rPr>
        <sz val="12"/>
        <rFont val="Calibri"/>
        <family val="2"/>
        <scheme val="minor"/>
      </rPr>
      <t xml:space="preserve"> in total</t>
    </r>
  </si>
  <si>
    <t xml:space="preserve">WELL US </t>
  </si>
  <si>
    <t>ShortForm  from Cathy- 9 domains</t>
  </si>
  <si>
    <t xml:space="preserve">31 items </t>
  </si>
  <si>
    <t>8/13=61.5%</t>
  </si>
  <si>
    <t xml:space="preserve">26 items </t>
  </si>
  <si>
    <t>Items in Short Form</t>
  </si>
  <si>
    <t>Singleton Item</t>
  </si>
  <si>
    <r>
      <t>Drop</t>
    </r>
    <r>
      <rPr>
        <b/>
        <sz val="11"/>
        <color rgb="FFFF0000"/>
        <rFont val="Calibri"/>
        <family val="2"/>
        <scheme val="minor"/>
      </rPr>
      <t xml:space="preserve"> 0.70</t>
    </r>
  </si>
  <si>
    <r>
      <t xml:space="preserve">Drop </t>
    </r>
    <r>
      <rPr>
        <b/>
        <sz val="11"/>
        <color rgb="FFFF0000"/>
        <rFont val="Calibri"/>
        <family val="2"/>
        <scheme val="minor"/>
      </rPr>
      <t>0.74</t>
    </r>
  </si>
  <si>
    <t>9/13=69.2%</t>
  </si>
  <si>
    <t>ItemID</t>
  </si>
  <si>
    <t>Factor</t>
  </si>
  <si>
    <t>Factor.ID</t>
  </si>
  <si>
    <t>Factor.Name</t>
  </si>
  <si>
    <t>Loading</t>
  </si>
  <si>
    <r>
      <t xml:space="preserve">Higher socre = better wellbeing ?
0, No | 1, Yes
</t>
    </r>
    <r>
      <rPr>
        <b/>
        <sz val="10"/>
        <color theme="5" tint="0.39997558519241921"/>
        <rFont val="Calibri"/>
        <family val="2"/>
        <scheme val="minor"/>
      </rPr>
      <t xml:space="preserve">'0, No' needs the reverse coding! </t>
    </r>
  </si>
  <si>
    <t>Resposes</t>
  </si>
  <si>
    <t>neg.emo</t>
  </si>
  <si>
    <t>pos.emo</t>
  </si>
  <si>
    <t>exlp</t>
  </si>
  <si>
    <t>finance</t>
  </si>
  <si>
    <t>phy.hlt</t>
  </si>
  <si>
    <t>pur.mea</t>
  </si>
  <si>
    <t>sen.sel</t>
  </si>
  <si>
    <t>soc</t>
  </si>
  <si>
    <t>religion</t>
  </si>
  <si>
    <t>resili</t>
  </si>
  <si>
    <t>stress</t>
  </si>
  <si>
    <t>0.642</t>
  </si>
  <si>
    <t>0.816</t>
  </si>
  <si>
    <t>0.699</t>
  </si>
  <si>
    <t>0.737</t>
  </si>
  <si>
    <t>0.805</t>
  </si>
  <si>
    <t>0.629</t>
  </si>
  <si>
    <t>0.885</t>
  </si>
  <si>
    <t>0.881</t>
  </si>
  <si>
    <t>0.236</t>
  </si>
  <si>
    <t>1.000</t>
  </si>
  <si>
    <t>0.831</t>
  </si>
  <si>
    <t>0.884</t>
  </si>
  <si>
    <t>0.862</t>
  </si>
  <si>
    <t>0.821</t>
  </si>
  <si>
    <t xml:space="preserve">5, Very often | 4, Fairly often | 3, Sometimes | 2, Almost never | 1, Never </t>
  </si>
  <si>
    <t>6, All of the time | 5, Most of the time | 4, More than half of the time | 3, Less than half of the time | 2, Some of the time | 1, None of the time</t>
  </si>
  <si>
    <t xml:space="preserve">6, Excellent | 5, Very good | 4, Good | 3, Fair | 2, Poor | 1, Very poor </t>
  </si>
  <si>
    <t xml:space="preserve">5, Excellent | 4, Very good | 3, Good | 2, Fair | 1, Poor </t>
  </si>
  <si>
    <t>5, Very important | 4, Fairly important | 3, Somewhat important | 2, Not too important | 1, Not at all important</t>
  </si>
  <si>
    <t>5, Extremely confident | 4, Very confident | 3, Moderately confident | 2, Slightly confident  | 1, Not at all confident</t>
  </si>
  <si>
    <t>negemo.stress</t>
  </si>
  <si>
    <t>posemo</t>
  </si>
  <si>
    <t>expl.purp.relig</t>
  </si>
  <si>
    <t>fina</t>
  </si>
  <si>
    <t>phyhlt</t>
  </si>
  <si>
    <t>self</t>
  </si>
  <si>
    <t>social</t>
  </si>
  <si>
    <t>K_resp</t>
  </si>
  <si>
    <t>raw.sum</t>
  </si>
  <si>
    <t>wellscore_version1</t>
  </si>
  <si>
    <t>recoded.core_fitness_level</t>
  </si>
  <si>
    <t>recoded.core_health_selfreported</t>
  </si>
  <si>
    <t>avg.recoded.item</t>
  </si>
  <si>
    <t>wellscore_version2</t>
  </si>
  <si>
    <t xml:space="preserve"> Scores between version 1&amp;2  are different, but results are the same using my R function.</t>
  </si>
  <si>
    <t>US Model 7</t>
  </si>
  <si>
    <t>Positive Emotion</t>
  </si>
  <si>
    <t>Rescale the raw sum to 0-100
(using R code)</t>
  </si>
  <si>
    <t>CFA19items_dom_score_posemo</t>
  </si>
  <si>
    <t>CFA19items_dom_score_expl_purp_relig</t>
  </si>
  <si>
    <t>CFA19items_dom_score_fina</t>
  </si>
  <si>
    <t>CFA19items_dom_score_phyhlt</t>
  </si>
  <si>
    <t>CFA19items_dom_score_self</t>
  </si>
  <si>
    <t>CFA19items_dom_score_social</t>
  </si>
  <si>
    <t>CFA19items_dom_score_resili</t>
  </si>
  <si>
    <t>CFA19items_well_score</t>
  </si>
  <si>
    <t>Dictionary</t>
  </si>
  <si>
    <t>CFA19items_dom_score_negemo_stress</t>
  </si>
  <si>
    <t>variable name</t>
  </si>
  <si>
    <t>label</t>
  </si>
  <si>
    <t>Domain = Negative Emotion and Stress</t>
  </si>
  <si>
    <t>WELL Score</t>
  </si>
  <si>
    <t>Domain = Resilience</t>
  </si>
  <si>
    <t>Domain = Social Connectedness</t>
  </si>
  <si>
    <t>Domain = Sense of Self</t>
  </si>
  <si>
    <t>Domain = Physical Health</t>
  </si>
  <si>
    <t>Domain = Finance</t>
  </si>
  <si>
    <t>Domain = Exploration + Purpose + Religion</t>
  </si>
  <si>
    <t>Domain = Positive Emotion</t>
  </si>
  <si>
    <t>BY R Function</t>
  </si>
  <si>
    <t>RawData</t>
  </si>
  <si>
    <t>id</t>
  </si>
  <si>
    <t>Only these four items need reverse coding</t>
  </si>
  <si>
    <t>Reverse coding</t>
  </si>
  <si>
    <t>BY HAND</t>
  </si>
  <si>
    <t>Factor Scores by hand</t>
  </si>
  <si>
    <t>F1 Score by hand</t>
  </si>
  <si>
    <t>F2 Score by hand</t>
  </si>
  <si>
    <t>F3 Score by hand</t>
  </si>
  <si>
    <t>F4 Score by hand</t>
  </si>
  <si>
    <t>F5 score by hand</t>
  </si>
  <si>
    <t>F6 score by hand</t>
  </si>
  <si>
    <t>F7 Scoire by hand</t>
  </si>
  <si>
    <t>F8 Socre by hand</t>
  </si>
  <si>
    <t xml:space="preserve"> WELL score </t>
  </si>
  <si>
    <t>Hypothesized Domain</t>
  </si>
  <si>
    <t>Factor ID</t>
  </si>
  <si>
    <t>Hypothe-sized Domain ID</t>
  </si>
  <si>
    <t>Item ID</t>
  </si>
  <si>
    <r>
      <rPr>
        <b/>
        <sz val="10"/>
        <rFont val="Arial"/>
        <family val="2"/>
      </rPr>
      <t xml:space="preserve"> Response</t>
    </r>
    <r>
      <rPr>
        <sz val="11"/>
        <color indexed="8"/>
        <rFont val="Calibri"/>
        <family val="2"/>
        <scheme val="minor"/>
      </rPr>
      <t xml:space="preserve"> (WELL-BayArea)</t>
    </r>
  </si>
  <si>
    <t>Higher socre = better wellbeing ?
0, No | 1, Yes</t>
  </si>
  <si>
    <t>Social Burden</t>
  </si>
  <si>
    <t>None</t>
  </si>
  <si>
    <t>Support/Beloning</t>
  </si>
  <si>
    <t>Isolation</t>
  </si>
  <si>
    <t>CFA WELL score</t>
  </si>
  <si>
    <t>CFA WELL Score</t>
  </si>
  <si>
    <t>X</t>
  </si>
  <si>
    <t>Check on PhysioQ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</si>
</sst>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6">
    <font>
      <sz val="11"/>
      <color indexed="8"/>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i/>
      <sz val="11"/>
      <color theme="0" tint="-0.499984740745262"/>
      <name val="Calibri"/>
      <family val="2"/>
      <scheme val="minor"/>
    </font>
    <font>
      <sz val="11"/>
      <color theme="0" tint="-0.14999847407452621"/>
      <name val="Calibri"/>
      <family val="2"/>
      <scheme val="minor"/>
    </font>
    <font>
      <b/>
      <sz val="11"/>
      <name val="Calibri"/>
      <family val="2"/>
      <scheme val="minor"/>
    </font>
    <font>
      <b/>
      <sz val="11"/>
      <color rgb="FFFF0000"/>
      <name val="Calibri"/>
      <family val="2"/>
      <scheme val="minor"/>
    </font>
    <font>
      <b/>
      <sz val="26"/>
      <name val="Calibri"/>
      <family val="2"/>
      <scheme val="minor"/>
    </font>
    <font>
      <sz val="36"/>
      <name val="Calibri"/>
      <family val="2"/>
      <scheme val="minor"/>
    </font>
    <font>
      <b/>
      <sz val="18"/>
      <name val="Calibri"/>
      <family val="2"/>
      <scheme val="minor"/>
    </font>
    <font>
      <b/>
      <sz val="18"/>
      <color theme="0"/>
      <name val="Calibri"/>
      <family val="2"/>
      <scheme val="minor"/>
    </font>
    <font>
      <sz val="18"/>
      <name val="Calibri"/>
      <family val="2"/>
      <scheme val="minor"/>
    </font>
    <font>
      <sz val="18"/>
      <color theme="0"/>
      <name val="Calibri"/>
      <family val="2"/>
      <scheme val="minor"/>
    </font>
    <font>
      <b/>
      <sz val="12"/>
      <name val="Calibri"/>
      <family val="2"/>
      <scheme val="minor"/>
    </font>
    <font>
      <sz val="12"/>
      <name val="Calibri"/>
      <family val="2"/>
      <scheme val="minor"/>
    </font>
    <font>
      <sz val="12"/>
      <color rgb="FFFF0000"/>
      <name val="Calibri"/>
      <family val="2"/>
      <scheme val="minor"/>
    </font>
    <font>
      <b/>
      <sz val="11"/>
      <color theme="0" tint="-0.14999847407452621"/>
      <name val="Calibri"/>
      <family val="2"/>
      <scheme val="minor"/>
    </font>
    <font>
      <b/>
      <sz val="11"/>
      <color indexed="8"/>
      <name val="Calibri"/>
      <family val="2"/>
      <scheme val="minor"/>
    </font>
    <font>
      <b/>
      <sz val="12"/>
      <color rgb="FFFF0000"/>
      <name val="Calibri"/>
      <family val="2"/>
      <scheme val="minor"/>
    </font>
    <font>
      <b/>
      <sz val="11"/>
      <color rgb="FFC00000"/>
      <name val="Calibri"/>
      <family val="2"/>
      <scheme val="minor"/>
    </font>
    <font>
      <b/>
      <sz val="11"/>
      <color theme="1"/>
      <name val="Calibri"/>
      <family val="2"/>
      <scheme val="minor"/>
    </font>
    <font>
      <b/>
      <sz val="10"/>
      <color rgb="FFFFFFFF"/>
      <name val="Calibri"/>
      <family val="2"/>
      <scheme val="minor"/>
    </font>
    <font>
      <b/>
      <sz val="10"/>
      <color theme="5" tint="0.39997558519241921"/>
      <name val="Calibri"/>
      <family val="2"/>
      <scheme val="minor"/>
    </font>
    <font>
      <sz val="10"/>
      <color indexed="8"/>
      <name val="Calibri"/>
      <family val="2"/>
      <scheme val="minor"/>
    </font>
    <font>
      <sz val="10"/>
      <name val="Calibri"/>
      <family val="2"/>
      <scheme val="minor"/>
    </font>
    <font>
      <b/>
      <sz val="11"/>
      <color rgb="FF0070C0"/>
      <name val="Calibri"/>
      <family val="2"/>
      <scheme val="minor"/>
    </font>
    <font>
      <sz val="11"/>
      <color theme="0" tint="-0.34998626667073579"/>
      <name val="Calibri"/>
      <family val="2"/>
      <scheme val="minor"/>
    </font>
    <font>
      <sz val="8"/>
      <color indexed="8"/>
      <name val="Calibri"/>
      <family val="2"/>
      <scheme val="minor"/>
    </font>
    <font>
      <sz val="11"/>
      <color rgb="FFC00000"/>
      <name val="Calibri"/>
      <family val="2"/>
      <scheme val="minor"/>
    </font>
    <font>
      <sz val="8"/>
      <name val="Calibri"/>
      <family val="2"/>
      <scheme val="minor"/>
    </font>
    <font>
      <sz val="11"/>
      <name val="Consolas"/>
      <family val="3"/>
    </font>
    <font>
      <sz val="14"/>
      <color indexed="8"/>
      <name val="Calibri"/>
      <family val="2"/>
      <scheme val="minor"/>
    </font>
    <font>
      <b/>
      <sz val="26"/>
      <color theme="0"/>
      <name val="Calibri"/>
      <family val="2"/>
      <scheme val="minor"/>
    </font>
    <font>
      <b/>
      <sz val="14"/>
      <color indexed="8"/>
      <name val="Calibri"/>
      <family val="2"/>
      <scheme val="minor"/>
    </font>
    <font>
      <b/>
      <sz val="20"/>
      <color indexed="8"/>
      <name val="Calibri"/>
      <family val="2"/>
      <scheme val="minor"/>
    </font>
    <font>
      <b/>
      <sz val="14"/>
      <color rgb="FF0070C0"/>
      <name val="Calibri"/>
      <family val="2"/>
      <scheme val="minor"/>
    </font>
    <font>
      <b/>
      <sz val="24"/>
      <color indexed="8"/>
      <name val="Calibri"/>
      <family val="2"/>
      <scheme val="minor"/>
    </font>
    <font>
      <b/>
      <sz val="14"/>
      <color rgb="FFFF0000"/>
      <name val="Calibri"/>
      <family val="2"/>
      <scheme val="minor"/>
    </font>
    <font>
      <sz val="11"/>
      <color indexed="8"/>
      <name val="Calibri"/>
      <family val="2"/>
      <scheme val="minor"/>
    </font>
    <font>
      <sz val="10"/>
      <name val="Arial"/>
      <family val="2"/>
    </font>
    <font>
      <b/>
      <sz val="10"/>
      <name val="Arial"/>
      <family val="2"/>
    </font>
    <font>
      <sz val="11"/>
      <name val="Arial"/>
      <family val="2"/>
    </font>
    <font>
      <sz val="11"/>
      <color rgb="FF0070C0"/>
      <name val="Arial"/>
      <family val="2"/>
    </font>
    <font>
      <sz val="11"/>
      <color rgb="FFFF0000"/>
      <name val="Arial"/>
      <family val="2"/>
    </font>
    <font>
      <sz val="10"/>
      <color rgb="FFFF0000"/>
      <name val="Arial"/>
      <family val="2"/>
    </font>
    <font>
      <sz val="10"/>
      <color rgb="FF00B050"/>
      <name val="Arial"/>
      <family val="2"/>
    </font>
    <font>
      <sz val="10"/>
      <color rgb="FF0070C0"/>
      <name val="Arial"/>
      <family val="2"/>
    </font>
    <font>
      <b/>
      <sz val="9"/>
      <color indexed="81"/>
      <name val="Tahoma"/>
      <family val="2"/>
    </font>
    <font>
      <sz val="9"/>
      <color indexed="81"/>
      <name val="Tahoma"/>
      <family val="2"/>
    </font>
    <font>
      <sz val="11"/>
      <color rgb="FF201F1E"/>
      <name val="Calibri"/>
      <family val="2"/>
      <scheme val="minor"/>
    </font>
    <font>
      <b/>
      <sz val="12"/>
      <color rgb="FF000000"/>
      <name val="Inherit"/>
    </font>
    <font>
      <sz val="10"/>
      <color rgb="FF000000"/>
      <name val="Arial"/>
      <family val="2"/>
    </font>
    <font>
      <sz val="10"/>
      <color indexed="8"/>
      <name val="Arial"/>
      <family val="2"/>
    </font>
    <font>
      <sz val="11"/>
      <color rgb="FF000000"/>
      <name val="Calibri"/>
      <family val="2"/>
    </font>
  </fonts>
  <fills count="17">
    <fill>
      <patternFill patternType="none"/>
    </fill>
    <fill>
      <patternFill patternType="gray125"/>
    </fill>
    <fill>
      <patternFill patternType="solid">
        <fgColor theme="8" tint="0.39997558519241921"/>
        <bgColor indexed="64"/>
      </patternFill>
    </fill>
    <fill>
      <patternFill patternType="solid">
        <fgColor rgb="FF7030A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6699"/>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4E5C68"/>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DDEBF7"/>
        <bgColor indexed="64"/>
      </patternFill>
    </fill>
  </fills>
  <borders count="25">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s>
  <cellStyleXfs count="3">
    <xf numFmtId="0" fontId="0" fillId="0" borderId="0"/>
    <xf numFmtId="0" fontId="41" fillId="0" borderId="0"/>
    <xf numFmtId="0" fontId="40" fillId="0" borderId="0"/>
  </cellStyleXfs>
  <cellXfs count="298">
    <xf numFmtId="0" fontId="0" fillId="0" borderId="0" xfId="0"/>
    <xf numFmtId="0" fontId="4" fillId="0" borderId="0" xfId="0" applyFont="1"/>
    <xf numFmtId="0" fontId="4" fillId="0" borderId="0" xfId="0" applyFont="1" applyAlignment="1">
      <alignment horizontal="center"/>
    </xf>
    <xf numFmtId="0" fontId="4" fillId="0" borderId="1" xfId="0" applyFont="1" applyBorder="1" applyAlignment="1">
      <alignment horizontal="center"/>
    </xf>
    <xf numFmtId="0" fontId="5" fillId="0" borderId="1" xfId="0" applyFont="1" applyBorder="1" applyAlignment="1">
      <alignment horizontal="center"/>
    </xf>
    <xf numFmtId="0" fontId="4" fillId="0" borderId="1" xfId="0" applyFont="1" applyFill="1" applyBorder="1" applyAlignment="1">
      <alignment horizontal="center"/>
    </xf>
    <xf numFmtId="0" fontId="6" fillId="0" borderId="1" xfId="0" applyFont="1" applyFill="1" applyBorder="1" applyAlignment="1">
      <alignment horizontal="left"/>
    </xf>
    <xf numFmtId="0" fontId="4" fillId="0" borderId="1" xfId="0" applyFont="1" applyFill="1" applyBorder="1" applyAlignment="1">
      <alignment horizontal="left"/>
    </xf>
    <xf numFmtId="0" fontId="4" fillId="0" borderId="2" xfId="0" applyFont="1" applyFill="1" applyBorder="1" applyAlignment="1">
      <alignment horizontal="left"/>
    </xf>
    <xf numFmtId="0" fontId="4" fillId="0" borderId="1" xfId="0" applyFont="1" applyBorder="1"/>
    <xf numFmtId="0" fontId="4" fillId="0" borderId="0" xfId="0" applyFont="1" applyBorder="1" applyAlignment="1">
      <alignment horizontal="center"/>
    </xf>
    <xf numFmtId="0" fontId="4" fillId="0" borderId="0" xfId="0" applyFont="1" applyBorder="1"/>
    <xf numFmtId="0" fontId="4" fillId="0" borderId="0" xfId="0" applyFont="1" applyFill="1" applyBorder="1" applyAlignment="1">
      <alignment horizontal="center"/>
    </xf>
    <xf numFmtId="0" fontId="6" fillId="0" borderId="0" xfId="0" applyFont="1" applyFill="1" applyBorder="1" applyAlignment="1">
      <alignment horizontal="left"/>
    </xf>
    <xf numFmtId="0" fontId="4" fillId="0" borderId="0" xfId="0" applyFont="1" applyFill="1" applyBorder="1" applyAlignment="1">
      <alignment horizontal="left"/>
    </xf>
    <xf numFmtId="0" fontId="4" fillId="0" borderId="3" xfId="0" applyFont="1" applyFill="1" applyBorder="1" applyAlignment="1">
      <alignment horizontal="left"/>
    </xf>
    <xf numFmtId="0" fontId="4" fillId="2" borderId="0" xfId="0" applyFont="1" applyFill="1" applyBorder="1" applyAlignment="1">
      <alignment horizontal="center"/>
    </xf>
    <xf numFmtId="0" fontId="4" fillId="3" borderId="0" xfId="0" applyFont="1" applyFill="1" applyBorder="1" applyAlignment="1">
      <alignment horizontal="center"/>
    </xf>
    <xf numFmtId="0" fontId="3" fillId="0" borderId="0" xfId="0" applyFont="1" applyFill="1" applyBorder="1" applyAlignment="1">
      <alignment horizontal="left"/>
    </xf>
    <xf numFmtId="0" fontId="3" fillId="0" borderId="0" xfId="0" applyFont="1" applyFill="1" applyBorder="1" applyAlignment="1">
      <alignment horizontal="center"/>
    </xf>
    <xf numFmtId="0" fontId="4" fillId="0" borderId="4" xfId="0" applyFont="1" applyBorder="1" applyAlignment="1">
      <alignment horizontal="center"/>
    </xf>
    <xf numFmtId="0" fontId="4" fillId="0" borderId="4" xfId="0" applyFont="1" applyBorder="1"/>
    <xf numFmtId="0" fontId="4" fillId="0" borderId="4" xfId="0" applyFont="1" applyFill="1" applyBorder="1" applyAlignment="1">
      <alignment horizontal="center"/>
    </xf>
    <xf numFmtId="0" fontId="6" fillId="0" borderId="4" xfId="0" applyFont="1" applyFill="1" applyBorder="1" applyAlignment="1">
      <alignment horizontal="left"/>
    </xf>
    <xf numFmtId="0" fontId="3" fillId="0" borderId="4" xfId="0" applyFont="1" applyFill="1" applyBorder="1" applyAlignment="1">
      <alignment horizontal="left"/>
    </xf>
    <xf numFmtId="0" fontId="3" fillId="0" borderId="4" xfId="0" applyFont="1" applyFill="1" applyBorder="1" applyAlignment="1">
      <alignment horizontal="center"/>
    </xf>
    <xf numFmtId="0" fontId="4" fillId="0" borderId="5" xfId="0" applyFont="1" applyFill="1" applyBorder="1" applyAlignment="1">
      <alignment horizontal="left"/>
    </xf>
    <xf numFmtId="0" fontId="7" fillId="4" borderId="0" xfId="0" applyFont="1" applyFill="1" applyBorder="1" applyAlignment="1">
      <alignment horizontal="center"/>
    </xf>
    <xf numFmtId="0" fontId="4" fillId="4" borderId="0" xfId="0" applyFont="1" applyFill="1" applyBorder="1" applyAlignment="1">
      <alignment horizontal="center"/>
    </xf>
    <xf numFmtId="0" fontId="4" fillId="0" borderId="4" xfId="0" applyFont="1" applyFill="1" applyBorder="1" applyAlignment="1">
      <alignment horizontal="left"/>
    </xf>
    <xf numFmtId="0" fontId="5" fillId="0" borderId="6" xfId="0" applyFont="1" applyBorder="1" applyAlignment="1">
      <alignment horizontal="center"/>
    </xf>
    <xf numFmtId="0" fontId="4" fillId="0" borderId="6" xfId="0" applyFont="1" applyBorder="1"/>
    <xf numFmtId="0" fontId="4" fillId="0" borderId="6" xfId="0" applyFont="1" applyBorder="1" applyAlignment="1">
      <alignment horizontal="center"/>
    </xf>
    <xf numFmtId="0" fontId="4" fillId="0" borderId="6" xfId="0" applyFont="1" applyFill="1" applyBorder="1" applyAlignment="1">
      <alignment horizontal="center"/>
    </xf>
    <xf numFmtId="0" fontId="6" fillId="0" borderId="6" xfId="0" applyFont="1" applyFill="1" applyBorder="1" applyAlignment="1">
      <alignment horizontal="left"/>
    </xf>
    <xf numFmtId="0" fontId="3" fillId="0" borderId="6" xfId="0" applyFont="1" applyFill="1" applyBorder="1" applyAlignment="1">
      <alignment horizontal="left"/>
    </xf>
    <xf numFmtId="0" fontId="3" fillId="0" borderId="6" xfId="0" applyFont="1" applyFill="1" applyBorder="1" applyAlignment="1">
      <alignment horizontal="center"/>
    </xf>
    <xf numFmtId="0" fontId="4" fillId="0" borderId="7" xfId="0" applyFont="1" applyFill="1" applyBorder="1" applyAlignment="1">
      <alignment horizontal="left"/>
    </xf>
    <xf numFmtId="0" fontId="7" fillId="5" borderId="1" xfId="0" applyFont="1" applyFill="1" applyBorder="1" applyAlignment="1">
      <alignment horizontal="center"/>
    </xf>
    <xf numFmtId="0" fontId="4" fillId="5" borderId="0" xfId="0" applyFont="1" applyFill="1" applyBorder="1" applyAlignment="1">
      <alignment horizontal="center"/>
    </xf>
    <xf numFmtId="0" fontId="7" fillId="5" borderId="0" xfId="0" applyFont="1" applyFill="1" applyBorder="1" applyAlignment="1">
      <alignment horizontal="center"/>
    </xf>
    <xf numFmtId="0" fontId="4" fillId="5" borderId="4" xfId="0" applyFont="1" applyFill="1" applyBorder="1" applyAlignment="1">
      <alignment horizontal="center"/>
    </xf>
    <xf numFmtId="0" fontId="3" fillId="0" borderId="1" xfId="0" applyFont="1" applyFill="1" applyBorder="1" applyAlignment="1">
      <alignment horizontal="left"/>
    </xf>
    <xf numFmtId="0" fontId="3" fillId="0" borderId="1" xfId="0" applyFont="1" applyFill="1" applyBorder="1" applyAlignment="1">
      <alignment horizontal="center"/>
    </xf>
    <xf numFmtId="0" fontId="7" fillId="6" borderId="1" xfId="0" applyFont="1" applyFill="1" applyBorder="1" applyAlignment="1">
      <alignment horizontal="center"/>
    </xf>
    <xf numFmtId="0" fontId="7" fillId="6" borderId="0" xfId="0" applyFont="1" applyFill="1" applyBorder="1" applyAlignment="1">
      <alignment horizontal="center"/>
    </xf>
    <xf numFmtId="0" fontId="4" fillId="6" borderId="0" xfId="0" applyFont="1" applyFill="1" applyBorder="1" applyAlignment="1">
      <alignment horizontal="center"/>
    </xf>
    <xf numFmtId="0" fontId="8" fillId="0" borderId="8"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0" xfId="0" applyFont="1" applyAlignment="1">
      <alignment vertical="center"/>
    </xf>
    <xf numFmtId="0" fontId="4" fillId="5" borderId="9" xfId="0" applyFont="1" applyFill="1" applyBorder="1" applyAlignment="1">
      <alignment horizontal="center" vertical="center" wrapText="1"/>
    </xf>
    <xf numFmtId="164" fontId="4" fillId="5" borderId="1" xfId="0" applyNumberFormat="1" applyFont="1" applyFill="1" applyBorder="1" applyAlignment="1">
      <alignment horizontal="center" vertical="center" wrapText="1"/>
    </xf>
    <xf numFmtId="0" fontId="4" fillId="5" borderId="2" xfId="0" applyFont="1" applyFill="1" applyBorder="1" applyAlignment="1">
      <alignment horizontal="center" vertical="center" wrapText="1"/>
    </xf>
    <xf numFmtId="14" fontId="4" fillId="0" borderId="6" xfId="0" applyNumberFormat="1" applyFont="1" applyBorder="1" applyAlignment="1"/>
    <xf numFmtId="0" fontId="4" fillId="0" borderId="0" xfId="0" applyFont="1" applyAlignment="1">
      <alignment horizontal="left"/>
    </xf>
    <xf numFmtId="0" fontId="9" fillId="0" borderId="0" xfId="0" applyFont="1" applyAlignment="1">
      <alignment horizontal="center"/>
    </xf>
    <xf numFmtId="0" fontId="10" fillId="0" borderId="0" xfId="0" applyFont="1" applyAlignment="1">
      <alignment horizontal="left"/>
    </xf>
    <xf numFmtId="0" fontId="2" fillId="0" borderId="0" xfId="0" applyFont="1" applyBorder="1" applyAlignment="1">
      <alignment horizontal="center"/>
    </xf>
    <xf numFmtId="0" fontId="2" fillId="0" borderId="1" xfId="0" applyFont="1" applyBorder="1" applyAlignment="1">
      <alignment horizontal="center"/>
    </xf>
    <xf numFmtId="0" fontId="2" fillId="7" borderId="4" xfId="0" applyFont="1" applyFill="1" applyBorder="1" applyAlignment="1">
      <alignment horizontal="center"/>
    </xf>
    <xf numFmtId="0" fontId="2" fillId="0" borderId="4" xfId="0" applyFont="1" applyBorder="1" applyAlignment="1">
      <alignment horizontal="center"/>
    </xf>
    <xf numFmtId="0" fontId="2" fillId="7" borderId="1" xfId="0" applyFont="1" applyFill="1" applyBorder="1" applyAlignment="1">
      <alignment horizontal="center"/>
    </xf>
    <xf numFmtId="0" fontId="2" fillId="7" borderId="6" xfId="0" applyFont="1" applyFill="1" applyBorder="1" applyAlignment="1">
      <alignment horizontal="center"/>
    </xf>
    <xf numFmtId="0" fontId="2" fillId="7" borderId="0" xfId="0" applyFont="1" applyFill="1" applyBorder="1" applyAlignment="1">
      <alignment horizontal="center"/>
    </xf>
    <xf numFmtId="0" fontId="11" fillId="0" borderId="0" xfId="0" applyFont="1" applyAlignment="1">
      <alignment vertical="center"/>
    </xf>
    <xf numFmtId="0" fontId="12" fillId="0" borderId="0" xfId="0" applyFont="1" applyAlignment="1">
      <alignment horizontal="center" vertical="center"/>
    </xf>
    <xf numFmtId="0" fontId="4" fillId="8" borderId="7" xfId="0" applyFont="1" applyFill="1" applyBorder="1" applyAlignment="1">
      <alignment vertical="center"/>
    </xf>
    <xf numFmtId="0" fontId="4" fillId="8" borderId="6" xfId="0" applyFont="1" applyFill="1" applyBorder="1" applyAlignment="1">
      <alignment vertical="center"/>
    </xf>
    <xf numFmtId="0" fontId="4" fillId="8" borderId="6" xfId="0" applyFont="1" applyFill="1" applyBorder="1" applyAlignment="1">
      <alignment horizontal="center" vertical="center"/>
    </xf>
    <xf numFmtId="0" fontId="4" fillId="8" borderId="2" xfId="0" applyFont="1" applyFill="1" applyBorder="1" applyAlignment="1">
      <alignment horizontal="left" wrapText="1"/>
    </xf>
    <xf numFmtId="0" fontId="4" fillId="8" borderId="1" xfId="0" applyFont="1" applyFill="1" applyBorder="1" applyAlignment="1">
      <alignment horizontal="center"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center" wrapText="1"/>
    </xf>
    <xf numFmtId="0" fontId="7" fillId="0" borderId="0" xfId="0" applyFont="1" applyAlignment="1">
      <alignment wrapText="1"/>
    </xf>
    <xf numFmtId="0" fontId="4" fillId="0" borderId="0" xfId="0" applyFont="1" applyAlignment="1">
      <alignment wrapText="1"/>
    </xf>
    <xf numFmtId="0" fontId="4" fillId="0" borderId="0" xfId="0" applyFont="1" applyAlignment="1">
      <alignment horizontal="center" wrapText="1"/>
    </xf>
    <xf numFmtId="0" fontId="4" fillId="2" borderId="0" xfId="0" applyFont="1" applyFill="1" applyBorder="1" applyAlignment="1">
      <alignment horizontal="center" wrapText="1"/>
    </xf>
    <xf numFmtId="0" fontId="4" fillId="3" borderId="0" xfId="0" applyFont="1" applyFill="1" applyBorder="1" applyAlignment="1">
      <alignment horizontal="center" wrapText="1"/>
    </xf>
    <xf numFmtId="0" fontId="4" fillId="7" borderId="0" xfId="0" applyFont="1" applyFill="1" applyAlignment="1">
      <alignment horizontal="center" wrapText="1"/>
    </xf>
    <xf numFmtId="0" fontId="3" fillId="0" borderId="0" xfId="0" applyFont="1" applyAlignment="1"/>
    <xf numFmtId="0" fontId="11" fillId="0" borderId="1" xfId="0" applyFont="1" applyBorder="1" applyAlignment="1">
      <alignment horizontal="center" vertical="center"/>
    </xf>
    <xf numFmtId="0" fontId="13" fillId="0" borderId="6" xfId="0" applyFont="1" applyBorder="1" applyAlignment="1">
      <alignment horizontal="center" vertical="center"/>
    </xf>
    <xf numFmtId="0" fontId="13" fillId="0" borderId="0" xfId="0" applyFont="1" applyAlignment="1">
      <alignment vertical="center"/>
    </xf>
    <xf numFmtId="0" fontId="14" fillId="0" borderId="0" xfId="0" applyFont="1" applyAlignment="1">
      <alignment horizontal="center" vertical="center"/>
    </xf>
    <xf numFmtId="0" fontId="7" fillId="8" borderId="6" xfId="0" applyFont="1" applyFill="1" applyBorder="1" applyAlignment="1">
      <alignment horizontal="center" vertical="center" wrapText="1"/>
    </xf>
    <xf numFmtId="164" fontId="7" fillId="0" borderId="6" xfId="0" applyNumberFormat="1" applyFont="1" applyFill="1" applyBorder="1" applyAlignment="1">
      <alignment horizontal="center" vertical="center" wrapText="1"/>
    </xf>
    <xf numFmtId="0" fontId="15" fillId="0" borderId="1" xfId="0" applyFont="1" applyBorder="1" applyAlignment="1">
      <alignment horizontal="center" vertical="center"/>
    </xf>
    <xf numFmtId="0" fontId="18" fillId="8" borderId="6" xfId="0" applyFont="1" applyFill="1" applyBorder="1" applyAlignment="1">
      <alignment horizontal="center" vertical="center" wrapText="1"/>
    </xf>
    <xf numFmtId="0" fontId="16" fillId="0" borderId="4" xfId="0" applyFont="1" applyBorder="1" applyAlignment="1">
      <alignment horizontal="center" vertical="center" wrapText="1"/>
    </xf>
    <xf numFmtId="0" fontId="7" fillId="0" borderId="6" xfId="0" applyFont="1" applyFill="1" applyBorder="1" applyAlignment="1">
      <alignment horizontal="center" vertical="center" wrapText="1"/>
    </xf>
    <xf numFmtId="0" fontId="2" fillId="0" borderId="0" xfId="0" applyFont="1" applyFill="1" applyBorder="1" applyAlignment="1">
      <alignment horizontal="center"/>
    </xf>
    <xf numFmtId="0" fontId="2" fillId="0" borderId="1" xfId="0" applyFont="1" applyFill="1" applyBorder="1" applyAlignment="1">
      <alignment horizontal="center"/>
    </xf>
    <xf numFmtId="0" fontId="2" fillId="0" borderId="4" xfId="0" applyFont="1" applyFill="1" applyBorder="1" applyAlignment="1">
      <alignment horizontal="center"/>
    </xf>
    <xf numFmtId="0" fontId="19" fillId="0" borderId="6" xfId="0" applyFont="1" applyBorder="1" applyAlignment="1">
      <alignment horizontal="center" vertical="center" wrapText="1"/>
    </xf>
    <xf numFmtId="0" fontId="20" fillId="0" borderId="1" xfId="0" applyFont="1" applyBorder="1" applyAlignment="1">
      <alignment horizontal="center" vertical="center"/>
    </xf>
    <xf numFmtId="0" fontId="21" fillId="0" borderId="0" xfId="0" applyFont="1" applyAlignment="1">
      <alignment horizontal="center" vertical="center"/>
    </xf>
    <xf numFmtId="0" fontId="2" fillId="9" borderId="4" xfId="0" applyFont="1" applyFill="1" applyBorder="1" applyAlignment="1">
      <alignment horizontal="center"/>
    </xf>
    <xf numFmtId="0" fontId="2" fillId="9" borderId="1" xfId="0" applyFont="1" applyFill="1" applyBorder="1" applyAlignment="1">
      <alignment horizontal="center"/>
    </xf>
    <xf numFmtId="0" fontId="2" fillId="9" borderId="6" xfId="0" applyFont="1" applyFill="1" applyBorder="1" applyAlignment="1">
      <alignment horizontal="center"/>
    </xf>
    <xf numFmtId="0" fontId="2" fillId="9" borderId="0" xfId="0" applyFont="1" applyFill="1" applyBorder="1" applyAlignment="1">
      <alignment horizontal="center"/>
    </xf>
    <xf numFmtId="0" fontId="2" fillId="0" borderId="0" xfId="0" applyFont="1" applyFill="1" applyBorder="1" applyAlignment="1">
      <alignment horizontal="left"/>
    </xf>
    <xf numFmtId="0" fontId="2" fillId="0" borderId="4" xfId="0" applyFont="1" applyFill="1" applyBorder="1" applyAlignment="1">
      <alignment horizontal="left"/>
    </xf>
    <xf numFmtId="0" fontId="2" fillId="0" borderId="1" xfId="0" applyFont="1" applyFill="1" applyBorder="1" applyAlignment="1">
      <alignment horizontal="left"/>
    </xf>
    <xf numFmtId="0" fontId="15" fillId="0" borderId="1" xfId="0" applyFont="1" applyBorder="1" applyAlignment="1">
      <alignment horizontal="center" vertical="center" wrapText="1"/>
    </xf>
    <xf numFmtId="0" fontId="2" fillId="0" borderId="6" xfId="0" applyFont="1" applyBorder="1" applyAlignment="1">
      <alignment horizontal="center"/>
    </xf>
    <xf numFmtId="0" fontId="4" fillId="10" borderId="6" xfId="0" applyFont="1" applyFill="1" applyBorder="1" applyAlignment="1">
      <alignment horizontal="center"/>
    </xf>
    <xf numFmtId="0" fontId="4" fillId="10" borderId="1" xfId="0" applyFont="1" applyFill="1" applyBorder="1" applyAlignment="1">
      <alignment horizontal="center"/>
    </xf>
    <xf numFmtId="0" fontId="2" fillId="11" borderId="4" xfId="0" applyFont="1" applyFill="1" applyBorder="1" applyAlignment="1">
      <alignment horizontal="left"/>
    </xf>
    <xf numFmtId="0" fontId="2" fillId="11" borderId="1" xfId="0" applyFont="1" applyFill="1" applyBorder="1" applyAlignment="1">
      <alignment horizontal="left"/>
    </xf>
    <xf numFmtId="0" fontId="2" fillId="11" borderId="6" xfId="0" applyFont="1" applyFill="1" applyBorder="1" applyAlignment="1">
      <alignment horizontal="left"/>
    </xf>
    <xf numFmtId="0" fontId="2" fillId="11" borderId="0" xfId="0" applyFont="1" applyFill="1" applyBorder="1" applyAlignment="1">
      <alignment horizontal="left"/>
    </xf>
    <xf numFmtId="0" fontId="1" fillId="0" borderId="0" xfId="0" applyFont="1" applyFill="1" applyBorder="1" applyAlignment="1">
      <alignment horizontal="center"/>
    </xf>
    <xf numFmtId="0" fontId="1" fillId="0" borderId="1" xfId="0" applyFont="1" applyFill="1" applyBorder="1" applyAlignment="1">
      <alignment horizontal="center"/>
    </xf>
    <xf numFmtId="0" fontId="22" fillId="11" borderId="0" xfId="0" applyFont="1" applyFill="1" applyBorder="1" applyAlignment="1">
      <alignment horizontal="center"/>
    </xf>
    <xf numFmtId="0" fontId="7" fillId="10" borderId="0" xfId="0" applyFont="1" applyFill="1" applyBorder="1" applyAlignment="1">
      <alignment horizontal="center"/>
    </xf>
    <xf numFmtId="0" fontId="19" fillId="0" borderId="0" xfId="0" applyFont="1" applyAlignment="1">
      <alignment horizontal="center" vertical="center"/>
    </xf>
    <xf numFmtId="0" fontId="7" fillId="0" borderId="4" xfId="0" applyFont="1" applyFill="1" applyBorder="1" applyAlignment="1">
      <alignment horizontal="center" vertical="center" wrapText="1"/>
    </xf>
    <xf numFmtId="0" fontId="19" fillId="0" borderId="4" xfId="0" applyFont="1" applyBorder="1" applyAlignment="1">
      <alignment horizontal="center" vertical="center" wrapText="1"/>
    </xf>
    <xf numFmtId="0" fontId="2" fillId="0" borderId="6" xfId="0" applyFont="1" applyFill="1" applyBorder="1" applyAlignment="1">
      <alignment horizontal="center"/>
    </xf>
    <xf numFmtId="0" fontId="6" fillId="0" borderId="4" xfId="0" applyFont="1" applyFill="1" applyBorder="1" applyAlignment="1">
      <alignment horizontal="center"/>
    </xf>
    <xf numFmtId="0" fontId="6" fillId="0" borderId="0" xfId="0" applyFont="1" applyFill="1" applyBorder="1" applyAlignment="1">
      <alignment horizontal="center"/>
    </xf>
    <xf numFmtId="0" fontId="6" fillId="0" borderId="1" xfId="0" applyFont="1" applyFill="1" applyBorder="1" applyAlignment="1">
      <alignment horizontal="center"/>
    </xf>
    <xf numFmtId="0" fontId="6" fillId="0" borderId="6" xfId="0" applyFont="1" applyFill="1" applyBorder="1" applyAlignment="1">
      <alignment horizontal="center"/>
    </xf>
    <xf numFmtId="0" fontId="4" fillId="9" borderId="0" xfId="0" applyFont="1" applyFill="1" applyBorder="1" applyAlignment="1">
      <alignment horizontal="left"/>
    </xf>
    <xf numFmtId="0" fontId="4" fillId="0" borderId="6" xfId="0" applyFont="1" applyFill="1" applyBorder="1" applyAlignment="1">
      <alignment horizontal="left"/>
    </xf>
    <xf numFmtId="0" fontId="23" fillId="12" borderId="8" xfId="0" applyFont="1" applyFill="1" applyBorder="1" applyAlignment="1">
      <alignment horizontal="center" vertical="center" wrapText="1"/>
    </xf>
    <xf numFmtId="0" fontId="23" fillId="12" borderId="10" xfId="0" applyFont="1" applyFill="1" applyBorder="1" applyAlignment="1">
      <alignment horizontal="center" vertical="center" wrapText="1"/>
    </xf>
    <xf numFmtId="0" fontId="25" fillId="0" borderId="8" xfId="0" applyFont="1" applyBorder="1" applyAlignment="1">
      <alignment horizontal="center"/>
    </xf>
    <xf numFmtId="0" fontId="26" fillId="9" borderId="8" xfId="0" applyFont="1" applyFill="1" applyBorder="1" applyAlignment="1">
      <alignment horizontal="center"/>
    </xf>
    <xf numFmtId="0" fontId="26" fillId="0" borderId="8" xfId="0" applyFont="1" applyBorder="1" applyAlignment="1">
      <alignment horizontal="center"/>
    </xf>
    <xf numFmtId="0" fontId="0" fillId="0" borderId="0" xfId="0"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0" xfId="0" applyBorder="1" applyAlignment="1">
      <alignment horizontal="left"/>
    </xf>
    <xf numFmtId="0" fontId="0" fillId="9" borderId="0" xfId="0" applyFill="1" applyBorder="1" applyAlignment="1">
      <alignment horizontal="center"/>
    </xf>
    <xf numFmtId="0" fontId="0" fillId="0" borderId="0" xfId="0" applyFill="1" applyBorder="1" applyAlignment="1">
      <alignment horizontal="left"/>
    </xf>
    <xf numFmtId="0"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9" borderId="1" xfId="0" applyFill="1" applyBorder="1" applyAlignment="1">
      <alignment horizontal="center"/>
    </xf>
    <xf numFmtId="0" fontId="0" fillId="0" borderId="1" xfId="0" applyFill="1" applyBorder="1" applyAlignment="1">
      <alignment horizontal="left"/>
    </xf>
    <xf numFmtId="0" fontId="0" fillId="0" borderId="4" xfId="0" applyNumberFormat="1" applyBorder="1" applyAlignment="1">
      <alignment horizontal="center"/>
    </xf>
    <xf numFmtId="0" fontId="0" fillId="0" borderId="4" xfId="0" applyBorder="1" applyAlignment="1">
      <alignment horizontal="center"/>
    </xf>
    <xf numFmtId="0" fontId="0" fillId="0" borderId="4" xfId="0" applyBorder="1" applyAlignment="1">
      <alignment horizontal="left"/>
    </xf>
    <xf numFmtId="0" fontId="0" fillId="0" borderId="4" xfId="0" applyFill="1" applyBorder="1" applyAlignment="1">
      <alignment horizontal="left"/>
    </xf>
    <xf numFmtId="0" fontId="0" fillId="0" borderId="6" xfId="0" applyNumberFormat="1" applyBorder="1" applyAlignment="1">
      <alignment horizontal="center"/>
    </xf>
    <xf numFmtId="0" fontId="0" fillId="0" borderId="6" xfId="0" applyBorder="1" applyAlignment="1">
      <alignment horizontal="center"/>
    </xf>
    <xf numFmtId="0" fontId="0" fillId="0" borderId="6" xfId="0" applyBorder="1" applyAlignment="1">
      <alignment horizontal="left"/>
    </xf>
    <xf numFmtId="0" fontId="0" fillId="0" borderId="6" xfId="0" applyFill="1" applyBorder="1" applyAlignment="1">
      <alignment horizontal="left"/>
    </xf>
    <xf numFmtId="0" fontId="23" fillId="12" borderId="11" xfId="0" applyFont="1" applyFill="1" applyBorder="1" applyAlignment="1">
      <alignment horizontal="center" vertical="center" wrapText="1"/>
    </xf>
    <xf numFmtId="0" fontId="0" fillId="5" borderId="6" xfId="0" applyFill="1" applyBorder="1" applyAlignment="1">
      <alignment horizontal="left"/>
    </xf>
    <xf numFmtId="0" fontId="0" fillId="5" borderId="4" xfId="0" applyFill="1" applyBorder="1" applyAlignment="1">
      <alignment horizontal="left"/>
    </xf>
    <xf numFmtId="0" fontId="0" fillId="0" borderId="0" xfId="0" applyBorder="1"/>
    <xf numFmtId="0" fontId="0" fillId="0" borderId="1" xfId="0" applyBorder="1"/>
    <xf numFmtId="0" fontId="0" fillId="0" borderId="4" xfId="0" applyBorder="1"/>
    <xf numFmtId="0" fontId="0" fillId="0" borderId="0" xfId="0" applyBorder="1" applyAlignment="1">
      <alignment horizontal="center" vertical="center"/>
    </xf>
    <xf numFmtId="0" fontId="27" fillId="0" borderId="0" xfId="0" applyFont="1" applyBorder="1" applyAlignment="1">
      <alignment horizontal="center" vertical="center"/>
    </xf>
    <xf numFmtId="0" fontId="8" fillId="0" borderId="0" xfId="0" applyFont="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19" fillId="0" borderId="4" xfId="0" applyFont="1" applyBorder="1" applyAlignment="1">
      <alignment horizontal="center" vertical="center"/>
    </xf>
    <xf numFmtId="0" fontId="19" fillId="0" borderId="0" xfId="0" applyFont="1" applyBorder="1" applyAlignment="1">
      <alignment horizontal="center" vertical="center"/>
    </xf>
    <xf numFmtId="0" fontId="19" fillId="0" borderId="1" xfId="0" applyFont="1" applyBorder="1" applyAlignment="1">
      <alignment horizontal="center" vertical="center"/>
    </xf>
    <xf numFmtId="0" fontId="28" fillId="0" borderId="4" xfId="0" applyFont="1" applyBorder="1" applyAlignment="1">
      <alignment horizontal="center" vertical="center"/>
    </xf>
    <xf numFmtId="0" fontId="28" fillId="0" borderId="0" xfId="0" applyFont="1" applyBorder="1" applyAlignment="1">
      <alignment horizontal="center" vertical="center"/>
    </xf>
    <xf numFmtId="0" fontId="28" fillId="0" borderId="1" xfId="0" applyFont="1" applyBorder="1" applyAlignment="1">
      <alignment horizontal="center" vertical="center"/>
    </xf>
    <xf numFmtId="0" fontId="19" fillId="0" borderId="0" xfId="0" applyFont="1"/>
    <xf numFmtId="0" fontId="0" fillId="10" borderId="6" xfId="0" applyFill="1" applyBorder="1" applyAlignment="1">
      <alignment horizontal="center" vertical="center"/>
    </xf>
    <xf numFmtId="0" fontId="0" fillId="0" borderId="0" xfId="0" applyFill="1" applyBorder="1" applyAlignment="1">
      <alignment horizontal="center" vertical="center"/>
    </xf>
    <xf numFmtId="0" fontId="29" fillId="0" borderId="6" xfId="0" applyFont="1" applyBorder="1" applyAlignment="1">
      <alignment horizontal="center" vertical="center"/>
    </xf>
    <xf numFmtId="0" fontId="0" fillId="0" borderId="6" xfId="0" applyBorder="1"/>
    <xf numFmtId="0" fontId="0" fillId="10" borderId="6" xfId="0" applyFill="1" applyBorder="1" applyAlignment="1">
      <alignment horizontal="center" vertical="center" wrapText="1"/>
    </xf>
    <xf numFmtId="0" fontId="22" fillId="0" borderId="0" xfId="0" applyFont="1" applyBorder="1" applyAlignment="1">
      <alignment horizontal="center" vertical="center"/>
    </xf>
    <xf numFmtId="0" fontId="22" fillId="0" borderId="1" xfId="0" applyFont="1" applyBorder="1" applyAlignment="1">
      <alignment horizontal="center" vertical="center"/>
    </xf>
    <xf numFmtId="0" fontId="19" fillId="0" borderId="6" xfId="0" applyFont="1" applyBorder="1"/>
    <xf numFmtId="0" fontId="30" fillId="0" borderId="4" xfId="0" applyFont="1" applyBorder="1" applyAlignment="1">
      <alignment horizontal="center" vertical="center"/>
    </xf>
    <xf numFmtId="0" fontId="31" fillId="11" borderId="6" xfId="0" applyFont="1" applyFill="1" applyBorder="1" applyAlignment="1">
      <alignment horizontal="center" vertical="center" wrapText="1"/>
    </xf>
    <xf numFmtId="0" fontId="4" fillId="11" borderId="6" xfId="0" applyFont="1" applyFill="1" applyBorder="1" applyAlignment="1">
      <alignment horizontal="center" vertical="center"/>
    </xf>
    <xf numFmtId="0" fontId="4" fillId="0" borderId="4" xfId="0" applyFont="1" applyBorder="1" applyAlignment="1">
      <alignment horizontal="center" vertical="center"/>
    </xf>
    <xf numFmtId="0" fontId="7" fillId="0" borderId="4" xfId="0" applyFont="1" applyBorder="1" applyAlignment="1">
      <alignment horizontal="center"/>
    </xf>
    <xf numFmtId="0" fontId="4" fillId="0" borderId="0" xfId="0" applyFont="1" applyBorder="1" applyAlignment="1">
      <alignment horizontal="center" vertical="center"/>
    </xf>
    <xf numFmtId="0" fontId="7" fillId="0" borderId="0" xfId="0" applyFont="1" applyBorder="1" applyAlignment="1">
      <alignment horizontal="center"/>
    </xf>
    <xf numFmtId="0" fontId="4" fillId="0" borderId="1" xfId="0" applyFont="1" applyBorder="1" applyAlignment="1">
      <alignment horizontal="center" vertical="center"/>
    </xf>
    <xf numFmtId="0" fontId="7" fillId="0" borderId="1" xfId="0" applyFont="1" applyBorder="1" applyAlignment="1">
      <alignment horizontal="center"/>
    </xf>
    <xf numFmtId="0" fontId="7" fillId="0" borderId="0" xfId="0" applyFont="1" applyBorder="1" applyAlignment="1">
      <alignment horizontal="center" vertical="center"/>
    </xf>
    <xf numFmtId="0" fontId="7" fillId="0" borderId="1" xfId="0" applyFont="1" applyBorder="1" applyAlignment="1">
      <alignment horizontal="center" vertical="center"/>
    </xf>
    <xf numFmtId="0" fontId="32" fillId="0" borderId="0" xfId="0" applyFont="1"/>
    <xf numFmtId="0" fontId="33" fillId="13" borderId="0" xfId="0" applyFont="1" applyFill="1" applyAlignment="1">
      <alignment horizontal="left"/>
    </xf>
    <xf numFmtId="0" fontId="34" fillId="13" borderId="1" xfId="0" applyFont="1" applyFill="1" applyBorder="1" applyAlignment="1">
      <alignment vertical="center"/>
    </xf>
    <xf numFmtId="0" fontId="34" fillId="13" borderId="12" xfId="0" applyFont="1" applyFill="1" applyBorder="1" applyAlignment="1">
      <alignment vertical="center"/>
    </xf>
    <xf numFmtId="0" fontId="34" fillId="13" borderId="13" xfId="0" applyFont="1" applyFill="1" applyBorder="1" applyAlignment="1">
      <alignment vertical="center"/>
    </xf>
    <xf numFmtId="0" fontId="34" fillId="13" borderId="14" xfId="0" applyFont="1" applyFill="1" applyBorder="1" applyAlignment="1">
      <alignment vertical="center"/>
    </xf>
    <xf numFmtId="0" fontId="33" fillId="0" borderId="4" xfId="0" applyFont="1" applyBorder="1" applyAlignment="1">
      <alignment horizontal="left"/>
    </xf>
    <xf numFmtId="0" fontId="0" fillId="0" borderId="15" xfId="0" applyBorder="1" applyAlignment="1">
      <alignment horizontal="center"/>
    </xf>
    <xf numFmtId="0" fontId="0" fillId="0" borderId="16" xfId="0" applyBorder="1" applyAlignment="1">
      <alignment horizontal="center"/>
    </xf>
    <xf numFmtId="0" fontId="35" fillId="0" borderId="0" xfId="0" applyFont="1" applyBorder="1" applyAlignment="1">
      <alignment horizontal="left"/>
    </xf>
    <xf numFmtId="0" fontId="0" fillId="0" borderId="17" xfId="0" applyBorder="1" applyAlignment="1">
      <alignment horizontal="center"/>
    </xf>
    <xf numFmtId="0" fontId="0" fillId="0" borderId="18" xfId="0" applyBorder="1" applyAlignment="1">
      <alignment horizontal="center"/>
    </xf>
    <xf numFmtId="0" fontId="33" fillId="0" borderId="0" xfId="0" applyFont="1" applyBorder="1" applyAlignment="1">
      <alignment horizontal="left"/>
    </xf>
    <xf numFmtId="0" fontId="33" fillId="0" borderId="1" xfId="0" applyFont="1" applyBorder="1" applyAlignment="1">
      <alignment horizontal="left"/>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33" fillId="10" borderId="5" xfId="0" applyFont="1" applyFill="1" applyBorder="1" applyAlignment="1">
      <alignment horizontal="left"/>
    </xf>
    <xf numFmtId="0" fontId="0" fillId="10" borderId="4" xfId="0" applyFill="1" applyBorder="1"/>
    <xf numFmtId="0" fontId="37" fillId="0" borderId="3" xfId="0" applyFont="1" applyFill="1" applyBorder="1" applyAlignment="1">
      <alignment horizontal="left" vertical="center"/>
    </xf>
    <xf numFmtId="0" fontId="0" fillId="0" borderId="23" xfId="0" applyBorder="1" applyAlignment="1">
      <alignment horizontal="center"/>
    </xf>
    <xf numFmtId="0" fontId="33" fillId="0" borderId="3" xfId="0" applyFont="1" applyBorder="1" applyAlignment="1">
      <alignment horizontal="left"/>
    </xf>
    <xf numFmtId="0" fontId="33" fillId="0" borderId="2" xfId="0" applyFont="1" applyBorder="1" applyAlignment="1">
      <alignment horizontal="left"/>
    </xf>
    <xf numFmtId="0" fontId="0" fillId="0" borderId="9" xfId="0" applyBorder="1" applyAlignment="1">
      <alignment horizontal="center"/>
    </xf>
    <xf numFmtId="0" fontId="33" fillId="14" borderId="6" xfId="0" applyFont="1" applyFill="1" applyBorder="1" applyAlignment="1">
      <alignment horizontal="left"/>
    </xf>
    <xf numFmtId="0" fontId="38" fillId="14" borderId="6" xfId="0" applyFont="1" applyFill="1" applyBorder="1" applyAlignment="1">
      <alignment vertical="center"/>
    </xf>
    <xf numFmtId="0" fontId="38" fillId="14" borderId="12" xfId="0" applyFont="1" applyFill="1" applyBorder="1" applyAlignment="1">
      <alignment vertical="center"/>
    </xf>
    <xf numFmtId="0" fontId="38" fillId="14" borderId="13" xfId="0" applyFont="1" applyFill="1" applyBorder="1" applyAlignment="1">
      <alignment vertical="center"/>
    </xf>
    <xf numFmtId="0" fontId="38" fillId="14" borderId="14" xfId="0" applyFont="1" applyFill="1" applyBorder="1" applyAlignment="1">
      <alignment vertical="center"/>
    </xf>
    <xf numFmtId="0" fontId="0" fillId="5" borderId="0" xfId="0" applyFill="1" applyBorder="1" applyAlignment="1">
      <alignment horizontal="left"/>
    </xf>
    <xf numFmtId="0" fontId="0" fillId="0" borderId="0" xfId="0" applyBorder="1" applyAlignment="1"/>
    <xf numFmtId="0" fontId="0" fillId="0" borderId="17" xfId="0" applyBorder="1" applyAlignment="1"/>
    <xf numFmtId="0" fontId="39" fillId="0" borderId="0" xfId="0" applyFont="1" applyBorder="1" applyAlignment="1">
      <alignment horizontal="left" vertical="center" wrapText="1"/>
    </xf>
    <xf numFmtId="0" fontId="19" fillId="0" borderId="0" xfId="0" applyFont="1" applyBorder="1" applyAlignment="1">
      <alignment horizontal="center"/>
    </xf>
    <xf numFmtId="0" fontId="33" fillId="0" borderId="0" xfId="0" applyFont="1" applyAlignment="1">
      <alignment horizontal="left"/>
    </xf>
    <xf numFmtId="0" fontId="41" fillId="15" borderId="2" xfId="1" applyFill="1" applyBorder="1" applyAlignment="1">
      <alignment horizontal="center" vertical="top"/>
    </xf>
    <xf numFmtId="0" fontId="41" fillId="15" borderId="1" xfId="1" applyFill="1" applyBorder="1" applyAlignment="1">
      <alignment horizontal="center" vertical="top" wrapText="1"/>
    </xf>
    <xf numFmtId="0" fontId="41" fillId="15" borderId="1" xfId="1" applyFill="1" applyBorder="1" applyAlignment="1">
      <alignment horizontal="center" vertical="top"/>
    </xf>
    <xf numFmtId="0" fontId="41" fillId="15" borderId="9" xfId="1" applyFill="1" applyBorder="1" applyAlignment="1">
      <alignment horizontal="center" vertical="top"/>
    </xf>
    <xf numFmtId="0" fontId="42" fillId="0" borderId="1" xfId="1" applyFont="1" applyBorder="1" applyAlignment="1">
      <alignment vertical="top" wrapText="1"/>
    </xf>
    <xf numFmtId="0" fontId="41" fillId="0" borderId="0" xfId="1" applyAlignment="1">
      <alignment vertical="top"/>
    </xf>
    <xf numFmtId="0" fontId="41" fillId="0" borderId="3" xfId="1" applyFont="1" applyFill="1" applyBorder="1" applyAlignment="1">
      <alignment vertical="top"/>
    </xf>
    <xf numFmtId="0" fontId="41" fillId="0" borderId="0" xfId="1" applyFill="1" applyBorder="1" applyAlignment="1">
      <alignment horizontal="center" vertical="top"/>
    </xf>
    <xf numFmtId="0" fontId="41" fillId="0" borderId="0" xfId="1" applyFont="1" applyFill="1" applyBorder="1" applyAlignment="1">
      <alignment horizontal="center" vertical="top"/>
    </xf>
    <xf numFmtId="0" fontId="41" fillId="0" borderId="23" xfId="1" applyFont="1" applyFill="1" applyBorder="1" applyAlignment="1">
      <alignment vertical="top"/>
    </xf>
    <xf numFmtId="0" fontId="41" fillId="0" borderId="0" xfId="1" applyFont="1" applyFill="1" applyBorder="1" applyAlignment="1">
      <alignment vertical="top"/>
    </xf>
    <xf numFmtId="0" fontId="41" fillId="0" borderId="0" xfId="1" applyFill="1" applyBorder="1" applyAlignment="1">
      <alignment vertical="top"/>
    </xf>
    <xf numFmtId="0" fontId="41" fillId="0" borderId="0" xfId="1" applyFill="1" applyBorder="1" applyAlignment="1">
      <alignment vertical="top" wrapText="1"/>
    </xf>
    <xf numFmtId="0" fontId="41" fillId="0" borderId="0" xfId="1" applyFill="1" applyAlignment="1">
      <alignment vertical="top"/>
    </xf>
    <xf numFmtId="0" fontId="41" fillId="0" borderId="2" xfId="1" applyFont="1" applyFill="1" applyBorder="1" applyAlignment="1">
      <alignment vertical="top"/>
    </xf>
    <xf numFmtId="0" fontId="41" fillId="0" borderId="1" xfId="1" applyFill="1" applyBorder="1" applyAlignment="1">
      <alignment horizontal="center" vertical="top"/>
    </xf>
    <xf numFmtId="0" fontId="41" fillId="0" borderId="1" xfId="1" applyFont="1" applyFill="1" applyBorder="1" applyAlignment="1">
      <alignment horizontal="center" vertical="top"/>
    </xf>
    <xf numFmtId="0" fontId="41" fillId="0" borderId="9" xfId="1" applyFont="1" applyFill="1" applyBorder="1" applyAlignment="1">
      <alignment vertical="top"/>
    </xf>
    <xf numFmtId="0" fontId="41" fillId="0" borderId="1" xfId="1" applyFont="1" applyFill="1" applyBorder="1" applyAlignment="1">
      <alignment vertical="top"/>
    </xf>
    <xf numFmtId="0" fontId="41" fillId="0" borderId="1" xfId="1" applyFill="1" applyBorder="1" applyAlignment="1">
      <alignment vertical="top"/>
    </xf>
    <xf numFmtId="0" fontId="41" fillId="0" borderId="1" xfId="1" applyFill="1" applyBorder="1" applyAlignment="1">
      <alignment vertical="top" wrapText="1"/>
    </xf>
    <xf numFmtId="0" fontId="41" fillId="0" borderId="5" xfId="1" applyFont="1" applyFill="1" applyBorder="1" applyAlignment="1">
      <alignment vertical="top"/>
    </xf>
    <xf numFmtId="0" fontId="41" fillId="0" borderId="4" xfId="1" applyFill="1" applyBorder="1" applyAlignment="1">
      <alignment horizontal="center" vertical="top"/>
    </xf>
    <xf numFmtId="0" fontId="41" fillId="0" borderId="4" xfId="1" applyFont="1" applyFill="1" applyBorder="1" applyAlignment="1">
      <alignment horizontal="center" vertical="top"/>
    </xf>
    <xf numFmtId="0" fontId="41" fillId="0" borderId="22" xfId="1" applyFont="1" applyFill="1" applyBorder="1" applyAlignment="1">
      <alignment vertical="top"/>
    </xf>
    <xf numFmtId="0" fontId="41" fillId="0" borderId="4" xfId="1" applyFont="1" applyFill="1" applyBorder="1" applyAlignment="1">
      <alignment vertical="top"/>
    </xf>
    <xf numFmtId="0" fontId="41" fillId="0" borderId="4" xfId="1" applyFill="1" applyBorder="1" applyAlignment="1">
      <alignment vertical="top"/>
    </xf>
    <xf numFmtId="0" fontId="41" fillId="0" borderId="4" xfId="1" applyFill="1" applyBorder="1" applyAlignment="1">
      <alignment vertical="top" wrapText="1"/>
    </xf>
    <xf numFmtId="0" fontId="41" fillId="0" borderId="23" xfId="1" applyFill="1" applyBorder="1" applyAlignment="1">
      <alignment vertical="top"/>
    </xf>
    <xf numFmtId="0" fontId="41" fillId="0" borderId="0" xfId="1" applyBorder="1" applyAlignment="1">
      <alignment vertical="top"/>
    </xf>
    <xf numFmtId="0" fontId="41" fillId="0" borderId="0" xfId="1" applyBorder="1" applyAlignment="1">
      <alignment vertical="top" wrapText="1"/>
    </xf>
    <xf numFmtId="0" fontId="41" fillId="0" borderId="1" xfId="1" applyBorder="1" applyAlignment="1">
      <alignment vertical="top"/>
    </xf>
    <xf numFmtId="0" fontId="41" fillId="0" borderId="1" xfId="1" applyBorder="1" applyAlignment="1">
      <alignment vertical="top" wrapText="1"/>
    </xf>
    <xf numFmtId="0" fontId="41" fillId="0" borderId="7" xfId="1" applyFill="1" applyBorder="1" applyAlignment="1">
      <alignment vertical="top"/>
    </xf>
    <xf numFmtId="0" fontId="41" fillId="0" borderId="6" xfId="1" applyFill="1" applyBorder="1" applyAlignment="1">
      <alignment horizontal="center" vertical="top"/>
    </xf>
    <xf numFmtId="0" fontId="41" fillId="0" borderId="6" xfId="1" applyFont="1" applyFill="1" applyBorder="1" applyAlignment="1">
      <alignment horizontal="center" vertical="top"/>
    </xf>
    <xf numFmtId="0" fontId="41" fillId="0" borderId="24" xfId="1" applyFont="1" applyFill="1" applyBorder="1" applyAlignment="1">
      <alignment vertical="top"/>
    </xf>
    <xf numFmtId="0" fontId="41" fillId="0" borderId="6" xfId="1" applyFont="1" applyFill="1" applyBorder="1" applyAlignment="1">
      <alignment vertical="top"/>
    </xf>
    <xf numFmtId="0" fontId="41" fillId="0" borderId="6" xfId="1" applyBorder="1" applyAlignment="1">
      <alignment vertical="top"/>
    </xf>
    <xf numFmtId="0" fontId="41" fillId="0" borderId="6" xfId="1" applyBorder="1" applyAlignment="1">
      <alignment vertical="top" wrapText="1"/>
    </xf>
    <xf numFmtId="0" fontId="43" fillId="0" borderId="7" xfId="1" applyFont="1" applyFill="1" applyBorder="1" applyAlignment="1">
      <alignment vertical="top"/>
    </xf>
    <xf numFmtId="0" fontId="43" fillId="0" borderId="6" xfId="1" applyFont="1" applyFill="1" applyBorder="1" applyAlignment="1">
      <alignment horizontal="center" vertical="top"/>
    </xf>
    <xf numFmtId="0" fontId="44" fillId="0" borderId="6" xfId="1" applyFont="1" applyFill="1" applyBorder="1" applyAlignment="1">
      <alignment horizontal="center" vertical="top"/>
    </xf>
    <xf numFmtId="0" fontId="43" fillId="0" borderId="24" xfId="1" applyFont="1" applyFill="1" applyBorder="1" applyAlignment="1">
      <alignment vertical="top"/>
    </xf>
    <xf numFmtId="0" fontId="43" fillId="0" borderId="6" xfId="1" applyFont="1" applyFill="1" applyBorder="1" applyAlignment="1">
      <alignment vertical="top"/>
    </xf>
    <xf numFmtId="0" fontId="45" fillId="0" borderId="6" xfId="1" applyFont="1" applyFill="1" applyBorder="1" applyAlignment="1">
      <alignment vertical="top" wrapText="1"/>
    </xf>
    <xf numFmtId="0" fontId="43" fillId="0" borderId="6" xfId="1" applyFont="1" applyBorder="1" applyAlignment="1">
      <alignment vertical="top"/>
    </xf>
    <xf numFmtId="0" fontId="43" fillId="0" borderId="0" xfId="1" applyFont="1" applyAlignment="1">
      <alignment vertical="top"/>
    </xf>
    <xf numFmtId="0" fontId="41" fillId="0" borderId="4" xfId="1" applyBorder="1" applyAlignment="1">
      <alignment vertical="top"/>
    </xf>
    <xf numFmtId="0" fontId="43" fillId="0" borderId="3" xfId="1" applyFont="1" applyFill="1" applyBorder="1" applyAlignment="1">
      <alignment vertical="top"/>
    </xf>
    <xf numFmtId="0" fontId="43" fillId="0" borderId="0" xfId="1" applyFont="1" applyFill="1" applyBorder="1" applyAlignment="1">
      <alignment horizontal="center" vertical="top"/>
    </xf>
    <xf numFmtId="0" fontId="44" fillId="0" borderId="0" xfId="1" applyFont="1" applyFill="1" applyBorder="1" applyAlignment="1">
      <alignment horizontal="center" vertical="top"/>
    </xf>
    <xf numFmtId="0" fontId="44" fillId="0" borderId="23" xfId="1" applyFont="1" applyFill="1" applyBorder="1" applyAlignment="1">
      <alignment vertical="top"/>
    </xf>
    <xf numFmtId="0" fontId="44" fillId="0" borderId="0" xfId="1" applyFont="1" applyFill="1" applyBorder="1" applyAlignment="1">
      <alignment vertical="top"/>
    </xf>
    <xf numFmtId="0" fontId="45" fillId="0" borderId="0" xfId="1" applyFont="1" applyFill="1" applyBorder="1" applyAlignment="1">
      <alignment vertical="top" wrapText="1"/>
    </xf>
    <xf numFmtId="0" fontId="43" fillId="0" borderId="0" xfId="1" applyFont="1" applyBorder="1" applyAlignment="1">
      <alignment vertical="top"/>
    </xf>
    <xf numFmtId="0" fontId="41" fillId="0" borderId="3" xfId="1" applyFill="1" applyBorder="1" applyAlignment="1">
      <alignment vertical="top"/>
    </xf>
    <xf numFmtId="0" fontId="46" fillId="0" borderId="0" xfId="1" applyFont="1" applyBorder="1" applyAlignment="1">
      <alignment vertical="top"/>
    </xf>
    <xf numFmtId="0" fontId="46" fillId="0" borderId="1" xfId="1" applyFont="1" applyBorder="1" applyAlignment="1">
      <alignment vertical="top"/>
    </xf>
    <xf numFmtId="0" fontId="41" fillId="0" borderId="5" xfId="1" applyFill="1" applyBorder="1" applyAlignment="1">
      <alignment vertical="top"/>
    </xf>
    <xf numFmtId="0" fontId="41" fillId="0" borderId="4" xfId="1" applyBorder="1" applyAlignment="1">
      <alignment vertical="top" wrapText="1"/>
    </xf>
    <xf numFmtId="0" fontId="46" fillId="0" borderId="4" xfId="1" applyFont="1" applyFill="1" applyBorder="1" applyAlignment="1">
      <alignment vertical="top"/>
    </xf>
    <xf numFmtId="0" fontId="46" fillId="0" borderId="4" xfId="1" applyFont="1" applyBorder="1" applyAlignment="1">
      <alignment vertical="top"/>
    </xf>
    <xf numFmtId="0" fontId="47" fillId="0" borderId="1" xfId="1" applyFont="1" applyFill="1" applyBorder="1" applyAlignment="1">
      <alignment vertical="top"/>
    </xf>
    <xf numFmtId="0" fontId="48" fillId="0" borderId="0" xfId="1" applyFont="1" applyFill="1" applyBorder="1" applyAlignment="1">
      <alignment vertical="top"/>
    </xf>
    <xf numFmtId="0" fontId="41" fillId="0" borderId="22" xfId="1" applyFill="1" applyBorder="1" applyAlignment="1">
      <alignment vertical="top"/>
    </xf>
    <xf numFmtId="0" fontId="41" fillId="0" borderId="0" xfId="1" applyAlignment="1">
      <alignment vertical="top" wrapText="1"/>
    </xf>
    <xf numFmtId="0" fontId="51" fillId="0" borderId="0" xfId="0" applyFont="1" applyAlignment="1">
      <alignment wrapText="1"/>
    </xf>
    <xf numFmtId="0" fontId="52" fillId="16" borderId="0" xfId="0" applyFont="1" applyFill="1" applyAlignment="1">
      <alignment wrapText="1"/>
    </xf>
    <xf numFmtId="0" fontId="53" fillId="16" borderId="0" xfId="0" applyFont="1" applyFill="1" applyAlignment="1">
      <alignment wrapText="1"/>
    </xf>
    <xf numFmtId="0" fontId="54" fillId="0" borderId="0" xfId="0" applyFont="1" applyAlignment="1">
      <alignment wrapText="1"/>
    </xf>
    <xf numFmtId="0" fontId="55" fillId="0" borderId="0" xfId="0" applyFont="1" applyAlignment="1">
      <alignment wrapText="1"/>
    </xf>
    <xf numFmtId="0" fontId="19" fillId="0" borderId="0" xfId="0" applyFont="1" applyAlignment="1">
      <alignment horizontal="center"/>
    </xf>
    <xf numFmtId="0" fontId="11" fillId="0" borderId="1" xfId="0" applyFont="1" applyBorder="1" applyAlignment="1">
      <alignment horizontal="center" vertical="center"/>
    </xf>
    <xf numFmtId="0" fontId="13" fillId="0" borderId="6" xfId="0" applyFont="1" applyBorder="1" applyAlignment="1">
      <alignment horizontal="center" vertical="center"/>
    </xf>
    <xf numFmtId="0" fontId="36" fillId="10" borderId="4" xfId="0" applyFont="1" applyFill="1" applyBorder="1" applyAlignment="1">
      <alignment horizontal="center" vertical="center"/>
    </xf>
    <xf numFmtId="0" fontId="36" fillId="10" borderId="22" xfId="0" applyFont="1" applyFill="1" applyBorder="1" applyAlignment="1">
      <alignment horizontal="center" vertical="center"/>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865910</xdr:colOff>
      <xdr:row>6</xdr:row>
      <xdr:rowOff>207818</xdr:rowOff>
    </xdr:from>
    <xdr:to>
      <xdr:col>6</xdr:col>
      <xdr:colOff>1610591</xdr:colOff>
      <xdr:row>9</xdr:row>
      <xdr:rowOff>207818</xdr:rowOff>
    </xdr:to>
    <xdr:sp macro="" textlink="">
      <xdr:nvSpPr>
        <xdr:cNvPr id="2" name="Down Arrow 1">
          <a:extLst>
            <a:ext uri="{FF2B5EF4-FFF2-40B4-BE49-F238E27FC236}">
              <a16:creationId xmlns:a16="http://schemas.microsoft.com/office/drawing/2014/main" id="{00000000-0008-0000-0500-000002000000}"/>
            </a:ext>
          </a:extLst>
        </xdr:cNvPr>
        <xdr:cNvSpPr/>
      </xdr:nvSpPr>
      <xdr:spPr>
        <a:xfrm>
          <a:off x="8809760" y="1893743"/>
          <a:ext cx="744681" cy="7239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6</xdr:col>
      <xdr:colOff>831273</xdr:colOff>
      <xdr:row>15</xdr:row>
      <xdr:rowOff>17317</xdr:rowOff>
    </xdr:from>
    <xdr:to>
      <xdr:col>6</xdr:col>
      <xdr:colOff>1575954</xdr:colOff>
      <xdr:row>17</xdr:row>
      <xdr:rowOff>259772</xdr:rowOff>
    </xdr:to>
    <xdr:sp macro="" textlink="">
      <xdr:nvSpPr>
        <xdr:cNvPr id="3" name="Down Arrow 2">
          <a:extLst>
            <a:ext uri="{FF2B5EF4-FFF2-40B4-BE49-F238E27FC236}">
              <a16:creationId xmlns:a16="http://schemas.microsoft.com/office/drawing/2014/main" id="{00000000-0008-0000-0500-000003000000}"/>
            </a:ext>
          </a:extLst>
        </xdr:cNvPr>
        <xdr:cNvSpPr/>
      </xdr:nvSpPr>
      <xdr:spPr>
        <a:xfrm>
          <a:off x="8775123" y="4046392"/>
          <a:ext cx="744681" cy="72823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32</xdr:col>
      <xdr:colOff>1953244</xdr:colOff>
      <xdr:row>12</xdr:row>
      <xdr:rowOff>238125</xdr:rowOff>
    </xdr:from>
    <xdr:to>
      <xdr:col>33</xdr:col>
      <xdr:colOff>752104</xdr:colOff>
      <xdr:row>15</xdr:row>
      <xdr:rowOff>217714</xdr:rowOff>
    </xdr:to>
    <xdr:sp macro="" textlink="">
      <xdr:nvSpPr>
        <xdr:cNvPr id="4" name="Down Arrow 3">
          <a:extLst>
            <a:ext uri="{FF2B5EF4-FFF2-40B4-BE49-F238E27FC236}">
              <a16:creationId xmlns:a16="http://schemas.microsoft.com/office/drawing/2014/main" id="{00000000-0008-0000-0500-000004000000}"/>
            </a:ext>
          </a:extLst>
        </xdr:cNvPr>
        <xdr:cNvSpPr/>
      </xdr:nvSpPr>
      <xdr:spPr>
        <a:xfrm>
          <a:off x="47558944" y="3552825"/>
          <a:ext cx="770535" cy="69396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32</xdr:col>
      <xdr:colOff>1949224</xdr:colOff>
      <xdr:row>7</xdr:row>
      <xdr:rowOff>173489</xdr:rowOff>
    </xdr:from>
    <xdr:to>
      <xdr:col>33</xdr:col>
      <xdr:colOff>741280</xdr:colOff>
      <xdr:row>9</xdr:row>
      <xdr:rowOff>402337</xdr:rowOff>
    </xdr:to>
    <xdr:sp macro="" textlink="">
      <xdr:nvSpPr>
        <xdr:cNvPr id="5" name="Down Arrow 4">
          <a:extLst>
            <a:ext uri="{FF2B5EF4-FFF2-40B4-BE49-F238E27FC236}">
              <a16:creationId xmlns:a16="http://schemas.microsoft.com/office/drawing/2014/main" id="{00000000-0008-0000-0500-000005000000}"/>
            </a:ext>
          </a:extLst>
        </xdr:cNvPr>
        <xdr:cNvSpPr/>
      </xdr:nvSpPr>
      <xdr:spPr>
        <a:xfrm rot="10800000">
          <a:off x="47554924" y="2097539"/>
          <a:ext cx="763731" cy="7146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oneCellAnchor>
    <xdr:from>
      <xdr:col>32</xdr:col>
      <xdr:colOff>1578429</xdr:colOff>
      <xdr:row>9</xdr:row>
      <xdr:rowOff>421820</xdr:rowOff>
    </xdr:from>
    <xdr:ext cx="1528367" cy="781111"/>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47184129" y="2831645"/>
          <a:ext cx="1528367" cy="7811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4400"/>
            <a:t>SAME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eiKuang/Desktop/Stanford%20Work/WELL/Project/David_FactorAnalysis/Data/Theory_Domain_2020_06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ory_Domain"/>
      <sheetName val="Theory_Domain (2)"/>
      <sheetName val="Karim_PCA"/>
      <sheetName val="9Factor"/>
      <sheetName val="11Factor"/>
      <sheetName val="Dictionary"/>
      <sheetName val="US M6"/>
      <sheetName val="TW M6"/>
      <sheetName val="CN M6.3"/>
      <sheetName val="China M6"/>
      <sheetName val="Map Final.US.to Karim"/>
      <sheetName val="Map Final.China to Karim"/>
      <sheetName val="Map TW.FC to Karim"/>
    </sheetNames>
    <sheetDataSet>
      <sheetData sheetId="0"/>
      <sheetData sheetId="1"/>
      <sheetData sheetId="2"/>
      <sheetData sheetId="3"/>
      <sheetData sheetId="4"/>
      <sheetData sheetId="5">
        <row r="1">
          <cell r="A1" t="str">
            <v>Variable / Field Name</v>
          </cell>
          <cell r="B1"/>
          <cell r="C1" t="str">
            <v>Section Header</v>
          </cell>
          <cell r="D1" t="str">
            <v>Field Label/ Question</v>
          </cell>
          <cell r="E1" t="str">
            <v>Choices, Calculations, OR Slider Labels</v>
          </cell>
          <cell r="F1" t="str">
            <v>Field Note</v>
          </cell>
        </row>
        <row r="2">
          <cell r="A2" t="str">
            <v>core_fitness_level</v>
          </cell>
          <cell r="C2" t="str">
            <v>For each of the questions, please select the answer that best describes your own experiences and feelings.</v>
          </cell>
          <cell r="D2" t="str">
            <v>How would you describe your current level of physical fitness?</v>
          </cell>
          <cell r="E2" t="str">
            <v xml:space="preserve">6, Excellent | 5, Very good | 4, Good | 3, Fair | 2, Poor | 1, Very poor </v>
          </cell>
          <cell r="F2" t="str">
            <v>WELL Score:Physical Health</v>
          </cell>
        </row>
        <row r="3">
          <cell r="A3" t="str">
            <v>core_physical_illness</v>
          </cell>
          <cell r="D3" t="str">
            <v xml:space="preserve">How well does your body seem to resist physical illness? </v>
          </cell>
          <cell r="E3" t="str">
            <v>5, Extremely well | 4, Very well | 3, Moderately well | 2, A little well | 1, Not at all well</v>
          </cell>
          <cell r="F3" t="str">
            <v>WELL Score:Physical Health</v>
          </cell>
        </row>
        <row r="4">
          <cell r="A4" t="str">
            <v>core_energy_level</v>
          </cell>
          <cell r="C4" t="str">
            <v xml:space="preserve"> For the next two questions, think about the last two weeks…</v>
          </cell>
          <cell r="D4" t="str">
            <v>During the last two weeks, how often did your energy level allow you to do the things you WANT to do, as opposed to only the things you have to do?</v>
          </cell>
          <cell r="E4" t="str">
            <v xml:space="preserve">5, Very often | 4, Fairly often | 3, Sometimes | 2, Almost never | 1, Never </v>
          </cell>
          <cell r="F4" t="str">
            <v>WELL Score:Physical Health</v>
          </cell>
        </row>
        <row r="5">
          <cell r="A5" t="str">
            <v>core_interfere_life</v>
          </cell>
          <cell r="D5" t="str">
            <v>During the last two weeks, to what extent did physical pain interfere with your enjoyment of life?</v>
          </cell>
          <cell r="E5" t="str">
            <v xml:space="preserve">1, Not at all | 2, A little | 3, A moderate amount | 4, Very much | 5, An extreme amount </v>
          </cell>
          <cell r="F5" t="str">
            <v>WELL Score:Physical Health</v>
          </cell>
        </row>
        <row r="6">
          <cell r="A6" t="str">
            <v>core_health_selfreported</v>
          </cell>
          <cell r="C6" t="str">
            <v>Think about your health</v>
          </cell>
          <cell r="D6" t="str">
            <v>Compared to others your own age, how would you rate your health?</v>
          </cell>
          <cell r="E6" t="str">
            <v xml:space="preserve">5, Excellent | 4, Very good | 3, Good | 2, Fair | 1, Poor </v>
          </cell>
          <cell r="F6" t="str">
            <v>WELL Score:Physical Health</v>
          </cell>
        </row>
        <row r="7">
          <cell r="A7" t="str">
            <v>core_bounce_back</v>
          </cell>
          <cell r="C7" t="str">
            <v>How confident are you that you can…</v>
          </cell>
          <cell r="D7" t="str">
            <v>...bounce back quickly after hard times?</v>
          </cell>
          <cell r="E7" t="str">
            <v>5, Extremely confident | 4, Very confident | 3, Moderately confident | 2, Slightly confident  | 1, Not at all confident</v>
          </cell>
          <cell r="F7" t="str">
            <v>WELL Score:Stress and Resilience-Resilience</v>
          </cell>
        </row>
        <row r="8">
          <cell r="A8" t="str">
            <v>core_adapt_change</v>
          </cell>
          <cell r="D8" t="str">
            <v>...adapt to change?</v>
          </cell>
          <cell r="E8" t="str">
            <v>5, Extremely confident | 4, Very confident | 3, Moderately confident | 2, Slightly confident  | 1, Not at all confident</v>
          </cell>
          <cell r="F8" t="str">
            <v>WELL Score:Stress and Resilience-Resilience</v>
          </cell>
        </row>
        <row r="9">
          <cell r="A9" t="str">
            <v>core_deal_whatever</v>
          </cell>
          <cell r="D9" t="str">
            <v xml:space="preserve">...deal with whatever comes your way? </v>
          </cell>
          <cell r="E9" t="str">
            <v>5, Extremely confident | 4, Very confident | 3, Moderately confident | 2, Slightly confident  | 1, Not at all confident</v>
          </cell>
          <cell r="F9" t="str">
            <v>WELL Score:Stress and Resilience-Resilience</v>
          </cell>
        </row>
        <row r="10">
          <cell r="A10" t="str">
            <v>core_humorous_side</v>
          </cell>
          <cell r="D10" t="str">
            <v>…see the humorous side of problems?</v>
          </cell>
          <cell r="E10" t="str">
            <v>5, Extremely confident | 4, Very confident | 3, Moderately confident | 2, Slightly confident  | 1, Not at all confident</v>
          </cell>
          <cell r="F10" t="str">
            <v>WELL Score:Stress and Resilience-Resilience</v>
          </cell>
        </row>
        <row r="11">
          <cell r="A11" t="str">
            <v>core_overcome_obstacles</v>
          </cell>
          <cell r="C11"/>
          <cell r="D11" t="str">
            <v xml:space="preserve">...overcome obstacles </v>
          </cell>
          <cell r="E11" t="str">
            <v>5, Extremely confident | 4, Very confident | 3, Moderately confident | 2, Slightly confident  | 1, Not at all confident</v>
          </cell>
          <cell r="F11" t="str">
            <v>WELL Score:Stress and Resilience-Resilience</v>
          </cell>
        </row>
        <row r="12">
          <cell r="A12" t="str">
            <v>core_focused_pressure</v>
          </cell>
          <cell r="D12" t="str">
            <v xml:space="preserve">...stay focused under pressure? </v>
          </cell>
          <cell r="E12" t="str">
            <v>5, Extremely confident | 4, Very confident | 3, Moderately confident | 2, Slightly confident  | 1, Not at all confident</v>
          </cell>
          <cell r="F12" t="str">
            <v>WELL Score:Stress and Resilience-Resilience</v>
          </cell>
        </row>
        <row r="13">
          <cell r="A13" t="str">
            <v>core_strong_person</v>
          </cell>
          <cell r="D13" t="str">
            <v xml:space="preserve">...think of yourself as a strong and resilient person? </v>
          </cell>
          <cell r="E13" t="str">
            <v>5, Extremely confident | 4, Very confident | 3, Moderately confident | 2, Slightly confident  | 1, Not at all confident</v>
          </cell>
          <cell r="F13" t="str">
            <v>WELL Score:Stress and Resilience-Resilience</v>
          </cell>
        </row>
        <row r="14">
          <cell r="A14" t="str">
            <v>core_unpleasant_feelings</v>
          </cell>
          <cell r="D14" t="str">
            <v xml:space="preserve">...manage any unpleasant feelings that you might have? </v>
          </cell>
          <cell r="E14" t="str">
            <v>5, Extremely confident | 4, Very confident | 3, Moderately confident | 2, Slightly confident  | 1, Not at all confident</v>
          </cell>
          <cell r="F14" t="str">
            <v>WELL Score:Stress and Resilience-Resilience</v>
          </cell>
        </row>
        <row r="15">
          <cell r="A15" t="str">
            <v>core_disheartened_setbacks</v>
          </cell>
          <cell r="D15" t="str">
            <v xml:space="preserve">...not get disheartened by set-backs? </v>
          </cell>
          <cell r="E15" t="str">
            <v>5, Extremely confident | 4, Very confident | 3, Moderately confident | 2, Slightly confident  | 1, Not at all confident</v>
          </cell>
          <cell r="F15" t="str">
            <v>WELL Score:Stress and Resilience-Resilience</v>
          </cell>
        </row>
        <row r="16">
          <cell r="A16" t="str">
            <v>core_important_time</v>
          </cell>
          <cell r="C16"/>
          <cell r="D16" t="str">
            <v>...that you were NOT able to give enough time to the important things in your life</v>
          </cell>
          <cell r="E16" t="str">
            <v xml:space="preserve">5, Very often | 4, Fairly often | 3, Sometimes | 2, Almost never | 1, Never </v>
          </cell>
          <cell r="F16" t="str">
            <v>WELL Score:Stress and Resilience-Stress</v>
          </cell>
        </row>
        <row r="17">
          <cell r="A17" t="str">
            <v>core_confident_psnlproblem</v>
          </cell>
          <cell r="D17" t="str">
            <v>...that you were able to handle the problems you were experiencing?</v>
          </cell>
          <cell r="E17" t="str">
            <v xml:space="preserve">5, Very often | 4, Fairly often | 3, Sometimes | 2, Almost never | 1, Never </v>
          </cell>
          <cell r="F17" t="str">
            <v>WELL Score:Stress and Resilience-Stress</v>
          </cell>
        </row>
        <row r="18">
          <cell r="A18" t="str">
            <v>core_going_way</v>
          </cell>
          <cell r="D18" t="str">
            <v xml:space="preserve">...that things were going your way? </v>
          </cell>
          <cell r="E18" t="str">
            <v xml:space="preserve">5, Very often | 4, Fairly often | 3, Sometimes | 2, Almost never | 1, Never </v>
          </cell>
          <cell r="F18" t="str">
            <v>WELL Score:Stress and Resilience-Stress</v>
          </cell>
        </row>
        <row r="19">
          <cell r="A19" t="str">
            <v>core_overwhelm_difficult</v>
          </cell>
          <cell r="D19" t="str">
            <v xml:space="preserve">...overwhelmed by difficulties in your life? </v>
          </cell>
          <cell r="E19" t="str">
            <v xml:space="preserve">5, Very often | 4, Fairly often | 3, Sometimes | 2, Almost never | 1, Never </v>
          </cell>
          <cell r="F19" t="str">
            <v>WELL Score:Stress and Resilience-Stress</v>
          </cell>
        </row>
        <row r="20">
          <cell r="A20" t="str">
            <v>core_important_energy</v>
          </cell>
          <cell r="D20" t="str">
            <v>...that you were NOT able to give enough energy to the important things in your life</v>
          </cell>
          <cell r="E20" t="str">
            <v xml:space="preserve">5, Very often | 4, Fairly often | 3, Sometimes | 2, Almost never | 1, Never </v>
          </cell>
          <cell r="F20" t="str">
            <v>WELL Score:Stress and Resilience-Stress</v>
          </cell>
        </row>
        <row r="21">
          <cell r="A21" t="str">
            <v>core_calm</v>
          </cell>
          <cell r="C21" t="str">
            <v>During the last two weeks, how often did you feel…</v>
          </cell>
          <cell r="D21" t="str">
            <v xml:space="preserve">...calm? </v>
          </cell>
          <cell r="E21" t="str">
            <v xml:space="preserve">5, Very often | 4, Fairly often | 3, Sometimes | 2, Almost never | 1, Never </v>
          </cell>
          <cell r="F21" t="str">
            <v>WELL Score:Experience of Emotions-positive</v>
          </cell>
        </row>
        <row r="22">
          <cell r="A22" t="str">
            <v>core_content</v>
          </cell>
          <cell r="D22" t="str">
            <v xml:space="preserve">...content? </v>
          </cell>
          <cell r="E22" t="str">
            <v xml:space="preserve">5, Very often | 4, Fairly often | 3, Sometimes | 2, Almost never | 1, Never </v>
          </cell>
          <cell r="F22" t="str">
            <v>WELL Score:Experience of Emotions-positive</v>
          </cell>
        </row>
        <row r="23">
          <cell r="A23" t="str">
            <v>core_drained</v>
          </cell>
          <cell r="D23" t="str">
            <v xml:space="preserve">...drained? </v>
          </cell>
          <cell r="E23" t="str">
            <v xml:space="preserve">5, Very often | 4, Fairly often | 3, Sometimes | 2, Almost never | 1, Never </v>
          </cell>
          <cell r="F23" t="str">
            <v>WELL Score:Experience of Emotions-negative</v>
          </cell>
        </row>
        <row r="24">
          <cell r="A24" t="str">
            <v>core_excited</v>
          </cell>
          <cell r="D24" t="str">
            <v xml:space="preserve">...excited? </v>
          </cell>
          <cell r="E24" t="str">
            <v xml:space="preserve">5, Very often | 4, Fairly often | 3, Sometimes | 2, Almost never | 1, Never </v>
          </cell>
          <cell r="F24" t="str">
            <v>WELL Score:Experience of Emotions-positive</v>
          </cell>
        </row>
        <row r="25">
          <cell r="A25" t="str">
            <v>core_frustrated</v>
          </cell>
          <cell r="D25" t="str">
            <v xml:space="preserve">...frustrated? </v>
          </cell>
          <cell r="E25" t="str">
            <v xml:space="preserve">5, Very often | 4, Fairly often | 3, Sometimes | 2, Almost never | 1, Never </v>
          </cell>
          <cell r="F25" t="str">
            <v>WELL Score:Experience of Emotions-negative</v>
          </cell>
        </row>
        <row r="26">
          <cell r="A26" t="str">
            <v>core_happy</v>
          </cell>
          <cell r="D26" t="str">
            <v xml:space="preserve">...happy? </v>
          </cell>
          <cell r="E26" t="str">
            <v xml:space="preserve">5, Very often | 4, Fairly often | 3, Sometimes | 2, Almost never | 1, Never </v>
          </cell>
          <cell r="F26" t="str">
            <v>WELL Score:Experience of Emotions-positive</v>
          </cell>
        </row>
        <row r="27">
          <cell r="A27" t="str">
            <v>core_hopeless</v>
          </cell>
          <cell r="C27"/>
          <cell r="D27" t="str">
            <v>…disheartened?</v>
          </cell>
          <cell r="E27" t="str">
            <v xml:space="preserve">5, Very often | 4, Fairly often | 3, Sometimes | 2, Almost never | 1, Never </v>
          </cell>
          <cell r="F27" t="str">
            <v>WELL Score:Experience of Emotions-negative</v>
          </cell>
        </row>
        <row r="28">
          <cell r="A28" t="str">
            <v>core_joyful</v>
          </cell>
          <cell r="D28" t="str">
            <v xml:space="preserve">...joyful? </v>
          </cell>
          <cell r="E28" t="str">
            <v xml:space="preserve">5, Very often | 4, Fairly often | 3, Sometimes | 2, Almost never | 1, Never </v>
          </cell>
          <cell r="F28" t="str">
            <v>WELL Score:Experience of Emotions-positive</v>
          </cell>
        </row>
        <row r="29">
          <cell r="A29" t="str">
            <v>core_sad</v>
          </cell>
          <cell r="D29" t="str">
            <v xml:space="preserve">...sad? </v>
          </cell>
          <cell r="E29" t="str">
            <v xml:space="preserve">5, Very often | 4, Fairly often | 3, Sometimes | 2, Almost never | 1, Never </v>
          </cell>
          <cell r="F29" t="str">
            <v>WELL Score:Experience of Emotions-negative</v>
          </cell>
        </row>
        <row r="30">
          <cell r="A30" t="str">
            <v>core_secure</v>
          </cell>
          <cell r="D30" t="str">
            <v>...secure?</v>
          </cell>
          <cell r="E30" t="str">
            <v xml:space="preserve">5, Very often | 4, Fairly often | 3, Sometimes | 2, Almost never | 1, Never </v>
          </cell>
          <cell r="F30" t="str">
            <v>WELL Score:Experience of Emotions-positive</v>
          </cell>
        </row>
        <row r="31">
          <cell r="A31" t="str">
            <v>core_worried</v>
          </cell>
          <cell r="D31" t="str">
            <v xml:space="preserve">...worried? </v>
          </cell>
          <cell r="E31" t="str">
            <v xml:space="preserve">5, Very often | 4, Fairly often | 3, Sometimes | 2, Almost never | 1, Never </v>
          </cell>
          <cell r="F31" t="str">
            <v>WELL Score:Experience of Emotions-negative</v>
          </cell>
        </row>
        <row r="32">
          <cell r="A32" t="str">
            <v>core_lack_companionship</v>
          </cell>
          <cell r="C32" t="str">
            <v>The next questions are about how you feel about different aspects of your life. Again, think about the last two weeks as you answer these questions.</v>
          </cell>
          <cell r="D32" t="str">
            <v xml:space="preserve">...that you lacked companionship? </v>
          </cell>
          <cell r="E32" t="str">
            <v xml:space="preserve">5, Very often | 4, Fairly often | 3, Sometimes | 2, Almost never | 1, Never </v>
          </cell>
          <cell r="F32" t="str">
            <v xml:space="preserve">WELL Score:Social Connectedness </v>
          </cell>
        </row>
        <row r="33">
          <cell r="A33" t="str">
            <v>core_left_out</v>
          </cell>
          <cell r="D33" t="str">
            <v xml:space="preserve">...left out? </v>
          </cell>
          <cell r="E33" t="str">
            <v xml:space="preserve">5, Very often | 4, Fairly often | 3, Sometimes | 2, Almost never | 1, Never </v>
          </cell>
          <cell r="F33" t="str">
            <v xml:space="preserve">WELL Score:Social Connectedness </v>
          </cell>
        </row>
        <row r="34">
          <cell r="A34" t="str">
            <v>core_isolated_others</v>
          </cell>
          <cell r="D34" t="str">
            <v xml:space="preserve">...isolated from others? </v>
          </cell>
          <cell r="E34" t="str">
            <v xml:space="preserve">5, Very often | 4, Fairly often | 3, Sometimes | 2, Almost never | 1, Never </v>
          </cell>
          <cell r="F34" t="str">
            <v xml:space="preserve">WELL Score:Social Connectedness </v>
          </cell>
        </row>
        <row r="35">
          <cell r="A35" t="str">
            <v>core_tune_people</v>
          </cell>
          <cell r="D35" t="str">
            <v xml:space="preserve">...that you were in tune with the people around you? </v>
          </cell>
          <cell r="E35" t="str">
            <v xml:space="preserve">5, Very often | 4, Fairly often | 3, Sometimes | 2, Almost never | 1, Never </v>
          </cell>
          <cell r="F35" t="str">
            <v xml:space="preserve">WELL Score:Social Connectedness </v>
          </cell>
        </row>
        <row r="36">
          <cell r="A36" t="str">
            <v>core_people_talk</v>
          </cell>
          <cell r="D36" t="str">
            <v xml:space="preserve">...that there were people you could talk to? </v>
          </cell>
          <cell r="E36" t="str">
            <v xml:space="preserve">5, Very often | 4, Fairly often | 3, Sometimes | 2, Almost never | 1, Never </v>
          </cell>
          <cell r="F36" t="str">
            <v xml:space="preserve">WELL Score:Social Connectedness </v>
          </cell>
        </row>
        <row r="37">
          <cell r="A37" t="str">
            <v>core_people_rely</v>
          </cell>
          <cell r="D37" t="str">
            <v xml:space="preserve">...that there were people you could rely on? </v>
          </cell>
          <cell r="E37" t="str">
            <v xml:space="preserve">5, Very often | 4, Fairly often | 3, Sometimes | 2, Almost never | 1, Never </v>
          </cell>
          <cell r="F37" t="str">
            <v xml:space="preserve">WELL Score:Social Connectedness </v>
          </cell>
        </row>
        <row r="38">
          <cell r="A38" t="str">
            <v>core_drained_helping</v>
          </cell>
          <cell r="C38" t="str">
            <v xml:space="preserve"> During the last two weeks, how often did you feel…</v>
          </cell>
          <cell r="D38" t="str">
            <v xml:space="preserve">...drained by helping or taking care of others? </v>
          </cell>
          <cell r="E38" t="str">
            <v xml:space="preserve">5, Very often | 4, Fairly often | 3, Sometimes | 2, Almost never | 1, Never </v>
          </cell>
          <cell r="F38" t="str">
            <v xml:space="preserve">WELL Score:Social Connectedness </v>
          </cell>
        </row>
        <row r="39">
          <cell r="A39" t="str">
            <v>core_people_close</v>
          </cell>
          <cell r="D39" t="str">
            <v>…that there were people you felt close to?</v>
          </cell>
          <cell r="E39" t="str">
            <v xml:space="preserve">5, Very often | 4, Fairly often | 3, Sometimes | 2, Almost never | 1, Never </v>
          </cell>
          <cell r="F39" t="str">
            <v xml:space="preserve">WELL Score:Social Connectedness </v>
          </cell>
        </row>
        <row r="40">
          <cell r="A40" t="str">
            <v>core_group_friends</v>
          </cell>
          <cell r="D40" t="str">
            <v xml:space="preserve">...that you were a part of a group of friends? </v>
          </cell>
          <cell r="E40" t="str">
            <v xml:space="preserve">5, Very often | 4, Fairly often | 3, Sometimes | 2, Almost never | 1, Never </v>
          </cell>
          <cell r="F40" t="str">
            <v xml:space="preserve">WELL Score:Social Connectedness </v>
          </cell>
        </row>
        <row r="41">
          <cell r="A41" t="str">
            <v>core_people_upset</v>
          </cell>
          <cell r="D41" t="str">
            <v xml:space="preserve">...that other people upset you? </v>
          </cell>
          <cell r="E41" t="str">
            <v xml:space="preserve">5, Very often | 4, Fairly often | 3, Sometimes | 2, Almost never | 1, Never </v>
          </cell>
          <cell r="F41" t="str">
            <v xml:space="preserve">WELL Score:Social Connectedness </v>
          </cell>
        </row>
        <row r="42">
          <cell r="A42" t="str">
            <v>core_meet_expectations</v>
          </cell>
          <cell r="D42" t="str">
            <v>...that it was hard to meet the expectations of people in your life?</v>
          </cell>
          <cell r="E42" t="str">
            <v xml:space="preserve">5, Very often | 4, Fairly often | 3, Sometimes | 2, Almost never | 1, Never </v>
          </cell>
          <cell r="F42" t="str">
            <v xml:space="preserve">WELL Score:Social Connectedness </v>
          </cell>
        </row>
        <row r="43">
          <cell r="A43" t="str">
            <v>core_energized_help</v>
          </cell>
          <cell r="D43" t="str">
            <v xml:space="preserve">...energized by the opportunity to help or take care of others? </v>
          </cell>
          <cell r="E43" t="str">
            <v xml:space="preserve">5, Very often | 4, Fairly often | 3, Sometimes | 2, Almost never | 1, Never </v>
          </cell>
          <cell r="F43" t="str">
            <v xml:space="preserve">WELL Score:Social Connectedness </v>
          </cell>
        </row>
        <row r="44">
          <cell r="A44" t="str">
            <v>core_help</v>
          </cell>
          <cell r="D44" t="str">
            <v xml:space="preserve">...that you had someone you can turn to if you needed practical help, like getting a ride somewhere, help with shopping or cooking a meal, or help watching your children for a short time? </v>
          </cell>
          <cell r="E44" t="str">
            <v xml:space="preserve">5, Very often | 4, Fairly often | 3, Sometimes | 2, Almost never | 1, Never </v>
          </cell>
          <cell r="F44" t="str">
            <v xml:space="preserve">WELL Score:Social Connectedness </v>
          </cell>
        </row>
        <row r="45">
          <cell r="A45" t="str">
            <v>core_true_person</v>
          </cell>
          <cell r="C45"/>
          <cell r="D45" t="str">
            <v xml:space="preserve">...you could show who you truly are as a person? </v>
          </cell>
          <cell r="E45" t="str">
            <v xml:space="preserve">5, Very often | 4, Fairly often | 3, Sometimes | 2, Almost never | 1, Never </v>
          </cell>
          <cell r="F45" t="str">
            <v>WELL Score:Sense of Self</v>
          </cell>
        </row>
        <row r="46">
          <cell r="A46" t="str">
            <v>core_accepting_yourself</v>
          </cell>
          <cell r="D46" t="str">
            <v>...accepting of yourself?</v>
          </cell>
          <cell r="E46" t="str">
            <v xml:space="preserve">5, Very often | 4, Fairly often | 3, Sometimes | 2, Almost never | 1, Never </v>
          </cell>
          <cell r="F46" t="str">
            <v>WELL Score:Sense of Self</v>
          </cell>
        </row>
        <row r="47">
          <cell r="A47" t="str">
            <v>core_satisfied_yourself</v>
          </cell>
          <cell r="D47" t="str">
            <v xml:space="preserve">...satisfied with yourself? </v>
          </cell>
          <cell r="E47" t="str">
            <v xml:space="preserve">5, Very often | 4, Fairly often | 3, Sometimes | 2, Almost never | 1, Never </v>
          </cell>
          <cell r="F47" t="str">
            <v>WELL Score:Sense of Self</v>
          </cell>
        </row>
        <row r="48">
          <cell r="A48" t="str">
            <v>core_capable</v>
          </cell>
          <cell r="C48"/>
          <cell r="D48" t="str">
            <v xml:space="preserve">...that you were very capable? </v>
          </cell>
          <cell r="E48" t="str">
            <v xml:space="preserve">5, Very often | 4, Fairly often | 3, Sometimes | 2, Almost never | 1, Never </v>
          </cell>
          <cell r="F48" t="str">
            <v>WELL Score:Sense of Self</v>
          </cell>
        </row>
        <row r="49">
          <cell r="A49" t="str">
            <v>core_daily_activities</v>
          </cell>
          <cell r="D49" t="str">
            <v xml:space="preserve">...that you were interested in your daily activities? </v>
          </cell>
          <cell r="E49" t="str">
            <v xml:space="preserve">5, Very often | 4, Fairly often | 3, Sometimes | 2, Almost never | 1, Never </v>
          </cell>
          <cell r="F49" t="str">
            <v>WELL Score:Sense of Self</v>
          </cell>
        </row>
        <row r="50">
          <cell r="A50" t="str">
            <v>core_religious_beliefs</v>
          </cell>
          <cell r="C50" t="str">
            <v>Spiritual or religious beliefs</v>
          </cell>
          <cell r="D50" t="str">
            <v>How important are spiritual or religious beliefs in your day to day life?</v>
          </cell>
          <cell r="E50" t="str">
            <v>5, Very important | 4, Fairly important | 3, Somewhat important | 2, Not too important | 1, Not at all important</v>
          </cell>
          <cell r="F50" t="str">
            <v>WELL Score:Spirituality and Religion</v>
          </cell>
        </row>
        <row r="51">
          <cell r="A51" t="str">
            <v>core_contribute_doing</v>
          </cell>
          <cell r="C51" t="str">
            <v>Your life</v>
          </cell>
          <cell r="D51" t="str">
            <v>How often does your daily life include experiences that give your life meaning?</v>
          </cell>
          <cell r="E51" t="str">
            <v xml:space="preserve">5, Very often | 4, Fairly often | 3, Sometimes | 2, Almost never | 1, Never </v>
          </cell>
          <cell r="F51" t="str">
            <v xml:space="preserve">WELL Score:Purpose and Meaning </v>
          </cell>
        </row>
        <row r="52">
          <cell r="A52" t="str">
            <v>core_engage_oppo</v>
          </cell>
          <cell r="D52" t="str">
            <v>How often do you engage with opportunities to challenge yourself and grow as a person?</v>
          </cell>
          <cell r="E52" t="str">
            <v xml:space="preserve">5, Very often | 4, Fairly often | 3, Sometimes | 2, Almost never | 1, Never </v>
          </cell>
          <cell r="F52" t="str">
            <v>WELL Score:Exploration and Creativity</v>
          </cell>
        </row>
        <row r="53">
          <cell r="A53" t="str">
            <v>core_contribute_alive</v>
          </cell>
          <cell r="D53" t="str">
            <v>How often does your daily life include experiences that give your life purpose?</v>
          </cell>
          <cell r="E53" t="str">
            <v xml:space="preserve">5, Very often | 4, Fairly often | 3, Sometimes | 2, Almost never | 1, Never </v>
          </cell>
          <cell r="F53" t="str">
            <v xml:space="preserve">WELL Score:Purpose and Meaning </v>
          </cell>
        </row>
        <row r="54">
          <cell r="A54" t="str">
            <v>core_money_needs</v>
          </cell>
          <cell r="D54" t="str">
            <v>During the last year, how often have you had enough money to meet your needs?</v>
          </cell>
          <cell r="E54" t="str">
            <v>6, All of the time | 5, Most of the time | 4, More than half of the time | 3, Less than half of the time | 2, Some of the time | 1, None of the time</v>
          </cell>
          <cell r="F54" t="str">
            <v>WELL Score:Financial Security</v>
          </cell>
        </row>
        <row r="55">
          <cell r="A55" t="str">
            <v>core_lpaq</v>
          </cell>
          <cell r="C55" t="str">
            <v>Think about your physical activity</v>
          </cell>
          <cell r="D55" t="str">
            <v xml:space="preserve">During the past month, which statement best describes the kinds of physical activity you usually did? Do not include the time you spent working at a job. Please read all six statements before selecting one. 
</v>
          </cell>
          <cell r="E55" t="str">
            <v>1, I did not do much physical activity. I mostly did things like watching television, reading, playing cards, or playing computer games. Only occasionally, no more than once or twice a month, did I do anything more active such as going for a walk or playing tennis. | 2, Once or twice a week, I did light activities such as getting outdoors on the weekends for an easy walk or stroll. Or once or twice a week, I did chores around the house such as sweeping floors or vacuuming. | 3, About three times a week, I did moderate activities such as brisk walking, swimming, or riding a bike for about 15-20 minutes each time. Or about once a week, I did moderately dicult chores such as raking or mowing the lawn for about 45-60 minutes. Or about once a week, I played sports such as softball, basketball, or soccer for about 45-60 minutes. | 4, Almost daily, that is ve or more times a week, I did moderate activities such as brisk walking, swimming, or riding a bike for 30 minutes or more each time. Or about once a week, I did moderately dicult chores or played sports for 2 hours or more. | 5, About three times a week, I did vigorous activities such as running or riding hard on a bike for 30 minutes or more each time. | 6, Almost daily, that is, ve or more times a week, I did vigorous activities such as running or riding hard on a bike for 30 minutes or more each time.</v>
          </cell>
        </row>
        <row r="56">
          <cell r="A56" t="str">
            <v>core_vegatables_intro_v2</v>
          </cell>
          <cell r="C56" t="str">
            <v>The questions in this section ask about what you eat and drink. While answering these questions, please think about what you have been eating and drinking during the last month.
Vegetable and Fruit</v>
          </cell>
          <cell r="D56" t="str">
            <v>How often did you eat vegetables?</v>
          </cell>
          <cell r="E56" t="str">
            <v>1, Less than once a week | 2, Every week but not every day | 3, Every day</v>
          </cell>
          <cell r="F56" t="str">
            <v>WELL Score:Lifestyle Behaviors-Diet</v>
          </cell>
        </row>
        <row r="57">
          <cell r="A57" t="str">
            <v>core_vegetables_intro_v2_1</v>
          </cell>
          <cell r="D57" t="str">
            <v>How often in past month?</v>
          </cell>
          <cell r="E57" t="str">
            <v xml:space="preserve">0, Never | 1, 1 time in past month | 2, 2-3 times in past month </v>
          </cell>
          <cell r="F57" t="str">
            <v>WELL Score:Lifestyle Behaviors-Diet</v>
          </cell>
        </row>
        <row r="58">
          <cell r="A58" t="str">
            <v>core_vegetables_intro_v2_2</v>
          </cell>
          <cell r="D58" t="str">
            <v>How often in a week?</v>
          </cell>
          <cell r="E58" t="str">
            <v xml:space="preserve">0, 1-2 times a week | 1, 3-4 times a week | 2, 5-6 times a week </v>
          </cell>
          <cell r="F58" t="str">
            <v>WELL Score:Lifestyle Behaviors-Diet</v>
          </cell>
        </row>
        <row r="59">
          <cell r="A59" t="str">
            <v>core_vegetables_intro_v2_3</v>
          </cell>
          <cell r="D59" t="str">
            <v>How often in a day?</v>
          </cell>
          <cell r="E59" t="str">
            <v xml:space="preserve">0, 1 time a day | 1, 2-3 times a day | 2, 4-5 times a day | 3, 6 or more times a day </v>
          </cell>
          <cell r="F59" t="str">
            <v>WELL Score:Lifestyle Behaviors-Diet</v>
          </cell>
        </row>
        <row r="60">
          <cell r="A60" t="str">
            <v>core_fruit_intro_v2</v>
          </cell>
          <cell r="D60" t="str">
            <v>How often did you eat fruit? Include fresh, frozen, or canned fruit. Do not include fruit juice.</v>
          </cell>
          <cell r="E60" t="str">
            <v>1, Less than once a week | 2, Every week but not every day | 3, Every day</v>
          </cell>
          <cell r="F60" t="str">
            <v>WELL Score:Lifestyle Behaviors-Diet</v>
          </cell>
        </row>
        <row r="61">
          <cell r="A61" t="str">
            <v>core_fruit_intro_v2_1</v>
          </cell>
          <cell r="D61" t="str">
            <v>How often in past month?</v>
          </cell>
          <cell r="E61" t="str">
            <v xml:space="preserve">0, Never | 1, 1 time in past month | 2, 2-3 times in past month </v>
          </cell>
          <cell r="F61" t="str">
            <v>WELL Score:Lifestyle Behaviors-Diet</v>
          </cell>
        </row>
        <row r="62">
          <cell r="A62" t="str">
            <v>core_fruit_intro_v2_2</v>
          </cell>
          <cell r="D62" t="str">
            <v>How often in a week?</v>
          </cell>
          <cell r="E62" t="str">
            <v xml:space="preserve">0, 1-2 times a week | 1, 3-4 times a week | 2, 5-6 times a week </v>
          </cell>
          <cell r="F62" t="str">
            <v>WELL Score:Lifestyle Behaviors-Diet</v>
          </cell>
        </row>
        <row r="63">
          <cell r="A63" t="str">
            <v>core_fruit_intro_v2_3</v>
          </cell>
          <cell r="D63" t="str">
            <v>How often in a day?</v>
          </cell>
          <cell r="E63" t="str">
            <v xml:space="preserve">0, 1 time a day | 1, 2-3 times a day | 2, 4-5 times a day | 3, 6 or more times a day </v>
          </cell>
          <cell r="F63" t="str">
            <v>WELL Score:Lifestyle Behaviors-Diet</v>
          </cell>
        </row>
        <row r="64">
          <cell r="A64" t="str">
            <v>core_grain_intro_v2</v>
          </cell>
          <cell r="C64" t="str">
            <v>Grains, Beans, and Drinks</v>
          </cell>
          <cell r="D64" t="str">
            <v>How often did you eat whole grains and whole grain products, such as whole grain bread or muffins, whole grain rice (i.e., brown rice), bulgur, whole grain pasta, or whole grain cereal?</v>
          </cell>
          <cell r="E64" t="str">
            <v>1, Less than once a week | 2, Every week but not every day | 3, Every day</v>
          </cell>
          <cell r="F64" t="str">
            <v>WELL Score:Lifestyle Behaviors-Diet</v>
          </cell>
        </row>
        <row r="65">
          <cell r="A65" t="str">
            <v>core_grain_intro_v2_1</v>
          </cell>
          <cell r="D65" t="str">
            <v>How often in past month?</v>
          </cell>
          <cell r="E65" t="str">
            <v xml:space="preserve">0, Never | 1, 1 time in past month | 2, 2-3 times in past month </v>
          </cell>
          <cell r="F65" t="str">
            <v>WELL Score:Lifestyle Behaviors-Diet</v>
          </cell>
        </row>
        <row r="66">
          <cell r="A66" t="str">
            <v>core_grain_intro_v2_2</v>
          </cell>
          <cell r="D66" t="str">
            <v>How often in a week?</v>
          </cell>
          <cell r="E66" t="str">
            <v xml:space="preserve">0, 1-2 times a week | 1, 3-4 times a week | 2, 5-6 times a week </v>
          </cell>
          <cell r="F66" t="str">
            <v>WELL Score:Lifestyle Behaviors-Diet</v>
          </cell>
        </row>
        <row r="67">
          <cell r="A67" t="str">
            <v>core_grain_intro_v2_3</v>
          </cell>
          <cell r="D67" t="str">
            <v>How often in a day?</v>
          </cell>
          <cell r="E67" t="str">
            <v xml:space="preserve">0, 1 time a day | 1, 2-3 times a day | 2, 4-5 times a day | 3, 6 or more times a day </v>
          </cell>
          <cell r="F67" t="str">
            <v>WELL Score:Lifestyle Behaviors-Diet</v>
          </cell>
        </row>
        <row r="68">
          <cell r="A68" t="str">
            <v>core_bean_intro_v2</v>
          </cell>
          <cell r="D68" t="str">
            <v>How often did you eat cooked or canned beans or lentils? Include refried, baked, black, or garbanzo beans, beans in soup, soybeans, edamame, tofu or lentils. Do not include long green beans (long green beans should be counted as vegetables).</v>
          </cell>
          <cell r="E68" t="str">
            <v>1, Less than once a week | 2, Every week but not every day | 3, Every day</v>
          </cell>
          <cell r="F68" t="str">
            <v>WELL Score:Lifestyle Behaviors-Diet</v>
          </cell>
        </row>
        <row r="69">
          <cell r="A69" t="str">
            <v>core_bean_intro_v2_1</v>
          </cell>
          <cell r="D69" t="str">
            <v>How often in past month?</v>
          </cell>
          <cell r="E69" t="str">
            <v xml:space="preserve">0, Never | 1, 1 time in past month | 2, 2-3 times in past month </v>
          </cell>
          <cell r="F69" t="str">
            <v>WELL Score:Lifestyle Behaviors-Diet</v>
          </cell>
        </row>
        <row r="70">
          <cell r="A70" t="str">
            <v>core_bean_intro_v2_2</v>
          </cell>
          <cell r="D70" t="str">
            <v>How often in a week?</v>
          </cell>
          <cell r="E70" t="str">
            <v xml:space="preserve">0, 1-2 times a week | 1, 3-4 times a week | 2, 5-6 times a week </v>
          </cell>
          <cell r="F70" t="str">
            <v>WELL Score:Lifestyle Behaviors-Diet</v>
          </cell>
        </row>
        <row r="71">
          <cell r="A71" t="str">
            <v>core_bean_intro_v2_3</v>
          </cell>
          <cell r="D71" t="str">
            <v>How often in a day?</v>
          </cell>
          <cell r="E71" t="str">
            <v xml:space="preserve">0, 1 time a day | 1, 2-3 times a day | 2, 4-5 times a day | 3, 6 or more times a day </v>
          </cell>
          <cell r="F71" t="str">
            <v>WELL Score:Lifestyle Behaviors-Diet</v>
          </cell>
        </row>
        <row r="72">
          <cell r="A72" t="str">
            <v>core_sweet_intro_v2</v>
          </cell>
          <cell r="D72" t="str">
            <v>How often did you drink sugar sweetened beverages or 100% fruit juice?  Include soda, sweetened energy drinks, sweetened fruit drinks, or coffee/tea to which you added sweetener. Do not include diet drinks.</v>
          </cell>
          <cell r="E72" t="str">
            <v>1, Less than once a week | 2, Every week but not every day | 3, Every day</v>
          </cell>
          <cell r="F72" t="str">
            <v>WELL Score:Lifestyle Behaviors-Diet</v>
          </cell>
        </row>
        <row r="73">
          <cell r="A73" t="str">
            <v>core_sweet_intro_v2_1</v>
          </cell>
          <cell r="D73" t="str">
            <v>How often in past month?</v>
          </cell>
          <cell r="E73" t="str">
            <v xml:space="preserve">0, Never | 1, 1 time in past month | 2, 2-3 times in past month </v>
          </cell>
          <cell r="F73" t="str">
            <v>WELL Score:Lifestyle Behaviors-Diet</v>
          </cell>
        </row>
        <row r="74">
          <cell r="A74" t="str">
            <v>core_sweet_intro_v2_2</v>
          </cell>
          <cell r="D74" t="str">
            <v>How often in a week?</v>
          </cell>
          <cell r="E74" t="str">
            <v xml:space="preserve">0, 1-2 times a week | 1, 3-4 times a week | 2, 5-6 times a week </v>
          </cell>
          <cell r="F74" t="str">
            <v>WELL Score:Lifestyle Behaviors-Diet</v>
          </cell>
        </row>
        <row r="75">
          <cell r="A75" t="str">
            <v>core_sweet_intro_v2_3</v>
          </cell>
          <cell r="D75" t="str">
            <v>How often in a day?</v>
          </cell>
          <cell r="E75" t="str">
            <v xml:space="preserve">0, 1 time a day | 1, 2-3 times a day | 2, 4-5 times a day | 3, 6 or more times a day </v>
          </cell>
          <cell r="F75" t="str">
            <v>WELL Score:Lifestyle Behaviors-Diet</v>
          </cell>
        </row>
        <row r="76">
          <cell r="A76" t="str">
            <v>core_meat_intro_v2</v>
          </cell>
          <cell r="C76" t="str">
            <v>Meat and Oils</v>
          </cell>
          <cell r="D76" t="str">
            <v>How often did you eat red meat or processed meat, such as bacon, sausage, bologna, ground beef, steak, beef ribs, roast beef, or hamburger sandwich?</v>
          </cell>
          <cell r="E76" t="str">
            <v>1, Less than once a week | 2, Every week but not every day | 3, Every day</v>
          </cell>
          <cell r="F76" t="str">
            <v>WELL Score:Lifestyle Behaviors-Diet</v>
          </cell>
        </row>
        <row r="77">
          <cell r="A77" t="str">
            <v>core_meat_intro_v2_1</v>
          </cell>
          <cell r="D77" t="str">
            <v>How often in past month?</v>
          </cell>
          <cell r="E77" t="str">
            <v xml:space="preserve">0, Never | 1, 1 time in past month | 2, 2-3 times in past month </v>
          </cell>
          <cell r="F77" t="str">
            <v>WELL Score:Lifestyle Behaviors-Diet</v>
          </cell>
        </row>
        <row r="78">
          <cell r="A78" t="str">
            <v>core_meat_intro_v2_2</v>
          </cell>
          <cell r="D78" t="str">
            <v>How often in a week?</v>
          </cell>
          <cell r="E78" t="str">
            <v xml:space="preserve">0, 1-2 times a week | 1, 3-4 times a week | 2, 5-6 times a week </v>
          </cell>
          <cell r="F78" t="str">
            <v>WELL Score:Lifestyle Behaviors-Diet</v>
          </cell>
        </row>
        <row r="79">
          <cell r="A79" t="str">
            <v>core_meat_intro_v2_3</v>
          </cell>
          <cell r="D79" t="str">
            <v>How often in a day?</v>
          </cell>
          <cell r="E79" t="str">
            <v xml:space="preserve">0, 1 time a day | 1, 2-3 times a day | 2, 4-5 times a day | 3, 6 or more times a day </v>
          </cell>
          <cell r="F79" t="str">
            <v>WELL Score:Lifestyle Behaviors-Diet</v>
          </cell>
        </row>
        <row r="80">
          <cell r="A80" t="str">
            <v>core_nuts_intro_v2</v>
          </cell>
          <cell r="D80" t="str">
            <v>How often did you eat nuts, seeds, or nut butter, such as peanut butter or almonds?</v>
          </cell>
          <cell r="E80" t="str">
            <v>1, Less than once a week | 2, Every week but not every day | 3, Every day</v>
          </cell>
          <cell r="F80" t="str">
            <v>WELL Score:Lifestyle Behaviors-Diet</v>
          </cell>
        </row>
        <row r="81">
          <cell r="A81" t="str">
            <v>core_nuts_intro_v2_1</v>
          </cell>
          <cell r="D81" t="str">
            <v>How often in past month?</v>
          </cell>
          <cell r="E81" t="str">
            <v xml:space="preserve">0, Never | 1, 1 time in past month | 2, 2-3 times in past month </v>
          </cell>
          <cell r="F81" t="str">
            <v>WELL Score:Lifestyle Behaviors-Diet</v>
          </cell>
        </row>
        <row r="82">
          <cell r="A82" t="str">
            <v>core_nuts_intro_v2_2</v>
          </cell>
          <cell r="D82" t="str">
            <v>How often in a week?</v>
          </cell>
          <cell r="E82" t="str">
            <v xml:space="preserve">0, 1-2 times a week | 1, 3-4 times a week | 2, 5-6 times a week </v>
          </cell>
          <cell r="F82" t="str">
            <v>WELL Score:Lifestyle Behaviors-Diet</v>
          </cell>
        </row>
        <row r="83">
          <cell r="A83" t="str">
            <v>core_nuts_intro_v2_3</v>
          </cell>
          <cell r="D83" t="str">
            <v>How often in a day?</v>
          </cell>
          <cell r="E83" t="str">
            <v xml:space="preserve">0, 1 time a day | 1, 2-3 times a day | 2, 4-5 times a day | 3, 6 or more times a day </v>
          </cell>
          <cell r="F83" t="str">
            <v>WELL Score:Lifestyle Behaviors-Diet</v>
          </cell>
        </row>
        <row r="84">
          <cell r="A84" t="str">
            <v>core_sodium_intro_v2</v>
          </cell>
          <cell r="C84" t="str">
            <v>Sodium and Sugar</v>
          </cell>
          <cell r="D84" t="str">
            <v>How often did you eat high sodium processed foods like canned soup, pizza, prepared pasta dishes, and savory snacks (chips, popcorn, pretzels)?</v>
          </cell>
          <cell r="E84" t="str">
            <v>1, Less than once a week | 2, Every week but not every day | 3, Every day</v>
          </cell>
          <cell r="F84" t="str">
            <v>WELL Score:Lifestyle Behaviors-Diet</v>
          </cell>
        </row>
        <row r="85">
          <cell r="A85" t="str">
            <v>core_sodium_intro_v2_1</v>
          </cell>
          <cell r="D85" t="str">
            <v>How often in past month?</v>
          </cell>
          <cell r="E85" t="str">
            <v xml:space="preserve">0, Never | 1, 1 time in past month | 2, 2-3 times in past month </v>
          </cell>
          <cell r="F85" t="str">
            <v>WELL Score:Lifestyle Behaviors-Diet</v>
          </cell>
        </row>
        <row r="86">
          <cell r="A86" t="str">
            <v>core_sodium_intro_v2_2</v>
          </cell>
          <cell r="D86" t="str">
            <v>How often in a week?</v>
          </cell>
          <cell r="E86" t="str">
            <v xml:space="preserve">0, 1-2 times a week | 1, 3-4 times a week | 2, 5-6 times a week </v>
          </cell>
          <cell r="F86" t="str">
            <v>WELL Score:Lifestyle Behaviors-Diet</v>
          </cell>
        </row>
        <row r="87">
          <cell r="A87" t="str">
            <v>core_sodium_intro_v2_3</v>
          </cell>
          <cell r="D87" t="str">
            <v>How often in a day?</v>
          </cell>
          <cell r="E87" t="str">
            <v xml:space="preserve">0, 1 time a day | 1, 2-3 times a day | 2, 4-5 times a day | 3, 6 or more times a day </v>
          </cell>
          <cell r="F87" t="str">
            <v>WELL Score:Lifestyle Behaviors-Diet</v>
          </cell>
        </row>
        <row r="88">
          <cell r="A88" t="str">
            <v>core_sugar_intro_v2</v>
          </cell>
          <cell r="D88" t="str">
            <v>How often did you eat sugar-sweetened baked goods or candy, such as cookies, donuts, pastry, and candy bars?</v>
          </cell>
          <cell r="E88" t="str">
            <v>1, Less than once a week | 2, Every week but not every day | 3, Every day</v>
          </cell>
          <cell r="F88" t="str">
            <v>WELL Score:Lifestyle Behaviors-Diet</v>
          </cell>
        </row>
        <row r="89">
          <cell r="A89" t="str">
            <v>core_sugar_intro_v2_1</v>
          </cell>
          <cell r="D89" t="str">
            <v>How often in past month?</v>
          </cell>
          <cell r="E89" t="str">
            <v xml:space="preserve">0, Never | 1, 1 time in past month | 2, 2-3 times in past month </v>
          </cell>
          <cell r="F89" t="str">
            <v>WELL Score:Lifestyle Behaviors-Diet</v>
          </cell>
        </row>
        <row r="90">
          <cell r="A90" t="str">
            <v>core_sugar_intro_v2_2</v>
          </cell>
          <cell r="D90" t="str">
            <v>How often in a week?</v>
          </cell>
          <cell r="E90" t="str">
            <v xml:space="preserve">0, 1-2 times a week | 1, 3-4 times a week | 2, 5-6 times a week </v>
          </cell>
          <cell r="F90" t="str">
            <v>WELL Score:Lifestyle Behaviors-Diet</v>
          </cell>
        </row>
        <row r="91">
          <cell r="A91" t="str">
            <v>core_sugar_intro_v2_3</v>
          </cell>
          <cell r="D91" t="str">
            <v>How often in a day?</v>
          </cell>
          <cell r="E91" t="str">
            <v>0, &lt;span class="lang en"&gt;1 time a day &lt;/span&gt;&lt;span class="lang sp"&gt;1 vez al día &lt;/span&gt;&lt;span class="lang cn"&gt;每天1次 &lt;/span&gt;&lt;span class="lang tw"&gt;每天1次&lt;/span&gt; | 1, &lt;span class="lang en"&gt;2-3 times a day &lt;/span&gt;&lt;span class="lang sp"&gt;2-3 veces al día &lt;/span&gt;&lt;span class="lang cn"&gt;一天2-3次 &lt;/span&gt;&lt;span class="lang tw"&gt;一天2-3次&lt;/span&gt; | 2, &lt;span class="lang en"&gt;4-5 times a day &lt;/span&gt;&lt;span class="lang sp"&gt;4-5 veces al día &lt;/span&gt;&lt;span class="lang cn"&gt;一天4-5次 &lt;/span&gt;&lt;span class="lang tw"&gt;一天4-5次&lt;/span&gt; | 3, &lt;span class="lang en"&gt;6 or more times a day &lt;/span&gt;&lt;span class="lang sp"&gt;6 o más veces al día &lt;/span&gt;&lt;span class="lang cn"&gt;每天6次或以上 &lt;/span&gt;&lt;span class="lang tw"&gt;每天6次或以上&lt;/span&gt;</v>
          </cell>
          <cell r="F91" t="str">
            <v>WELL Score:Lifestyle Behaviors-Diet</v>
          </cell>
        </row>
        <row r="92">
          <cell r="A92" t="str">
            <v>core_fish_intro_v2</v>
          </cell>
          <cell r="C92" t="str">
            <v>Fish and Milk</v>
          </cell>
          <cell r="D92" t="str">
            <v>How often did you eat fish?</v>
          </cell>
          <cell r="E92" t="str">
            <v>1, Less than once a week | 2, Every week but not every day | 3, Every day</v>
          </cell>
          <cell r="F92" t="str">
            <v>WELL Score:Lifestyle Behaviors-Diet</v>
          </cell>
        </row>
        <row r="93">
          <cell r="A93" t="str">
            <v>core_fish_intro_v2_1</v>
          </cell>
          <cell r="D93" t="str">
            <v>How often in past month?</v>
          </cell>
          <cell r="E93" t="str">
            <v xml:space="preserve">0, Never | 1, 1 time in past month | 2, 2-3 times in past month </v>
          </cell>
          <cell r="F93" t="str">
            <v>WELL Score:Lifestyle Behaviors-Diet</v>
          </cell>
        </row>
        <row r="94">
          <cell r="A94" t="str">
            <v>core_fish_intro_v2_2</v>
          </cell>
          <cell r="D94" t="str">
            <v>How often in a week?</v>
          </cell>
          <cell r="E94" t="str">
            <v xml:space="preserve">0, 1-2 times a week | 1, 3-4 times a week | 2, 5-6 times a week </v>
          </cell>
          <cell r="F94" t="str">
            <v>WELL Score:Lifestyle Behaviors-Diet</v>
          </cell>
        </row>
        <row r="95">
          <cell r="A95" t="str">
            <v>core_fish_intro_v2_3</v>
          </cell>
          <cell r="D95" t="str">
            <v>How often in a day?</v>
          </cell>
          <cell r="E95" t="str">
            <v xml:space="preserve">0, 1 time a day | 1, 2-3 times a day | 2, 4-5 times a day | 3, 6 or more times a day </v>
          </cell>
          <cell r="F95" t="str">
            <v>WELL Score:Lifestyle Behaviors-Diet</v>
          </cell>
        </row>
        <row r="96">
          <cell r="A96" t="str">
            <v>core_cook_intro_v2</v>
          </cell>
          <cell r="C96" t="str">
            <v>Self-prepared food and Fast food</v>
          </cell>
          <cell r="D96" t="str">
            <v>How often did you prepare your own meal (cook food)?</v>
          </cell>
          <cell r="E96" t="str">
            <v>1, Less than once a week | 2, Every week but not every day | 3, Every day</v>
          </cell>
          <cell r="F96" t="str">
            <v>WELL Score:Lifestyle Behaviors-Diet</v>
          </cell>
        </row>
        <row r="97">
          <cell r="A97" t="str">
            <v>core_cook_intro_v2_1</v>
          </cell>
          <cell r="D97" t="str">
            <v>How often in past month?</v>
          </cell>
          <cell r="E97" t="str">
            <v xml:space="preserve">0, Never | 1, 1 time in past month | 2, 2-3 times in past month </v>
          </cell>
          <cell r="F97" t="str">
            <v>WELL Score:Lifestyle Behaviors-Diet</v>
          </cell>
        </row>
        <row r="98">
          <cell r="A98" t="str">
            <v>core_cook_intro_v2_2</v>
          </cell>
          <cell r="D98" t="str">
            <v>How often in a week?</v>
          </cell>
          <cell r="E98" t="str">
            <v xml:space="preserve">0, 1-2 times a week | 1, 3-4 times a week | 2, 5-6 times a week </v>
          </cell>
          <cell r="F98" t="str">
            <v>WELL Score:Lifestyle Behaviors-Diet</v>
          </cell>
        </row>
        <row r="99">
          <cell r="A99" t="str">
            <v>core_cook_intro_v2_3</v>
          </cell>
          <cell r="D99" t="str">
            <v>How often in a day?</v>
          </cell>
          <cell r="E99" t="str">
            <v xml:space="preserve">0, 1 time a day | 1, 2-3 times a day | 2, 4-5 times a day | 3, 6 or more times a day </v>
          </cell>
          <cell r="F99" t="str">
            <v>WELL Score:Lifestyle Behaviors-Diet</v>
          </cell>
        </row>
        <row r="100">
          <cell r="A100" t="str">
            <v>core_fastfood_intro_v2</v>
          </cell>
          <cell r="D100" t="str">
            <v>How often did you eat fast food? Include fast food eaten at work, at home, or at fast-food restaurants, carryout or drive through. Include food you get at places like McDonald's, KFC, Panda Express, Taco Bell, or other fast food restaurants.</v>
          </cell>
          <cell r="E100" t="str">
            <v>1, Less than once a week | 2, Every week but not every day | 3, Every day</v>
          </cell>
          <cell r="F100" t="str">
            <v>WELL Score:Lifestyle Behaviors-Diet</v>
          </cell>
        </row>
        <row r="101">
          <cell r="A101" t="str">
            <v>core_fastfood_intro_v2_1</v>
          </cell>
          <cell r="D101" t="str">
            <v>How often in past month?</v>
          </cell>
          <cell r="E101" t="str">
            <v xml:space="preserve">0, Never | 1, 1 time in past month | 2, 2-3 times in past month </v>
          </cell>
          <cell r="F101" t="str">
            <v>WELL Score:Lifestyle Behaviors-Diet</v>
          </cell>
        </row>
        <row r="102">
          <cell r="A102" t="str">
            <v>core_fastfood_intro_v2_2</v>
          </cell>
          <cell r="D102" t="str">
            <v>How often in a week?</v>
          </cell>
          <cell r="E102" t="str">
            <v xml:space="preserve">0, 1-2 times a week | 1, 3-4 times a week | 2, 5-6 times a week </v>
          </cell>
          <cell r="F102" t="str">
            <v>WELL Score:Lifestyle Behaviors-Diet</v>
          </cell>
        </row>
        <row r="103">
          <cell r="A103" t="str">
            <v>core_fastfood_intro_v2_3</v>
          </cell>
          <cell r="D103" t="str">
            <v>How often in a day?</v>
          </cell>
          <cell r="E103" t="str">
            <v xml:space="preserve">0, 1 time a day | 1, 2-3 times a day | 2, 4-5 times a day | 3, 6 or more times a day </v>
          </cell>
          <cell r="F103" t="str">
            <v>WELL Score:Lifestyle Behaviors-Diet</v>
          </cell>
        </row>
        <row r="104">
          <cell r="A104" t="str">
            <v>core_smoke_100</v>
          </cell>
          <cell r="C104"/>
          <cell r="D104" t="str">
            <v>Altogether, have you smoked at least 100 or more cigarettes in your entire lifetime?</v>
          </cell>
          <cell r="E104" t="str">
            <v>1, &lt;span class="lang en"&gt;Yes &lt;/span&gt;&lt;span class="lang sp"&gt;Si &lt;/span&gt;&lt;span class="lang cn"&gt;是&lt;/span&gt; &lt;span class="lang tw"&gt;是&lt;/span&gt; | 0, &lt;span class="lang en"&gt;No &lt;/span&gt;&lt;span class="lang sp"&gt;No &lt;/span&gt;&lt;span class="lang cn"&gt;否 &lt;/span&gt;&lt;span class="lang tw"&gt;否&lt;/span&gt;</v>
          </cell>
          <cell r="F104" t="str">
            <v>WELL Score:Lifestyle Behaviors-Smoking</v>
          </cell>
        </row>
        <row r="105">
          <cell r="A105" t="str">
            <v>core_smoke_freq</v>
          </cell>
          <cell r="D105" t="str">
            <v>How often do you currently smoke?</v>
          </cell>
          <cell r="E105" t="str">
            <v>3, &lt;span class="lang en"&gt;Every day &lt;/span&gt;&lt;span class="lang sp"&gt;Todos los días &lt;/span&gt;&lt;span class="lang cn"&gt;每天 &lt;/span&gt;&lt;span class="lang tw"&gt;每天&lt;/span&gt; | 2, &lt;span class="lang en"&gt;Some days &lt;/span&gt;&lt;span class="lang sp"&gt;Algunos días &lt;/span&gt;&lt;span class="lang cn"&gt;有些天 &lt;/span&gt;&lt;span class="lang tw"&gt;有些天&lt;/span&gt; | 1, &lt;span class="lang en"&gt;Not at all &lt;/span&gt;&lt;span class="lang sp"&gt;Nunca &lt;/span&gt;&lt;span class="lang cn"&gt;从來没有 &lt;/span&gt;&lt;span class="lang tw"&gt;從來沒有&lt;/span&gt;</v>
          </cell>
          <cell r="F105" t="str">
            <v>WELL Score:Lifestyle Behaviors-Smoking</v>
          </cell>
        </row>
        <row r="106">
          <cell r="A106" t="str">
            <v>core_bngdrink_male_freq</v>
          </cell>
          <cell r="D106" t="str">
            <v xml:space="preserve">During the past 30 days, did you ever have 5 or more drinks containing any kind of alcohol within a two-hour period? </v>
          </cell>
          <cell r="E106" t="str">
            <v>1, &lt;span class="lang en"&gt;Yes &lt;/span&gt;&lt;span class="lang sp"&gt;Si &lt;/span&gt;&lt;span class="lang cn"&gt;是 &lt;/span&gt;&lt;span class="lang tw"&gt;是&lt;/span&gt; | 0, &lt;span class="lang en"&gt;No &lt;/span&gt;&lt;span class="lang sp"&gt;No &lt;/span&gt;&lt;span class="lang cn"&gt;否 &lt;/span&gt;&lt;span class="lang tw"&gt;否&lt;/span&gt;</v>
          </cell>
          <cell r="F106" t="str">
            <v>WELL Score:Lifestyle Behaviors-Alcohol</v>
          </cell>
        </row>
        <row r="107">
          <cell r="A107" t="str">
            <v>core_bngdrink_female_freq</v>
          </cell>
          <cell r="D107" t="str">
            <v xml:space="preserve">During the past 30 days, did you ever have 4 or more drinks containing any kind of alcohol within a two-hour period? </v>
          </cell>
          <cell r="E107" t="str">
            <v>1, &lt;span class="lang en"&gt;Yes &lt;/span&gt;&lt;span class="lang sp"&gt;Si &lt;/span&gt;&lt;span class="lang cn"&gt;是 &lt;/span&gt;&lt;span class="lang tw"&gt;是&lt;/span&gt; | 0, &lt;span class="lang en"&gt;No &lt;/span&gt;&lt;span class="lang sp"&gt;No &lt;/span&gt;&lt;span class="lang cn"&gt;否 &lt;/span&gt;&lt;span class="lang tw"&gt;否&lt;/span&gt;</v>
          </cell>
          <cell r="F107" t="str">
            <v>WELL Score:Lifestyle Behaviors-Alcohol</v>
          </cell>
        </row>
        <row r="108">
          <cell r="A108" t="str">
            <v>core_sleep</v>
          </cell>
          <cell r="D108" t="str">
            <v>On average, during the last two weeks, how many hours and minutes, not including naps, did you usually sleep during the night?</v>
          </cell>
        </row>
        <row r="109">
          <cell r="A109" t="str">
            <v>core_sleep_hh</v>
          </cell>
          <cell r="D109" t="str">
            <v>Hours</v>
          </cell>
          <cell r="E109" t="str">
            <v>0, 0 | 1, 1 | 2, 2 | 3, 3 | 4, 4 | 5, 5 | 6, 6 | 7, 7 | 8, 8 | 9, 9 | 10, 10 | 11, 11 | 12, 12 | 13, 13 | 14, 14 | 15, 15 | 16, 16 | 17, 17 | 18, 18 | 19, 19 | 20, 20</v>
          </cell>
          <cell r="F109" t="str">
            <v>WELL Score:Lifestyle Behaviors-Sleep</v>
          </cell>
        </row>
        <row r="110">
          <cell r="A110" t="str">
            <v>core_sleep_mm</v>
          </cell>
          <cell r="D110" t="str">
            <v>Minutes</v>
          </cell>
          <cell r="E110" t="str">
            <v>0, 0 | 15, 15 | 30, 30 | 45, 45</v>
          </cell>
          <cell r="F110" t="str">
            <v>WELL Score:Lifestyle Behaviors-Sleep</v>
          </cell>
        </row>
        <row r="111">
          <cell r="A111" t="str">
            <v>core_fallasleep_min</v>
          </cell>
          <cell r="D111" t="str">
            <v>On average, during the past two weeks, how many minutes, did it take you to fall asleep?</v>
          </cell>
          <cell r="E111" t="str">
            <v>1, &lt;span class="lang en"&gt;Less than 5 minutes &lt;/span&gt;&lt;span class="lang sp"&gt;Menos de 5 minutos &lt;/span&gt;&lt;span class="lang cn"&gt;少于5分钟 &lt;/span&gt;&lt;span class="lang tw"&gt;少於5分鐘&lt;/span&gt; | 2, &lt;span class="lang en"&gt;5-9 minutes &lt;/span&gt;&lt;span class="lang sp"&gt;5-9 minutos &lt;/span&gt;&lt;span class="lang cn"&gt;5-9 分钟 &lt;/span&gt;&lt;span class="lang tw"&gt;5-9 分鐘&lt;/span&gt; | 3, &lt;span class="lang en"&gt;10-14 minutes &lt;/span&gt;&lt;span class="lang sp"&gt;10-14 minutos  &lt;/span&gt;&lt;span class="lang cn"&gt;10-14 分钟 &lt;/span&gt;&lt;span class="lang tw"&gt;10-14 分鐘&lt;/span&gt; | 4, &lt;span class="lang en"&gt;15-29 minutes &lt;/span&gt;&lt;span class="lang sp"&gt;15-29 minutos &lt;/span&gt;&lt;span class="lang cn"&gt;15-29 分钟 &lt;/span&gt;&lt;span class="lang tw"&gt;15-29 分鐘&lt;/span&gt; | 5, &lt;span class="lang en"&gt;30-44 minutes &lt;/span&gt;&lt;span class="lang sp"&gt;30-44 minutos &lt;/span&gt;&lt;span class="lang cn"&gt;30-44 分钟 &lt;/span&gt;&lt;span class="lang tw"&gt;30-44 分鐘&lt;/span&gt; | 6, &lt;span class="lang en"&gt;45-59 minutes &lt;/span&gt;&lt;span class="lang sp"&gt;45-59 minutos &lt;/span&gt;&lt;span class="lang cn"&gt;45-59 分钟 &lt;/span&gt;&lt;span class="lang tw"&gt;45-59 分鐘&lt;/span&gt; | 7, &lt;span class="lang en"&gt;60 minutes or more &lt;/span&gt;&lt;span class="lang sp"&gt;60 minutos  o más&lt;/span&gt;&lt;span class="lang cn"&gt;60 分钟或更久 &lt;/span&gt;&lt;span class="lang tw"&gt;60 分鐘或更久&lt;/span&gt;</v>
          </cell>
          <cell r="F111" t="str">
            <v>WELL Score:Lifestyle Behaviors-Sleep</v>
          </cell>
        </row>
        <row r="112">
          <cell r="A112" t="str">
            <v>core_fallasleep</v>
          </cell>
          <cell r="C112" t="str">
            <v>In the past two weeks would you say you have…</v>
          </cell>
          <cell r="D112" t="str">
            <v>...had difficulty falling asleep?</v>
          </cell>
          <cell r="E112" t="str">
            <v>5, &lt;span class="lang en"&gt;Every night &lt;/span&gt;&lt;span class="lang sp"&gt;Cada noche &lt;/span&gt;&lt;span class="lang cn"&gt;每晚 &lt;/span&gt;&lt;span class="lang tw"&gt;每晚&lt;/span&gt; | 4, &lt;span class="lang en"&gt;Almost every night &lt;/span&gt;&lt;span class="lang sp"&gt;Casi cada noche  &lt;/span&gt;&lt;span class="lang cn"&gt;几乎每晚 &lt;/span&gt;&lt;span class="lang tw"&gt;幾乎每晚&lt;/span&gt; | 3, &lt;span class="lang en"&gt;A few nights a week &lt;/span&gt;&lt;span class="lang sp"&gt;Algunas noches a la semana &lt;/span&gt;&lt;span class="lang cn"&gt;一周几次 &lt;/span&gt;&lt;span class="lang tw"&gt;一周幾次&lt;/span&gt; | 2, &lt;span class="lang en"&gt;Rarely &lt;/span&gt;&lt;span class="lang sp"&gt;Raramente &lt;/span&gt;&lt;span class="lang cn"&gt;很少 &lt;/span&gt;&lt;span class="lang tw"&gt;很少&lt;/span&gt; | 1, &lt;span class="lang en"&gt;Never &lt;/span&gt;&lt;span class="lang sp"&gt;Nunca &lt;/span&gt;&lt;span class="lang cn"&gt;从來没有 &lt;/span&gt;&lt;span class="lang tw"&gt;從來沒有&lt;/span&gt;</v>
          </cell>
          <cell r="F112" t="str">
            <v>WELL Score:Lifestyle Behaviors-Sleep</v>
          </cell>
        </row>
        <row r="113">
          <cell r="A113" t="str">
            <v>core_wokeup</v>
          </cell>
          <cell r="D113" t="str">
            <v xml:space="preserve">...woken up during the night? </v>
          </cell>
          <cell r="E113" t="str">
            <v>5, &lt;span class="lang en"&gt;Every night &lt;/span&gt;&lt;span class="lang sp"&gt;Cada noche &lt;/span&gt;&lt;span class="lang cn"&gt;每晚 &lt;/span&gt;&lt;span class="lang tw"&gt;每晚&lt;/span&gt; | 4, &lt;span class="lang en"&gt;Almost every night &lt;/span&gt;&lt;span class="lang sp"&gt;Casi cada noche  &lt;/span&gt;&lt;span class="lang cn"&gt;几乎每晚 &lt;/span&gt;&lt;span class="lang tw"&gt;幾乎每晚&lt;/span&gt; | 3, &lt;span class="lang en"&gt;A few nights a week &lt;/span&gt;&lt;span class="lang sp"&gt;Algunas noches a la semana &lt;/span&gt;&lt;span class="lang cn"&gt;一周几次 &lt;/span&gt;&lt;span class="lang tw"&gt;一周幾次&lt;/span&gt; | 2, &lt;span class="lang en"&gt;Rarely &lt;/span&gt;&lt;span class="lang sp"&gt;Raramente &lt;/span&gt;&lt;span class="lang cn"&gt;很少 &lt;/span&gt;&lt;span class="lang tw"&gt;很少&lt;/span&gt; | 1, &lt;span class="lang en"&gt;Never &lt;/span&gt;&lt;span class="lang sp"&gt;Nunca &lt;/span&gt;&lt;span class="lang cn"&gt;从來没有 &lt;/span&gt;&lt;span class="lang tw"&gt;從來沒有&lt;/span&gt;</v>
          </cell>
          <cell r="F113" t="str">
            <v>WELL Score:Lifestyle Behaviors-Sleep</v>
          </cell>
        </row>
        <row r="114">
          <cell r="A114" t="str">
            <v>core_wokeup_early</v>
          </cell>
          <cell r="D114" t="str">
            <v>...woken up too early and could not get back to sleep?</v>
          </cell>
          <cell r="E114" t="str">
            <v>5, &lt;span class="lang en"&gt;Every night &lt;/span&gt;&lt;span class="lang sp"&gt;Cada noche &lt;/span&gt;&lt;span class="lang cn"&gt;每晚 &lt;/span&gt;&lt;span class="lang tw"&gt;每晚&lt;/span&gt; | 4, &lt;span class="lang en"&gt;Almost every night &lt;/span&gt;&lt;span class="lang sp"&gt;Casi cada noche  &lt;/span&gt;&lt;span class="lang cn"&gt;几乎每晚 &lt;/span&gt;&lt;span class="lang tw"&gt;幾乎每晚&lt;/span&gt; | 3, &lt;span class="lang en"&gt;A few nights a week &lt;/span&gt;&lt;span class="lang sp"&gt;Algunas noches a la semana &lt;/span&gt;&lt;span class="lang cn"&gt;一周几次 &lt;/span&gt;&lt;span class="lang tw"&gt;一周幾次&lt;/span&gt; | 2, &lt;span class="lang en"&gt;Rarely &lt;/span&gt;&lt;span class="lang sp"&gt;Raramente &lt;/span&gt;&lt;span class="lang cn"&gt;很少 &lt;/span&gt;&lt;span class="lang tw"&gt;很少&lt;/span&gt; | 1, &lt;span class="lang en"&gt;Never &lt;/span&gt;&lt;span class="lang sp"&gt;Nunca &lt;/span&gt;&lt;span class="lang cn"&gt;从來没有 &lt;/span&gt;&lt;span class="lang tw"&gt;從來沒有&lt;/span&gt;</v>
          </cell>
          <cell r="F114" t="str">
            <v>WELL Score:Lifestyle Behaviors-Sleep</v>
          </cell>
        </row>
        <row r="115">
          <cell r="A115" t="str">
            <v>core_wokeup_unrefresh</v>
          </cell>
          <cell r="D115" t="str">
            <v>...woken up feeling unrefreshed?</v>
          </cell>
          <cell r="E115" t="str">
            <v>5, &lt;span class="lang en"&gt;Every night &lt;/span&gt;&lt;span class="lang sp"&gt;Cada noche &lt;/span&gt;&lt;span class="lang cn"&gt;每晚 &lt;/span&gt;&lt;span class="lang tw"&gt;每晚&lt;/span&gt; | 4, &lt;span class="lang en"&gt;Almost every night &lt;/span&gt;&lt;span class="lang sp"&gt;Casi cada noche  &lt;/span&gt;&lt;span class="lang cn"&gt;几乎每晚 &lt;/span&gt;&lt;span class="lang tw"&gt;幾乎每晚&lt;/span&gt; | 3, &lt;span class="lang en"&gt;A few nights a week &lt;/span&gt;&lt;span class="lang sp"&gt;Algunas noches a la semana &lt;/span&gt;&lt;span class="lang cn"&gt;一周几次 &lt;/span&gt;&lt;span class="lang tw"&gt;一周幾次&lt;/span&gt; | 2, &lt;span class="lang en"&gt;Rarely &lt;/span&gt;&lt;span class="lang sp"&gt;Raramente &lt;/span&gt;&lt;span class="lang cn"&gt;很少 &lt;/span&gt;&lt;span class="lang tw"&gt;很少&lt;/span&gt; | 1, &lt;span class="lang en"&gt;Never &lt;/span&gt;&lt;span class="lang sp"&gt;Nunca &lt;/span&gt;&lt;span class="lang cn"&gt;从來没有 &lt;/span&gt;&lt;span class="lang tw"&gt;從來沒有&lt;/span&gt;</v>
          </cell>
          <cell r="F115" t="str">
            <v>WELL Score:Lifestyle Behaviors-Sleep</v>
          </cell>
        </row>
        <row r="116">
          <cell r="A116" t="str">
            <v>core_sleep_quality</v>
          </cell>
          <cell r="D116" t="str">
            <v>During the past two weeks, how would you rate your sleep quality overall?</v>
          </cell>
          <cell r="E116" t="str">
            <v>4, &lt;span class="lang en"&gt;Very good &lt;/span&gt;&lt;span class="lang sp"&gt;Muy buena &lt;/span&gt;&lt;span class="lang cn"&gt;很好 &lt;/span&gt;&lt;span class="lang tw"&gt;很好&lt;/span&gt; | 3, &lt;span class="lang en"&gt;Fairly good &lt;/span&gt;&lt;span class="lang sp"&gt;Bastante buena &lt;/span&gt;&lt;span class="lang cn"&gt;较好 &lt;/span&gt;&lt;span class="lang tw"&gt;較好&lt;/span&gt; | 2, &lt;span class="lang en"&gt;Fairly bad &lt;/span&gt;&lt;span class="lang sp"&gt;Bastante pobre &lt;/span&gt;&lt;span class="lang cn"&gt;较差 &lt;/span&gt;&lt;span class="lang tw"&gt;較差&lt;/span&gt; | 1, &lt;span class="lang en"&gt;Very bad &lt;/span&gt;&lt;span class="lang sp"&gt;Muy pobre &lt;/span&gt;&lt;span class="lang cn"&gt;很差 &lt;/span&gt;&lt;span class="lang tw"&gt;很差&lt;/span&gt;</v>
          </cell>
          <cell r="F116" t="str">
            <v>WELL Score:Lifestyle Behaviors-Sleep</v>
          </cell>
        </row>
        <row r="117">
          <cell r="A117" t="str">
            <v>core_vegatables_intro</v>
          </cell>
          <cell r="C117" t="str">
            <v>Think about the food you eat</v>
          </cell>
          <cell r="D117" t="str">
            <v>On average, during the past week, how many servings of vegetables did you eat per day
Examples of vegetables include:
-dark green vegetables such as broccoli, romaine, chard, lettuce, collard greens or spinach 
-orange colored vegetables such as sweet potatoes, pumpkin, winter squash, or carrots 
-legumes such as peas, beans, lentils, edamame, tofu, hummus, peanuts, and bean-containing burgers 
-other vegetables such as tomatoes, tomato juice, corn, eggplant, white potatoes or cabbage 
Do not include fried potatoes.  
A serving of vegetables is equal to:
-1 cup of raw vegetables
-2 cups of raw leafy vegetables
-1/2 cup of cooked or chopped vegetables
-1/2 cup of vegetable juice
-1/2 cup of legumes (peas, beans, lentils)
-2 tablespoons of hummus</v>
          </cell>
          <cell r="E117" t="str">
            <v>0, 0 | 1, 1 | 2, 2 | 3, 3 | 4, 4 | 5, 5 | 6, 6 | 7, 7 | 8, 8 | 9, 9 | 10, 10 or more</v>
          </cell>
          <cell r="F117" t="str">
            <v>WELL Score:Lifestyle Behaviors-OLD Diet</v>
          </cell>
        </row>
        <row r="118">
          <cell r="A118" t="str">
            <v>core_desserts_intro</v>
          </cell>
          <cell r="D118" t="str">
            <v>On average, during the past week, how many servings of desserts did you eat per day?
Examples of desserts include:
-cookies, cake, pie, brownies,-chocolate, other types of candy, 
-ice cream, frozen yogurt, popsicles
-sweet pastries, doughnuts, muffins, or pop-tarts-other types of dessert
Do not include sugar-free desserts.
A serving is equal to:
-1/8 slice of 8" round cake
-2 2" cookies-1 medium donut
-5" length or diameter pastry
-3 pieces of hard candy
-2 fun-size pieces of candy bars</v>
          </cell>
          <cell r="E118" t="str">
            <v>0, 0 | 1, 1 | 2, 2 | 3, 3 | 4, 4 | 5, 5 | 6, 6 | 7, 7 | 8, 8 | 9, 9 | 10, 10 or more</v>
          </cell>
          <cell r="F118" t="str">
            <v>WELL Score:Lifestyle Behaviors-OLD Diet</v>
          </cell>
        </row>
        <row r="119">
          <cell r="A119" t="str">
            <v>core_processed_intro</v>
          </cell>
          <cell r="D119" t="str">
            <v>On average, during the past week, how many servings of processed food like canned soup or pasta, frozen/packaged meals (TV dinners, etc.), chips, or crackers did you eat per day?
A serving is equal to:
-1/2 cup cooked pasta
-15 (1 oz) chips
-10 saltine crackers
-20 small pretzels</v>
          </cell>
          <cell r="E119" t="str">
            <v>0, 0 | 1, 1 | 2, 2 | 3, 3 | 4, 4 | 5, 5 | 6, 6 | 7, 7 | 8, 8 | 9, 9 | 10, 10 or more</v>
          </cell>
          <cell r="F119" t="str">
            <v>WELL Score:Lifestyle Behaviors-OLD Diet</v>
          </cell>
        </row>
        <row r="120">
          <cell r="A120" t="str">
            <v>core_fastfood_day</v>
          </cell>
          <cell r="D120" t="str">
            <v xml:space="preserve">How many days during the past week did you eat fast food? Include fast food meals eaten at work, at home, or at fast-food restaurants, carryout or drive through. Such as food you get at McDonald's, KFC, Panda Express, or Taco Bell. </v>
          </cell>
          <cell r="E120" t="str">
            <v>0, 0 | 1, 1 | 2, 2 | 3, 3 | 4, 4 | 5, 5 | 6, 6 | 7, 7</v>
          </cell>
          <cell r="F120" t="str">
            <v>WELL Score:Lifestyle Behaviors-OLD Diet</v>
          </cell>
        </row>
        <row r="121">
          <cell r="A121" t="str">
            <v>core_fastfood_freq</v>
          </cell>
          <cell r="D121" t="str">
            <v>On average, how many fast food meals did you eat per day?</v>
          </cell>
          <cell r="E121" t="str">
            <v>0, 0 | 1, 1 | 2, 2 | 3, 3 | 4, 4 | 5, 5 | 6, 6 | 7, More</v>
          </cell>
          <cell r="F121" t="str">
            <v>WELL Score:Lifestyle Behaviors-OLD Diet</v>
          </cell>
        </row>
        <row r="122">
          <cell r="A122" t="str">
            <v>core_sweet_drinks</v>
          </cell>
          <cell r="C122" t="str">
            <v>Drinks</v>
          </cell>
          <cell r="D122" t="str">
            <v xml:space="preserve">During the past week, how many cups, glasses, cans, or bottles of sugar sweetened drinks did you drink?
Examples of sugar sweetened drinks include:
-regular soda or pop that contains sugar (including when mixed with alcohol)
-sugar-sweetened fruit drinks (such as Kool -aid and lemonade) 
-sweet tea or sweet coffee-sports or energy drinks (such as Gatorade and Red Bull) 
Do not include diet soda, diet pop, 100% fruit juice, diet drinks, or artificially sweetened drinks.  </v>
          </cell>
          <cell r="E122" t="str">
            <v>1, None | 2, 1 cup per week | 3, 2-4 cups per week | 4, 5-6 cups per week | 5, 1 cup per day | 6, 2-3 cups per day | 7, 4-5 cups per days | 8, 6 or more cups per day</v>
          </cell>
          <cell r="F122" t="str">
            <v>WELL Score:Lifestyle Behaviors-OLD Diet</v>
          </cell>
        </row>
        <row r="123">
          <cell r="A123" t="str">
            <v>well_score_health</v>
          </cell>
          <cell r="D123" t="str">
            <v>WELL domain score: Physical Health</v>
          </cell>
        </row>
        <row r="124">
          <cell r="A124" t="str">
            <v>well_score_purpose</v>
          </cell>
          <cell r="D124" t="str">
            <v xml:space="preserve">WELL domain score: Purpose and Meaning </v>
          </cell>
        </row>
        <row r="125">
          <cell r="A125" t="str">
            <v>well_score_senseself</v>
          </cell>
          <cell r="D125" t="str">
            <v>WELL domain score: Sense of Self</v>
          </cell>
        </row>
        <row r="126">
          <cell r="A126" t="str">
            <v>well_score_emotion</v>
          </cell>
          <cell r="D126" t="str">
            <v>WELL domain score: Experience of Emotions (postive + negative)</v>
          </cell>
        </row>
        <row r="127">
          <cell r="A127" t="str">
            <v>well_score_emotion_pos</v>
          </cell>
          <cell r="D127" t="str">
            <v>WELL domain score: Experience of Emotions-positive</v>
          </cell>
        </row>
        <row r="128">
          <cell r="A128" t="str">
            <v>well_score_emotion_neg</v>
          </cell>
          <cell r="D128" t="str">
            <v>WELL domain score: Experience of Emotions-negative</v>
          </cell>
        </row>
        <row r="129">
          <cell r="A129" t="str">
            <v>well_score_stress</v>
          </cell>
          <cell r="D129" t="str">
            <v>WELL domain score: Stress and Resilience (Resilience + Stress)</v>
          </cell>
        </row>
        <row r="130">
          <cell r="A130" t="str">
            <v>well_score_stress_pos</v>
          </cell>
          <cell r="D130" t="str">
            <v>WELL domain score: Stress and Resilience-Resilience</v>
          </cell>
        </row>
        <row r="131">
          <cell r="A131" t="str">
            <v>well_score_stress_neg</v>
          </cell>
          <cell r="D131" t="str">
            <v>WELL domain score: Stress and Resilience-Stress</v>
          </cell>
        </row>
        <row r="132">
          <cell r="A132" t="str">
            <v>well_score_creativity</v>
          </cell>
          <cell r="D132" t="str">
            <v>WELL domain score: Exploration and Creativity</v>
          </cell>
        </row>
        <row r="133">
          <cell r="A133" t="str">
            <v>well_score_religion</v>
          </cell>
          <cell r="D133" t="str">
            <v>WELL domain score: Spirituality and Religion</v>
          </cell>
        </row>
        <row r="134">
          <cell r="A134" t="str">
            <v>well_score_financial</v>
          </cell>
          <cell r="D134" t="str">
            <v>WELL domain score: Financial Security</v>
          </cell>
        </row>
        <row r="135">
          <cell r="A135" t="str">
            <v>well_score_social</v>
          </cell>
          <cell r="D135" t="str">
            <v xml:space="preserve">WELL domain score: Social Connectedness </v>
          </cell>
        </row>
        <row r="136">
          <cell r="A136" t="str">
            <v>well_score_ls_pa</v>
          </cell>
          <cell r="D136" t="str">
            <v>WELL domain score: Lifestyle Behaviors-Physical Activity</v>
          </cell>
        </row>
        <row r="137">
          <cell r="A137" t="str">
            <v>well_score_ls_sleep</v>
          </cell>
          <cell r="D137" t="str">
            <v>WELL domain score: Lifestyle Behaviors-Sleep</v>
          </cell>
        </row>
        <row r="138">
          <cell r="A138" t="str">
            <v>well_score_diet</v>
          </cell>
          <cell r="D138" t="str">
            <v>WELL domain score: Lifestyle Behaviors-Diet</v>
          </cell>
        </row>
        <row r="139">
          <cell r="A139" t="str">
            <v>well_score_ls_diet_old</v>
          </cell>
          <cell r="D139" t="str">
            <v>WELL domain score: Lifestyle Behaviors-OLD Diet</v>
          </cell>
        </row>
        <row r="140">
          <cell r="A140" t="str">
            <v>well_score_ls_smoke</v>
          </cell>
          <cell r="D140" t="str">
            <v>WELL domain score: Lifestyle Behaviors-Smoking</v>
          </cell>
        </row>
        <row r="141">
          <cell r="A141" t="str">
            <v>well_score_ls_alchohol</v>
          </cell>
          <cell r="D141" t="str">
            <v>WELL domain score: Lifestyle Behaviors-Alcohol</v>
          </cell>
        </row>
        <row r="142">
          <cell r="A142" t="str">
            <v>well_score_ls</v>
          </cell>
          <cell r="D142" t="str">
            <v>WELL domain score: Lifestyle Behaviors</v>
          </cell>
        </row>
        <row r="143">
          <cell r="A143" t="str">
            <v>well_score</v>
          </cell>
          <cell r="D143" t="str">
            <v>WELL domain score: sum of scores from the ten domains above</v>
          </cell>
        </row>
        <row r="144">
          <cell r="A144" t="str">
            <v>well_score_long</v>
          </cell>
          <cell r="D144" t="str">
            <v>long well score sum</v>
          </cell>
        </row>
      </sheetData>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
  <sheetViews>
    <sheetView topLeftCell="B1" zoomScaleNormal="100" workbookViewId="0">
      <selection activeCell="G1" sqref="G1:J20"/>
    </sheetView>
  </sheetViews>
  <sheetFormatPr defaultRowHeight="15"/>
  <cols>
    <col min="1" max="1" width="43.28515625" bestFit="1" customWidth="1"/>
    <col min="4" max="5" width="20.42578125" customWidth="1"/>
    <col min="6" max="6" width="13" customWidth="1"/>
    <col min="7" max="8" width="27.85546875" customWidth="1"/>
    <col min="9" max="9" width="29.42578125" style="130" customWidth="1"/>
    <col min="10" max="10" width="81.85546875" style="130" customWidth="1"/>
    <col min="11" max="11" width="14.42578125" style="130" customWidth="1"/>
    <col min="12" max="12" width="45.85546875" customWidth="1"/>
    <col min="14" max="14" width="9.140625" style="130"/>
  </cols>
  <sheetData>
    <row r="1" spans="1:14" ht="50.25" customHeight="1">
      <c r="A1" s="125" t="s">
        <v>193</v>
      </c>
      <c r="B1" s="125" t="s">
        <v>194</v>
      </c>
      <c r="C1" s="125" t="s">
        <v>195</v>
      </c>
      <c r="D1" s="149" t="s">
        <v>196</v>
      </c>
      <c r="E1" s="125" t="s">
        <v>193</v>
      </c>
      <c r="F1" s="125" t="s">
        <v>197</v>
      </c>
      <c r="G1" s="125" t="s">
        <v>152</v>
      </c>
      <c r="H1" s="125" t="s">
        <v>156</v>
      </c>
      <c r="I1" s="125" t="s">
        <v>198</v>
      </c>
      <c r="J1" s="126" t="s">
        <v>151</v>
      </c>
      <c r="K1" s="126" t="s">
        <v>238</v>
      </c>
      <c r="L1" s="126" t="s">
        <v>199</v>
      </c>
      <c r="N1" s="293" t="s">
        <v>299</v>
      </c>
    </row>
    <row r="2" spans="1:14">
      <c r="A2" s="131">
        <v>3</v>
      </c>
      <c r="B2" s="132" t="s">
        <v>120</v>
      </c>
      <c r="C2" s="132">
        <v>1</v>
      </c>
      <c r="D2" s="133" t="s">
        <v>231</v>
      </c>
      <c r="E2" s="133">
        <v>3</v>
      </c>
      <c r="F2" s="132" t="s">
        <v>211</v>
      </c>
      <c r="G2" s="133" t="s">
        <v>137</v>
      </c>
      <c r="H2" s="133" t="s">
        <v>129</v>
      </c>
      <c r="I2" s="134">
        <v>0</v>
      </c>
      <c r="J2" s="135" t="s">
        <v>136</v>
      </c>
      <c r="K2" s="135">
        <v>5</v>
      </c>
      <c r="L2" s="135" t="s">
        <v>225</v>
      </c>
      <c r="M2" s="152">
        <v>1</v>
      </c>
      <c r="N2" s="130" t="s">
        <v>298</v>
      </c>
    </row>
    <row r="3" spans="1:14">
      <c r="A3" s="131">
        <v>51</v>
      </c>
      <c r="B3" s="132" t="s">
        <v>120</v>
      </c>
      <c r="C3" s="132">
        <v>1</v>
      </c>
      <c r="D3" s="133" t="s">
        <v>231</v>
      </c>
      <c r="E3" s="133">
        <v>51</v>
      </c>
      <c r="F3" s="132" t="s">
        <v>212</v>
      </c>
      <c r="G3" s="133" t="s">
        <v>99</v>
      </c>
      <c r="H3" s="133" t="s">
        <v>79</v>
      </c>
      <c r="I3" s="134">
        <v>0</v>
      </c>
      <c r="J3" s="135" t="s">
        <v>98</v>
      </c>
      <c r="K3" s="135">
        <v>5</v>
      </c>
      <c r="L3" s="135" t="s">
        <v>225</v>
      </c>
      <c r="M3" s="152">
        <v>2</v>
      </c>
      <c r="N3" s="130" t="s">
        <v>298</v>
      </c>
    </row>
    <row r="4" spans="1:14">
      <c r="A4" s="131">
        <v>52</v>
      </c>
      <c r="B4" s="132" t="s">
        <v>120</v>
      </c>
      <c r="C4" s="132">
        <v>1</v>
      </c>
      <c r="D4" s="133" t="s">
        <v>231</v>
      </c>
      <c r="E4" s="133">
        <v>52</v>
      </c>
      <c r="F4" s="132" t="s">
        <v>213</v>
      </c>
      <c r="G4" s="133" t="s">
        <v>97</v>
      </c>
      <c r="H4" s="133" t="s">
        <v>79</v>
      </c>
      <c r="I4" s="134">
        <v>0</v>
      </c>
      <c r="J4" s="135" t="s">
        <v>96</v>
      </c>
      <c r="K4" s="135">
        <v>5</v>
      </c>
      <c r="L4" s="135" t="s">
        <v>225</v>
      </c>
      <c r="M4" s="152">
        <v>3</v>
      </c>
      <c r="N4" s="130" t="s">
        <v>298</v>
      </c>
    </row>
    <row r="5" spans="1:14">
      <c r="A5" s="136">
        <v>53</v>
      </c>
      <c r="B5" s="137" t="s">
        <v>120</v>
      </c>
      <c r="C5" s="137">
        <v>1</v>
      </c>
      <c r="D5" s="138" t="s">
        <v>231</v>
      </c>
      <c r="E5" s="138">
        <v>53</v>
      </c>
      <c r="F5" s="137" t="s">
        <v>214</v>
      </c>
      <c r="G5" s="138" t="s">
        <v>139</v>
      </c>
      <c r="H5" s="138" t="s">
        <v>79</v>
      </c>
      <c r="I5" s="139">
        <v>0</v>
      </c>
      <c r="J5" s="140" t="s">
        <v>138</v>
      </c>
      <c r="K5" s="140">
        <v>5</v>
      </c>
      <c r="L5" s="140" t="s">
        <v>225</v>
      </c>
      <c r="M5" s="152">
        <v>4</v>
      </c>
      <c r="N5" s="130" t="s">
        <v>298</v>
      </c>
    </row>
    <row r="6" spans="1:14">
      <c r="A6" s="141">
        <v>7</v>
      </c>
      <c r="B6" s="142" t="s">
        <v>74</v>
      </c>
      <c r="C6" s="142">
        <v>2</v>
      </c>
      <c r="D6" s="133" t="s">
        <v>232</v>
      </c>
      <c r="E6" s="133">
        <v>7</v>
      </c>
      <c r="F6" s="142" t="s">
        <v>215</v>
      </c>
      <c r="G6" s="143" t="s">
        <v>95</v>
      </c>
      <c r="H6" s="143" t="s">
        <v>83</v>
      </c>
      <c r="I6" s="142">
        <v>1</v>
      </c>
      <c r="J6" s="144" t="s">
        <v>94</v>
      </c>
      <c r="K6" s="144">
        <v>5</v>
      </c>
      <c r="L6" s="144" t="s">
        <v>225</v>
      </c>
      <c r="M6" s="153">
        <v>5</v>
      </c>
      <c r="N6" s="130" t="s">
        <v>298</v>
      </c>
    </row>
    <row r="7" spans="1:14">
      <c r="A7" s="136">
        <v>9</v>
      </c>
      <c r="B7" s="137" t="s">
        <v>74</v>
      </c>
      <c r="C7" s="137">
        <v>2</v>
      </c>
      <c r="D7" s="138" t="s">
        <v>232</v>
      </c>
      <c r="E7" s="138">
        <v>9</v>
      </c>
      <c r="F7" s="137" t="s">
        <v>215</v>
      </c>
      <c r="G7" s="138" t="s">
        <v>93</v>
      </c>
      <c r="H7" s="138" t="s">
        <v>83</v>
      </c>
      <c r="I7" s="137">
        <v>1</v>
      </c>
      <c r="J7" s="140" t="s">
        <v>92</v>
      </c>
      <c r="K7" s="140">
        <v>5</v>
      </c>
      <c r="L7" s="140" t="s">
        <v>225</v>
      </c>
      <c r="M7" s="154">
        <v>6</v>
      </c>
      <c r="N7" s="130" t="s">
        <v>298</v>
      </c>
    </row>
    <row r="8" spans="1:14">
      <c r="A8" s="141">
        <v>12</v>
      </c>
      <c r="B8" s="142" t="s">
        <v>69</v>
      </c>
      <c r="C8" s="142">
        <v>3</v>
      </c>
      <c r="D8" s="133" t="s">
        <v>233</v>
      </c>
      <c r="E8" s="133">
        <v>12</v>
      </c>
      <c r="F8" s="142" t="s">
        <v>216</v>
      </c>
      <c r="G8" s="143" t="s">
        <v>71</v>
      </c>
      <c r="H8" s="143" t="s">
        <v>73</v>
      </c>
      <c r="I8" s="142">
        <v>1</v>
      </c>
      <c r="J8" s="144" t="s">
        <v>70</v>
      </c>
      <c r="K8" s="144">
        <v>5</v>
      </c>
      <c r="L8" s="144" t="s">
        <v>225</v>
      </c>
      <c r="M8" s="152">
        <v>7</v>
      </c>
      <c r="N8" s="130" t="s">
        <v>298</v>
      </c>
    </row>
    <row r="9" spans="1:14">
      <c r="A9" s="131">
        <v>19</v>
      </c>
      <c r="B9" s="132" t="s">
        <v>69</v>
      </c>
      <c r="C9" s="132">
        <v>3</v>
      </c>
      <c r="D9" s="133" t="s">
        <v>233</v>
      </c>
      <c r="E9" s="133">
        <v>19</v>
      </c>
      <c r="F9" s="132" t="s">
        <v>217</v>
      </c>
      <c r="G9" s="133" t="s">
        <v>46</v>
      </c>
      <c r="H9" s="133" t="s">
        <v>48</v>
      </c>
      <c r="I9" s="132">
        <v>1</v>
      </c>
      <c r="J9" s="135" t="s">
        <v>45</v>
      </c>
      <c r="K9" s="135">
        <v>5</v>
      </c>
      <c r="L9" s="135" t="s">
        <v>225</v>
      </c>
      <c r="M9" s="152">
        <v>8</v>
      </c>
      <c r="N9" s="130" t="s">
        <v>298</v>
      </c>
    </row>
    <row r="10" spans="1:14">
      <c r="A10" s="131">
        <v>20</v>
      </c>
      <c r="B10" s="132" t="s">
        <v>69</v>
      </c>
      <c r="C10" s="132">
        <v>3</v>
      </c>
      <c r="D10" s="133" t="s">
        <v>233</v>
      </c>
      <c r="E10" s="133">
        <v>20</v>
      </c>
      <c r="F10" s="132" t="s">
        <v>218</v>
      </c>
      <c r="G10" s="133" t="s">
        <v>50</v>
      </c>
      <c r="H10" s="133" t="s">
        <v>48</v>
      </c>
      <c r="I10" s="132">
        <v>1</v>
      </c>
      <c r="J10" s="135" t="s">
        <v>49</v>
      </c>
      <c r="K10" s="135">
        <v>5</v>
      </c>
      <c r="L10" s="135" t="s">
        <v>225</v>
      </c>
      <c r="M10" s="152">
        <v>9</v>
      </c>
      <c r="N10" s="130" t="s">
        <v>298</v>
      </c>
    </row>
    <row r="11" spans="1:14">
      <c r="A11" s="136">
        <v>39</v>
      </c>
      <c r="B11" s="137" t="s">
        <v>69</v>
      </c>
      <c r="C11" s="137">
        <v>3</v>
      </c>
      <c r="D11" s="138" t="s">
        <v>233</v>
      </c>
      <c r="E11" s="138">
        <v>39</v>
      </c>
      <c r="F11" s="137" t="s">
        <v>219</v>
      </c>
      <c r="G11" s="138" t="s">
        <v>4</v>
      </c>
      <c r="H11" s="138" t="s">
        <v>6</v>
      </c>
      <c r="I11" s="137">
        <v>1</v>
      </c>
      <c r="J11" s="140" t="s">
        <v>3</v>
      </c>
      <c r="K11" s="140">
        <v>5</v>
      </c>
      <c r="L11" s="140" t="s">
        <v>229</v>
      </c>
      <c r="M11" s="153">
        <v>10</v>
      </c>
      <c r="N11" s="130" t="s">
        <v>298</v>
      </c>
    </row>
    <row r="12" spans="1:14">
      <c r="A12" s="145">
        <v>13</v>
      </c>
      <c r="B12" s="146" t="s">
        <v>64</v>
      </c>
      <c r="C12" s="146">
        <v>4</v>
      </c>
      <c r="D12" s="138" t="s">
        <v>234</v>
      </c>
      <c r="E12" s="138">
        <v>13</v>
      </c>
      <c r="F12" s="146" t="s">
        <v>220</v>
      </c>
      <c r="G12" s="147" t="s">
        <v>66</v>
      </c>
      <c r="H12" s="147" t="s">
        <v>68</v>
      </c>
      <c r="I12" s="146">
        <v>1</v>
      </c>
      <c r="J12" s="148" t="s">
        <v>65</v>
      </c>
      <c r="K12" s="148">
        <v>6</v>
      </c>
      <c r="L12" s="150" t="s">
        <v>226</v>
      </c>
      <c r="M12" s="154">
        <v>11</v>
      </c>
      <c r="N12" s="130" t="s">
        <v>298</v>
      </c>
    </row>
    <row r="13" spans="1:14">
      <c r="A13" s="141">
        <v>15</v>
      </c>
      <c r="B13" s="142" t="s">
        <v>51</v>
      </c>
      <c r="C13" s="142">
        <v>5</v>
      </c>
      <c r="D13" s="143" t="s">
        <v>235</v>
      </c>
      <c r="E13" s="143">
        <v>15</v>
      </c>
      <c r="F13" s="142" t="s">
        <v>221</v>
      </c>
      <c r="G13" s="143" t="s">
        <v>61</v>
      </c>
      <c r="H13" s="143" t="s">
        <v>55</v>
      </c>
      <c r="I13" s="142">
        <v>1</v>
      </c>
      <c r="J13" s="144" t="s">
        <v>60</v>
      </c>
      <c r="K13" s="144">
        <v>6</v>
      </c>
      <c r="L13" s="151" t="s">
        <v>227</v>
      </c>
      <c r="M13" s="152">
        <v>12</v>
      </c>
      <c r="N13" s="130" t="s">
        <v>298</v>
      </c>
    </row>
    <row r="14" spans="1:14">
      <c r="A14" s="136">
        <v>16</v>
      </c>
      <c r="B14" s="137" t="s">
        <v>51</v>
      </c>
      <c r="C14" s="137">
        <v>5</v>
      </c>
      <c r="D14" s="138" t="s">
        <v>235</v>
      </c>
      <c r="E14" s="138">
        <v>16</v>
      </c>
      <c r="F14" s="137" t="s">
        <v>221</v>
      </c>
      <c r="G14" s="138" t="s">
        <v>63</v>
      </c>
      <c r="H14" s="138" t="s">
        <v>55</v>
      </c>
      <c r="I14" s="137">
        <v>1</v>
      </c>
      <c r="J14" s="140" t="s">
        <v>62</v>
      </c>
      <c r="K14" s="140">
        <v>5</v>
      </c>
      <c r="L14" s="140" t="s">
        <v>228</v>
      </c>
      <c r="M14" s="152">
        <v>13</v>
      </c>
      <c r="N14" s="130" t="s">
        <v>298</v>
      </c>
    </row>
    <row r="15" spans="1:14">
      <c r="A15" s="141">
        <v>21</v>
      </c>
      <c r="B15" s="142" t="s">
        <v>42</v>
      </c>
      <c r="C15" s="142">
        <v>6</v>
      </c>
      <c r="D15" s="143" t="s">
        <v>236</v>
      </c>
      <c r="E15" s="143">
        <v>21</v>
      </c>
      <c r="F15" s="142" t="s">
        <v>222</v>
      </c>
      <c r="G15" s="143" t="s">
        <v>39</v>
      </c>
      <c r="H15" s="143" t="s">
        <v>33</v>
      </c>
      <c r="I15" s="142">
        <v>1</v>
      </c>
      <c r="J15" s="144" t="s">
        <v>38</v>
      </c>
      <c r="K15" s="144">
        <v>5</v>
      </c>
      <c r="L15" s="144" t="s">
        <v>225</v>
      </c>
      <c r="M15" s="152">
        <v>14</v>
      </c>
      <c r="N15" s="130" t="s">
        <v>298</v>
      </c>
    </row>
    <row r="16" spans="1:14">
      <c r="A16" s="136">
        <v>24</v>
      </c>
      <c r="B16" s="137" t="s">
        <v>42</v>
      </c>
      <c r="C16" s="137">
        <v>6</v>
      </c>
      <c r="D16" s="138" t="s">
        <v>236</v>
      </c>
      <c r="E16" s="138">
        <v>24</v>
      </c>
      <c r="F16" s="137" t="s">
        <v>222</v>
      </c>
      <c r="G16" s="138" t="s">
        <v>41</v>
      </c>
      <c r="H16" s="138" t="s">
        <v>33</v>
      </c>
      <c r="I16" s="137">
        <v>1</v>
      </c>
      <c r="J16" s="140" t="s">
        <v>40</v>
      </c>
      <c r="K16" s="140">
        <v>5</v>
      </c>
      <c r="L16" s="140" t="s">
        <v>225</v>
      </c>
      <c r="M16" s="153">
        <v>15</v>
      </c>
      <c r="N16" s="130" t="s">
        <v>298</v>
      </c>
    </row>
    <row r="17" spans="1:14">
      <c r="A17" s="141">
        <v>35</v>
      </c>
      <c r="B17" s="142" t="s">
        <v>29</v>
      </c>
      <c r="C17" s="142">
        <v>7</v>
      </c>
      <c r="D17" s="143" t="s">
        <v>237</v>
      </c>
      <c r="E17" s="143">
        <v>35</v>
      </c>
      <c r="F17" s="142" t="s">
        <v>223</v>
      </c>
      <c r="G17" s="143" t="s">
        <v>26</v>
      </c>
      <c r="H17" s="143" t="s">
        <v>12</v>
      </c>
      <c r="I17" s="142">
        <v>1</v>
      </c>
      <c r="J17" s="144" t="s">
        <v>25</v>
      </c>
      <c r="K17" s="144">
        <v>5</v>
      </c>
      <c r="L17" s="144" t="s">
        <v>225</v>
      </c>
      <c r="M17" s="154">
        <v>16</v>
      </c>
      <c r="N17" s="130" t="s">
        <v>298</v>
      </c>
    </row>
    <row r="18" spans="1:14">
      <c r="A18" s="136">
        <v>36</v>
      </c>
      <c r="B18" s="137" t="s">
        <v>29</v>
      </c>
      <c r="C18" s="137">
        <v>7</v>
      </c>
      <c r="D18" s="138" t="s">
        <v>237</v>
      </c>
      <c r="E18" s="138">
        <v>36</v>
      </c>
      <c r="F18" s="137" t="s">
        <v>223</v>
      </c>
      <c r="G18" s="138" t="s">
        <v>28</v>
      </c>
      <c r="H18" s="138" t="s">
        <v>12</v>
      </c>
      <c r="I18" s="137">
        <v>1</v>
      </c>
      <c r="J18" s="140" t="s">
        <v>27</v>
      </c>
      <c r="K18" s="140">
        <v>5</v>
      </c>
      <c r="L18" s="140" t="s">
        <v>225</v>
      </c>
      <c r="M18" s="152">
        <v>17</v>
      </c>
      <c r="N18" s="130" t="s">
        <v>298</v>
      </c>
    </row>
    <row r="19" spans="1:14">
      <c r="A19" s="141">
        <v>42</v>
      </c>
      <c r="B19" s="142" t="s">
        <v>8</v>
      </c>
      <c r="C19" s="142">
        <v>8</v>
      </c>
      <c r="D19" s="143" t="s">
        <v>209</v>
      </c>
      <c r="E19" s="143">
        <v>42</v>
      </c>
      <c r="F19" s="142" t="s">
        <v>224</v>
      </c>
      <c r="G19" s="143" t="s">
        <v>119</v>
      </c>
      <c r="H19" s="143" t="s">
        <v>103</v>
      </c>
      <c r="I19" s="142">
        <v>1</v>
      </c>
      <c r="J19" s="144" t="s">
        <v>118</v>
      </c>
      <c r="K19" s="144">
        <v>5</v>
      </c>
      <c r="L19" s="144" t="s">
        <v>230</v>
      </c>
      <c r="M19" s="152">
        <v>18</v>
      </c>
      <c r="N19" s="130" t="s">
        <v>298</v>
      </c>
    </row>
    <row r="20" spans="1:14">
      <c r="A20" s="136">
        <v>46</v>
      </c>
      <c r="B20" s="137" t="s">
        <v>8</v>
      </c>
      <c r="C20" s="137">
        <v>8</v>
      </c>
      <c r="D20" s="138" t="s">
        <v>209</v>
      </c>
      <c r="E20" s="138">
        <v>46</v>
      </c>
      <c r="F20" s="137" t="s">
        <v>224</v>
      </c>
      <c r="G20" s="138" t="s">
        <v>117</v>
      </c>
      <c r="H20" s="138" t="s">
        <v>103</v>
      </c>
      <c r="I20" s="137">
        <v>1</v>
      </c>
      <c r="J20" s="140" t="s">
        <v>116</v>
      </c>
      <c r="K20" s="140">
        <v>5</v>
      </c>
      <c r="L20" s="140" t="s">
        <v>230</v>
      </c>
      <c r="M20" s="153">
        <v>19</v>
      </c>
      <c r="N20" s="130" t="s">
        <v>298</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841BC-CC81-4721-8C29-63C670D752A6}">
  <dimension ref="A1:B20"/>
  <sheetViews>
    <sheetView tabSelected="1" workbookViewId="0">
      <selection sqref="A1:B20"/>
    </sheetView>
  </sheetViews>
  <sheetFormatPr defaultRowHeight="15"/>
  <sheetData>
    <row r="1" spans="1:2">
      <c r="A1" s="125" t="s">
        <v>152</v>
      </c>
      <c r="B1" s="126" t="s">
        <v>151</v>
      </c>
    </row>
    <row r="2" spans="1:2">
      <c r="A2" s="133" t="s">
        <v>137</v>
      </c>
      <c r="B2" s="135" t="s">
        <v>136</v>
      </c>
    </row>
    <row r="3" spans="1:2">
      <c r="A3" s="133" t="s">
        <v>99</v>
      </c>
      <c r="B3" s="135" t="s">
        <v>98</v>
      </c>
    </row>
    <row r="4" spans="1:2">
      <c r="A4" s="133" t="s">
        <v>97</v>
      </c>
      <c r="B4" s="135" t="s">
        <v>96</v>
      </c>
    </row>
    <row r="5" spans="1:2">
      <c r="A5" s="138" t="s">
        <v>139</v>
      </c>
      <c r="B5" s="140" t="s">
        <v>138</v>
      </c>
    </row>
    <row r="6" spans="1:2">
      <c r="A6" s="143" t="s">
        <v>95</v>
      </c>
      <c r="B6" s="144" t="s">
        <v>94</v>
      </c>
    </row>
    <row r="7" spans="1:2">
      <c r="A7" s="138" t="s">
        <v>93</v>
      </c>
      <c r="B7" s="140" t="s">
        <v>92</v>
      </c>
    </row>
    <row r="8" spans="1:2">
      <c r="A8" s="143" t="s">
        <v>71</v>
      </c>
      <c r="B8" s="144" t="s">
        <v>70</v>
      </c>
    </row>
    <row r="9" spans="1:2">
      <c r="A9" s="133" t="s">
        <v>46</v>
      </c>
      <c r="B9" s="135" t="s">
        <v>45</v>
      </c>
    </row>
    <row r="10" spans="1:2">
      <c r="A10" s="133" t="s">
        <v>50</v>
      </c>
      <c r="B10" s="135" t="s">
        <v>49</v>
      </c>
    </row>
    <row r="11" spans="1:2">
      <c r="A11" s="138" t="s">
        <v>4</v>
      </c>
      <c r="B11" s="140" t="s">
        <v>3</v>
      </c>
    </row>
    <row r="12" spans="1:2">
      <c r="A12" s="147" t="s">
        <v>66</v>
      </c>
      <c r="B12" s="148" t="s">
        <v>65</v>
      </c>
    </row>
    <row r="13" spans="1:2">
      <c r="A13" s="143" t="s">
        <v>61</v>
      </c>
      <c r="B13" s="144" t="s">
        <v>60</v>
      </c>
    </row>
    <row r="14" spans="1:2">
      <c r="A14" s="138" t="s">
        <v>63</v>
      </c>
      <c r="B14" s="140" t="s">
        <v>62</v>
      </c>
    </row>
    <row r="15" spans="1:2">
      <c r="A15" s="143" t="s">
        <v>39</v>
      </c>
      <c r="B15" s="144" t="s">
        <v>38</v>
      </c>
    </row>
    <row r="16" spans="1:2">
      <c r="A16" s="138" t="s">
        <v>41</v>
      </c>
      <c r="B16" s="140" t="s">
        <v>40</v>
      </c>
    </row>
    <row r="17" spans="1:2">
      <c r="A17" s="143" t="s">
        <v>26</v>
      </c>
      <c r="B17" s="144" t="s">
        <v>25</v>
      </c>
    </row>
    <row r="18" spans="1:2">
      <c r="A18" s="138" t="s">
        <v>28</v>
      </c>
      <c r="B18" s="140" t="s">
        <v>27</v>
      </c>
    </row>
    <row r="19" spans="1:2">
      <c r="A19" s="143" t="s">
        <v>119</v>
      </c>
      <c r="B19" s="144" t="s">
        <v>118</v>
      </c>
    </row>
    <row r="20" spans="1:2">
      <c r="A20" s="138" t="s">
        <v>117</v>
      </c>
      <c r="B20" s="140" t="s">
        <v>116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
  <sheetViews>
    <sheetView workbookViewId="0">
      <selection activeCell="H12" sqref="H12"/>
    </sheetView>
  </sheetViews>
  <sheetFormatPr defaultRowHeight="15"/>
  <cols>
    <col min="1" max="5" width="12.7109375" customWidth="1"/>
    <col min="6" max="6" width="28.42578125" customWidth="1"/>
    <col min="7" max="7" width="20.28515625" customWidth="1"/>
    <col min="8" max="8" width="29.7109375" customWidth="1"/>
  </cols>
  <sheetData>
    <row r="1" spans="1:8" ht="95.25" customHeight="1">
      <c r="A1" s="125" t="s">
        <v>193</v>
      </c>
      <c r="B1" s="125" t="s">
        <v>194</v>
      </c>
      <c r="C1" s="125" t="s">
        <v>195</v>
      </c>
      <c r="D1" s="125" t="s">
        <v>196</v>
      </c>
      <c r="E1" s="125" t="s">
        <v>197</v>
      </c>
      <c r="F1" s="125" t="s">
        <v>152</v>
      </c>
      <c r="G1" s="125" t="s">
        <v>198</v>
      </c>
      <c r="H1" s="126" t="s">
        <v>199</v>
      </c>
    </row>
    <row r="2" spans="1:8">
      <c r="A2" s="127">
        <v>3</v>
      </c>
      <c r="B2" s="127" t="s">
        <v>120</v>
      </c>
      <c r="C2" s="127">
        <v>1</v>
      </c>
      <c r="D2" s="127" t="s">
        <v>200</v>
      </c>
      <c r="E2" s="127">
        <v>0.75700000000000001</v>
      </c>
      <c r="F2" s="127" t="s">
        <v>137</v>
      </c>
      <c r="G2" s="128">
        <v>0</v>
      </c>
      <c r="H2" t="s">
        <v>225</v>
      </c>
    </row>
    <row r="3" spans="1:8">
      <c r="A3" s="127">
        <v>53</v>
      </c>
      <c r="B3" s="127" t="s">
        <v>120</v>
      </c>
      <c r="C3" s="127">
        <v>1</v>
      </c>
      <c r="D3" s="127" t="s">
        <v>200</v>
      </c>
      <c r="E3" s="127">
        <v>0.75700000000000001</v>
      </c>
      <c r="F3" s="127" t="s">
        <v>139</v>
      </c>
      <c r="G3" s="128">
        <v>0</v>
      </c>
      <c r="H3" t="s">
        <v>225</v>
      </c>
    </row>
    <row r="4" spans="1:8">
      <c r="A4" s="127">
        <v>7</v>
      </c>
      <c r="B4" s="127" t="s">
        <v>74</v>
      </c>
      <c r="C4" s="127">
        <v>2</v>
      </c>
      <c r="D4" s="127" t="s">
        <v>201</v>
      </c>
      <c r="E4" s="127">
        <v>0.80500000000000005</v>
      </c>
      <c r="F4" s="127" t="s">
        <v>95</v>
      </c>
      <c r="G4" s="129">
        <v>1</v>
      </c>
      <c r="H4" t="s">
        <v>225</v>
      </c>
    </row>
    <row r="5" spans="1:8">
      <c r="A5" s="127">
        <v>9</v>
      </c>
      <c r="B5" s="127" t="s">
        <v>74</v>
      </c>
      <c r="C5" s="127">
        <v>2</v>
      </c>
      <c r="D5" s="127" t="s">
        <v>201</v>
      </c>
      <c r="E5" s="127">
        <v>0.80500000000000005</v>
      </c>
      <c r="F5" s="127" t="s">
        <v>93</v>
      </c>
      <c r="G5" s="129">
        <v>1</v>
      </c>
      <c r="H5" t="s">
        <v>225</v>
      </c>
    </row>
    <row r="6" spans="1:8">
      <c r="A6" s="127">
        <v>12</v>
      </c>
      <c r="B6" s="127" t="s">
        <v>69</v>
      </c>
      <c r="C6" s="127">
        <v>3</v>
      </c>
      <c r="D6" s="127" t="s">
        <v>202</v>
      </c>
      <c r="E6" s="127">
        <v>1</v>
      </c>
      <c r="F6" s="127" t="s">
        <v>71</v>
      </c>
      <c r="G6" s="129">
        <v>1</v>
      </c>
      <c r="H6" t="s">
        <v>225</v>
      </c>
    </row>
    <row r="7" spans="1:8">
      <c r="A7" s="127">
        <v>13</v>
      </c>
      <c r="B7" s="127" t="s">
        <v>64</v>
      </c>
      <c r="C7" s="127">
        <v>4</v>
      </c>
      <c r="D7" s="127" t="s">
        <v>203</v>
      </c>
      <c r="E7" s="127">
        <v>1</v>
      </c>
      <c r="F7" s="127" t="s">
        <v>66</v>
      </c>
      <c r="G7" s="129">
        <v>1</v>
      </c>
      <c r="H7" t="s">
        <v>226</v>
      </c>
    </row>
    <row r="8" spans="1:8">
      <c r="A8" s="127">
        <v>15</v>
      </c>
      <c r="B8" s="127" t="s">
        <v>51</v>
      </c>
      <c r="C8" s="127">
        <v>5</v>
      </c>
      <c r="D8" s="127" t="s">
        <v>204</v>
      </c>
      <c r="E8" s="127">
        <v>0.83099999999999996</v>
      </c>
      <c r="F8" s="127" t="s">
        <v>61</v>
      </c>
      <c r="G8" s="129">
        <v>1</v>
      </c>
      <c r="H8" t="s">
        <v>227</v>
      </c>
    </row>
    <row r="9" spans="1:8">
      <c r="A9" s="127">
        <v>16</v>
      </c>
      <c r="B9" s="127" t="s">
        <v>51</v>
      </c>
      <c r="C9" s="127">
        <v>5</v>
      </c>
      <c r="D9" s="127" t="s">
        <v>204</v>
      </c>
      <c r="E9" s="127">
        <v>0.83099999999999996</v>
      </c>
      <c r="F9" s="127" t="s">
        <v>63</v>
      </c>
      <c r="G9" s="129">
        <v>1</v>
      </c>
      <c r="H9" t="s">
        <v>228</v>
      </c>
    </row>
    <row r="10" spans="1:8">
      <c r="A10" s="127">
        <v>19</v>
      </c>
      <c r="B10" s="127" t="s">
        <v>42</v>
      </c>
      <c r="C10" s="127">
        <v>6</v>
      </c>
      <c r="D10" s="127" t="s">
        <v>205</v>
      </c>
      <c r="E10" s="127">
        <v>0.871</v>
      </c>
      <c r="F10" s="127" t="s">
        <v>46</v>
      </c>
      <c r="G10" s="129">
        <v>1</v>
      </c>
      <c r="H10" t="s">
        <v>225</v>
      </c>
    </row>
    <row r="11" spans="1:8">
      <c r="A11" s="127">
        <v>20</v>
      </c>
      <c r="B11" s="127" t="s">
        <v>42</v>
      </c>
      <c r="C11" s="127">
        <v>6</v>
      </c>
      <c r="D11" s="127" t="s">
        <v>205</v>
      </c>
      <c r="E11" s="127">
        <v>0.871</v>
      </c>
      <c r="F11" s="127" t="s">
        <v>50</v>
      </c>
      <c r="G11" s="129">
        <v>1</v>
      </c>
      <c r="H11" t="s">
        <v>225</v>
      </c>
    </row>
    <row r="12" spans="1:8">
      <c r="A12" s="127">
        <v>21</v>
      </c>
      <c r="B12" s="127" t="s">
        <v>29</v>
      </c>
      <c r="C12" s="127">
        <v>7</v>
      </c>
      <c r="D12" s="127" t="s">
        <v>206</v>
      </c>
      <c r="E12" s="127">
        <v>0.88400000000000001</v>
      </c>
      <c r="F12" s="127" t="s">
        <v>39</v>
      </c>
      <c r="G12" s="129">
        <v>1</v>
      </c>
      <c r="H12" t="s">
        <v>225</v>
      </c>
    </row>
    <row r="13" spans="1:8">
      <c r="A13" s="127">
        <v>24</v>
      </c>
      <c r="B13" s="127" t="s">
        <v>29</v>
      </c>
      <c r="C13" s="127">
        <v>7</v>
      </c>
      <c r="D13" s="127" t="s">
        <v>206</v>
      </c>
      <c r="E13" s="127">
        <v>0.88400000000000001</v>
      </c>
      <c r="F13" s="127" t="s">
        <v>41</v>
      </c>
      <c r="G13" s="129">
        <v>1</v>
      </c>
      <c r="H13" t="s">
        <v>225</v>
      </c>
    </row>
    <row r="14" spans="1:8">
      <c r="A14" s="127">
        <v>35</v>
      </c>
      <c r="B14" s="127" t="s">
        <v>8</v>
      </c>
      <c r="C14" s="127">
        <v>8</v>
      </c>
      <c r="D14" s="127" t="s">
        <v>207</v>
      </c>
      <c r="E14" s="127">
        <v>0.86199999999999999</v>
      </c>
      <c r="F14" s="127" t="s">
        <v>26</v>
      </c>
      <c r="G14" s="129">
        <v>1</v>
      </c>
      <c r="H14" t="s">
        <v>225</v>
      </c>
    </row>
    <row r="15" spans="1:8">
      <c r="A15" s="127">
        <v>36</v>
      </c>
      <c r="B15" s="127" t="s">
        <v>8</v>
      </c>
      <c r="C15" s="127">
        <v>8</v>
      </c>
      <c r="D15" s="127" t="s">
        <v>207</v>
      </c>
      <c r="E15" s="127">
        <v>0.86199999999999999</v>
      </c>
      <c r="F15" s="127" t="s">
        <v>28</v>
      </c>
      <c r="G15" s="129">
        <v>1</v>
      </c>
      <c r="H15" t="s">
        <v>225</v>
      </c>
    </row>
    <row r="16" spans="1:8">
      <c r="A16" s="127">
        <v>39</v>
      </c>
      <c r="B16" s="127" t="s">
        <v>2</v>
      </c>
      <c r="C16" s="127">
        <v>9</v>
      </c>
      <c r="D16" s="127" t="s">
        <v>208</v>
      </c>
      <c r="E16" s="127">
        <v>1</v>
      </c>
      <c r="F16" s="127" t="s">
        <v>4</v>
      </c>
      <c r="G16" s="129">
        <v>1</v>
      </c>
      <c r="H16" t="s">
        <v>229</v>
      </c>
    </row>
    <row r="17" spans="1:8">
      <c r="A17" s="127">
        <v>42</v>
      </c>
      <c r="B17" s="127" t="s">
        <v>100</v>
      </c>
      <c r="C17" s="127">
        <v>10</v>
      </c>
      <c r="D17" s="127" t="s">
        <v>209</v>
      </c>
      <c r="E17" s="127">
        <v>0.82099999999999995</v>
      </c>
      <c r="F17" s="127" t="s">
        <v>119</v>
      </c>
      <c r="G17" s="129">
        <v>1</v>
      </c>
      <c r="H17" t="s">
        <v>230</v>
      </c>
    </row>
    <row r="18" spans="1:8">
      <c r="A18" s="127">
        <v>46</v>
      </c>
      <c r="B18" s="127" t="s">
        <v>100</v>
      </c>
      <c r="C18" s="127">
        <v>10</v>
      </c>
      <c r="D18" s="127" t="s">
        <v>209</v>
      </c>
      <c r="E18" s="127">
        <v>0.82099999999999995</v>
      </c>
      <c r="F18" s="127" t="s">
        <v>117</v>
      </c>
      <c r="G18" s="129">
        <v>1</v>
      </c>
      <c r="H18" t="s">
        <v>230</v>
      </c>
    </row>
    <row r="19" spans="1:8">
      <c r="A19" s="127">
        <v>51</v>
      </c>
      <c r="B19" s="127" t="s">
        <v>78</v>
      </c>
      <c r="C19" s="127">
        <v>11</v>
      </c>
      <c r="D19" s="127" t="s">
        <v>210</v>
      </c>
      <c r="E19" s="127">
        <v>0.81899999999999995</v>
      </c>
      <c r="F19" s="127" t="s">
        <v>99</v>
      </c>
      <c r="G19" s="128">
        <v>0</v>
      </c>
      <c r="H19" t="s">
        <v>225</v>
      </c>
    </row>
    <row r="20" spans="1:8">
      <c r="A20" s="127">
        <v>52</v>
      </c>
      <c r="B20" s="127" t="s">
        <v>78</v>
      </c>
      <c r="C20" s="127">
        <v>11</v>
      </c>
      <c r="D20" s="127" t="s">
        <v>210</v>
      </c>
      <c r="E20" s="127">
        <v>0.81899999999999995</v>
      </c>
      <c r="F20" s="127" t="s">
        <v>97</v>
      </c>
      <c r="G20" s="128">
        <v>0</v>
      </c>
      <c r="H20" t="s">
        <v>225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
  <sheetViews>
    <sheetView workbookViewId="0">
      <selection activeCell="C9" sqref="C9"/>
    </sheetView>
  </sheetViews>
  <sheetFormatPr defaultRowHeight="15"/>
  <cols>
    <col min="1" max="1" width="42.42578125" customWidth="1"/>
    <col min="2" max="2" width="27.85546875" customWidth="1"/>
  </cols>
  <sheetData>
    <row r="1" spans="1:5">
      <c r="A1" s="288"/>
    </row>
    <row r="2" spans="1:5" ht="15.75">
      <c r="A2" s="289" t="s">
        <v>296</v>
      </c>
      <c r="B2" s="290"/>
      <c r="D2" s="166" t="s">
        <v>257</v>
      </c>
    </row>
    <row r="3" spans="1:5" ht="30">
      <c r="A3" s="291" t="s">
        <v>258</v>
      </c>
      <c r="B3" s="292" t="s">
        <v>261</v>
      </c>
      <c r="D3" s="166" t="s">
        <v>259</v>
      </c>
      <c r="E3" s="166" t="s">
        <v>260</v>
      </c>
    </row>
    <row r="4" spans="1:5">
      <c r="A4" s="291" t="s">
        <v>249</v>
      </c>
      <c r="B4" s="292" t="s">
        <v>269</v>
      </c>
      <c r="D4" s="186" t="s">
        <v>258</v>
      </c>
      <c r="E4" t="s">
        <v>261</v>
      </c>
    </row>
    <row r="5" spans="1:5" ht="30">
      <c r="A5" s="291" t="s">
        <v>250</v>
      </c>
      <c r="B5" s="292" t="s">
        <v>268</v>
      </c>
      <c r="D5" s="186" t="s">
        <v>249</v>
      </c>
      <c r="E5" t="s">
        <v>269</v>
      </c>
    </row>
    <row r="6" spans="1:5">
      <c r="A6" s="291" t="s">
        <v>251</v>
      </c>
      <c r="B6" s="292" t="s">
        <v>267</v>
      </c>
      <c r="D6" s="186" t="s">
        <v>250</v>
      </c>
      <c r="E6" t="s">
        <v>268</v>
      </c>
    </row>
    <row r="7" spans="1:5">
      <c r="A7" s="291" t="s">
        <v>252</v>
      </c>
      <c r="B7" s="292" t="s">
        <v>266</v>
      </c>
      <c r="D7" s="186" t="s">
        <v>251</v>
      </c>
      <c r="E7" t="s">
        <v>267</v>
      </c>
    </row>
    <row r="8" spans="1:5">
      <c r="A8" s="291" t="s">
        <v>253</v>
      </c>
      <c r="B8" s="292" t="s">
        <v>265</v>
      </c>
      <c r="D8" s="186" t="s">
        <v>252</v>
      </c>
      <c r="E8" t="s">
        <v>266</v>
      </c>
    </row>
    <row r="9" spans="1:5" ht="30">
      <c r="A9" s="291" t="s">
        <v>254</v>
      </c>
      <c r="B9" s="292" t="s">
        <v>264</v>
      </c>
      <c r="D9" s="186" t="s">
        <v>253</v>
      </c>
      <c r="E9" t="s">
        <v>265</v>
      </c>
    </row>
    <row r="10" spans="1:5">
      <c r="A10" s="291" t="s">
        <v>255</v>
      </c>
      <c r="B10" s="292" t="s">
        <v>263</v>
      </c>
      <c r="D10" s="186" t="s">
        <v>254</v>
      </c>
      <c r="E10" t="s">
        <v>264</v>
      </c>
    </row>
    <row r="11" spans="1:5">
      <c r="A11" s="291" t="s">
        <v>256</v>
      </c>
      <c r="B11" s="292" t="s">
        <v>297</v>
      </c>
      <c r="D11" s="186" t="s">
        <v>255</v>
      </c>
      <c r="E11" t="s">
        <v>263</v>
      </c>
    </row>
    <row r="12" spans="1:5">
      <c r="D12" s="186" t="s">
        <v>256</v>
      </c>
      <c r="E12" t="s">
        <v>262</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zoomScale="70" zoomScaleNormal="70" workbookViewId="0">
      <selection activeCell="E25" sqref="E25"/>
    </sheetView>
  </sheetViews>
  <sheetFormatPr defaultColWidth="8.85546875" defaultRowHeight="15"/>
  <cols>
    <col min="1" max="1" width="34.7109375" customWidth="1"/>
    <col min="2" max="2" width="11.140625" customWidth="1"/>
    <col min="3" max="4" width="23.5703125" customWidth="1"/>
    <col min="5" max="5" width="89.42578125" customWidth="1"/>
    <col min="6" max="6" width="14.42578125" customWidth="1"/>
    <col min="7" max="7" width="22.140625" customWidth="1"/>
    <col min="8" max="8" width="23.42578125" customWidth="1"/>
    <col min="9" max="9" width="21.28515625" customWidth="1"/>
    <col min="10" max="10" width="27.42578125" customWidth="1"/>
    <col min="11" max="11" width="25.140625" customWidth="1"/>
  </cols>
  <sheetData>
    <row r="1" spans="1:11" ht="46.5">
      <c r="A1" s="56" t="s">
        <v>183</v>
      </c>
      <c r="B1" s="56"/>
      <c r="C1" s="54"/>
      <c r="D1" s="54"/>
      <c r="E1" s="54"/>
      <c r="G1" s="86" t="s">
        <v>164</v>
      </c>
      <c r="H1" s="86" t="s">
        <v>162</v>
      </c>
      <c r="I1" s="86" t="s">
        <v>161</v>
      </c>
      <c r="J1" s="94" t="s">
        <v>160</v>
      </c>
      <c r="K1" s="103" t="s">
        <v>184</v>
      </c>
    </row>
    <row r="2" spans="1:11" ht="47.25">
      <c r="A2" s="56"/>
      <c r="B2" s="56"/>
      <c r="C2" s="54"/>
      <c r="D2" s="54"/>
      <c r="E2" s="54"/>
      <c r="G2" s="88" t="s">
        <v>177</v>
      </c>
      <c r="H2" s="115" t="s">
        <v>185</v>
      </c>
      <c r="I2" s="115" t="s">
        <v>187</v>
      </c>
      <c r="J2" s="88" t="s">
        <v>182</v>
      </c>
      <c r="K2" s="95" t="s">
        <v>181</v>
      </c>
    </row>
    <row r="3" spans="1:11" ht="42.75" customHeight="1">
      <c r="A3" s="84" t="s">
        <v>156</v>
      </c>
      <c r="B3" s="87" t="s">
        <v>153</v>
      </c>
      <c r="C3" s="84" t="s">
        <v>152</v>
      </c>
      <c r="D3" s="84" t="s">
        <v>156</v>
      </c>
      <c r="E3" s="84" t="s">
        <v>151</v>
      </c>
      <c r="F3" s="89" t="s">
        <v>176</v>
      </c>
      <c r="G3" s="85" t="s">
        <v>178</v>
      </c>
      <c r="H3" s="116" t="s">
        <v>190</v>
      </c>
      <c r="I3" s="116" t="s">
        <v>191</v>
      </c>
      <c r="J3" s="117" t="s">
        <v>180</v>
      </c>
      <c r="K3" s="93" t="s">
        <v>141</v>
      </c>
    </row>
    <row r="4" spans="1:11">
      <c r="A4" s="15" t="s">
        <v>79</v>
      </c>
      <c r="B4" s="119">
        <v>53</v>
      </c>
      <c r="C4" s="100" t="s">
        <v>139</v>
      </c>
      <c r="D4" s="15" t="s">
        <v>79</v>
      </c>
      <c r="E4" s="14" t="s">
        <v>138</v>
      </c>
      <c r="F4" s="12" t="s">
        <v>120</v>
      </c>
      <c r="G4" s="10">
        <v>0.753</v>
      </c>
      <c r="H4" s="92" t="s">
        <v>179</v>
      </c>
      <c r="I4" s="92" t="s">
        <v>179</v>
      </c>
      <c r="J4" s="92" t="s">
        <v>179</v>
      </c>
      <c r="K4" s="90"/>
    </row>
    <row r="5" spans="1:11">
      <c r="A5" s="15" t="s">
        <v>129</v>
      </c>
      <c r="B5" s="120">
        <v>3</v>
      </c>
      <c r="C5" s="100" t="s">
        <v>137</v>
      </c>
      <c r="D5" s="15" t="s">
        <v>129</v>
      </c>
      <c r="E5" s="14" t="s">
        <v>136</v>
      </c>
      <c r="F5" s="12" t="s">
        <v>120</v>
      </c>
      <c r="G5" s="10">
        <v>0.746</v>
      </c>
      <c r="H5" s="90" t="s">
        <v>179</v>
      </c>
      <c r="I5" s="90" t="s">
        <v>179</v>
      </c>
      <c r="J5" s="90" t="s">
        <v>179</v>
      </c>
      <c r="K5" s="90"/>
    </row>
    <row r="6" spans="1:11">
      <c r="A6" s="15" t="s">
        <v>129</v>
      </c>
      <c r="B6" s="120">
        <v>4</v>
      </c>
      <c r="C6" s="14" t="s">
        <v>135</v>
      </c>
      <c r="D6" s="15" t="s">
        <v>129</v>
      </c>
      <c r="E6" s="13" t="s">
        <v>134</v>
      </c>
      <c r="F6" s="12" t="s">
        <v>120</v>
      </c>
      <c r="G6" s="10">
        <v>0.71699999999999997</v>
      </c>
      <c r="H6" s="90" t="s">
        <v>179</v>
      </c>
      <c r="I6" s="12" t="s">
        <v>7</v>
      </c>
      <c r="J6" s="12" t="s">
        <v>7</v>
      </c>
      <c r="K6" s="90"/>
    </row>
    <row r="7" spans="1:11">
      <c r="A7" s="15" t="s">
        <v>129</v>
      </c>
      <c r="B7" s="120">
        <v>2</v>
      </c>
      <c r="C7" s="123" t="s">
        <v>133</v>
      </c>
      <c r="D7" s="15" t="s">
        <v>129</v>
      </c>
      <c r="E7" s="13" t="s">
        <v>132</v>
      </c>
      <c r="F7" s="12" t="s">
        <v>120</v>
      </c>
      <c r="G7" s="10">
        <v>0.71</v>
      </c>
      <c r="H7" s="90" t="s">
        <v>179</v>
      </c>
      <c r="I7" s="5" t="s">
        <v>7</v>
      </c>
      <c r="J7" s="5" t="s">
        <v>7</v>
      </c>
      <c r="K7" s="90"/>
    </row>
    <row r="8" spans="1:11">
      <c r="A8" s="15" t="s">
        <v>129</v>
      </c>
      <c r="B8" s="111">
        <v>5</v>
      </c>
      <c r="C8" s="14" t="s">
        <v>131</v>
      </c>
      <c r="D8" s="15" t="s">
        <v>129</v>
      </c>
      <c r="E8" s="13" t="s">
        <v>130</v>
      </c>
      <c r="F8" s="12" t="s">
        <v>120</v>
      </c>
      <c r="G8" s="10">
        <v>0.69899999999999995</v>
      </c>
      <c r="H8" s="12" t="s">
        <v>7</v>
      </c>
      <c r="I8" s="12" t="s">
        <v>7</v>
      </c>
      <c r="J8" s="12" t="s">
        <v>7</v>
      </c>
      <c r="K8" s="99">
        <v>1</v>
      </c>
    </row>
    <row r="9" spans="1:11">
      <c r="A9" s="15" t="s">
        <v>129</v>
      </c>
      <c r="B9" s="111">
        <v>1</v>
      </c>
      <c r="C9" s="14" t="s">
        <v>128</v>
      </c>
      <c r="D9" s="15" t="s">
        <v>129</v>
      </c>
      <c r="E9" s="13" t="s">
        <v>127</v>
      </c>
      <c r="F9" s="12" t="s">
        <v>120</v>
      </c>
      <c r="G9" s="10">
        <v>0.67200000000000004</v>
      </c>
      <c r="H9" s="12" t="s">
        <v>7</v>
      </c>
      <c r="I9" s="12" t="s">
        <v>7</v>
      </c>
      <c r="J9" s="12" t="s">
        <v>7</v>
      </c>
      <c r="K9" s="90"/>
    </row>
    <row r="10" spans="1:11">
      <c r="A10" s="15" t="s">
        <v>12</v>
      </c>
      <c r="B10" s="111">
        <v>33</v>
      </c>
      <c r="C10" s="14" t="s">
        <v>126</v>
      </c>
      <c r="D10" s="15" t="s">
        <v>12</v>
      </c>
      <c r="E10" s="13" t="s">
        <v>125</v>
      </c>
      <c r="F10" s="12" t="s">
        <v>120</v>
      </c>
      <c r="G10" s="10">
        <v>0.624</v>
      </c>
      <c r="H10" s="12" t="s">
        <v>7</v>
      </c>
      <c r="I10" s="12" t="s">
        <v>7</v>
      </c>
      <c r="J10" s="12" t="s">
        <v>7</v>
      </c>
      <c r="K10" s="90"/>
    </row>
    <row r="11" spans="1:11">
      <c r="A11" s="15" t="s">
        <v>12</v>
      </c>
      <c r="B11" s="111">
        <v>37</v>
      </c>
      <c r="C11" s="123" t="s">
        <v>124</v>
      </c>
      <c r="D11" s="15" t="s">
        <v>12</v>
      </c>
      <c r="E11" s="13" t="s">
        <v>123</v>
      </c>
      <c r="F11" s="12" t="s">
        <v>120</v>
      </c>
      <c r="G11" s="10">
        <v>0.61299999999999999</v>
      </c>
      <c r="H11" s="12" t="s">
        <v>7</v>
      </c>
      <c r="I11" s="12" t="s">
        <v>7</v>
      </c>
      <c r="J11" s="10" t="s">
        <v>7</v>
      </c>
      <c r="K11" s="99">
        <v>1</v>
      </c>
    </row>
    <row r="12" spans="1:11">
      <c r="A12" s="8" t="s">
        <v>12</v>
      </c>
      <c r="B12" s="112">
        <v>26</v>
      </c>
      <c r="C12" s="7" t="s">
        <v>122</v>
      </c>
      <c r="D12" s="8" t="s">
        <v>12</v>
      </c>
      <c r="E12" s="6" t="s">
        <v>121</v>
      </c>
      <c r="F12" s="5" t="s">
        <v>120</v>
      </c>
      <c r="G12" s="3">
        <v>0.52400000000000002</v>
      </c>
      <c r="H12" s="5" t="s">
        <v>7</v>
      </c>
      <c r="I12" s="5" t="s">
        <v>7</v>
      </c>
      <c r="J12" s="3" t="s">
        <v>7</v>
      </c>
      <c r="K12" s="91"/>
    </row>
    <row r="13" spans="1:11">
      <c r="A13" s="26" t="s">
        <v>103</v>
      </c>
      <c r="B13" s="119">
        <v>42</v>
      </c>
      <c r="C13" s="107" t="s">
        <v>119</v>
      </c>
      <c r="D13" s="26" t="s">
        <v>103</v>
      </c>
      <c r="E13" s="29" t="s">
        <v>118</v>
      </c>
      <c r="F13" s="22" t="s">
        <v>100</v>
      </c>
      <c r="G13" s="20">
        <v>0.82199999999999995</v>
      </c>
      <c r="H13" s="92" t="s">
        <v>179</v>
      </c>
      <c r="I13" s="90" t="s">
        <v>179</v>
      </c>
      <c r="J13" s="90" t="s">
        <v>179</v>
      </c>
      <c r="K13" s="96">
        <v>1</v>
      </c>
    </row>
    <row r="14" spans="1:11">
      <c r="A14" s="15" t="s">
        <v>103</v>
      </c>
      <c r="B14" s="120">
        <v>46</v>
      </c>
      <c r="C14" s="100" t="s">
        <v>117</v>
      </c>
      <c r="D14" s="15" t="s">
        <v>103</v>
      </c>
      <c r="E14" s="14" t="s">
        <v>116</v>
      </c>
      <c r="F14" s="12" t="s">
        <v>100</v>
      </c>
      <c r="G14" s="10">
        <v>0.79400000000000004</v>
      </c>
      <c r="H14" s="90" t="s">
        <v>179</v>
      </c>
      <c r="I14" s="90" t="s">
        <v>179</v>
      </c>
      <c r="J14" s="90" t="s">
        <v>179</v>
      </c>
      <c r="K14" s="90"/>
    </row>
    <row r="15" spans="1:11">
      <c r="A15" s="15" t="s">
        <v>103</v>
      </c>
      <c r="B15" s="120">
        <v>41</v>
      </c>
      <c r="C15" s="14" t="s">
        <v>115</v>
      </c>
      <c r="D15" s="15" t="s">
        <v>103</v>
      </c>
      <c r="E15" s="13" t="s">
        <v>114</v>
      </c>
      <c r="F15" s="12" t="s">
        <v>100</v>
      </c>
      <c r="G15" s="10">
        <v>0.78500000000000003</v>
      </c>
      <c r="H15" s="90" t="s">
        <v>179</v>
      </c>
      <c r="I15" s="90" t="s">
        <v>179</v>
      </c>
      <c r="J15" s="10" t="s">
        <v>7</v>
      </c>
      <c r="K15" s="90"/>
    </row>
    <row r="16" spans="1:11">
      <c r="A16" s="15" t="s">
        <v>103</v>
      </c>
      <c r="B16" s="120">
        <v>47</v>
      </c>
      <c r="C16" s="14" t="s">
        <v>113</v>
      </c>
      <c r="D16" s="15" t="s">
        <v>103</v>
      </c>
      <c r="E16" s="13" t="s">
        <v>112</v>
      </c>
      <c r="F16" s="12" t="s">
        <v>100</v>
      </c>
      <c r="G16" s="10">
        <v>0.77100000000000002</v>
      </c>
      <c r="H16" s="90" t="s">
        <v>179</v>
      </c>
      <c r="I16" s="90" t="s">
        <v>179</v>
      </c>
      <c r="J16" s="10" t="s">
        <v>7</v>
      </c>
      <c r="K16" s="90"/>
    </row>
    <row r="17" spans="1:11">
      <c r="A17" s="15" t="s">
        <v>103</v>
      </c>
      <c r="B17" s="120">
        <v>40</v>
      </c>
      <c r="C17" s="14" t="s">
        <v>111</v>
      </c>
      <c r="D17" s="15" t="s">
        <v>103</v>
      </c>
      <c r="E17" s="13" t="s">
        <v>110</v>
      </c>
      <c r="F17" s="12" t="s">
        <v>100</v>
      </c>
      <c r="G17" s="10">
        <v>0.747</v>
      </c>
      <c r="H17" s="90" t="s">
        <v>179</v>
      </c>
      <c r="I17" s="90" t="s">
        <v>179</v>
      </c>
      <c r="J17" s="10" t="s">
        <v>7</v>
      </c>
      <c r="K17" s="90"/>
    </row>
    <row r="18" spans="1:11">
      <c r="A18" s="15" t="s">
        <v>103</v>
      </c>
      <c r="B18" s="120">
        <v>43</v>
      </c>
      <c r="C18" s="14" t="s">
        <v>109</v>
      </c>
      <c r="D18" s="15" t="s">
        <v>103</v>
      </c>
      <c r="E18" s="13" t="s">
        <v>108</v>
      </c>
      <c r="F18" s="12" t="s">
        <v>100</v>
      </c>
      <c r="G18" s="10">
        <v>0.74099999999999999</v>
      </c>
      <c r="H18" s="90" t="s">
        <v>179</v>
      </c>
      <c r="I18" s="90" t="s">
        <v>179</v>
      </c>
      <c r="J18" s="10" t="s">
        <v>7</v>
      </c>
      <c r="K18" s="90"/>
    </row>
    <row r="19" spans="1:11">
      <c r="A19" s="15" t="s">
        <v>103</v>
      </c>
      <c r="B19" s="120">
        <v>48</v>
      </c>
      <c r="C19" s="14" t="s">
        <v>107</v>
      </c>
      <c r="D19" s="15" t="s">
        <v>103</v>
      </c>
      <c r="E19" s="13" t="s">
        <v>106</v>
      </c>
      <c r="F19" s="12" t="s">
        <v>100</v>
      </c>
      <c r="G19" s="10">
        <v>0.71299999999999997</v>
      </c>
      <c r="H19" s="90" t="s">
        <v>179</v>
      </c>
      <c r="I19" s="12" t="s">
        <v>7</v>
      </c>
      <c r="J19" s="10" t="s">
        <v>7</v>
      </c>
      <c r="K19" s="90"/>
    </row>
    <row r="20" spans="1:11">
      <c r="A20" s="15" t="s">
        <v>103</v>
      </c>
      <c r="B20" s="111">
        <v>44</v>
      </c>
      <c r="C20" s="14" t="s">
        <v>105</v>
      </c>
      <c r="D20" s="15" t="s">
        <v>103</v>
      </c>
      <c r="E20" s="13" t="s">
        <v>104</v>
      </c>
      <c r="F20" s="12" t="s">
        <v>100</v>
      </c>
      <c r="G20" s="10">
        <v>0.67</v>
      </c>
      <c r="H20" s="12" t="s">
        <v>7</v>
      </c>
      <c r="I20" s="12" t="s">
        <v>7</v>
      </c>
      <c r="J20" s="10" t="s">
        <v>7</v>
      </c>
      <c r="K20" s="90"/>
    </row>
    <row r="21" spans="1:11">
      <c r="A21" s="8" t="s">
        <v>103</v>
      </c>
      <c r="B21" s="112">
        <v>45</v>
      </c>
      <c r="C21" s="7" t="s">
        <v>102</v>
      </c>
      <c r="D21" s="8" t="s">
        <v>103</v>
      </c>
      <c r="E21" s="6" t="s">
        <v>101</v>
      </c>
      <c r="F21" s="5" t="s">
        <v>100</v>
      </c>
      <c r="G21" s="3">
        <v>0.57499999999999996</v>
      </c>
      <c r="H21" s="5" t="s">
        <v>7</v>
      </c>
      <c r="I21" s="5" t="s">
        <v>7</v>
      </c>
      <c r="J21" s="3" t="s">
        <v>7</v>
      </c>
      <c r="K21" s="91"/>
    </row>
    <row r="22" spans="1:11">
      <c r="A22" s="26" t="s">
        <v>79</v>
      </c>
      <c r="B22" s="119">
        <v>51</v>
      </c>
      <c r="C22" s="101" t="s">
        <v>99</v>
      </c>
      <c r="D22" s="26" t="s">
        <v>79</v>
      </c>
      <c r="E22" s="29" t="s">
        <v>98</v>
      </c>
      <c r="F22" s="22" t="s">
        <v>78</v>
      </c>
      <c r="G22" s="20">
        <v>0.81899999999999995</v>
      </c>
      <c r="H22" s="92" t="s">
        <v>179</v>
      </c>
      <c r="I22" s="92" t="s">
        <v>179</v>
      </c>
      <c r="J22" s="60" t="s">
        <v>179</v>
      </c>
      <c r="K22" s="92"/>
    </row>
    <row r="23" spans="1:11">
      <c r="A23" s="8" t="s">
        <v>79</v>
      </c>
      <c r="B23" s="121">
        <v>52</v>
      </c>
      <c r="C23" s="108" t="s">
        <v>97</v>
      </c>
      <c r="D23" s="8" t="s">
        <v>79</v>
      </c>
      <c r="E23" s="7" t="s">
        <v>96</v>
      </c>
      <c r="F23" s="5" t="s">
        <v>78</v>
      </c>
      <c r="G23" s="3">
        <v>0.81899999999999995</v>
      </c>
      <c r="H23" s="91" t="s">
        <v>179</v>
      </c>
      <c r="I23" s="91" t="s">
        <v>179</v>
      </c>
      <c r="J23" s="58" t="s">
        <v>179</v>
      </c>
      <c r="K23" s="97">
        <v>1</v>
      </c>
    </row>
    <row r="24" spans="1:11">
      <c r="A24" s="26" t="s">
        <v>83</v>
      </c>
      <c r="B24" s="119">
        <v>7</v>
      </c>
      <c r="C24" s="101" t="s">
        <v>95</v>
      </c>
      <c r="D24" s="26" t="s">
        <v>83</v>
      </c>
      <c r="E24" s="29" t="s">
        <v>94</v>
      </c>
      <c r="F24" s="22" t="s">
        <v>74</v>
      </c>
      <c r="G24" s="20">
        <v>0.81599999999999995</v>
      </c>
      <c r="H24" s="90" t="s">
        <v>179</v>
      </c>
      <c r="I24" s="90" t="s">
        <v>179</v>
      </c>
      <c r="J24" s="57" t="s">
        <v>179</v>
      </c>
      <c r="K24" s="92"/>
    </row>
    <row r="25" spans="1:11">
      <c r="A25" s="15" t="s">
        <v>83</v>
      </c>
      <c r="B25" s="120">
        <v>9</v>
      </c>
      <c r="C25" s="100" t="s">
        <v>93</v>
      </c>
      <c r="D25" s="15" t="s">
        <v>83</v>
      </c>
      <c r="E25" s="14" t="s">
        <v>92</v>
      </c>
      <c r="F25" s="12" t="s">
        <v>74</v>
      </c>
      <c r="G25" s="10">
        <v>0.81599999999999995</v>
      </c>
      <c r="H25" s="90" t="s">
        <v>179</v>
      </c>
      <c r="I25" s="90" t="s">
        <v>179</v>
      </c>
      <c r="J25" s="57" t="s">
        <v>179</v>
      </c>
      <c r="K25" s="90"/>
    </row>
    <row r="26" spans="1:11">
      <c r="A26" s="15" t="s">
        <v>83</v>
      </c>
      <c r="B26" s="120">
        <v>10</v>
      </c>
      <c r="C26" s="123" t="s">
        <v>91</v>
      </c>
      <c r="D26" s="15" t="s">
        <v>83</v>
      </c>
      <c r="E26" s="13" t="s">
        <v>90</v>
      </c>
      <c r="F26" s="12" t="s">
        <v>74</v>
      </c>
      <c r="G26" s="10">
        <v>0.746</v>
      </c>
      <c r="H26" s="90" t="s">
        <v>179</v>
      </c>
      <c r="I26" s="90" t="s">
        <v>179</v>
      </c>
      <c r="J26" s="10" t="s">
        <v>7</v>
      </c>
      <c r="K26" s="99">
        <v>1</v>
      </c>
    </row>
    <row r="27" spans="1:11">
      <c r="A27" s="15" t="s">
        <v>79</v>
      </c>
      <c r="B27" s="111">
        <v>50</v>
      </c>
      <c r="C27" s="14" t="s">
        <v>89</v>
      </c>
      <c r="D27" s="15" t="s">
        <v>79</v>
      </c>
      <c r="E27" s="13" t="s">
        <v>88</v>
      </c>
      <c r="F27" s="12" t="s">
        <v>74</v>
      </c>
      <c r="G27" s="10">
        <v>0.67900000000000005</v>
      </c>
      <c r="H27" s="12" t="s">
        <v>7</v>
      </c>
      <c r="I27" s="12" t="s">
        <v>7</v>
      </c>
      <c r="J27" s="10" t="s">
        <v>7</v>
      </c>
      <c r="K27" s="90"/>
    </row>
    <row r="28" spans="1:11">
      <c r="A28" s="15" t="s">
        <v>83</v>
      </c>
      <c r="B28" s="111">
        <v>11</v>
      </c>
      <c r="C28" s="14" t="s">
        <v>87</v>
      </c>
      <c r="D28" s="15" t="s">
        <v>83</v>
      </c>
      <c r="E28" s="13" t="s">
        <v>86</v>
      </c>
      <c r="F28" s="12" t="s">
        <v>74</v>
      </c>
      <c r="G28" s="10">
        <v>0.67</v>
      </c>
      <c r="H28" s="12" t="s">
        <v>7</v>
      </c>
      <c r="I28" s="12" t="s">
        <v>7</v>
      </c>
      <c r="J28" s="10" t="s">
        <v>7</v>
      </c>
      <c r="K28" s="90"/>
    </row>
    <row r="29" spans="1:11">
      <c r="A29" s="15" t="s">
        <v>83</v>
      </c>
      <c r="B29" s="111">
        <v>6</v>
      </c>
      <c r="C29" s="14" t="s">
        <v>85</v>
      </c>
      <c r="D29" s="15" t="s">
        <v>83</v>
      </c>
      <c r="E29" s="13" t="s">
        <v>84</v>
      </c>
      <c r="F29" s="12" t="s">
        <v>74</v>
      </c>
      <c r="G29" s="10">
        <v>0.63800000000000001</v>
      </c>
      <c r="H29" s="12" t="s">
        <v>7</v>
      </c>
      <c r="I29" s="12" t="s">
        <v>7</v>
      </c>
      <c r="J29" s="10" t="s">
        <v>7</v>
      </c>
      <c r="K29" s="90"/>
    </row>
    <row r="30" spans="1:11">
      <c r="A30" s="15" t="s">
        <v>83</v>
      </c>
      <c r="B30" s="111">
        <v>8</v>
      </c>
      <c r="C30" s="14" t="s">
        <v>81</v>
      </c>
      <c r="D30" s="15" t="s">
        <v>83</v>
      </c>
      <c r="E30" s="13" t="s">
        <v>80</v>
      </c>
      <c r="F30" s="12" t="s">
        <v>74</v>
      </c>
      <c r="G30" s="10">
        <v>0.56299999999999994</v>
      </c>
      <c r="H30" s="12" t="s">
        <v>7</v>
      </c>
      <c r="I30" s="12" t="s">
        <v>7</v>
      </c>
      <c r="J30" s="10" t="s">
        <v>7</v>
      </c>
      <c r="K30" s="90"/>
    </row>
    <row r="31" spans="1:11">
      <c r="A31" s="8" t="s">
        <v>79</v>
      </c>
      <c r="B31" s="112">
        <v>49</v>
      </c>
      <c r="C31" s="7" t="s">
        <v>76</v>
      </c>
      <c r="D31" s="8" t="s">
        <v>79</v>
      </c>
      <c r="E31" s="6" t="s">
        <v>75</v>
      </c>
      <c r="F31" s="5" t="s">
        <v>74</v>
      </c>
      <c r="G31" s="3">
        <v>0.47699999999999998</v>
      </c>
      <c r="H31" s="5" t="s">
        <v>7</v>
      </c>
      <c r="I31" s="5" t="s">
        <v>7</v>
      </c>
      <c r="J31" s="3" t="s">
        <v>7</v>
      </c>
      <c r="K31" s="91"/>
    </row>
    <row r="32" spans="1:11">
      <c r="A32" s="37" t="s">
        <v>73</v>
      </c>
      <c r="B32" s="122">
        <v>12</v>
      </c>
      <c r="C32" s="109" t="s">
        <v>71</v>
      </c>
      <c r="D32" s="37" t="s">
        <v>73</v>
      </c>
      <c r="E32" s="124" t="s">
        <v>70</v>
      </c>
      <c r="F32" s="105" t="s">
        <v>69</v>
      </c>
      <c r="G32" s="105">
        <v>1</v>
      </c>
      <c r="H32" s="92" t="s">
        <v>179</v>
      </c>
      <c r="I32" s="92" t="s">
        <v>179</v>
      </c>
      <c r="J32" s="104" t="s">
        <v>179</v>
      </c>
      <c r="K32" s="98">
        <v>1</v>
      </c>
    </row>
    <row r="33" spans="1:11">
      <c r="A33" s="37" t="s">
        <v>68</v>
      </c>
      <c r="B33" s="122">
        <v>13</v>
      </c>
      <c r="C33" s="109" t="s">
        <v>66</v>
      </c>
      <c r="D33" s="37" t="s">
        <v>68</v>
      </c>
      <c r="E33" s="124" t="s">
        <v>65</v>
      </c>
      <c r="F33" s="105" t="s">
        <v>64</v>
      </c>
      <c r="G33" s="105">
        <v>1</v>
      </c>
      <c r="H33" s="118" t="s">
        <v>179</v>
      </c>
      <c r="I33" s="118" t="s">
        <v>179</v>
      </c>
      <c r="J33" s="104" t="s">
        <v>179</v>
      </c>
      <c r="K33" s="98">
        <v>1</v>
      </c>
    </row>
    <row r="34" spans="1:11">
      <c r="A34" s="26" t="s">
        <v>55</v>
      </c>
      <c r="B34" s="119">
        <v>16</v>
      </c>
      <c r="C34" s="101" t="s">
        <v>63</v>
      </c>
      <c r="D34" s="26" t="s">
        <v>55</v>
      </c>
      <c r="E34" s="29" t="s">
        <v>62</v>
      </c>
      <c r="F34" s="22" t="s">
        <v>51</v>
      </c>
      <c r="G34" s="10">
        <v>0.80500000000000005</v>
      </c>
      <c r="H34" s="90" t="s">
        <v>179</v>
      </c>
      <c r="I34" s="90" t="s">
        <v>179</v>
      </c>
      <c r="J34" s="57" t="s">
        <v>179</v>
      </c>
      <c r="K34" s="92"/>
    </row>
    <row r="35" spans="1:11">
      <c r="A35" s="15" t="s">
        <v>55</v>
      </c>
      <c r="B35" s="120">
        <v>15</v>
      </c>
      <c r="C35" s="110" t="s">
        <v>61</v>
      </c>
      <c r="D35" s="15" t="s">
        <v>55</v>
      </c>
      <c r="E35" s="14" t="s">
        <v>60</v>
      </c>
      <c r="F35" s="12" t="s">
        <v>51</v>
      </c>
      <c r="G35" s="10">
        <v>0.74299999999999999</v>
      </c>
      <c r="H35" s="90" t="s">
        <v>179</v>
      </c>
      <c r="I35" s="90" t="s">
        <v>179</v>
      </c>
      <c r="J35" s="90" t="s">
        <v>179</v>
      </c>
      <c r="K35" s="99">
        <v>1</v>
      </c>
    </row>
    <row r="36" spans="1:11">
      <c r="A36" s="15" t="s">
        <v>55</v>
      </c>
      <c r="B36" s="111">
        <v>14</v>
      </c>
      <c r="C36" s="14" t="s">
        <v>59</v>
      </c>
      <c r="D36" s="15" t="s">
        <v>55</v>
      </c>
      <c r="E36" s="13" t="s">
        <v>58</v>
      </c>
      <c r="F36" s="12" t="s">
        <v>51</v>
      </c>
      <c r="G36" s="10">
        <v>0.62</v>
      </c>
      <c r="H36" s="12" t="s">
        <v>7</v>
      </c>
      <c r="I36" s="12" t="s">
        <v>7</v>
      </c>
      <c r="J36" s="10" t="s">
        <v>7</v>
      </c>
      <c r="K36" s="90"/>
    </row>
    <row r="37" spans="1:11">
      <c r="A37" s="15" t="s">
        <v>55</v>
      </c>
      <c r="B37" s="111">
        <v>18</v>
      </c>
      <c r="C37" s="14" t="s">
        <v>57</v>
      </c>
      <c r="D37" s="15" t="s">
        <v>55</v>
      </c>
      <c r="E37" s="13" t="s">
        <v>56</v>
      </c>
      <c r="F37" s="12" t="s">
        <v>51</v>
      </c>
      <c r="G37" s="10">
        <v>0.61199999999999999</v>
      </c>
      <c r="H37" s="12" t="s">
        <v>7</v>
      </c>
      <c r="I37" s="12" t="s">
        <v>7</v>
      </c>
      <c r="J37" s="10" t="s">
        <v>7</v>
      </c>
      <c r="K37" s="90"/>
    </row>
    <row r="38" spans="1:11">
      <c r="A38" s="8" t="s">
        <v>55</v>
      </c>
      <c r="B38" s="112">
        <v>17</v>
      </c>
      <c r="C38" s="7" t="s">
        <v>53</v>
      </c>
      <c r="D38" s="8" t="s">
        <v>55</v>
      </c>
      <c r="E38" s="6" t="s">
        <v>52</v>
      </c>
      <c r="F38" s="5" t="s">
        <v>51</v>
      </c>
      <c r="G38" s="3">
        <v>0.371</v>
      </c>
      <c r="H38" s="5" t="s">
        <v>7</v>
      </c>
      <c r="I38" s="5" t="s">
        <v>7</v>
      </c>
      <c r="J38" s="3" t="s">
        <v>7</v>
      </c>
      <c r="K38" s="91"/>
    </row>
    <row r="39" spans="1:11">
      <c r="A39" s="26" t="s">
        <v>48</v>
      </c>
      <c r="B39" s="119">
        <v>20</v>
      </c>
      <c r="C39" s="107" t="s">
        <v>50</v>
      </c>
      <c r="D39" s="26" t="s">
        <v>48</v>
      </c>
      <c r="E39" s="29" t="s">
        <v>49</v>
      </c>
      <c r="F39" s="22" t="s">
        <v>42</v>
      </c>
      <c r="G39" s="20">
        <v>0.872</v>
      </c>
      <c r="H39" s="60" t="s">
        <v>179</v>
      </c>
      <c r="I39" s="60" t="s">
        <v>179</v>
      </c>
      <c r="J39" s="60" t="s">
        <v>179</v>
      </c>
      <c r="K39" s="96">
        <v>1</v>
      </c>
    </row>
    <row r="40" spans="1:11">
      <c r="A40" s="8" t="s">
        <v>48</v>
      </c>
      <c r="B40" s="121">
        <v>19</v>
      </c>
      <c r="C40" s="102" t="s">
        <v>46</v>
      </c>
      <c r="D40" s="8" t="s">
        <v>48</v>
      </c>
      <c r="E40" s="7" t="s">
        <v>45</v>
      </c>
      <c r="F40" s="5" t="s">
        <v>42</v>
      </c>
      <c r="G40" s="3">
        <v>0.87</v>
      </c>
      <c r="H40" s="58" t="s">
        <v>179</v>
      </c>
      <c r="I40" s="58" t="s">
        <v>179</v>
      </c>
      <c r="J40" s="58" t="s">
        <v>179</v>
      </c>
      <c r="K40" s="91"/>
    </row>
    <row r="41" spans="1:11">
      <c r="A41" s="8" t="s">
        <v>12</v>
      </c>
      <c r="B41" s="112">
        <v>27</v>
      </c>
      <c r="C41" s="7" t="s">
        <v>44</v>
      </c>
      <c r="D41" s="8" t="s">
        <v>12</v>
      </c>
      <c r="E41" s="6" t="s">
        <v>43</v>
      </c>
      <c r="F41" s="5" t="s">
        <v>42</v>
      </c>
      <c r="G41" s="3">
        <v>0.42199999999999999</v>
      </c>
      <c r="H41" s="12" t="s">
        <v>7</v>
      </c>
      <c r="I41" s="12" t="s">
        <v>7</v>
      </c>
      <c r="J41" s="10" t="s">
        <v>7</v>
      </c>
      <c r="K41" s="91">
        <v>1</v>
      </c>
    </row>
    <row r="42" spans="1:11">
      <c r="A42" s="15" t="s">
        <v>33</v>
      </c>
      <c r="B42" s="120">
        <v>24</v>
      </c>
      <c r="C42" s="110" t="s">
        <v>41</v>
      </c>
      <c r="D42" s="15" t="s">
        <v>33</v>
      </c>
      <c r="E42" s="14" t="s">
        <v>40</v>
      </c>
      <c r="F42" s="12" t="s">
        <v>29</v>
      </c>
      <c r="G42" s="10">
        <v>0.85799999999999998</v>
      </c>
      <c r="H42" s="57" t="s">
        <v>179</v>
      </c>
      <c r="I42" s="57" t="s">
        <v>179</v>
      </c>
      <c r="J42" s="57" t="s">
        <v>179</v>
      </c>
      <c r="K42" s="99">
        <v>1</v>
      </c>
    </row>
    <row r="43" spans="1:11">
      <c r="A43" s="15" t="s">
        <v>33</v>
      </c>
      <c r="B43" s="120">
        <v>21</v>
      </c>
      <c r="C43" s="100" t="s">
        <v>39</v>
      </c>
      <c r="D43" s="15" t="s">
        <v>33</v>
      </c>
      <c r="E43" s="14" t="s">
        <v>38</v>
      </c>
      <c r="F43" s="12" t="s">
        <v>29</v>
      </c>
      <c r="G43" s="10">
        <v>0.85</v>
      </c>
      <c r="H43" s="57" t="s">
        <v>179</v>
      </c>
      <c r="I43" s="57" t="s">
        <v>179</v>
      </c>
      <c r="J43" s="57" t="s">
        <v>179</v>
      </c>
      <c r="K43" s="90"/>
    </row>
    <row r="44" spans="1:11">
      <c r="A44" s="15" t="s">
        <v>33</v>
      </c>
      <c r="B44" s="120">
        <v>22</v>
      </c>
      <c r="C44" s="14" t="s">
        <v>37</v>
      </c>
      <c r="D44" s="15" t="s">
        <v>33</v>
      </c>
      <c r="E44" s="13" t="s">
        <v>36</v>
      </c>
      <c r="F44" s="12" t="s">
        <v>29</v>
      </c>
      <c r="G44" s="10">
        <v>0.72599999999999998</v>
      </c>
      <c r="H44" s="57" t="s">
        <v>179</v>
      </c>
      <c r="I44" s="12" t="s">
        <v>7</v>
      </c>
      <c r="J44" s="10" t="s">
        <v>7</v>
      </c>
      <c r="K44" s="90"/>
    </row>
    <row r="45" spans="1:11">
      <c r="A45" s="15" t="s">
        <v>33</v>
      </c>
      <c r="B45" s="111">
        <v>23</v>
      </c>
      <c r="C45" s="14" t="s">
        <v>35</v>
      </c>
      <c r="D45" s="15" t="s">
        <v>33</v>
      </c>
      <c r="E45" s="13" t="s">
        <v>34</v>
      </c>
      <c r="F45" s="12" t="s">
        <v>29</v>
      </c>
      <c r="G45" s="10">
        <v>0.69299999999999995</v>
      </c>
      <c r="H45" s="12" t="s">
        <v>7</v>
      </c>
      <c r="I45" s="12" t="s">
        <v>7</v>
      </c>
      <c r="J45" s="10" t="s">
        <v>7</v>
      </c>
      <c r="K45" s="90"/>
    </row>
    <row r="46" spans="1:11">
      <c r="A46" s="8" t="s">
        <v>33</v>
      </c>
      <c r="B46" s="112">
        <v>25</v>
      </c>
      <c r="C46" s="7" t="s">
        <v>31</v>
      </c>
      <c r="D46" s="8" t="s">
        <v>33</v>
      </c>
      <c r="E46" s="6" t="s">
        <v>30</v>
      </c>
      <c r="F46" s="5" t="s">
        <v>29</v>
      </c>
      <c r="G46" s="3">
        <v>0.66200000000000003</v>
      </c>
      <c r="H46" s="12" t="s">
        <v>7</v>
      </c>
      <c r="I46" s="12" t="s">
        <v>7</v>
      </c>
      <c r="J46" s="10" t="s">
        <v>7</v>
      </c>
      <c r="K46" s="91"/>
    </row>
    <row r="47" spans="1:11">
      <c r="A47" s="26" t="s">
        <v>12</v>
      </c>
      <c r="B47" s="119">
        <v>36</v>
      </c>
      <c r="C47" s="101" t="s">
        <v>28</v>
      </c>
      <c r="D47" s="26" t="s">
        <v>12</v>
      </c>
      <c r="E47" s="29" t="s">
        <v>27</v>
      </c>
      <c r="F47" s="22" t="s">
        <v>8</v>
      </c>
      <c r="G47" s="20">
        <v>0.80400000000000005</v>
      </c>
      <c r="H47" s="60" t="s">
        <v>179</v>
      </c>
      <c r="I47" s="60" t="s">
        <v>179</v>
      </c>
      <c r="J47" s="60" t="s">
        <v>179</v>
      </c>
      <c r="K47" s="92"/>
    </row>
    <row r="48" spans="1:11">
      <c r="A48" s="8" t="s">
        <v>12</v>
      </c>
      <c r="B48" s="121">
        <v>35</v>
      </c>
      <c r="C48" s="102" t="s">
        <v>26</v>
      </c>
      <c r="D48" s="8" t="s">
        <v>12</v>
      </c>
      <c r="E48" s="7" t="s">
        <v>25</v>
      </c>
      <c r="F48" s="5" t="s">
        <v>8</v>
      </c>
      <c r="G48" s="3">
        <v>0.8</v>
      </c>
      <c r="H48" s="58" t="s">
        <v>179</v>
      </c>
      <c r="I48" s="58" t="s">
        <v>179</v>
      </c>
      <c r="J48" s="58" t="s">
        <v>179</v>
      </c>
      <c r="K48" s="91"/>
    </row>
    <row r="49" spans="1:11">
      <c r="A49" s="15" t="s">
        <v>12</v>
      </c>
      <c r="B49" s="120">
        <v>34</v>
      </c>
      <c r="C49" s="14" t="s">
        <v>24</v>
      </c>
      <c r="D49" s="15" t="s">
        <v>12</v>
      </c>
      <c r="E49" s="13" t="s">
        <v>23</v>
      </c>
      <c r="F49" s="12" t="s">
        <v>8</v>
      </c>
      <c r="G49" s="10">
        <v>0.77300000000000002</v>
      </c>
      <c r="H49" s="57" t="s">
        <v>179</v>
      </c>
      <c r="I49" s="57" t="s">
        <v>179</v>
      </c>
      <c r="J49" s="10" t="s">
        <v>7</v>
      </c>
      <c r="K49" s="90"/>
    </row>
    <row r="50" spans="1:11">
      <c r="A50" s="15" t="s">
        <v>12</v>
      </c>
      <c r="B50" s="120">
        <v>30</v>
      </c>
      <c r="C50" s="14" t="s">
        <v>22</v>
      </c>
      <c r="D50" s="15" t="s">
        <v>12</v>
      </c>
      <c r="E50" s="13" t="s">
        <v>21</v>
      </c>
      <c r="F50" s="12" t="s">
        <v>8</v>
      </c>
      <c r="G50" s="10">
        <v>0.77</v>
      </c>
      <c r="H50" s="57" t="s">
        <v>179</v>
      </c>
      <c r="I50" s="57" t="s">
        <v>179</v>
      </c>
      <c r="J50" s="10" t="s">
        <v>7</v>
      </c>
      <c r="K50" s="90"/>
    </row>
    <row r="51" spans="1:11">
      <c r="A51" s="8" t="s">
        <v>12</v>
      </c>
      <c r="B51" s="121">
        <v>32</v>
      </c>
      <c r="C51" s="7" t="s">
        <v>20</v>
      </c>
      <c r="D51" s="8" t="s">
        <v>12</v>
      </c>
      <c r="E51" s="6" t="s">
        <v>19</v>
      </c>
      <c r="F51" s="5" t="s">
        <v>8</v>
      </c>
      <c r="G51" s="3">
        <v>0.72199999999999998</v>
      </c>
      <c r="H51" s="58" t="s">
        <v>179</v>
      </c>
      <c r="I51" s="5" t="s">
        <v>7</v>
      </c>
      <c r="J51" s="3" t="s">
        <v>7</v>
      </c>
      <c r="K51" s="91"/>
    </row>
    <row r="52" spans="1:11">
      <c r="A52" s="15" t="s">
        <v>12</v>
      </c>
      <c r="B52" s="111">
        <v>31</v>
      </c>
      <c r="C52" s="123" t="s">
        <v>18</v>
      </c>
      <c r="D52" s="15" t="s">
        <v>12</v>
      </c>
      <c r="E52" s="13" t="s">
        <v>17</v>
      </c>
      <c r="F52" s="12" t="s">
        <v>8</v>
      </c>
      <c r="G52" s="10">
        <v>0.69099999999999995</v>
      </c>
      <c r="H52" s="12" t="s">
        <v>7</v>
      </c>
      <c r="I52" s="12" t="s">
        <v>7</v>
      </c>
      <c r="J52" s="10" t="s">
        <v>7</v>
      </c>
      <c r="K52" s="99">
        <v>1</v>
      </c>
    </row>
    <row r="53" spans="1:11">
      <c r="A53" s="15" t="s">
        <v>12</v>
      </c>
      <c r="B53" s="111">
        <v>28</v>
      </c>
      <c r="C53" s="14" t="s">
        <v>16</v>
      </c>
      <c r="D53" s="15" t="s">
        <v>12</v>
      </c>
      <c r="E53" s="13" t="s">
        <v>15</v>
      </c>
      <c r="F53" s="12" t="s">
        <v>8</v>
      </c>
      <c r="G53" s="10">
        <v>0.68100000000000005</v>
      </c>
      <c r="H53" s="12" t="s">
        <v>7</v>
      </c>
      <c r="I53" s="12" t="s">
        <v>7</v>
      </c>
      <c r="J53" s="10" t="s">
        <v>7</v>
      </c>
      <c r="K53" s="90"/>
    </row>
    <row r="54" spans="1:11">
      <c r="A54" s="15" t="s">
        <v>12</v>
      </c>
      <c r="B54" s="111">
        <v>38</v>
      </c>
      <c r="C54" s="14" t="s">
        <v>14</v>
      </c>
      <c r="D54" s="15" t="s">
        <v>12</v>
      </c>
      <c r="E54" s="13" t="s">
        <v>13</v>
      </c>
      <c r="F54" s="12" t="s">
        <v>8</v>
      </c>
      <c r="G54" s="10">
        <v>0.62</v>
      </c>
      <c r="H54" s="12" t="s">
        <v>7</v>
      </c>
      <c r="I54" s="12" t="s">
        <v>7</v>
      </c>
      <c r="J54" s="10" t="s">
        <v>7</v>
      </c>
      <c r="K54" s="90"/>
    </row>
    <row r="55" spans="1:11">
      <c r="A55" s="8" t="s">
        <v>12</v>
      </c>
      <c r="B55" s="112">
        <v>29</v>
      </c>
      <c r="C55" s="7" t="s">
        <v>10</v>
      </c>
      <c r="D55" s="8" t="s">
        <v>12</v>
      </c>
      <c r="E55" s="6" t="s">
        <v>9</v>
      </c>
      <c r="F55" s="5" t="s">
        <v>8</v>
      </c>
      <c r="G55" s="3">
        <v>0.61099999999999999</v>
      </c>
      <c r="H55" s="5" t="s">
        <v>7</v>
      </c>
      <c r="I55" s="5" t="s">
        <v>7</v>
      </c>
      <c r="J55" s="3" t="s">
        <v>7</v>
      </c>
      <c r="K55" s="91"/>
    </row>
    <row r="56" spans="1:11">
      <c r="A56" s="8" t="s">
        <v>6</v>
      </c>
      <c r="B56" s="121">
        <v>39</v>
      </c>
      <c r="C56" s="108" t="s">
        <v>4</v>
      </c>
      <c r="D56" s="8" t="s">
        <v>6</v>
      </c>
      <c r="E56" s="7" t="s">
        <v>3</v>
      </c>
      <c r="F56" s="106" t="s">
        <v>2</v>
      </c>
      <c r="G56" s="106">
        <v>1</v>
      </c>
      <c r="H56" s="104" t="s">
        <v>179</v>
      </c>
      <c r="I56" s="104" t="s">
        <v>179</v>
      </c>
      <c r="J56" s="104" t="s">
        <v>179</v>
      </c>
      <c r="K56" s="97">
        <v>1</v>
      </c>
    </row>
    <row r="59" spans="1:11">
      <c r="C59" s="113" t="s">
        <v>188</v>
      </c>
      <c r="D59" s="113"/>
      <c r="H59" t="s">
        <v>192</v>
      </c>
      <c r="I59" t="s">
        <v>192</v>
      </c>
      <c r="J59" t="s">
        <v>186</v>
      </c>
    </row>
    <row r="60" spans="1:11">
      <c r="C60" s="114" t="s">
        <v>189</v>
      </c>
      <c r="D60" s="114"/>
    </row>
  </sheetData>
  <autoFilter ref="A3:K57" xr:uid="{00000000-0009-0000-0000-000003000000}"/>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60"/>
  <sheetViews>
    <sheetView zoomScale="70" zoomScaleNormal="70" workbookViewId="0">
      <selection activeCell="N4" sqref="N4:O57"/>
    </sheetView>
  </sheetViews>
  <sheetFormatPr defaultColWidth="9.140625" defaultRowHeight="15"/>
  <cols>
    <col min="1" max="1" width="16.140625" style="1" customWidth="1"/>
    <col min="2" max="2" width="0" style="1" hidden="1" customWidth="1"/>
    <col min="3" max="3" width="9.85546875" style="1" hidden="1" customWidth="1"/>
    <col min="4" max="4" width="9.140625" style="1"/>
    <col min="5" max="5" width="30.85546875" style="1" customWidth="1"/>
    <col min="6" max="6" width="21.7109375" style="1" customWidth="1"/>
    <col min="7" max="7" width="17.42578125" style="1" customWidth="1"/>
    <col min="8" max="8" width="16.28515625" style="1" customWidth="1"/>
    <col min="9" max="9" width="12.42578125" style="1" hidden="1" customWidth="1"/>
    <col min="10" max="10" width="0" style="1" hidden="1" customWidth="1"/>
    <col min="11" max="11" width="4" style="1" customWidth="1"/>
    <col min="12" max="13" width="19.42578125" style="2" hidden="1" customWidth="1"/>
    <col min="14" max="14" width="25.42578125" style="2" customWidth="1"/>
    <col min="15" max="15" width="28.42578125" style="2" customWidth="1"/>
    <col min="16" max="16" width="20.85546875" style="2" customWidth="1"/>
    <col min="17" max="17" width="23.42578125" style="2" customWidth="1"/>
    <col min="18" max="18" width="3.42578125" style="2" hidden="1" customWidth="1"/>
    <col min="19" max="16384" width="9.140625" style="1"/>
  </cols>
  <sheetData>
    <row r="1" spans="1:18" ht="46.5">
      <c r="A1" s="56" t="s">
        <v>170</v>
      </c>
      <c r="B1" s="55"/>
      <c r="C1" s="2"/>
      <c r="D1" s="2"/>
      <c r="E1" s="54"/>
      <c r="F1" s="54"/>
      <c r="G1" s="294" t="s">
        <v>164</v>
      </c>
      <c r="H1" s="294"/>
      <c r="I1" s="64"/>
      <c r="J1" s="64"/>
      <c r="K1" s="64"/>
      <c r="L1" s="65" t="s">
        <v>7</v>
      </c>
      <c r="M1" s="65" t="s">
        <v>163</v>
      </c>
      <c r="N1" s="80" t="s">
        <v>162</v>
      </c>
      <c r="O1" s="80" t="s">
        <v>161</v>
      </c>
      <c r="P1" s="80" t="s">
        <v>160</v>
      </c>
      <c r="Q1" s="80" t="s">
        <v>159</v>
      </c>
    </row>
    <row r="2" spans="1:18" ht="46.5">
      <c r="A2" s="56"/>
      <c r="B2" s="55"/>
      <c r="C2" s="2"/>
      <c r="D2" s="2"/>
      <c r="E2" s="54"/>
      <c r="F2" s="54"/>
      <c r="G2" s="295" t="s">
        <v>175</v>
      </c>
      <c r="H2" s="295"/>
      <c r="I2" s="82"/>
      <c r="J2" s="82"/>
      <c r="K2" s="82"/>
      <c r="L2" s="83"/>
      <c r="M2" s="83"/>
      <c r="N2" s="81" t="s">
        <v>174</v>
      </c>
      <c r="O2" s="81" t="s">
        <v>173</v>
      </c>
      <c r="P2" s="81" t="s">
        <v>172</v>
      </c>
      <c r="Q2" s="81" t="s">
        <v>171</v>
      </c>
    </row>
    <row r="3" spans="1:18">
      <c r="A3" s="66" t="s">
        <v>158</v>
      </c>
      <c r="B3" s="67"/>
      <c r="C3" s="67"/>
      <c r="D3" s="67"/>
      <c r="E3" s="67"/>
      <c r="F3" s="68"/>
      <c r="G3" s="53"/>
      <c r="H3" s="53"/>
      <c r="I3" s="53"/>
      <c r="J3" s="53"/>
      <c r="M3" s="2" t="s">
        <v>157</v>
      </c>
    </row>
    <row r="4" spans="1:18" ht="72.75" customHeight="1">
      <c r="A4" s="69" t="s">
        <v>156</v>
      </c>
      <c r="B4" s="70" t="s">
        <v>155</v>
      </c>
      <c r="C4" s="71" t="s">
        <v>154</v>
      </c>
      <c r="D4" s="71" t="s">
        <v>153</v>
      </c>
      <c r="E4" s="72" t="s">
        <v>152</v>
      </c>
      <c r="F4" s="72" t="s">
        <v>151</v>
      </c>
      <c r="G4" s="52" t="s">
        <v>150</v>
      </c>
      <c r="H4" s="51" t="s">
        <v>149</v>
      </c>
      <c r="I4" s="51" t="s">
        <v>148</v>
      </c>
      <c r="J4" s="50" t="s">
        <v>147</v>
      </c>
      <c r="K4" s="49"/>
      <c r="L4" s="48" t="s">
        <v>146</v>
      </c>
      <c r="M4" s="48" t="s">
        <v>145</v>
      </c>
      <c r="N4" s="48" t="s">
        <v>144</v>
      </c>
      <c r="O4" s="48" t="s">
        <v>143</v>
      </c>
      <c r="P4" s="48" t="s">
        <v>142</v>
      </c>
      <c r="Q4" s="47" t="s">
        <v>141</v>
      </c>
      <c r="R4" s="47" t="s">
        <v>140</v>
      </c>
    </row>
    <row r="5" spans="1:18">
      <c r="A5" s="15" t="s">
        <v>79</v>
      </c>
      <c r="B5" s="45" t="s">
        <v>78</v>
      </c>
      <c r="C5" s="22" t="s">
        <v>77</v>
      </c>
      <c r="D5" s="25">
        <v>53</v>
      </c>
      <c r="E5" s="24" t="s">
        <v>139</v>
      </c>
      <c r="F5" s="13" t="s">
        <v>138</v>
      </c>
      <c r="G5" s="12" t="s">
        <v>120</v>
      </c>
      <c r="H5" s="10">
        <v>0.753</v>
      </c>
      <c r="I5" s="10">
        <v>0.433</v>
      </c>
      <c r="J5" s="10"/>
      <c r="K5" s="11"/>
      <c r="L5" s="10" t="str">
        <f t="shared" ref="L5:L32" si="0">IF($H5&lt; 0.6, $L$1, $M$1)</f>
        <v xml:space="preserve">  </v>
      </c>
      <c r="M5" s="10" t="str">
        <f t="shared" ref="M5:M32" si="1">IF($H5&lt; 0.65, $L$1, $M$1)</f>
        <v xml:space="preserve">  </v>
      </c>
      <c r="N5" s="10" t="str">
        <f t="shared" ref="N5:N32" si="2">IF($H5&lt; 0.7, $L$1, $M$1)</f>
        <v xml:space="preserve">  </v>
      </c>
      <c r="O5" s="10"/>
      <c r="P5" s="10"/>
      <c r="Q5" s="57"/>
    </row>
    <row r="6" spans="1:18">
      <c r="A6" s="15" t="s">
        <v>129</v>
      </c>
      <c r="B6" s="46" t="s">
        <v>120</v>
      </c>
      <c r="C6" s="12" t="s">
        <v>82</v>
      </c>
      <c r="D6" s="19">
        <v>3</v>
      </c>
      <c r="E6" s="18" t="s">
        <v>137</v>
      </c>
      <c r="F6" s="13" t="s">
        <v>136</v>
      </c>
      <c r="G6" s="12" t="s">
        <v>120</v>
      </c>
      <c r="H6" s="10">
        <v>0.746</v>
      </c>
      <c r="I6" s="10">
        <v>0.443</v>
      </c>
      <c r="J6" s="10"/>
      <c r="K6" s="11"/>
      <c r="L6" s="10" t="str">
        <f t="shared" si="0"/>
        <v xml:space="preserve">  </v>
      </c>
      <c r="M6" s="10" t="str">
        <f t="shared" si="1"/>
        <v xml:space="preserve">  </v>
      </c>
      <c r="N6" s="10" t="str">
        <f t="shared" si="2"/>
        <v xml:space="preserve">  </v>
      </c>
      <c r="O6" s="10"/>
      <c r="P6" s="10"/>
      <c r="Q6" s="57"/>
    </row>
    <row r="7" spans="1:18">
      <c r="A7" s="15" t="s">
        <v>129</v>
      </c>
      <c r="B7" s="46" t="s">
        <v>120</v>
      </c>
      <c r="C7" s="12" t="s">
        <v>82</v>
      </c>
      <c r="D7" s="12">
        <v>4</v>
      </c>
      <c r="E7" s="14" t="s">
        <v>135</v>
      </c>
      <c r="F7" s="13" t="s">
        <v>134</v>
      </c>
      <c r="G7" s="12" t="s">
        <v>120</v>
      </c>
      <c r="H7" s="10">
        <v>0.71699999999999997</v>
      </c>
      <c r="I7" s="10">
        <v>0.48599999999999999</v>
      </c>
      <c r="J7" s="10"/>
      <c r="K7" s="11"/>
      <c r="L7" s="10" t="str">
        <f t="shared" si="0"/>
        <v xml:space="preserve">  </v>
      </c>
      <c r="M7" s="10" t="str">
        <f t="shared" si="1"/>
        <v xml:space="preserve">  </v>
      </c>
      <c r="N7" s="16" t="str">
        <f t="shared" si="2"/>
        <v xml:space="preserve">  </v>
      </c>
      <c r="O7" s="10" t="str">
        <f t="shared" ref="O7:O32" si="3">IF($H7&lt; 0.74, $L$1, $M$1)</f>
        <v>Drop</v>
      </c>
      <c r="P7" s="10" t="s">
        <v>7</v>
      </c>
      <c r="Q7" s="57"/>
    </row>
    <row r="8" spans="1:18">
      <c r="A8" s="15" t="s">
        <v>129</v>
      </c>
      <c r="B8" s="46" t="s">
        <v>120</v>
      </c>
      <c r="C8" s="12" t="s">
        <v>82</v>
      </c>
      <c r="D8" s="12">
        <v>2</v>
      </c>
      <c r="E8" s="14" t="s">
        <v>133</v>
      </c>
      <c r="F8" s="13" t="s">
        <v>132</v>
      </c>
      <c r="G8" s="12" t="s">
        <v>120</v>
      </c>
      <c r="H8" s="10">
        <v>0.71</v>
      </c>
      <c r="I8" s="10">
        <v>0.495</v>
      </c>
      <c r="J8" s="10"/>
      <c r="K8" s="11"/>
      <c r="L8" s="10" t="str">
        <f t="shared" si="0"/>
        <v xml:space="preserve">  </v>
      </c>
      <c r="M8" s="10" t="str">
        <f t="shared" si="1"/>
        <v xml:space="preserve">  </v>
      </c>
      <c r="N8" s="16" t="str">
        <f t="shared" si="2"/>
        <v xml:space="preserve">  </v>
      </c>
      <c r="O8" s="10" t="str">
        <f t="shared" si="3"/>
        <v>Drop</v>
      </c>
      <c r="P8" s="10" t="s">
        <v>7</v>
      </c>
      <c r="Q8" s="57"/>
    </row>
    <row r="9" spans="1:18">
      <c r="A9" s="15" t="s">
        <v>129</v>
      </c>
      <c r="B9" s="46" t="s">
        <v>120</v>
      </c>
      <c r="C9" s="12" t="s">
        <v>82</v>
      </c>
      <c r="D9" s="12">
        <v>5</v>
      </c>
      <c r="E9" s="14" t="s">
        <v>131</v>
      </c>
      <c r="F9" s="13" t="s">
        <v>130</v>
      </c>
      <c r="G9" s="12" t="s">
        <v>120</v>
      </c>
      <c r="H9" s="10">
        <v>0.69899999999999995</v>
      </c>
      <c r="I9" s="10">
        <v>0.51200000000000001</v>
      </c>
      <c r="J9" s="10"/>
      <c r="K9" s="11"/>
      <c r="L9" s="10" t="str">
        <f t="shared" si="0"/>
        <v xml:space="preserve">  </v>
      </c>
      <c r="M9" s="10" t="str">
        <f t="shared" si="1"/>
        <v xml:space="preserve">  </v>
      </c>
      <c r="N9" s="10" t="str">
        <f t="shared" si="2"/>
        <v>Drop</v>
      </c>
      <c r="O9" s="10" t="str">
        <f t="shared" si="3"/>
        <v>Drop</v>
      </c>
      <c r="P9" s="10" t="s">
        <v>7</v>
      </c>
      <c r="Q9" s="57">
        <v>1</v>
      </c>
      <c r="R9" s="2">
        <v>0</v>
      </c>
    </row>
    <row r="10" spans="1:18">
      <c r="A10" s="15" t="s">
        <v>129</v>
      </c>
      <c r="B10" s="46" t="s">
        <v>120</v>
      </c>
      <c r="C10" s="12" t="s">
        <v>82</v>
      </c>
      <c r="D10" s="12">
        <v>1</v>
      </c>
      <c r="E10" s="14" t="s">
        <v>128</v>
      </c>
      <c r="F10" s="13" t="s">
        <v>127</v>
      </c>
      <c r="G10" s="12" t="s">
        <v>120</v>
      </c>
      <c r="H10" s="10">
        <v>0.67200000000000004</v>
      </c>
      <c r="I10" s="10">
        <v>0.54900000000000004</v>
      </c>
      <c r="J10" s="10"/>
      <c r="K10" s="11"/>
      <c r="L10" s="10" t="str">
        <f t="shared" si="0"/>
        <v xml:space="preserve">  </v>
      </c>
      <c r="M10" s="10" t="str">
        <f t="shared" si="1"/>
        <v xml:space="preserve">  </v>
      </c>
      <c r="N10" s="10" t="str">
        <f t="shared" si="2"/>
        <v>Drop</v>
      </c>
      <c r="O10" s="10" t="str">
        <f t="shared" si="3"/>
        <v>Drop</v>
      </c>
      <c r="P10" s="10" t="s">
        <v>7</v>
      </c>
      <c r="Q10" s="57"/>
    </row>
    <row r="11" spans="1:18">
      <c r="A11" s="15" t="s">
        <v>12</v>
      </c>
      <c r="B11" s="45" t="s">
        <v>8</v>
      </c>
      <c r="C11" s="12" t="s">
        <v>11</v>
      </c>
      <c r="D11" s="12">
        <v>33</v>
      </c>
      <c r="E11" s="14" t="s">
        <v>126</v>
      </c>
      <c r="F11" s="13" t="s">
        <v>125</v>
      </c>
      <c r="G11" s="12" t="s">
        <v>120</v>
      </c>
      <c r="H11" s="10">
        <v>0.624</v>
      </c>
      <c r="I11" s="10">
        <v>0.61</v>
      </c>
      <c r="J11" s="10"/>
      <c r="K11" s="11"/>
      <c r="L11" s="10" t="str">
        <f t="shared" si="0"/>
        <v xml:space="preserve">  </v>
      </c>
      <c r="M11" s="10" t="str">
        <f t="shared" si="1"/>
        <v>Drop</v>
      </c>
      <c r="N11" s="10" t="str">
        <f t="shared" si="2"/>
        <v>Drop</v>
      </c>
      <c r="O11" s="10" t="str">
        <f t="shared" si="3"/>
        <v>Drop</v>
      </c>
      <c r="P11" s="10" t="s">
        <v>7</v>
      </c>
      <c r="Q11" s="57"/>
    </row>
    <row r="12" spans="1:18">
      <c r="A12" s="15" t="s">
        <v>12</v>
      </c>
      <c r="B12" s="45" t="s">
        <v>8</v>
      </c>
      <c r="C12" s="12" t="s">
        <v>11</v>
      </c>
      <c r="D12" s="12">
        <v>37</v>
      </c>
      <c r="E12" s="14" t="s">
        <v>124</v>
      </c>
      <c r="F12" s="13" t="s">
        <v>123</v>
      </c>
      <c r="G12" s="12" t="s">
        <v>120</v>
      </c>
      <c r="H12" s="10">
        <v>0.61299999999999999</v>
      </c>
      <c r="I12" s="10">
        <v>0.624</v>
      </c>
      <c r="J12" s="10"/>
      <c r="K12" s="11"/>
      <c r="L12" s="10" t="str">
        <f t="shared" si="0"/>
        <v xml:space="preserve">  </v>
      </c>
      <c r="M12" s="10" t="str">
        <f t="shared" si="1"/>
        <v>Drop</v>
      </c>
      <c r="N12" s="10" t="str">
        <f t="shared" si="2"/>
        <v>Drop</v>
      </c>
      <c r="O12" s="10" t="str">
        <f t="shared" si="3"/>
        <v>Drop</v>
      </c>
      <c r="P12" s="10" t="s">
        <v>7</v>
      </c>
      <c r="Q12" s="57">
        <v>1</v>
      </c>
      <c r="R12" s="2">
        <v>0</v>
      </c>
    </row>
    <row r="13" spans="1:18">
      <c r="A13" s="8" t="s">
        <v>12</v>
      </c>
      <c r="B13" s="44" t="s">
        <v>8</v>
      </c>
      <c r="C13" s="5" t="s">
        <v>11</v>
      </c>
      <c r="D13" s="5">
        <v>26</v>
      </c>
      <c r="E13" s="7" t="s">
        <v>122</v>
      </c>
      <c r="F13" s="6" t="s">
        <v>121</v>
      </c>
      <c r="G13" s="5" t="s">
        <v>120</v>
      </c>
      <c r="H13" s="3">
        <v>0.52400000000000002</v>
      </c>
      <c r="I13" s="3">
        <v>0.72499999999999998</v>
      </c>
      <c r="J13" s="3"/>
      <c r="K13" s="9"/>
      <c r="L13" s="3" t="str">
        <f t="shared" si="0"/>
        <v>Drop</v>
      </c>
      <c r="M13" s="3" t="str">
        <f t="shared" si="1"/>
        <v>Drop</v>
      </c>
      <c r="N13" s="3" t="str">
        <f t="shared" si="2"/>
        <v>Drop</v>
      </c>
      <c r="O13" s="3" t="str">
        <f t="shared" si="3"/>
        <v>Drop</v>
      </c>
      <c r="P13" s="3" t="s">
        <v>7</v>
      </c>
      <c r="Q13" s="58"/>
    </row>
    <row r="14" spans="1:18">
      <c r="A14" s="26" t="s">
        <v>103</v>
      </c>
      <c r="B14" s="22" t="s">
        <v>100</v>
      </c>
      <c r="C14" s="22" t="s">
        <v>77</v>
      </c>
      <c r="D14" s="25">
        <v>42</v>
      </c>
      <c r="E14" s="24" t="s">
        <v>119</v>
      </c>
      <c r="F14" s="23" t="s">
        <v>118</v>
      </c>
      <c r="G14" s="22" t="s">
        <v>100</v>
      </c>
      <c r="H14" s="20">
        <v>0.82199999999999995</v>
      </c>
      <c r="I14" s="20">
        <v>0.32400000000000001</v>
      </c>
      <c r="J14" s="20"/>
      <c r="K14" s="21"/>
      <c r="L14" s="20" t="str">
        <f t="shared" si="0"/>
        <v xml:space="preserve">  </v>
      </c>
      <c r="M14" s="20" t="str">
        <f t="shared" si="1"/>
        <v xml:space="preserve">  </v>
      </c>
      <c r="N14" s="20" t="str">
        <f t="shared" si="2"/>
        <v xml:space="preserve">  </v>
      </c>
      <c r="O14" s="20" t="str">
        <f t="shared" si="3"/>
        <v xml:space="preserve">  </v>
      </c>
      <c r="P14" s="20"/>
      <c r="Q14" s="59">
        <v>1</v>
      </c>
      <c r="R14" s="2">
        <v>1</v>
      </c>
    </row>
    <row r="15" spans="1:18">
      <c r="A15" s="15" t="s">
        <v>103</v>
      </c>
      <c r="B15" s="12" t="s">
        <v>100</v>
      </c>
      <c r="C15" s="12" t="s">
        <v>77</v>
      </c>
      <c r="D15" s="19">
        <v>46</v>
      </c>
      <c r="E15" s="18" t="s">
        <v>117</v>
      </c>
      <c r="F15" s="13" t="s">
        <v>116</v>
      </c>
      <c r="G15" s="12" t="s">
        <v>100</v>
      </c>
      <c r="H15" s="10">
        <v>0.79400000000000004</v>
      </c>
      <c r="I15" s="10">
        <v>0.37</v>
      </c>
      <c r="J15" s="10"/>
      <c r="K15" s="11"/>
      <c r="L15" s="10" t="str">
        <f t="shared" si="0"/>
        <v xml:space="preserve">  </v>
      </c>
      <c r="M15" s="10" t="str">
        <f t="shared" si="1"/>
        <v xml:space="preserve">  </v>
      </c>
      <c r="N15" s="10" t="str">
        <f t="shared" si="2"/>
        <v xml:space="preserve">  </v>
      </c>
      <c r="O15" s="10" t="str">
        <f t="shared" si="3"/>
        <v xml:space="preserve">  </v>
      </c>
      <c r="P15" s="10"/>
      <c r="Q15" s="57"/>
    </row>
    <row r="16" spans="1:18">
      <c r="A16" s="15" t="s">
        <v>103</v>
      </c>
      <c r="B16" s="12" t="s">
        <v>100</v>
      </c>
      <c r="C16" s="12" t="s">
        <v>77</v>
      </c>
      <c r="D16" s="12">
        <v>41</v>
      </c>
      <c r="E16" s="14" t="s">
        <v>115</v>
      </c>
      <c r="F16" s="13" t="s">
        <v>114</v>
      </c>
      <c r="G16" s="12" t="s">
        <v>100</v>
      </c>
      <c r="H16" s="10">
        <v>0.78500000000000003</v>
      </c>
      <c r="I16" s="10">
        <v>0.38300000000000001</v>
      </c>
      <c r="J16" s="10"/>
      <c r="K16" s="11"/>
      <c r="L16" s="10" t="str">
        <f t="shared" si="0"/>
        <v xml:space="preserve">  </v>
      </c>
      <c r="M16" s="10" t="str">
        <f t="shared" si="1"/>
        <v xml:space="preserve">  </v>
      </c>
      <c r="N16" s="10" t="str">
        <f t="shared" si="2"/>
        <v xml:space="preserve">  </v>
      </c>
      <c r="O16" s="17" t="str">
        <f t="shared" si="3"/>
        <v xml:space="preserve">  </v>
      </c>
      <c r="P16" s="10" t="s">
        <v>7</v>
      </c>
      <c r="Q16" s="57"/>
    </row>
    <row r="17" spans="1:18">
      <c r="A17" s="15" t="s">
        <v>103</v>
      </c>
      <c r="B17" s="12" t="s">
        <v>100</v>
      </c>
      <c r="C17" s="12" t="s">
        <v>77</v>
      </c>
      <c r="D17" s="12">
        <v>47</v>
      </c>
      <c r="E17" s="14" t="s">
        <v>113</v>
      </c>
      <c r="F17" s="13" t="s">
        <v>112</v>
      </c>
      <c r="G17" s="12" t="s">
        <v>100</v>
      </c>
      <c r="H17" s="10">
        <v>0.77100000000000002</v>
      </c>
      <c r="I17" s="10">
        <v>0.40500000000000003</v>
      </c>
      <c r="J17" s="10"/>
      <c r="K17" s="11"/>
      <c r="L17" s="10" t="str">
        <f t="shared" si="0"/>
        <v xml:space="preserve">  </v>
      </c>
      <c r="M17" s="10" t="str">
        <f t="shared" si="1"/>
        <v xml:space="preserve">  </v>
      </c>
      <c r="N17" s="10" t="str">
        <f t="shared" si="2"/>
        <v xml:space="preserve">  </v>
      </c>
      <c r="O17" s="17" t="str">
        <f t="shared" si="3"/>
        <v xml:space="preserve">  </v>
      </c>
      <c r="P17" s="10" t="s">
        <v>7</v>
      </c>
      <c r="Q17" s="57"/>
    </row>
    <row r="18" spans="1:18">
      <c r="A18" s="15" t="s">
        <v>103</v>
      </c>
      <c r="B18" s="12" t="s">
        <v>100</v>
      </c>
      <c r="C18" s="12" t="s">
        <v>77</v>
      </c>
      <c r="D18" s="12">
        <v>40</v>
      </c>
      <c r="E18" s="14" t="s">
        <v>111</v>
      </c>
      <c r="F18" s="13" t="s">
        <v>110</v>
      </c>
      <c r="G18" s="12" t="s">
        <v>100</v>
      </c>
      <c r="H18" s="10">
        <v>0.747</v>
      </c>
      <c r="I18" s="10">
        <v>0.442</v>
      </c>
      <c r="J18" s="10"/>
      <c r="K18" s="11"/>
      <c r="L18" s="10" t="str">
        <f t="shared" si="0"/>
        <v xml:space="preserve">  </v>
      </c>
      <c r="M18" s="10" t="str">
        <f t="shared" si="1"/>
        <v xml:space="preserve">  </v>
      </c>
      <c r="N18" s="10" t="str">
        <f t="shared" si="2"/>
        <v xml:space="preserve">  </v>
      </c>
      <c r="O18" s="17" t="str">
        <f t="shared" si="3"/>
        <v xml:space="preserve">  </v>
      </c>
      <c r="P18" s="10" t="s">
        <v>7</v>
      </c>
      <c r="Q18" s="57"/>
    </row>
    <row r="19" spans="1:18">
      <c r="A19" s="15" t="s">
        <v>103</v>
      </c>
      <c r="B19" s="12" t="s">
        <v>100</v>
      </c>
      <c r="C19" s="12" t="s">
        <v>77</v>
      </c>
      <c r="D19" s="12">
        <v>43</v>
      </c>
      <c r="E19" s="14" t="s">
        <v>109</v>
      </c>
      <c r="F19" s="13" t="s">
        <v>108</v>
      </c>
      <c r="G19" s="12" t="s">
        <v>100</v>
      </c>
      <c r="H19" s="10">
        <v>0.74099999999999999</v>
      </c>
      <c r="I19" s="10">
        <v>0.45</v>
      </c>
      <c r="J19" s="10"/>
      <c r="K19" s="11"/>
      <c r="L19" s="10" t="str">
        <f t="shared" si="0"/>
        <v xml:space="preserve">  </v>
      </c>
      <c r="M19" s="10" t="str">
        <f t="shared" si="1"/>
        <v xml:space="preserve">  </v>
      </c>
      <c r="N19" s="10" t="str">
        <f t="shared" si="2"/>
        <v xml:space="preserve">  </v>
      </c>
      <c r="O19" s="17" t="str">
        <f t="shared" si="3"/>
        <v xml:space="preserve">  </v>
      </c>
      <c r="P19" s="10" t="s">
        <v>7</v>
      </c>
      <c r="Q19" s="57"/>
    </row>
    <row r="20" spans="1:18">
      <c r="A20" s="15" t="s">
        <v>103</v>
      </c>
      <c r="B20" s="12" t="s">
        <v>100</v>
      </c>
      <c r="C20" s="12" t="s">
        <v>77</v>
      </c>
      <c r="D20" s="12">
        <v>48</v>
      </c>
      <c r="E20" s="14" t="s">
        <v>107</v>
      </c>
      <c r="F20" s="13" t="s">
        <v>106</v>
      </c>
      <c r="G20" s="12" t="s">
        <v>100</v>
      </c>
      <c r="H20" s="10">
        <v>0.71299999999999997</v>
      </c>
      <c r="I20" s="10">
        <v>0.49199999999999999</v>
      </c>
      <c r="J20" s="10"/>
      <c r="K20" s="11"/>
      <c r="L20" s="10" t="str">
        <f t="shared" si="0"/>
        <v xml:space="preserve">  </v>
      </c>
      <c r="M20" s="10" t="str">
        <f t="shared" si="1"/>
        <v xml:space="preserve">  </v>
      </c>
      <c r="N20" s="16" t="str">
        <f t="shared" si="2"/>
        <v xml:space="preserve">  </v>
      </c>
      <c r="O20" s="10" t="str">
        <f t="shared" si="3"/>
        <v>Drop</v>
      </c>
      <c r="P20" s="10" t="s">
        <v>7</v>
      </c>
      <c r="Q20" s="57"/>
    </row>
    <row r="21" spans="1:18">
      <c r="A21" s="15" t="s">
        <v>103</v>
      </c>
      <c r="B21" s="12" t="s">
        <v>100</v>
      </c>
      <c r="C21" s="12" t="s">
        <v>77</v>
      </c>
      <c r="D21" s="12">
        <v>44</v>
      </c>
      <c r="E21" s="14" t="s">
        <v>105</v>
      </c>
      <c r="F21" s="13" t="s">
        <v>104</v>
      </c>
      <c r="G21" s="12" t="s">
        <v>100</v>
      </c>
      <c r="H21" s="10">
        <v>0.67</v>
      </c>
      <c r="I21" s="10">
        <v>0.55200000000000005</v>
      </c>
      <c r="J21" s="10"/>
      <c r="K21" s="11"/>
      <c r="L21" s="10" t="str">
        <f t="shared" si="0"/>
        <v xml:space="preserve">  </v>
      </c>
      <c r="M21" s="10" t="str">
        <f t="shared" si="1"/>
        <v xml:space="preserve">  </v>
      </c>
      <c r="N21" s="10" t="str">
        <f t="shared" si="2"/>
        <v>Drop</v>
      </c>
      <c r="O21" s="10" t="str">
        <f t="shared" si="3"/>
        <v>Drop</v>
      </c>
      <c r="P21" s="10" t="s">
        <v>7</v>
      </c>
      <c r="Q21" s="57"/>
    </row>
    <row r="22" spans="1:18">
      <c r="A22" s="8" t="s">
        <v>103</v>
      </c>
      <c r="B22" s="5" t="s">
        <v>100</v>
      </c>
      <c r="C22" s="5" t="s">
        <v>77</v>
      </c>
      <c r="D22" s="5">
        <v>45</v>
      </c>
      <c r="E22" s="7" t="s">
        <v>102</v>
      </c>
      <c r="F22" s="6" t="s">
        <v>101</v>
      </c>
      <c r="G22" s="5" t="s">
        <v>100</v>
      </c>
      <c r="H22" s="3">
        <v>0.57499999999999996</v>
      </c>
      <c r="I22" s="3">
        <v>0.66900000000000004</v>
      </c>
      <c r="J22" s="3"/>
      <c r="K22" s="9"/>
      <c r="L22" s="3" t="str">
        <f t="shared" si="0"/>
        <v>Drop</v>
      </c>
      <c r="M22" s="3" t="str">
        <f t="shared" si="1"/>
        <v>Drop</v>
      </c>
      <c r="N22" s="3" t="str">
        <f t="shared" si="2"/>
        <v>Drop</v>
      </c>
      <c r="O22" s="3" t="str">
        <f t="shared" si="3"/>
        <v>Drop</v>
      </c>
      <c r="P22" s="3" t="s">
        <v>7</v>
      </c>
      <c r="Q22" s="58"/>
    </row>
    <row r="23" spans="1:18">
      <c r="A23" s="26" t="s">
        <v>79</v>
      </c>
      <c r="B23" s="22" t="s">
        <v>78</v>
      </c>
      <c r="C23" s="22" t="s">
        <v>77</v>
      </c>
      <c r="D23" s="25">
        <v>51</v>
      </c>
      <c r="E23" s="24" t="s">
        <v>99</v>
      </c>
      <c r="F23" s="23" t="s">
        <v>98</v>
      </c>
      <c r="G23" s="22" t="s">
        <v>78</v>
      </c>
      <c r="H23" s="20">
        <v>0.81899999999999995</v>
      </c>
      <c r="I23" s="20">
        <v>0.32900000000000001</v>
      </c>
      <c r="J23" s="20"/>
      <c r="K23" s="21"/>
      <c r="L23" s="20" t="str">
        <f t="shared" si="0"/>
        <v xml:space="preserve">  </v>
      </c>
      <c r="M23" s="20" t="str">
        <f t="shared" si="1"/>
        <v xml:space="preserve">  </v>
      </c>
      <c r="N23" s="20" t="str">
        <f t="shared" si="2"/>
        <v xml:space="preserve">  </v>
      </c>
      <c r="O23" s="20" t="str">
        <f t="shared" si="3"/>
        <v xml:space="preserve">  </v>
      </c>
      <c r="P23" s="20"/>
      <c r="Q23" s="60"/>
    </row>
    <row r="24" spans="1:18">
      <c r="A24" s="8" t="s">
        <v>79</v>
      </c>
      <c r="B24" s="5" t="s">
        <v>78</v>
      </c>
      <c r="C24" s="5" t="s">
        <v>77</v>
      </c>
      <c r="D24" s="43">
        <v>52</v>
      </c>
      <c r="E24" s="42" t="s">
        <v>97</v>
      </c>
      <c r="F24" s="6" t="s">
        <v>96</v>
      </c>
      <c r="G24" s="5" t="s">
        <v>78</v>
      </c>
      <c r="H24" s="3">
        <v>0.81899999999999995</v>
      </c>
      <c r="I24" s="3">
        <v>0.32900000000000001</v>
      </c>
      <c r="J24" s="3"/>
      <c r="K24" s="9"/>
      <c r="L24" s="3" t="str">
        <f t="shared" si="0"/>
        <v xml:space="preserve">  </v>
      </c>
      <c r="M24" s="3" t="str">
        <f t="shared" si="1"/>
        <v xml:space="preserve">  </v>
      </c>
      <c r="N24" s="3" t="str">
        <f t="shared" si="2"/>
        <v xml:space="preserve">  </v>
      </c>
      <c r="O24" s="3" t="str">
        <f t="shared" si="3"/>
        <v xml:space="preserve">  </v>
      </c>
      <c r="P24" s="3"/>
      <c r="Q24" s="61">
        <v>1</v>
      </c>
      <c r="R24" s="2">
        <v>1</v>
      </c>
    </row>
    <row r="25" spans="1:18">
      <c r="A25" s="26" t="s">
        <v>83</v>
      </c>
      <c r="B25" s="41" t="s">
        <v>74</v>
      </c>
      <c r="C25" s="22" t="s">
        <v>82</v>
      </c>
      <c r="D25" s="25">
        <v>7</v>
      </c>
      <c r="E25" s="24" t="s">
        <v>95</v>
      </c>
      <c r="F25" s="23" t="s">
        <v>94</v>
      </c>
      <c r="G25" s="22" t="s">
        <v>74</v>
      </c>
      <c r="H25" s="20">
        <v>0.81599999999999995</v>
      </c>
      <c r="I25" s="20">
        <v>0.33500000000000002</v>
      </c>
      <c r="J25" s="20"/>
      <c r="K25" s="21"/>
      <c r="L25" s="20" t="str">
        <f t="shared" si="0"/>
        <v xml:space="preserve">  </v>
      </c>
      <c r="M25" s="20" t="str">
        <f t="shared" si="1"/>
        <v xml:space="preserve">  </v>
      </c>
      <c r="N25" s="20" t="str">
        <f t="shared" si="2"/>
        <v xml:space="preserve">  </v>
      </c>
      <c r="O25" s="20" t="str">
        <f t="shared" si="3"/>
        <v xml:space="preserve">  </v>
      </c>
      <c r="P25" s="20"/>
      <c r="Q25" s="60"/>
    </row>
    <row r="26" spans="1:18">
      <c r="A26" s="15" t="s">
        <v>83</v>
      </c>
      <c r="B26" s="39" t="s">
        <v>74</v>
      </c>
      <c r="C26" s="12" t="s">
        <v>82</v>
      </c>
      <c r="D26" s="19">
        <v>9</v>
      </c>
      <c r="E26" s="18" t="s">
        <v>93</v>
      </c>
      <c r="F26" s="13" t="s">
        <v>92</v>
      </c>
      <c r="G26" s="12" t="s">
        <v>74</v>
      </c>
      <c r="H26" s="10">
        <v>0.81599999999999995</v>
      </c>
      <c r="I26" s="10">
        <v>0.33400000000000002</v>
      </c>
      <c r="J26" s="10"/>
      <c r="K26" s="11"/>
      <c r="L26" s="10" t="str">
        <f t="shared" si="0"/>
        <v xml:space="preserve">  </v>
      </c>
      <c r="M26" s="10" t="str">
        <f t="shared" si="1"/>
        <v xml:space="preserve">  </v>
      </c>
      <c r="N26" s="10" t="str">
        <f t="shared" si="2"/>
        <v xml:space="preserve">  </v>
      </c>
      <c r="O26" s="10" t="str">
        <f t="shared" si="3"/>
        <v xml:space="preserve">  </v>
      </c>
      <c r="P26" s="10"/>
      <c r="Q26" s="57"/>
    </row>
    <row r="27" spans="1:18">
      <c r="A27" s="15" t="s">
        <v>83</v>
      </c>
      <c r="B27" s="39" t="s">
        <v>74</v>
      </c>
      <c r="C27" s="12" t="s">
        <v>82</v>
      </c>
      <c r="D27" s="12">
        <v>10</v>
      </c>
      <c r="E27" s="14" t="s">
        <v>91</v>
      </c>
      <c r="F27" s="13" t="s">
        <v>90</v>
      </c>
      <c r="G27" s="12" t="s">
        <v>74</v>
      </c>
      <c r="H27" s="10">
        <v>0.746</v>
      </c>
      <c r="I27" s="10">
        <v>0.44400000000000001</v>
      </c>
      <c r="J27" s="10"/>
      <c r="K27" s="11"/>
      <c r="L27" s="10" t="str">
        <f t="shared" si="0"/>
        <v xml:space="preserve">  </v>
      </c>
      <c r="M27" s="10" t="str">
        <f t="shared" si="1"/>
        <v xml:space="preserve">  </v>
      </c>
      <c r="N27" s="10" t="str">
        <f t="shared" si="2"/>
        <v xml:space="preserve">  </v>
      </c>
      <c r="O27" s="17" t="str">
        <f t="shared" si="3"/>
        <v xml:space="preserve">  </v>
      </c>
      <c r="P27" s="10" t="s">
        <v>7</v>
      </c>
      <c r="Q27" s="57">
        <v>1</v>
      </c>
      <c r="R27" s="2">
        <v>1</v>
      </c>
    </row>
    <row r="28" spans="1:18">
      <c r="A28" s="15" t="s">
        <v>79</v>
      </c>
      <c r="B28" s="40" t="s">
        <v>78</v>
      </c>
      <c r="C28" s="12" t="s">
        <v>77</v>
      </c>
      <c r="D28" s="12">
        <v>50</v>
      </c>
      <c r="E28" s="14" t="s">
        <v>89</v>
      </c>
      <c r="F28" s="13" t="s">
        <v>88</v>
      </c>
      <c r="G28" s="12" t="s">
        <v>74</v>
      </c>
      <c r="H28" s="10">
        <v>0.67900000000000005</v>
      </c>
      <c r="I28" s="10">
        <v>0.53900000000000003</v>
      </c>
      <c r="J28" s="10"/>
      <c r="K28" s="11"/>
      <c r="L28" s="10" t="str">
        <f t="shared" si="0"/>
        <v xml:space="preserve">  </v>
      </c>
      <c r="M28" s="10" t="str">
        <f t="shared" si="1"/>
        <v xml:space="preserve">  </v>
      </c>
      <c r="N28" s="10" t="str">
        <f t="shared" si="2"/>
        <v>Drop</v>
      </c>
      <c r="O28" s="10" t="str">
        <f t="shared" si="3"/>
        <v>Drop</v>
      </c>
      <c r="P28" s="10" t="s">
        <v>7</v>
      </c>
      <c r="Q28" s="57"/>
    </row>
    <row r="29" spans="1:18">
      <c r="A29" s="15" t="s">
        <v>83</v>
      </c>
      <c r="B29" s="39" t="s">
        <v>74</v>
      </c>
      <c r="C29" s="12" t="s">
        <v>82</v>
      </c>
      <c r="D29" s="12">
        <v>11</v>
      </c>
      <c r="E29" s="14" t="s">
        <v>87</v>
      </c>
      <c r="F29" s="13" t="s">
        <v>86</v>
      </c>
      <c r="G29" s="12" t="s">
        <v>74</v>
      </c>
      <c r="H29" s="10">
        <v>0.67</v>
      </c>
      <c r="I29" s="10">
        <v>0.55100000000000005</v>
      </c>
      <c r="J29" s="10"/>
      <c r="K29" s="11"/>
      <c r="L29" s="10" t="str">
        <f t="shared" si="0"/>
        <v xml:space="preserve">  </v>
      </c>
      <c r="M29" s="10" t="str">
        <f t="shared" si="1"/>
        <v xml:space="preserve">  </v>
      </c>
      <c r="N29" s="10" t="str">
        <f t="shared" si="2"/>
        <v>Drop</v>
      </c>
      <c r="O29" s="10" t="str">
        <f t="shared" si="3"/>
        <v>Drop</v>
      </c>
      <c r="P29" s="10" t="s">
        <v>7</v>
      </c>
      <c r="Q29" s="57"/>
    </row>
    <row r="30" spans="1:18">
      <c r="A30" s="15" t="s">
        <v>83</v>
      </c>
      <c r="B30" s="39" t="s">
        <v>74</v>
      </c>
      <c r="C30" s="12" t="s">
        <v>82</v>
      </c>
      <c r="D30" s="12">
        <v>6</v>
      </c>
      <c r="E30" s="14" t="s">
        <v>85</v>
      </c>
      <c r="F30" s="13" t="s">
        <v>84</v>
      </c>
      <c r="G30" s="12" t="s">
        <v>74</v>
      </c>
      <c r="H30" s="10">
        <v>0.63800000000000001</v>
      </c>
      <c r="I30" s="10">
        <v>0.59299999999999997</v>
      </c>
      <c r="J30" s="10"/>
      <c r="K30" s="11"/>
      <c r="L30" s="10" t="str">
        <f t="shared" si="0"/>
        <v xml:space="preserve">  </v>
      </c>
      <c r="M30" s="10" t="str">
        <f t="shared" si="1"/>
        <v>Drop</v>
      </c>
      <c r="N30" s="10" t="str">
        <f t="shared" si="2"/>
        <v>Drop</v>
      </c>
      <c r="O30" s="10" t="str">
        <f t="shared" si="3"/>
        <v>Drop</v>
      </c>
      <c r="P30" s="10" t="s">
        <v>7</v>
      </c>
      <c r="Q30" s="57"/>
    </row>
    <row r="31" spans="1:18">
      <c r="A31" s="15" t="s">
        <v>83</v>
      </c>
      <c r="B31" s="39" t="s">
        <v>74</v>
      </c>
      <c r="C31" s="12" t="s">
        <v>82</v>
      </c>
      <c r="D31" s="12">
        <v>8</v>
      </c>
      <c r="E31" s="14" t="s">
        <v>81</v>
      </c>
      <c r="F31" s="13" t="s">
        <v>80</v>
      </c>
      <c r="G31" s="12" t="s">
        <v>74</v>
      </c>
      <c r="H31" s="10">
        <v>0.56299999999999994</v>
      </c>
      <c r="I31" s="10">
        <v>0.68300000000000005</v>
      </c>
      <c r="J31" s="10"/>
      <c r="K31" s="11"/>
      <c r="L31" s="10" t="str">
        <f t="shared" si="0"/>
        <v>Drop</v>
      </c>
      <c r="M31" s="10" t="str">
        <f t="shared" si="1"/>
        <v>Drop</v>
      </c>
      <c r="N31" s="10" t="str">
        <f t="shared" si="2"/>
        <v>Drop</v>
      </c>
      <c r="O31" s="10" t="str">
        <f t="shared" si="3"/>
        <v>Drop</v>
      </c>
      <c r="P31" s="10" t="s">
        <v>7</v>
      </c>
      <c r="Q31" s="57"/>
    </row>
    <row r="32" spans="1:18">
      <c r="A32" s="8" t="s">
        <v>79</v>
      </c>
      <c r="B32" s="38" t="s">
        <v>78</v>
      </c>
      <c r="C32" s="5" t="s">
        <v>77</v>
      </c>
      <c r="D32" s="5">
        <v>49</v>
      </c>
      <c r="E32" s="7" t="s">
        <v>76</v>
      </c>
      <c r="F32" s="6" t="s">
        <v>75</v>
      </c>
      <c r="G32" s="5" t="s">
        <v>74</v>
      </c>
      <c r="H32" s="3">
        <v>0.47699999999999998</v>
      </c>
      <c r="I32" s="3">
        <v>0.77200000000000002</v>
      </c>
      <c r="J32" s="3"/>
      <c r="K32" s="9"/>
      <c r="L32" s="3" t="str">
        <f t="shared" si="0"/>
        <v>Drop</v>
      </c>
      <c r="M32" s="3" t="str">
        <f t="shared" si="1"/>
        <v>Drop</v>
      </c>
      <c r="N32" s="3" t="str">
        <f t="shared" si="2"/>
        <v>Drop</v>
      </c>
      <c r="O32" s="3" t="str">
        <f t="shared" si="3"/>
        <v>Drop</v>
      </c>
      <c r="P32" s="3" t="s">
        <v>7</v>
      </c>
      <c r="Q32" s="58"/>
    </row>
    <row r="33" spans="1:18">
      <c r="A33" s="37" t="s">
        <v>73</v>
      </c>
      <c r="B33" s="33" t="s">
        <v>69</v>
      </c>
      <c r="C33" s="33" t="s">
        <v>72</v>
      </c>
      <c r="D33" s="36">
        <v>12</v>
      </c>
      <c r="E33" s="35" t="s">
        <v>71</v>
      </c>
      <c r="F33" s="34" t="s">
        <v>70</v>
      </c>
      <c r="G33" s="33" t="s">
        <v>69</v>
      </c>
      <c r="H33" s="32">
        <v>1</v>
      </c>
      <c r="I33" s="32">
        <v>0</v>
      </c>
      <c r="J33" s="32" t="s">
        <v>1</v>
      </c>
      <c r="K33" s="31"/>
      <c r="L33" s="30" t="s">
        <v>0</v>
      </c>
      <c r="M33" s="30" t="s">
        <v>0</v>
      </c>
      <c r="N33" s="30" t="s">
        <v>0</v>
      </c>
      <c r="O33" s="30" t="s">
        <v>0</v>
      </c>
      <c r="P33" s="30" t="s">
        <v>0</v>
      </c>
      <c r="Q33" s="62">
        <v>1</v>
      </c>
      <c r="R33" s="2">
        <v>1</v>
      </c>
    </row>
    <row r="34" spans="1:18">
      <c r="A34" s="37" t="s">
        <v>68</v>
      </c>
      <c r="B34" s="33" t="s">
        <v>64</v>
      </c>
      <c r="C34" s="33" t="s">
        <v>67</v>
      </c>
      <c r="D34" s="36">
        <v>13</v>
      </c>
      <c r="E34" s="35" t="s">
        <v>66</v>
      </c>
      <c r="F34" s="34" t="s">
        <v>65</v>
      </c>
      <c r="G34" s="33" t="s">
        <v>64</v>
      </c>
      <c r="H34" s="32">
        <v>1</v>
      </c>
      <c r="I34" s="32">
        <v>0</v>
      </c>
      <c r="J34" s="32" t="s">
        <v>1</v>
      </c>
      <c r="K34" s="31"/>
      <c r="L34" s="30" t="s">
        <v>0</v>
      </c>
      <c r="M34" s="30" t="s">
        <v>0</v>
      </c>
      <c r="N34" s="30" t="s">
        <v>0</v>
      </c>
      <c r="O34" s="30" t="s">
        <v>0</v>
      </c>
      <c r="P34" s="30" t="s">
        <v>0</v>
      </c>
      <c r="Q34" s="62">
        <v>1</v>
      </c>
      <c r="R34" s="2">
        <v>1</v>
      </c>
    </row>
    <row r="35" spans="1:18">
      <c r="A35" s="26" t="s">
        <v>55</v>
      </c>
      <c r="B35" s="22" t="s">
        <v>51</v>
      </c>
      <c r="C35" s="22" t="s">
        <v>54</v>
      </c>
      <c r="D35" s="25">
        <v>16</v>
      </c>
      <c r="E35" s="24" t="s">
        <v>63</v>
      </c>
      <c r="F35" s="23" t="s">
        <v>62</v>
      </c>
      <c r="G35" s="22" t="s">
        <v>51</v>
      </c>
      <c r="H35" s="20">
        <v>0.80500000000000005</v>
      </c>
      <c r="I35" s="20">
        <v>0.35199999999999998</v>
      </c>
      <c r="J35" s="20"/>
      <c r="K35" s="21"/>
      <c r="L35" s="20" t="str">
        <f t="shared" ref="L35:L56" si="4">IF($H35&lt; 0.6, $L$1, $M$1)</f>
        <v xml:space="preserve">  </v>
      </c>
      <c r="M35" s="20" t="str">
        <f t="shared" ref="M35:M56" si="5">IF($H35&lt; 0.65, $L$1, $M$1)</f>
        <v xml:space="preserve">  </v>
      </c>
      <c r="N35" s="20" t="str">
        <f t="shared" ref="N35:N56" si="6">IF($H35&lt; 0.7, $L$1, $M$1)</f>
        <v xml:space="preserve">  </v>
      </c>
      <c r="O35" s="20" t="str">
        <f t="shared" ref="O35:O56" si="7">IF($H35&lt; 0.74, $L$1, $M$1)</f>
        <v xml:space="preserve">  </v>
      </c>
      <c r="P35" s="20"/>
      <c r="Q35" s="60"/>
    </row>
    <row r="36" spans="1:18">
      <c r="A36" s="15" t="s">
        <v>55</v>
      </c>
      <c r="B36" s="12" t="s">
        <v>51</v>
      </c>
      <c r="C36" s="12" t="s">
        <v>54</v>
      </c>
      <c r="D36" s="19">
        <v>15</v>
      </c>
      <c r="E36" s="18" t="s">
        <v>61</v>
      </c>
      <c r="F36" s="13" t="s">
        <v>60</v>
      </c>
      <c r="G36" s="12" t="s">
        <v>51</v>
      </c>
      <c r="H36" s="10">
        <v>0.74299999999999999</v>
      </c>
      <c r="I36" s="10">
        <v>0.44800000000000001</v>
      </c>
      <c r="J36" s="10"/>
      <c r="K36" s="11"/>
      <c r="L36" s="10" t="str">
        <f t="shared" si="4"/>
        <v xml:space="preserve">  </v>
      </c>
      <c r="M36" s="10" t="str">
        <f t="shared" si="5"/>
        <v xml:space="preserve">  </v>
      </c>
      <c r="N36" s="10" t="str">
        <f t="shared" si="6"/>
        <v xml:space="preserve">  </v>
      </c>
      <c r="O36" s="10" t="str">
        <f t="shared" si="7"/>
        <v xml:space="preserve">  </v>
      </c>
      <c r="P36" s="10"/>
      <c r="Q36" s="63">
        <v>1</v>
      </c>
      <c r="R36" s="2">
        <v>1</v>
      </c>
    </row>
    <row r="37" spans="1:18">
      <c r="A37" s="15" t="s">
        <v>55</v>
      </c>
      <c r="B37" s="12" t="s">
        <v>51</v>
      </c>
      <c r="C37" s="12" t="s">
        <v>54</v>
      </c>
      <c r="D37" s="12">
        <v>14</v>
      </c>
      <c r="E37" s="14" t="s">
        <v>59</v>
      </c>
      <c r="F37" s="13" t="s">
        <v>58</v>
      </c>
      <c r="G37" s="12" t="s">
        <v>51</v>
      </c>
      <c r="H37" s="10">
        <v>0.62</v>
      </c>
      <c r="I37" s="10">
        <v>0.61599999999999999</v>
      </c>
      <c r="J37" s="10"/>
      <c r="K37" s="11"/>
      <c r="L37" s="10" t="str">
        <f t="shared" si="4"/>
        <v xml:space="preserve">  </v>
      </c>
      <c r="M37" s="10" t="str">
        <f t="shared" si="5"/>
        <v>Drop</v>
      </c>
      <c r="N37" s="10" t="str">
        <f t="shared" si="6"/>
        <v>Drop</v>
      </c>
      <c r="O37" s="10" t="str">
        <f t="shared" si="7"/>
        <v>Drop</v>
      </c>
      <c r="P37" s="10" t="s">
        <v>7</v>
      </c>
      <c r="Q37" s="57"/>
    </row>
    <row r="38" spans="1:18">
      <c r="A38" s="15" t="s">
        <v>55</v>
      </c>
      <c r="B38" s="12" t="s">
        <v>51</v>
      </c>
      <c r="C38" s="12" t="s">
        <v>54</v>
      </c>
      <c r="D38" s="12">
        <v>18</v>
      </c>
      <c r="E38" s="14" t="s">
        <v>57</v>
      </c>
      <c r="F38" s="13" t="s">
        <v>56</v>
      </c>
      <c r="G38" s="12" t="s">
        <v>51</v>
      </c>
      <c r="H38" s="10">
        <v>0.61199999999999999</v>
      </c>
      <c r="I38" s="10">
        <v>0.626</v>
      </c>
      <c r="J38" s="10"/>
      <c r="K38" s="11"/>
      <c r="L38" s="10" t="str">
        <f t="shared" si="4"/>
        <v xml:space="preserve">  </v>
      </c>
      <c r="M38" s="10" t="str">
        <f t="shared" si="5"/>
        <v>Drop</v>
      </c>
      <c r="N38" s="10" t="str">
        <f t="shared" si="6"/>
        <v>Drop</v>
      </c>
      <c r="O38" s="10" t="str">
        <f t="shared" si="7"/>
        <v>Drop</v>
      </c>
      <c r="P38" s="10" t="s">
        <v>7</v>
      </c>
      <c r="Q38" s="57"/>
    </row>
    <row r="39" spans="1:18">
      <c r="A39" s="8" t="s">
        <v>55</v>
      </c>
      <c r="B39" s="5" t="s">
        <v>51</v>
      </c>
      <c r="C39" s="5" t="s">
        <v>54</v>
      </c>
      <c r="D39" s="5">
        <v>17</v>
      </c>
      <c r="E39" s="7" t="s">
        <v>53</v>
      </c>
      <c r="F39" s="6" t="s">
        <v>52</v>
      </c>
      <c r="G39" s="5" t="s">
        <v>51</v>
      </c>
      <c r="H39" s="3">
        <v>0.371</v>
      </c>
      <c r="I39" s="3">
        <v>0.86199999999999999</v>
      </c>
      <c r="J39" s="3"/>
      <c r="K39" s="9"/>
      <c r="L39" s="3" t="str">
        <f t="shared" si="4"/>
        <v>Drop</v>
      </c>
      <c r="M39" s="3" t="str">
        <f t="shared" si="5"/>
        <v>Drop</v>
      </c>
      <c r="N39" s="3" t="str">
        <f t="shared" si="6"/>
        <v>Drop</v>
      </c>
      <c r="O39" s="3" t="str">
        <f t="shared" si="7"/>
        <v>Drop</v>
      </c>
      <c r="P39" s="3" t="s">
        <v>7</v>
      </c>
      <c r="Q39" s="58"/>
    </row>
    <row r="40" spans="1:18">
      <c r="A40" s="26" t="s">
        <v>48</v>
      </c>
      <c r="B40" s="28" t="s">
        <v>42</v>
      </c>
      <c r="C40" s="12" t="s">
        <v>47</v>
      </c>
      <c r="D40" s="22">
        <v>20</v>
      </c>
      <c r="E40" s="29" t="s">
        <v>50</v>
      </c>
      <c r="F40" s="23" t="s">
        <v>49</v>
      </c>
      <c r="G40" s="22" t="s">
        <v>42</v>
      </c>
      <c r="H40" s="20">
        <v>0.872</v>
      </c>
      <c r="I40" s="20">
        <v>0.23899999999999999</v>
      </c>
      <c r="J40" s="20"/>
      <c r="K40" s="21"/>
      <c r="L40" s="20" t="str">
        <f t="shared" si="4"/>
        <v xml:space="preserve">  </v>
      </c>
      <c r="M40" s="20" t="str">
        <f t="shared" si="5"/>
        <v xml:space="preserve">  </v>
      </c>
      <c r="N40" s="20" t="str">
        <f t="shared" si="6"/>
        <v xml:space="preserve">  </v>
      </c>
      <c r="O40" s="20" t="str">
        <f t="shared" si="7"/>
        <v xml:space="preserve">  </v>
      </c>
      <c r="P40" s="20"/>
      <c r="Q40" s="59">
        <v>1</v>
      </c>
      <c r="R40" s="2">
        <v>1</v>
      </c>
    </row>
    <row r="41" spans="1:18">
      <c r="A41" s="15" t="s">
        <v>48</v>
      </c>
      <c r="B41" s="28" t="s">
        <v>42</v>
      </c>
      <c r="C41" s="12" t="s">
        <v>47</v>
      </c>
      <c r="D41" s="12">
        <v>19</v>
      </c>
      <c r="E41" s="14" t="s">
        <v>46</v>
      </c>
      <c r="F41" s="13" t="s">
        <v>45</v>
      </c>
      <c r="G41" s="12" t="s">
        <v>42</v>
      </c>
      <c r="H41" s="10">
        <v>0.87</v>
      </c>
      <c r="I41" s="10">
        <v>0.24399999999999999</v>
      </c>
      <c r="J41" s="10"/>
      <c r="K41" s="11"/>
      <c r="L41" s="10" t="str">
        <f t="shared" si="4"/>
        <v xml:space="preserve">  </v>
      </c>
      <c r="M41" s="10" t="str">
        <f t="shared" si="5"/>
        <v xml:space="preserve">  </v>
      </c>
      <c r="N41" s="10" t="str">
        <f t="shared" si="6"/>
        <v xml:space="preserve">  </v>
      </c>
      <c r="O41" s="10" t="str">
        <f t="shared" si="7"/>
        <v xml:space="preserve">  </v>
      </c>
      <c r="P41" s="10"/>
      <c r="Q41" s="57"/>
    </row>
    <row r="42" spans="1:18">
      <c r="A42" s="8" t="s">
        <v>12</v>
      </c>
      <c r="B42" s="27" t="s">
        <v>8</v>
      </c>
      <c r="C42" s="12" t="s">
        <v>11</v>
      </c>
      <c r="D42" s="5">
        <v>27</v>
      </c>
      <c r="E42" s="7" t="s">
        <v>44</v>
      </c>
      <c r="F42" s="6" t="s">
        <v>43</v>
      </c>
      <c r="G42" s="5" t="s">
        <v>42</v>
      </c>
      <c r="H42" s="3">
        <v>0.42199999999999999</v>
      </c>
      <c r="I42" s="3">
        <v>0.82199999999999995</v>
      </c>
      <c r="J42" s="3"/>
      <c r="K42" s="9"/>
      <c r="L42" s="3" t="str">
        <f t="shared" si="4"/>
        <v>Drop</v>
      </c>
      <c r="M42" s="3" t="str">
        <f t="shared" si="5"/>
        <v>Drop</v>
      </c>
      <c r="N42" s="3" t="str">
        <f t="shared" si="6"/>
        <v>Drop</v>
      </c>
      <c r="O42" s="3" t="str">
        <f t="shared" si="7"/>
        <v>Drop</v>
      </c>
      <c r="P42" s="3" t="s">
        <v>7</v>
      </c>
      <c r="Q42" s="58">
        <v>1</v>
      </c>
      <c r="R42" s="2">
        <v>0</v>
      </c>
    </row>
    <row r="43" spans="1:18">
      <c r="A43" s="15" t="s">
        <v>33</v>
      </c>
      <c r="B43" s="12" t="s">
        <v>29</v>
      </c>
      <c r="C43" s="12" t="s">
        <v>32</v>
      </c>
      <c r="D43" s="19">
        <v>24</v>
      </c>
      <c r="E43" s="18" t="s">
        <v>41</v>
      </c>
      <c r="F43" s="13" t="s">
        <v>40</v>
      </c>
      <c r="G43" s="12" t="s">
        <v>29</v>
      </c>
      <c r="H43" s="10">
        <v>0.85799999999999998</v>
      </c>
      <c r="I43" s="10">
        <v>0.26300000000000001</v>
      </c>
      <c r="J43" s="10"/>
      <c r="K43" s="11"/>
      <c r="L43" s="10" t="str">
        <f t="shared" si="4"/>
        <v xml:space="preserve">  </v>
      </c>
      <c r="M43" s="10" t="str">
        <f t="shared" si="5"/>
        <v xml:space="preserve">  </v>
      </c>
      <c r="N43" s="10" t="str">
        <f t="shared" si="6"/>
        <v xml:space="preserve">  </v>
      </c>
      <c r="O43" s="10" t="str">
        <f t="shared" si="7"/>
        <v xml:space="preserve">  </v>
      </c>
      <c r="P43" s="10"/>
      <c r="Q43" s="57">
        <v>1</v>
      </c>
      <c r="R43" s="2">
        <v>1</v>
      </c>
    </row>
    <row r="44" spans="1:18">
      <c r="A44" s="15" t="s">
        <v>33</v>
      </c>
      <c r="B44" s="12" t="s">
        <v>29</v>
      </c>
      <c r="C44" s="12" t="s">
        <v>32</v>
      </c>
      <c r="D44" s="19">
        <v>21</v>
      </c>
      <c r="E44" s="18" t="s">
        <v>39</v>
      </c>
      <c r="F44" s="13" t="s">
        <v>38</v>
      </c>
      <c r="G44" s="12" t="s">
        <v>29</v>
      </c>
      <c r="H44" s="10">
        <v>0.85</v>
      </c>
      <c r="I44" s="10">
        <v>0.27700000000000002</v>
      </c>
      <c r="J44" s="10"/>
      <c r="K44" s="11"/>
      <c r="L44" s="10" t="str">
        <f t="shared" si="4"/>
        <v xml:space="preserve">  </v>
      </c>
      <c r="M44" s="10" t="str">
        <f t="shared" si="5"/>
        <v xml:space="preserve">  </v>
      </c>
      <c r="N44" s="10" t="str">
        <f t="shared" si="6"/>
        <v xml:space="preserve">  </v>
      </c>
      <c r="O44" s="10" t="str">
        <f t="shared" si="7"/>
        <v xml:space="preserve">  </v>
      </c>
      <c r="P44" s="10"/>
      <c r="Q44" s="57"/>
    </row>
    <row r="45" spans="1:18">
      <c r="A45" s="15" t="s">
        <v>33</v>
      </c>
      <c r="B45" s="12" t="s">
        <v>29</v>
      </c>
      <c r="C45" s="12" t="s">
        <v>32</v>
      </c>
      <c r="D45" s="12">
        <v>22</v>
      </c>
      <c r="E45" s="14" t="s">
        <v>37</v>
      </c>
      <c r="F45" s="13" t="s">
        <v>36</v>
      </c>
      <c r="G45" s="12" t="s">
        <v>29</v>
      </c>
      <c r="H45" s="10">
        <v>0.72599999999999998</v>
      </c>
      <c r="I45" s="10">
        <v>0.47299999999999998</v>
      </c>
      <c r="J45" s="10"/>
      <c r="K45" s="11"/>
      <c r="L45" s="10" t="str">
        <f t="shared" si="4"/>
        <v xml:space="preserve">  </v>
      </c>
      <c r="M45" s="10" t="str">
        <f t="shared" si="5"/>
        <v xml:space="preserve">  </v>
      </c>
      <c r="N45" s="16" t="str">
        <f t="shared" si="6"/>
        <v xml:space="preserve">  </v>
      </c>
      <c r="O45" s="10" t="str">
        <f t="shared" si="7"/>
        <v>Drop</v>
      </c>
      <c r="P45" s="10" t="s">
        <v>7</v>
      </c>
      <c r="Q45" s="57"/>
    </row>
    <row r="46" spans="1:18">
      <c r="A46" s="15" t="s">
        <v>33</v>
      </c>
      <c r="B46" s="12" t="s">
        <v>29</v>
      </c>
      <c r="C46" s="12" t="s">
        <v>32</v>
      </c>
      <c r="D46" s="12">
        <v>23</v>
      </c>
      <c r="E46" s="14" t="s">
        <v>35</v>
      </c>
      <c r="F46" s="13" t="s">
        <v>34</v>
      </c>
      <c r="G46" s="12" t="s">
        <v>29</v>
      </c>
      <c r="H46" s="10">
        <v>0.69299999999999995</v>
      </c>
      <c r="I46" s="10">
        <v>0.51900000000000002</v>
      </c>
      <c r="J46" s="10"/>
      <c r="K46" s="11"/>
      <c r="L46" s="10" t="str">
        <f t="shared" si="4"/>
        <v xml:space="preserve">  </v>
      </c>
      <c r="M46" s="10" t="str">
        <f t="shared" si="5"/>
        <v xml:space="preserve">  </v>
      </c>
      <c r="N46" s="10" t="str">
        <f t="shared" si="6"/>
        <v>Drop</v>
      </c>
      <c r="O46" s="10" t="str">
        <f t="shared" si="7"/>
        <v>Drop</v>
      </c>
      <c r="P46" s="10" t="s">
        <v>7</v>
      </c>
      <c r="Q46" s="57"/>
    </row>
    <row r="47" spans="1:18">
      <c r="A47" s="8" t="s">
        <v>33</v>
      </c>
      <c r="B47" s="5" t="s">
        <v>29</v>
      </c>
      <c r="C47" s="5" t="s">
        <v>32</v>
      </c>
      <c r="D47" s="5">
        <v>25</v>
      </c>
      <c r="E47" s="7" t="s">
        <v>31</v>
      </c>
      <c r="F47" s="6" t="s">
        <v>30</v>
      </c>
      <c r="G47" s="5" t="s">
        <v>29</v>
      </c>
      <c r="H47" s="3">
        <v>0.66200000000000003</v>
      </c>
      <c r="I47" s="3">
        <v>0.56200000000000006</v>
      </c>
      <c r="J47" s="3"/>
      <c r="K47" s="9"/>
      <c r="L47" s="3" t="str">
        <f t="shared" si="4"/>
        <v xml:space="preserve">  </v>
      </c>
      <c r="M47" s="3" t="str">
        <f t="shared" si="5"/>
        <v xml:space="preserve">  </v>
      </c>
      <c r="N47" s="3" t="str">
        <f t="shared" si="6"/>
        <v>Drop</v>
      </c>
      <c r="O47" s="3" t="str">
        <f t="shared" si="7"/>
        <v>Drop</v>
      </c>
      <c r="P47" s="3" t="s">
        <v>7</v>
      </c>
      <c r="Q47" s="58"/>
    </row>
    <row r="48" spans="1:18">
      <c r="A48" s="26" t="s">
        <v>12</v>
      </c>
      <c r="B48" s="22" t="s">
        <v>8</v>
      </c>
      <c r="C48" s="22" t="s">
        <v>11</v>
      </c>
      <c r="D48" s="25">
        <v>36</v>
      </c>
      <c r="E48" s="24" t="s">
        <v>28</v>
      </c>
      <c r="F48" s="23" t="s">
        <v>27</v>
      </c>
      <c r="G48" s="22" t="s">
        <v>8</v>
      </c>
      <c r="H48" s="20">
        <v>0.80400000000000005</v>
      </c>
      <c r="I48" s="20">
        <v>0.35399999999999998</v>
      </c>
      <c r="J48" s="20"/>
      <c r="K48" s="21"/>
      <c r="L48" s="20" t="str">
        <f t="shared" si="4"/>
        <v xml:space="preserve">  </v>
      </c>
      <c r="M48" s="20" t="str">
        <f t="shared" si="5"/>
        <v xml:space="preserve">  </v>
      </c>
      <c r="N48" s="20" t="str">
        <f t="shared" si="6"/>
        <v xml:space="preserve">  </v>
      </c>
      <c r="O48" s="20" t="str">
        <f t="shared" si="7"/>
        <v xml:space="preserve">  </v>
      </c>
      <c r="P48" s="20"/>
      <c r="Q48" s="60"/>
    </row>
    <row r="49" spans="1:18">
      <c r="A49" s="15" t="s">
        <v>12</v>
      </c>
      <c r="B49" s="12" t="s">
        <v>8</v>
      </c>
      <c r="C49" s="12" t="s">
        <v>11</v>
      </c>
      <c r="D49" s="19">
        <v>35</v>
      </c>
      <c r="E49" s="18" t="s">
        <v>26</v>
      </c>
      <c r="F49" s="13" t="s">
        <v>25</v>
      </c>
      <c r="G49" s="12" t="s">
        <v>8</v>
      </c>
      <c r="H49" s="10">
        <v>0.8</v>
      </c>
      <c r="I49" s="10">
        <v>0.36</v>
      </c>
      <c r="J49" s="10"/>
      <c r="K49" s="11"/>
      <c r="L49" s="10" t="str">
        <f t="shared" si="4"/>
        <v xml:space="preserve">  </v>
      </c>
      <c r="M49" s="10" t="str">
        <f t="shared" si="5"/>
        <v xml:space="preserve">  </v>
      </c>
      <c r="N49" s="10" t="str">
        <f t="shared" si="6"/>
        <v xml:space="preserve">  </v>
      </c>
      <c r="O49" s="10" t="str">
        <f t="shared" si="7"/>
        <v xml:space="preserve">  </v>
      </c>
      <c r="P49" s="10"/>
      <c r="Q49" s="57"/>
    </row>
    <row r="50" spans="1:18">
      <c r="A50" s="15" t="s">
        <v>12</v>
      </c>
      <c r="B50" s="12" t="s">
        <v>8</v>
      </c>
      <c r="C50" s="12" t="s">
        <v>11</v>
      </c>
      <c r="D50" s="12">
        <v>34</v>
      </c>
      <c r="E50" s="14" t="s">
        <v>24</v>
      </c>
      <c r="F50" s="13" t="s">
        <v>23</v>
      </c>
      <c r="G50" s="12" t="s">
        <v>8</v>
      </c>
      <c r="H50" s="10">
        <v>0.77300000000000002</v>
      </c>
      <c r="I50" s="10">
        <v>0.40300000000000002</v>
      </c>
      <c r="J50" s="10"/>
      <c r="K50" s="11"/>
      <c r="L50" s="10" t="str">
        <f t="shared" si="4"/>
        <v xml:space="preserve">  </v>
      </c>
      <c r="M50" s="10" t="str">
        <f t="shared" si="5"/>
        <v xml:space="preserve">  </v>
      </c>
      <c r="N50" s="10" t="str">
        <f t="shared" si="6"/>
        <v xml:space="preserve">  </v>
      </c>
      <c r="O50" s="17" t="str">
        <f t="shared" si="7"/>
        <v xml:space="preserve">  </v>
      </c>
      <c r="P50" s="10" t="s">
        <v>7</v>
      </c>
      <c r="Q50" s="57"/>
    </row>
    <row r="51" spans="1:18">
      <c r="A51" s="15" t="s">
        <v>12</v>
      </c>
      <c r="B51" s="12" t="s">
        <v>8</v>
      </c>
      <c r="C51" s="12" t="s">
        <v>11</v>
      </c>
      <c r="D51" s="12">
        <v>30</v>
      </c>
      <c r="E51" s="14" t="s">
        <v>22</v>
      </c>
      <c r="F51" s="13" t="s">
        <v>21</v>
      </c>
      <c r="G51" s="12" t="s">
        <v>8</v>
      </c>
      <c r="H51" s="10">
        <v>0.77</v>
      </c>
      <c r="I51" s="10">
        <v>0.40799999999999997</v>
      </c>
      <c r="J51" s="10"/>
      <c r="K51" s="11"/>
      <c r="L51" s="10" t="str">
        <f t="shared" si="4"/>
        <v xml:space="preserve">  </v>
      </c>
      <c r="M51" s="10" t="str">
        <f t="shared" si="5"/>
        <v xml:space="preserve">  </v>
      </c>
      <c r="N51" s="10" t="str">
        <f t="shared" si="6"/>
        <v xml:space="preserve">  </v>
      </c>
      <c r="O51" s="17" t="str">
        <f t="shared" si="7"/>
        <v xml:space="preserve">  </v>
      </c>
      <c r="P51" s="10" t="s">
        <v>7</v>
      </c>
      <c r="Q51" s="57"/>
    </row>
    <row r="52" spans="1:18">
      <c r="A52" s="15" t="s">
        <v>12</v>
      </c>
      <c r="B52" s="12" t="s">
        <v>8</v>
      </c>
      <c r="C52" s="12" t="s">
        <v>11</v>
      </c>
      <c r="D52" s="12">
        <v>32</v>
      </c>
      <c r="E52" s="14" t="s">
        <v>20</v>
      </c>
      <c r="F52" s="13" t="s">
        <v>19</v>
      </c>
      <c r="G52" s="12" t="s">
        <v>8</v>
      </c>
      <c r="H52" s="10">
        <v>0.72199999999999998</v>
      </c>
      <c r="I52" s="10">
        <v>0.47899999999999998</v>
      </c>
      <c r="J52" s="10"/>
      <c r="K52" s="11"/>
      <c r="L52" s="10" t="str">
        <f t="shared" si="4"/>
        <v xml:space="preserve">  </v>
      </c>
      <c r="M52" s="10" t="str">
        <f t="shared" si="5"/>
        <v xml:space="preserve">  </v>
      </c>
      <c r="N52" s="16" t="str">
        <f t="shared" si="6"/>
        <v xml:space="preserve">  </v>
      </c>
      <c r="O52" s="10" t="str">
        <f t="shared" si="7"/>
        <v>Drop</v>
      </c>
      <c r="P52" s="10" t="s">
        <v>7</v>
      </c>
      <c r="Q52" s="57"/>
    </row>
    <row r="53" spans="1:18">
      <c r="A53" s="15" t="s">
        <v>12</v>
      </c>
      <c r="B53" s="12" t="s">
        <v>8</v>
      </c>
      <c r="C53" s="12" t="s">
        <v>11</v>
      </c>
      <c r="D53" s="12">
        <v>31</v>
      </c>
      <c r="E53" s="14" t="s">
        <v>18</v>
      </c>
      <c r="F53" s="13" t="s">
        <v>17</v>
      </c>
      <c r="G53" s="12" t="s">
        <v>8</v>
      </c>
      <c r="H53" s="10">
        <v>0.69099999999999995</v>
      </c>
      <c r="I53" s="10">
        <v>0.52200000000000002</v>
      </c>
      <c r="J53" s="10"/>
      <c r="K53" s="11"/>
      <c r="L53" s="10" t="str">
        <f t="shared" si="4"/>
        <v xml:space="preserve">  </v>
      </c>
      <c r="M53" s="10" t="str">
        <f t="shared" si="5"/>
        <v xml:space="preserve">  </v>
      </c>
      <c r="N53" s="10" t="str">
        <f t="shared" si="6"/>
        <v>Drop</v>
      </c>
      <c r="O53" s="10" t="str">
        <f t="shared" si="7"/>
        <v>Drop</v>
      </c>
      <c r="P53" s="10" t="s">
        <v>7</v>
      </c>
      <c r="Q53" s="57">
        <v>1</v>
      </c>
      <c r="R53" s="2">
        <v>0</v>
      </c>
    </row>
    <row r="54" spans="1:18">
      <c r="A54" s="15" t="s">
        <v>12</v>
      </c>
      <c r="B54" s="12" t="s">
        <v>8</v>
      </c>
      <c r="C54" s="12" t="s">
        <v>11</v>
      </c>
      <c r="D54" s="12">
        <v>28</v>
      </c>
      <c r="E54" s="14" t="s">
        <v>16</v>
      </c>
      <c r="F54" s="13" t="s">
        <v>15</v>
      </c>
      <c r="G54" s="12" t="s">
        <v>8</v>
      </c>
      <c r="H54" s="10">
        <v>0.68100000000000005</v>
      </c>
      <c r="I54" s="10">
        <v>0.53700000000000003</v>
      </c>
      <c r="J54" s="10"/>
      <c r="K54" s="11"/>
      <c r="L54" s="10" t="str">
        <f t="shared" si="4"/>
        <v xml:space="preserve">  </v>
      </c>
      <c r="M54" s="10" t="str">
        <f t="shared" si="5"/>
        <v xml:space="preserve">  </v>
      </c>
      <c r="N54" s="10" t="str">
        <f t="shared" si="6"/>
        <v>Drop</v>
      </c>
      <c r="O54" s="10" t="str">
        <f t="shared" si="7"/>
        <v>Drop</v>
      </c>
      <c r="P54" s="10" t="s">
        <v>7</v>
      </c>
      <c r="Q54" s="57"/>
    </row>
    <row r="55" spans="1:18">
      <c r="A55" s="15" t="s">
        <v>12</v>
      </c>
      <c r="B55" s="12" t="s">
        <v>8</v>
      </c>
      <c r="C55" s="12" t="s">
        <v>11</v>
      </c>
      <c r="D55" s="12">
        <v>38</v>
      </c>
      <c r="E55" s="14" t="s">
        <v>14</v>
      </c>
      <c r="F55" s="13" t="s">
        <v>13</v>
      </c>
      <c r="G55" s="12" t="s">
        <v>8</v>
      </c>
      <c r="H55" s="10">
        <v>0.62</v>
      </c>
      <c r="I55" s="10">
        <v>0.61499999999999999</v>
      </c>
      <c r="J55" s="10"/>
      <c r="K55" s="11"/>
      <c r="L55" s="10" t="str">
        <f t="shared" si="4"/>
        <v xml:space="preserve">  </v>
      </c>
      <c r="M55" s="10" t="str">
        <f t="shared" si="5"/>
        <v>Drop</v>
      </c>
      <c r="N55" s="10" t="str">
        <f t="shared" si="6"/>
        <v>Drop</v>
      </c>
      <c r="O55" s="10" t="str">
        <f t="shared" si="7"/>
        <v>Drop</v>
      </c>
      <c r="P55" s="10" t="s">
        <v>7</v>
      </c>
      <c r="Q55" s="57"/>
    </row>
    <row r="56" spans="1:18">
      <c r="A56" s="8" t="s">
        <v>12</v>
      </c>
      <c r="B56" s="5" t="s">
        <v>8</v>
      </c>
      <c r="C56" s="5" t="s">
        <v>11</v>
      </c>
      <c r="D56" s="5">
        <v>29</v>
      </c>
      <c r="E56" s="7" t="s">
        <v>10</v>
      </c>
      <c r="F56" s="6" t="s">
        <v>9</v>
      </c>
      <c r="G56" s="5" t="s">
        <v>8</v>
      </c>
      <c r="H56" s="3">
        <v>0.61099999999999999</v>
      </c>
      <c r="I56" s="3">
        <v>0.627</v>
      </c>
      <c r="J56" s="3"/>
      <c r="K56" s="9"/>
      <c r="L56" s="3" t="str">
        <f t="shared" si="4"/>
        <v xml:space="preserve">  </v>
      </c>
      <c r="M56" s="3" t="str">
        <f t="shared" si="5"/>
        <v>Drop</v>
      </c>
      <c r="N56" s="3" t="str">
        <f t="shared" si="6"/>
        <v>Drop</v>
      </c>
      <c r="O56" s="3" t="str">
        <f t="shared" si="7"/>
        <v>Drop</v>
      </c>
      <c r="P56" s="3" t="s">
        <v>7</v>
      </c>
      <c r="Q56" s="58"/>
    </row>
    <row r="57" spans="1:18">
      <c r="A57" s="8" t="s">
        <v>6</v>
      </c>
      <c r="B57" s="5" t="s">
        <v>2</v>
      </c>
      <c r="C57" s="5" t="s">
        <v>5</v>
      </c>
      <c r="D57" s="5">
        <v>39</v>
      </c>
      <c r="E57" s="7" t="s">
        <v>4</v>
      </c>
      <c r="F57" s="6" t="s">
        <v>3</v>
      </c>
      <c r="G57" s="5" t="s">
        <v>2</v>
      </c>
      <c r="H57" s="3">
        <v>1</v>
      </c>
      <c r="I57" s="3">
        <v>0</v>
      </c>
      <c r="J57" s="3" t="s">
        <v>1</v>
      </c>
      <c r="L57" s="4" t="s">
        <v>0</v>
      </c>
      <c r="M57" s="4" t="s">
        <v>0</v>
      </c>
      <c r="N57" s="4" t="s">
        <v>0</v>
      </c>
      <c r="O57" s="4" t="s">
        <v>0</v>
      </c>
      <c r="P57" s="4" t="s">
        <v>0</v>
      </c>
      <c r="Q57" s="61">
        <v>1</v>
      </c>
      <c r="R57" s="3">
        <v>1</v>
      </c>
    </row>
    <row r="59" spans="1:18" ht="30">
      <c r="A59" s="73" t="s">
        <v>165</v>
      </c>
      <c r="B59" s="74"/>
      <c r="C59" s="74"/>
      <c r="D59" s="74"/>
      <c r="E59" s="74"/>
      <c r="F59" s="74"/>
      <c r="G59" s="74"/>
      <c r="H59" s="74"/>
      <c r="I59" s="74"/>
      <c r="J59" s="74"/>
      <c r="K59" s="74"/>
      <c r="L59" s="75"/>
      <c r="M59" s="75"/>
      <c r="N59" s="76" t="s">
        <v>167</v>
      </c>
      <c r="O59" s="77" t="s">
        <v>168</v>
      </c>
      <c r="P59" s="75"/>
      <c r="Q59" s="78" t="s">
        <v>169</v>
      </c>
    </row>
    <row r="60" spans="1:18">
      <c r="A60" s="79" t="s">
        <v>166</v>
      </c>
      <c r="B60" s="74"/>
      <c r="C60" s="74"/>
      <c r="D60" s="74"/>
      <c r="E60" s="74"/>
      <c r="F60" s="74"/>
      <c r="G60" s="74"/>
      <c r="H60" s="74"/>
      <c r="I60" s="74"/>
      <c r="J60" s="74"/>
      <c r="K60" s="74"/>
      <c r="L60" s="75"/>
      <c r="M60" s="75"/>
      <c r="N60" s="75"/>
      <c r="O60" s="75"/>
      <c r="P60" s="75"/>
      <c r="Q60" s="75"/>
    </row>
  </sheetData>
  <autoFilter ref="A4:R57" xr:uid="{00000000-0009-0000-0000-000004000000}">
    <sortState xmlns:xlrd2="http://schemas.microsoft.com/office/spreadsheetml/2017/richdata2" ref="A4:P56">
      <sortCondition ref="G4:G56"/>
      <sortCondition descending="1" ref="H4:H56"/>
    </sortState>
  </autoFilter>
  <mergeCells count="2">
    <mergeCell ref="G1:H1"/>
    <mergeCell ref="G2:H2"/>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26"/>
  <sheetViews>
    <sheetView zoomScale="40" zoomScaleNormal="40" workbookViewId="0">
      <selection activeCell="AF13" sqref="AF13"/>
    </sheetView>
  </sheetViews>
  <sheetFormatPr defaultRowHeight="18.75"/>
  <cols>
    <col min="1" max="1" width="29.140625" style="220" customWidth="1"/>
    <col min="3" max="3" width="14" style="130" bestFit="1" customWidth="1"/>
    <col min="4" max="4" width="22.28515625" style="130" bestFit="1" customWidth="1"/>
    <col min="5" max="5" width="20.140625" style="130" bestFit="1" customWidth="1"/>
    <col min="6" max="6" width="24.42578125" style="130" bestFit="1" customWidth="1"/>
    <col min="7" max="7" width="24.42578125" style="130" customWidth="1"/>
    <col min="8" max="8" width="12.7109375" style="130" bestFit="1" customWidth="1"/>
    <col min="9" max="9" width="11.28515625" style="130" bestFit="1" customWidth="1"/>
    <col min="10" max="11" width="18.140625" style="130" bestFit="1" customWidth="1"/>
    <col min="12" max="12" width="20.7109375" style="130" bestFit="1" customWidth="1"/>
    <col min="13" max="13" width="21.5703125" style="130" bestFit="1" customWidth="1"/>
    <col min="14" max="14" width="21" style="130" bestFit="1" customWidth="1"/>
    <col min="15" max="15" width="21" style="130" customWidth="1"/>
    <col min="16" max="16" width="18.7109375" style="130" bestFit="1" customWidth="1"/>
    <col min="17" max="17" width="18.7109375" style="130" customWidth="1"/>
    <col min="18" max="18" width="17.5703125" style="130" bestFit="1" customWidth="1"/>
    <col min="19" max="19" width="24.140625" style="130" bestFit="1" customWidth="1"/>
    <col min="20" max="20" width="24.140625" style="130" customWidth="1"/>
    <col min="21" max="21" width="23" style="130" bestFit="1" customWidth="1"/>
    <col min="22" max="22" width="22.140625" style="130" bestFit="1" customWidth="1"/>
    <col min="23" max="23" width="22.140625" style="130" customWidth="1"/>
    <col min="24" max="24" width="16.7109375" style="130" bestFit="1" customWidth="1"/>
    <col min="25" max="25" width="16.5703125" style="130" bestFit="1" customWidth="1"/>
    <col min="26" max="26" width="23.42578125" style="130" customWidth="1"/>
    <col min="27" max="27" width="19.42578125" style="130" bestFit="1" customWidth="1"/>
    <col min="28" max="28" width="24.42578125" style="130" bestFit="1" customWidth="1"/>
    <col min="29" max="29" width="18.140625" style="130" bestFit="1" customWidth="1"/>
    <col min="30" max="30" width="37.42578125" style="130" bestFit="1" customWidth="1"/>
    <col min="31" max="31" width="31" style="130" bestFit="1" customWidth="1"/>
    <col min="32" max="32" width="38.140625" style="130" bestFit="1" customWidth="1"/>
    <col min="33" max="33" width="29.5703125" style="130" bestFit="1" customWidth="1"/>
    <col min="34" max="34" width="29.42578125" style="130" bestFit="1" customWidth="1"/>
    <col min="35" max="35" width="27" style="130" bestFit="1" customWidth="1"/>
    <col min="36" max="36" width="28.7109375" style="130" bestFit="1" customWidth="1"/>
    <col min="37" max="37" width="28.140625" style="130" bestFit="1" customWidth="1"/>
    <col min="38" max="38" width="22.42578125" style="130" bestFit="1" customWidth="1"/>
  </cols>
  <sheetData>
    <row r="1" spans="1:38" ht="39" customHeight="1">
      <c r="A1" s="187"/>
      <c r="B1" s="188" t="s">
        <v>270</v>
      </c>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9" t="s">
        <v>270</v>
      </c>
      <c r="AE1" s="190"/>
      <c r="AF1" s="190"/>
      <c r="AG1" s="190"/>
      <c r="AH1" s="190"/>
      <c r="AI1" s="190"/>
      <c r="AJ1" s="190"/>
      <c r="AK1" s="190"/>
      <c r="AL1" s="191"/>
    </row>
    <row r="2" spans="1:38" s="154" customFormat="1">
      <c r="A2" s="192"/>
      <c r="C2" s="143" t="s">
        <v>231</v>
      </c>
      <c r="D2" s="143" t="s">
        <v>231</v>
      </c>
      <c r="E2" s="143" t="s">
        <v>231</v>
      </c>
      <c r="F2" s="143" t="s">
        <v>231</v>
      </c>
      <c r="G2" s="143"/>
      <c r="H2" s="143" t="s">
        <v>232</v>
      </c>
      <c r="I2" s="143" t="s">
        <v>232</v>
      </c>
      <c r="J2" s="143"/>
      <c r="K2" s="143" t="s">
        <v>233</v>
      </c>
      <c r="L2" s="143" t="s">
        <v>233</v>
      </c>
      <c r="M2" s="143" t="s">
        <v>233</v>
      </c>
      <c r="N2" s="143" t="s">
        <v>233</v>
      </c>
      <c r="O2" s="143"/>
      <c r="P2" s="144" t="s">
        <v>234</v>
      </c>
      <c r="Q2" s="143"/>
      <c r="R2" s="143" t="s">
        <v>235</v>
      </c>
      <c r="S2" s="143" t="s">
        <v>235</v>
      </c>
      <c r="T2" s="143"/>
      <c r="U2" s="143" t="s">
        <v>236</v>
      </c>
      <c r="V2" s="143" t="s">
        <v>236</v>
      </c>
      <c r="W2" s="143"/>
      <c r="X2" s="143" t="s">
        <v>237</v>
      </c>
      <c r="Y2" s="143" t="s">
        <v>237</v>
      </c>
      <c r="Z2" s="143"/>
      <c r="AA2" s="143" t="s">
        <v>209</v>
      </c>
      <c r="AB2" s="143" t="s">
        <v>209</v>
      </c>
      <c r="AC2" s="142"/>
      <c r="AD2" s="193"/>
      <c r="AE2" s="142"/>
      <c r="AF2" s="142"/>
      <c r="AG2" s="142"/>
      <c r="AH2" s="142"/>
      <c r="AI2" s="142"/>
      <c r="AJ2" s="142"/>
      <c r="AK2" s="142"/>
      <c r="AL2" s="194"/>
    </row>
    <row r="3" spans="1:38" s="152" customFormat="1">
      <c r="A3" s="195" t="s">
        <v>271</v>
      </c>
      <c r="B3" s="152" t="s">
        <v>272</v>
      </c>
      <c r="C3" s="132" t="s">
        <v>137</v>
      </c>
      <c r="D3" s="132" t="s">
        <v>99</v>
      </c>
      <c r="E3" s="132" t="s">
        <v>97</v>
      </c>
      <c r="F3" s="132" t="s">
        <v>139</v>
      </c>
      <c r="G3" s="132"/>
      <c r="H3" s="132" t="s">
        <v>95</v>
      </c>
      <c r="I3" s="132" t="s">
        <v>93</v>
      </c>
      <c r="J3" s="132"/>
      <c r="K3" s="132" t="s">
        <v>71</v>
      </c>
      <c r="L3" s="132" t="s">
        <v>46</v>
      </c>
      <c r="M3" s="132" t="s">
        <v>50</v>
      </c>
      <c r="N3" s="132" t="s">
        <v>4</v>
      </c>
      <c r="O3" s="132"/>
      <c r="P3" s="132" t="s">
        <v>66</v>
      </c>
      <c r="Q3" s="132"/>
      <c r="R3" s="132" t="s">
        <v>61</v>
      </c>
      <c r="S3" s="132" t="s">
        <v>63</v>
      </c>
      <c r="T3" s="132"/>
      <c r="U3" s="132" t="s">
        <v>39</v>
      </c>
      <c r="V3" s="132" t="s">
        <v>41</v>
      </c>
      <c r="W3" s="132"/>
      <c r="X3" s="132" t="s">
        <v>26</v>
      </c>
      <c r="Y3" s="132" t="s">
        <v>28</v>
      </c>
      <c r="Z3" s="132"/>
      <c r="AA3" s="132" t="s">
        <v>119</v>
      </c>
      <c r="AB3" s="132" t="s">
        <v>117</v>
      </c>
      <c r="AC3" s="132"/>
      <c r="AD3" s="196" t="s">
        <v>258</v>
      </c>
      <c r="AE3" s="132" t="s">
        <v>249</v>
      </c>
      <c r="AF3" s="132" t="s">
        <v>250</v>
      </c>
      <c r="AG3" s="132" t="s">
        <v>251</v>
      </c>
      <c r="AH3" s="132" t="s">
        <v>252</v>
      </c>
      <c r="AI3" s="132" t="s">
        <v>253</v>
      </c>
      <c r="AJ3" s="132" t="s">
        <v>254</v>
      </c>
      <c r="AK3" s="132" t="s">
        <v>255</v>
      </c>
      <c r="AL3" s="197" t="s">
        <v>256</v>
      </c>
    </row>
    <row r="4" spans="1:38" s="152" customFormat="1">
      <c r="A4" s="198"/>
      <c r="B4" s="152">
        <v>2058</v>
      </c>
      <c r="C4" s="132">
        <v>2</v>
      </c>
      <c r="D4" s="132">
        <v>2</v>
      </c>
      <c r="E4" s="132">
        <v>3</v>
      </c>
      <c r="F4" s="132">
        <v>1</v>
      </c>
      <c r="G4" s="132"/>
      <c r="H4" s="132">
        <v>5</v>
      </c>
      <c r="I4" s="132">
        <v>5</v>
      </c>
      <c r="J4" s="132"/>
      <c r="K4" s="132">
        <v>5</v>
      </c>
      <c r="L4" s="132">
        <v>5</v>
      </c>
      <c r="M4" s="132">
        <v>5</v>
      </c>
      <c r="N4" s="132">
        <v>4</v>
      </c>
      <c r="O4" s="132"/>
      <c r="P4" s="132">
        <v>4</v>
      </c>
      <c r="Q4" s="132"/>
      <c r="R4" s="132">
        <v>3</v>
      </c>
      <c r="S4" s="132">
        <v>2</v>
      </c>
      <c r="T4" s="132"/>
      <c r="U4" s="132">
        <v>5</v>
      </c>
      <c r="V4" s="132">
        <v>5</v>
      </c>
      <c r="W4" s="132"/>
      <c r="X4" s="132">
        <v>5</v>
      </c>
      <c r="Y4" s="132">
        <v>5</v>
      </c>
      <c r="Z4" s="132"/>
      <c r="AA4" s="132">
        <v>5</v>
      </c>
      <c r="AB4" s="132">
        <v>5</v>
      </c>
      <c r="AC4" s="132"/>
      <c r="AD4" s="196">
        <v>75</v>
      </c>
      <c r="AE4" s="132">
        <v>100</v>
      </c>
      <c r="AF4" s="132">
        <v>93.75</v>
      </c>
      <c r="AG4" s="132">
        <v>60</v>
      </c>
      <c r="AH4" s="132">
        <v>32.5</v>
      </c>
      <c r="AI4" s="132">
        <v>100</v>
      </c>
      <c r="AJ4" s="132">
        <v>100</v>
      </c>
      <c r="AK4" s="132">
        <v>100</v>
      </c>
      <c r="AL4" s="197">
        <v>82.65625</v>
      </c>
    </row>
    <row r="5" spans="1:38" s="152" customFormat="1">
      <c r="A5" s="198"/>
      <c r="B5" s="152">
        <v>2379</v>
      </c>
      <c r="C5" s="132">
        <v>2</v>
      </c>
      <c r="D5" s="132">
        <v>3</v>
      </c>
      <c r="E5" s="132">
        <v>3</v>
      </c>
      <c r="F5" s="132">
        <v>2</v>
      </c>
      <c r="G5" s="132"/>
      <c r="H5" s="132">
        <v>4</v>
      </c>
      <c r="I5" s="132">
        <v>3</v>
      </c>
      <c r="J5" s="132"/>
      <c r="K5" s="132">
        <v>3</v>
      </c>
      <c r="L5" s="132">
        <v>4</v>
      </c>
      <c r="M5" s="132">
        <v>3</v>
      </c>
      <c r="N5" s="132">
        <v>2</v>
      </c>
      <c r="O5" s="132"/>
      <c r="P5" s="132">
        <v>4</v>
      </c>
      <c r="Q5" s="132"/>
      <c r="R5" s="132">
        <v>4</v>
      </c>
      <c r="S5" s="132">
        <v>4</v>
      </c>
      <c r="T5" s="132"/>
      <c r="U5" s="132">
        <v>4</v>
      </c>
      <c r="V5" s="132">
        <v>4</v>
      </c>
      <c r="W5" s="132"/>
      <c r="X5" s="132">
        <v>4</v>
      </c>
      <c r="Y5" s="132">
        <v>4</v>
      </c>
      <c r="Z5" s="132"/>
      <c r="AA5" s="132">
        <v>4</v>
      </c>
      <c r="AB5" s="132">
        <v>4</v>
      </c>
      <c r="AC5" s="132"/>
      <c r="AD5" s="196">
        <v>62.5</v>
      </c>
      <c r="AE5" s="132">
        <v>62.5</v>
      </c>
      <c r="AF5" s="132">
        <v>50</v>
      </c>
      <c r="AG5" s="132">
        <v>60</v>
      </c>
      <c r="AH5" s="132">
        <v>67.5</v>
      </c>
      <c r="AI5" s="132">
        <v>75</v>
      </c>
      <c r="AJ5" s="132">
        <v>75</v>
      </c>
      <c r="AK5" s="132">
        <v>75</v>
      </c>
      <c r="AL5" s="197">
        <v>65.9375</v>
      </c>
    </row>
    <row r="6" spans="1:38" s="152" customFormat="1">
      <c r="A6" s="198"/>
      <c r="B6" s="152">
        <v>3910</v>
      </c>
      <c r="C6" s="132">
        <v>2</v>
      </c>
      <c r="D6" s="132">
        <v>2</v>
      </c>
      <c r="E6" s="132">
        <v>3</v>
      </c>
      <c r="F6" s="132">
        <v>2</v>
      </c>
      <c r="G6" s="132"/>
      <c r="H6" s="132">
        <v>3</v>
      </c>
      <c r="I6" s="132">
        <v>3</v>
      </c>
      <c r="J6" s="132"/>
      <c r="K6" s="132">
        <v>2</v>
      </c>
      <c r="L6" s="132">
        <v>2</v>
      </c>
      <c r="M6" s="132">
        <v>2</v>
      </c>
      <c r="N6" s="132">
        <v>2</v>
      </c>
      <c r="O6" s="132"/>
      <c r="P6" s="132">
        <v>6</v>
      </c>
      <c r="Q6" s="132"/>
      <c r="R6" s="132">
        <v>4</v>
      </c>
      <c r="S6" s="132">
        <v>3</v>
      </c>
      <c r="T6" s="132"/>
      <c r="U6" s="132">
        <v>4</v>
      </c>
      <c r="V6" s="132">
        <v>3</v>
      </c>
      <c r="W6" s="132"/>
      <c r="X6" s="132">
        <v>3</v>
      </c>
      <c r="Y6" s="132">
        <v>4</v>
      </c>
      <c r="Z6" s="132"/>
      <c r="AA6" s="132">
        <v>4</v>
      </c>
      <c r="AB6" s="132">
        <v>4</v>
      </c>
      <c r="AC6" s="132"/>
      <c r="AD6" s="196">
        <v>68.75</v>
      </c>
      <c r="AE6" s="132">
        <v>50</v>
      </c>
      <c r="AF6" s="132">
        <v>25</v>
      </c>
      <c r="AG6" s="132">
        <v>100</v>
      </c>
      <c r="AH6" s="132">
        <v>55</v>
      </c>
      <c r="AI6" s="132">
        <v>62.5</v>
      </c>
      <c r="AJ6" s="132">
        <v>62.5</v>
      </c>
      <c r="AK6" s="132">
        <v>75</v>
      </c>
      <c r="AL6" s="197">
        <v>62.34375</v>
      </c>
    </row>
    <row r="7" spans="1:38" s="152" customFormat="1">
      <c r="A7" s="198"/>
      <c r="B7" s="152">
        <v>3951</v>
      </c>
      <c r="C7" s="132">
        <v>3</v>
      </c>
      <c r="D7" s="132">
        <v>2</v>
      </c>
      <c r="E7" s="132">
        <v>2</v>
      </c>
      <c r="F7" s="132">
        <v>3</v>
      </c>
      <c r="G7" s="132"/>
      <c r="H7" s="132">
        <v>3</v>
      </c>
      <c r="I7" s="132">
        <v>3</v>
      </c>
      <c r="J7" s="132"/>
      <c r="K7" s="132">
        <v>4</v>
      </c>
      <c r="L7" s="132">
        <v>5</v>
      </c>
      <c r="M7" s="132">
        <v>4</v>
      </c>
      <c r="N7" s="132">
        <v>1</v>
      </c>
      <c r="O7" s="132"/>
      <c r="P7" s="132">
        <v>6</v>
      </c>
      <c r="Q7" s="132"/>
      <c r="R7" s="132">
        <v>5</v>
      </c>
      <c r="S7" s="132">
        <v>4</v>
      </c>
      <c r="T7" s="132"/>
      <c r="U7" s="132">
        <v>4</v>
      </c>
      <c r="V7" s="132">
        <v>5</v>
      </c>
      <c r="W7" s="132"/>
      <c r="X7" s="132">
        <v>4</v>
      </c>
      <c r="Y7" s="132">
        <v>4</v>
      </c>
      <c r="Z7" s="132"/>
      <c r="AA7" s="132">
        <v>4</v>
      </c>
      <c r="AB7" s="132">
        <v>4</v>
      </c>
      <c r="AC7" s="132"/>
      <c r="AD7" s="196">
        <v>62.5</v>
      </c>
      <c r="AE7" s="132">
        <v>50</v>
      </c>
      <c r="AF7" s="132">
        <v>62.5</v>
      </c>
      <c r="AG7" s="132">
        <v>100</v>
      </c>
      <c r="AH7" s="132">
        <v>77.5</v>
      </c>
      <c r="AI7" s="132">
        <v>87.5</v>
      </c>
      <c r="AJ7" s="132">
        <v>75</v>
      </c>
      <c r="AK7" s="132">
        <v>75</v>
      </c>
      <c r="AL7" s="197">
        <v>73.75</v>
      </c>
    </row>
    <row r="8" spans="1:38" s="153" customFormat="1" ht="19.5" thickBot="1">
      <c r="A8" s="199"/>
      <c r="B8" s="153">
        <v>4863</v>
      </c>
      <c r="C8" s="137">
        <v>3</v>
      </c>
      <c r="D8" s="137">
        <v>2</v>
      </c>
      <c r="E8" s="137">
        <v>3</v>
      </c>
      <c r="F8" s="137">
        <v>2</v>
      </c>
      <c r="G8" s="137"/>
      <c r="H8" s="137">
        <v>4</v>
      </c>
      <c r="I8" s="137">
        <v>5</v>
      </c>
      <c r="J8" s="137"/>
      <c r="K8" s="137">
        <v>5</v>
      </c>
      <c r="L8" s="137">
        <v>5</v>
      </c>
      <c r="M8" s="137">
        <v>5</v>
      </c>
      <c r="N8" s="137">
        <v>2</v>
      </c>
      <c r="O8" s="137"/>
      <c r="P8" s="137">
        <v>5</v>
      </c>
      <c r="Q8" s="137"/>
      <c r="R8" s="137">
        <v>4</v>
      </c>
      <c r="S8" s="137">
        <v>4</v>
      </c>
      <c r="T8" s="137"/>
      <c r="U8" s="137">
        <v>4</v>
      </c>
      <c r="V8" s="137">
        <v>4</v>
      </c>
      <c r="W8" s="137"/>
      <c r="X8" s="137">
        <v>5</v>
      </c>
      <c r="Y8" s="137">
        <v>5</v>
      </c>
      <c r="Z8" s="137"/>
      <c r="AA8" s="137">
        <v>5</v>
      </c>
      <c r="AB8" s="137" t="e">
        <v>#N/A</v>
      </c>
      <c r="AC8" s="137"/>
      <c r="AD8" s="200">
        <v>62.5</v>
      </c>
      <c r="AE8" s="201">
        <v>87.5</v>
      </c>
      <c r="AF8" s="201">
        <v>81.25</v>
      </c>
      <c r="AG8" s="201">
        <v>80</v>
      </c>
      <c r="AH8" s="201">
        <v>67.5</v>
      </c>
      <c r="AI8" s="201">
        <v>75</v>
      </c>
      <c r="AJ8" s="201">
        <v>100</v>
      </c>
      <c r="AK8" s="201" t="e">
        <v>#N/A</v>
      </c>
      <c r="AL8" s="202" t="e">
        <v>#N/A</v>
      </c>
    </row>
    <row r="9" spans="1:38" s="152" customFormat="1">
      <c r="A9" s="198"/>
      <c r="C9" s="132"/>
      <c r="D9" s="132"/>
      <c r="E9" s="132"/>
      <c r="F9" s="132"/>
      <c r="G9" s="132"/>
      <c r="H9" s="132"/>
      <c r="I9" s="132"/>
      <c r="J9" s="132"/>
      <c r="K9" s="132"/>
      <c r="L9" s="132"/>
      <c r="M9" s="132"/>
      <c r="N9" s="132"/>
      <c r="O9" s="132"/>
      <c r="P9" s="132"/>
      <c r="Q9" s="132"/>
      <c r="R9" s="132"/>
      <c r="S9" s="132"/>
      <c r="T9" s="132"/>
      <c r="U9" s="132"/>
      <c r="V9" s="132"/>
      <c r="W9" s="132"/>
      <c r="X9" s="132"/>
      <c r="Y9" s="132"/>
      <c r="Z9" s="132"/>
      <c r="AA9" s="132"/>
      <c r="AB9" s="132"/>
      <c r="AC9" s="132"/>
      <c r="AD9" s="132"/>
      <c r="AE9" s="132"/>
      <c r="AF9" s="132"/>
      <c r="AG9" s="132"/>
      <c r="AH9" s="132"/>
      <c r="AI9" s="132"/>
      <c r="AJ9" s="132"/>
      <c r="AK9" s="132"/>
      <c r="AL9" s="132"/>
    </row>
    <row r="10" spans="1:38" s="152" customFormat="1" ht="33.75" customHeight="1">
      <c r="A10" s="203"/>
      <c r="B10" s="204"/>
      <c r="C10" s="296" t="s">
        <v>273</v>
      </c>
      <c r="D10" s="296"/>
      <c r="E10" s="296"/>
      <c r="F10" s="297"/>
      <c r="G10" s="132"/>
      <c r="H10" s="132"/>
      <c r="I10" s="132"/>
      <c r="J10" s="132"/>
      <c r="K10" s="132"/>
      <c r="L10" s="132"/>
      <c r="M10" s="132"/>
      <c r="N10" s="132"/>
      <c r="O10" s="132"/>
      <c r="P10" s="132"/>
      <c r="Q10" s="132"/>
      <c r="R10" s="132"/>
      <c r="S10" s="132"/>
      <c r="T10" s="132"/>
      <c r="U10" s="132"/>
      <c r="V10" s="132"/>
      <c r="W10" s="132"/>
      <c r="X10" s="132"/>
      <c r="Y10" s="132"/>
      <c r="Z10" s="132"/>
      <c r="AA10" s="132"/>
      <c r="AB10" s="132"/>
      <c r="AC10" s="132"/>
      <c r="AD10" s="132"/>
      <c r="AE10" s="132"/>
      <c r="AF10" s="132"/>
      <c r="AG10" s="132"/>
      <c r="AH10" s="132"/>
      <c r="AI10" s="132"/>
      <c r="AJ10" s="132"/>
      <c r="AK10" s="132"/>
      <c r="AL10" s="132"/>
    </row>
    <row r="11" spans="1:38" s="152" customFormat="1">
      <c r="A11" s="205" t="s">
        <v>274</v>
      </c>
      <c r="B11" s="152" t="s">
        <v>272</v>
      </c>
      <c r="C11" s="132" t="s">
        <v>137</v>
      </c>
      <c r="D11" s="132" t="s">
        <v>99</v>
      </c>
      <c r="E11" s="132" t="s">
        <v>97</v>
      </c>
      <c r="F11" s="206" t="s">
        <v>139</v>
      </c>
      <c r="G11" s="132"/>
      <c r="H11" s="132"/>
      <c r="I11" s="132"/>
      <c r="J11" s="132"/>
      <c r="K11" s="132"/>
      <c r="L11" s="132"/>
      <c r="M11" s="132"/>
      <c r="N11" s="132"/>
      <c r="O11" s="132"/>
      <c r="P11" s="132"/>
      <c r="Q11" s="132"/>
      <c r="R11" s="132"/>
      <c r="S11" s="132"/>
      <c r="T11" s="132"/>
      <c r="U11" s="132"/>
      <c r="V11" s="132"/>
      <c r="W11" s="132"/>
      <c r="X11" s="132"/>
      <c r="Y11" s="132"/>
      <c r="Z11" s="132"/>
      <c r="AA11" s="132"/>
      <c r="AB11" s="132"/>
      <c r="AC11" s="132"/>
      <c r="AD11" s="132"/>
      <c r="AE11" s="132"/>
      <c r="AF11" s="132"/>
      <c r="AG11" s="132"/>
      <c r="AH11" s="132"/>
      <c r="AI11" s="132"/>
      <c r="AJ11" s="132"/>
      <c r="AK11" s="132"/>
      <c r="AL11" s="132"/>
    </row>
    <row r="12" spans="1:38" s="152" customFormat="1">
      <c r="A12" s="207"/>
      <c r="B12" s="152">
        <v>2058</v>
      </c>
      <c r="C12" s="132">
        <v>4</v>
      </c>
      <c r="D12" s="132">
        <v>4</v>
      </c>
      <c r="E12" s="132">
        <v>3</v>
      </c>
      <c r="F12" s="206">
        <v>5</v>
      </c>
      <c r="G12" s="132"/>
      <c r="H12" s="132"/>
      <c r="I12" s="132"/>
      <c r="J12" s="132"/>
      <c r="K12" s="132"/>
      <c r="L12" s="132"/>
      <c r="M12" s="132"/>
      <c r="N12" s="132"/>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row>
    <row r="13" spans="1:38" s="152" customFormat="1">
      <c r="A13" s="207"/>
      <c r="B13" s="152">
        <v>2379</v>
      </c>
      <c r="C13" s="132">
        <v>4</v>
      </c>
      <c r="D13" s="132">
        <v>3</v>
      </c>
      <c r="E13" s="132">
        <v>3</v>
      </c>
      <c r="F13" s="206">
        <v>4</v>
      </c>
      <c r="G13" s="132"/>
      <c r="H13" s="132"/>
      <c r="I13" s="132"/>
      <c r="J13" s="132"/>
      <c r="K13" s="132"/>
      <c r="L13" s="132"/>
      <c r="M13" s="132"/>
      <c r="N13" s="132"/>
      <c r="O13" s="132"/>
      <c r="P13" s="132"/>
      <c r="Q13" s="132"/>
      <c r="R13" s="132"/>
      <c r="S13" s="132"/>
      <c r="T13" s="132"/>
      <c r="U13" s="132"/>
      <c r="V13" s="132"/>
      <c r="W13" s="132"/>
      <c r="X13" s="132"/>
      <c r="Y13" s="132"/>
      <c r="Z13" s="132"/>
      <c r="AA13" s="132"/>
      <c r="AB13" s="132"/>
      <c r="AC13" s="132"/>
      <c r="AD13" s="132"/>
      <c r="AE13" s="132"/>
      <c r="AF13" s="132"/>
      <c r="AG13" s="132"/>
      <c r="AH13" s="132"/>
      <c r="AI13" s="132"/>
      <c r="AJ13" s="132"/>
      <c r="AK13" s="132"/>
      <c r="AL13" s="132"/>
    </row>
    <row r="14" spans="1:38" s="152" customFormat="1">
      <c r="A14" s="207"/>
      <c r="B14" s="152">
        <v>3910</v>
      </c>
      <c r="C14" s="132">
        <v>4</v>
      </c>
      <c r="D14" s="132">
        <v>4</v>
      </c>
      <c r="E14" s="132">
        <v>3</v>
      </c>
      <c r="F14" s="206">
        <v>4</v>
      </c>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c r="AE14" s="132"/>
      <c r="AF14" s="132"/>
      <c r="AG14" s="132"/>
      <c r="AH14" s="132"/>
      <c r="AI14" s="132"/>
      <c r="AJ14" s="132"/>
      <c r="AK14" s="132"/>
      <c r="AL14" s="132"/>
    </row>
    <row r="15" spans="1:38" s="152" customFormat="1">
      <c r="A15" s="207"/>
      <c r="B15" s="152">
        <v>3951</v>
      </c>
      <c r="C15" s="132">
        <v>3</v>
      </c>
      <c r="D15" s="132">
        <v>4</v>
      </c>
      <c r="E15" s="132">
        <v>4</v>
      </c>
      <c r="F15" s="206">
        <v>3</v>
      </c>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2"/>
      <c r="AE15" s="132"/>
      <c r="AF15" s="132"/>
      <c r="AG15" s="132"/>
      <c r="AH15" s="132"/>
      <c r="AI15" s="132"/>
      <c r="AJ15" s="132"/>
      <c r="AK15" s="132"/>
      <c r="AL15" s="132"/>
    </row>
    <row r="16" spans="1:38" s="152" customFormat="1">
      <c r="A16" s="208"/>
      <c r="B16" s="153">
        <v>4863</v>
      </c>
      <c r="C16" s="137">
        <v>3</v>
      </c>
      <c r="D16" s="137">
        <v>4</v>
      </c>
      <c r="E16" s="137">
        <v>3</v>
      </c>
      <c r="F16" s="209">
        <v>4</v>
      </c>
      <c r="G16" s="132"/>
      <c r="H16" s="132"/>
      <c r="I16" s="132"/>
      <c r="J16" s="132"/>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row>
    <row r="17" spans="1:38" s="152" customFormat="1" ht="19.5" thickBot="1">
      <c r="A17" s="198"/>
      <c r="C17" s="132"/>
      <c r="D17" s="132"/>
      <c r="E17" s="132"/>
      <c r="F17" s="132"/>
      <c r="G17" s="132"/>
      <c r="H17" s="132"/>
      <c r="I17" s="132"/>
      <c r="J17" s="132"/>
      <c r="K17" s="132"/>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row>
    <row r="18" spans="1:38" s="154" customFormat="1" ht="41.25" customHeight="1">
      <c r="A18" s="210"/>
      <c r="B18" s="211" t="s">
        <v>275</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2" t="s">
        <v>275</v>
      </c>
      <c r="AE18" s="213"/>
      <c r="AF18" s="213"/>
      <c r="AG18" s="213"/>
      <c r="AH18" s="213"/>
      <c r="AI18" s="213"/>
      <c r="AJ18" s="213"/>
      <c r="AK18" s="213"/>
      <c r="AL18" s="214"/>
    </row>
    <row r="19" spans="1:38" s="152" customFormat="1">
      <c r="A19" s="198"/>
      <c r="C19" s="132"/>
      <c r="D19" s="132"/>
      <c r="E19" s="132"/>
      <c r="F19" s="132"/>
      <c r="G19" s="132"/>
      <c r="H19" s="133" t="s">
        <v>232</v>
      </c>
      <c r="I19" s="133" t="s">
        <v>232</v>
      </c>
      <c r="K19" s="133" t="s">
        <v>233</v>
      </c>
      <c r="L19" s="133" t="s">
        <v>233</v>
      </c>
      <c r="M19" s="133" t="s">
        <v>233</v>
      </c>
      <c r="N19" s="133" t="s">
        <v>233</v>
      </c>
      <c r="P19" s="215" t="s">
        <v>234</v>
      </c>
      <c r="R19" s="215" t="s">
        <v>235</v>
      </c>
      <c r="S19" s="133" t="s">
        <v>235</v>
      </c>
      <c r="U19" s="133" t="s">
        <v>236</v>
      </c>
      <c r="V19" s="133" t="s">
        <v>236</v>
      </c>
      <c r="X19" s="133" t="s">
        <v>237</v>
      </c>
      <c r="Y19" s="133" t="s">
        <v>237</v>
      </c>
      <c r="AA19" s="133" t="s">
        <v>209</v>
      </c>
      <c r="AB19" s="133" t="s">
        <v>209</v>
      </c>
      <c r="AC19" s="216"/>
      <c r="AD19" s="217"/>
      <c r="AE19" s="216"/>
      <c r="AF19" s="216"/>
      <c r="AG19" s="216"/>
      <c r="AH19" s="216"/>
      <c r="AI19" s="216"/>
      <c r="AJ19" s="216"/>
      <c r="AK19" s="216"/>
      <c r="AL19" s="197"/>
    </row>
    <row r="20" spans="1:38" s="152" customFormat="1">
      <c r="A20" s="218" t="s">
        <v>276</v>
      </c>
      <c r="B20" s="152" t="s">
        <v>272</v>
      </c>
      <c r="C20" s="132" t="s">
        <v>137</v>
      </c>
      <c r="D20" s="132" t="s">
        <v>99</v>
      </c>
      <c r="E20" s="132" t="s">
        <v>97</v>
      </c>
      <c r="F20" s="132" t="s">
        <v>139</v>
      </c>
      <c r="G20" s="219" t="s">
        <v>277</v>
      </c>
      <c r="H20" s="132" t="s">
        <v>95</v>
      </c>
      <c r="I20" s="132" t="s">
        <v>93</v>
      </c>
      <c r="J20" s="219" t="s">
        <v>278</v>
      </c>
      <c r="K20" s="132" t="s">
        <v>71</v>
      </c>
      <c r="L20" s="132" t="s">
        <v>46</v>
      </c>
      <c r="M20" s="132" t="s">
        <v>50</v>
      </c>
      <c r="N20" s="132" t="s">
        <v>4</v>
      </c>
      <c r="O20" s="219" t="s">
        <v>279</v>
      </c>
      <c r="P20" s="132" t="s">
        <v>66</v>
      </c>
      <c r="Q20" s="219" t="s">
        <v>280</v>
      </c>
      <c r="R20" s="132" t="s">
        <v>61</v>
      </c>
      <c r="S20" s="132" t="s">
        <v>63</v>
      </c>
      <c r="T20" s="219" t="s">
        <v>281</v>
      </c>
      <c r="U20" s="132" t="s">
        <v>39</v>
      </c>
      <c r="V20" s="132" t="s">
        <v>41</v>
      </c>
      <c r="W20" s="219" t="s">
        <v>282</v>
      </c>
      <c r="X20" s="132" t="s">
        <v>26</v>
      </c>
      <c r="Y20" s="132" t="s">
        <v>28</v>
      </c>
      <c r="Z20" s="219" t="s">
        <v>283</v>
      </c>
      <c r="AA20" s="132" t="s">
        <v>119</v>
      </c>
      <c r="AB20" s="132" t="s">
        <v>117</v>
      </c>
      <c r="AC20" s="219" t="s">
        <v>284</v>
      </c>
      <c r="AD20" s="196" t="s">
        <v>258</v>
      </c>
      <c r="AE20" s="132" t="s">
        <v>249</v>
      </c>
      <c r="AF20" s="132" t="s">
        <v>250</v>
      </c>
      <c r="AG20" s="132" t="s">
        <v>251</v>
      </c>
      <c r="AH20" s="132" t="s">
        <v>252</v>
      </c>
      <c r="AI20" s="132" t="s">
        <v>253</v>
      </c>
      <c r="AJ20" s="132" t="s">
        <v>254</v>
      </c>
      <c r="AK20" s="132" t="s">
        <v>255</v>
      </c>
      <c r="AL20" s="197" t="s">
        <v>285</v>
      </c>
    </row>
    <row r="21" spans="1:38" s="152" customFormat="1">
      <c r="A21" s="198"/>
      <c r="B21" s="152">
        <v>2058</v>
      </c>
      <c r="C21" s="132">
        <v>75</v>
      </c>
      <c r="D21" s="132">
        <v>75</v>
      </c>
      <c r="E21" s="132">
        <v>50</v>
      </c>
      <c r="F21" s="132">
        <v>100</v>
      </c>
      <c r="G21" s="132">
        <f>AVERAGE(C21:F21)</f>
        <v>75</v>
      </c>
      <c r="H21" s="132">
        <v>100</v>
      </c>
      <c r="I21" s="132">
        <v>100</v>
      </c>
      <c r="J21" s="132">
        <f>AVERAGE(H21:I21)</f>
        <v>100</v>
      </c>
      <c r="K21" s="132">
        <v>100</v>
      </c>
      <c r="L21" s="132">
        <v>100</v>
      </c>
      <c r="M21" s="132">
        <v>100</v>
      </c>
      <c r="N21" s="132">
        <v>75</v>
      </c>
      <c r="O21" s="132">
        <f>AVERAGE(K21:N21)</f>
        <v>93.75</v>
      </c>
      <c r="P21" s="132">
        <v>60</v>
      </c>
      <c r="Q21" s="132">
        <f>P21</f>
        <v>60</v>
      </c>
      <c r="R21" s="132">
        <v>40</v>
      </c>
      <c r="S21" s="132">
        <v>25</v>
      </c>
      <c r="T21" s="132">
        <f>AVERAGE(R21:S21)</f>
        <v>32.5</v>
      </c>
      <c r="U21" s="132">
        <v>100</v>
      </c>
      <c r="V21" s="132">
        <v>100</v>
      </c>
      <c r="W21" s="132">
        <f>AVERAGE(U21:V21)</f>
        <v>100</v>
      </c>
      <c r="X21" s="132">
        <v>100</v>
      </c>
      <c r="Y21" s="132">
        <v>100</v>
      </c>
      <c r="Z21" s="132">
        <f>AVERAGE(X21:Y21)</f>
        <v>100</v>
      </c>
      <c r="AA21" s="132">
        <v>100</v>
      </c>
      <c r="AB21" s="132">
        <v>100</v>
      </c>
      <c r="AC21" s="132">
        <f>AVERAGE(AA21:AB21)</f>
        <v>100</v>
      </c>
      <c r="AD21" s="196">
        <f>G21</f>
        <v>75</v>
      </c>
      <c r="AE21" s="132">
        <f>J21</f>
        <v>100</v>
      </c>
      <c r="AF21" s="132">
        <f>O21</f>
        <v>93.75</v>
      </c>
      <c r="AG21" s="132">
        <f>Q21</f>
        <v>60</v>
      </c>
      <c r="AH21" s="132">
        <f>T21</f>
        <v>32.5</v>
      </c>
      <c r="AI21" s="132">
        <f>W21</f>
        <v>100</v>
      </c>
      <c r="AJ21" s="132">
        <f>Z21</f>
        <v>100</v>
      </c>
      <c r="AK21" s="132">
        <f>AC21</f>
        <v>100</v>
      </c>
      <c r="AL21" s="197">
        <f>AVERAGE(AD21:AK21)</f>
        <v>82.65625</v>
      </c>
    </row>
    <row r="22" spans="1:38" s="152" customFormat="1">
      <c r="A22" s="198"/>
      <c r="B22" s="152">
        <v>2379</v>
      </c>
      <c r="C22" s="132">
        <v>75</v>
      </c>
      <c r="D22" s="132">
        <v>50</v>
      </c>
      <c r="E22" s="132">
        <v>50</v>
      </c>
      <c r="F22" s="132">
        <v>75</v>
      </c>
      <c r="G22" s="132">
        <f t="shared" ref="G22:G25" si="0">AVERAGE(C22:F22)</f>
        <v>62.5</v>
      </c>
      <c r="H22" s="132">
        <v>75</v>
      </c>
      <c r="I22" s="132">
        <v>50</v>
      </c>
      <c r="J22" s="132">
        <f t="shared" ref="J22:J25" si="1">AVERAGE(H22:I22)</f>
        <v>62.5</v>
      </c>
      <c r="K22" s="132">
        <v>50</v>
      </c>
      <c r="L22" s="132">
        <v>75</v>
      </c>
      <c r="M22" s="132">
        <v>50</v>
      </c>
      <c r="N22" s="132">
        <v>25</v>
      </c>
      <c r="O22" s="132">
        <f t="shared" ref="O22:O25" si="2">AVERAGE(K22:N22)</f>
        <v>50</v>
      </c>
      <c r="P22" s="132">
        <v>60</v>
      </c>
      <c r="Q22" s="132">
        <f t="shared" ref="Q22:Q25" si="3">P22</f>
        <v>60</v>
      </c>
      <c r="R22" s="132">
        <v>60</v>
      </c>
      <c r="S22" s="132">
        <v>75</v>
      </c>
      <c r="T22" s="132">
        <f t="shared" ref="T22:T25" si="4">AVERAGE(R22:S22)</f>
        <v>67.5</v>
      </c>
      <c r="U22" s="132">
        <v>75</v>
      </c>
      <c r="V22" s="132">
        <v>75</v>
      </c>
      <c r="W22" s="132">
        <f t="shared" ref="W22:W25" si="5">AVERAGE(U22:V22)</f>
        <v>75</v>
      </c>
      <c r="X22" s="132">
        <v>75</v>
      </c>
      <c r="Y22" s="132">
        <v>75</v>
      </c>
      <c r="Z22" s="132">
        <f t="shared" ref="Z22:Z25" si="6">AVERAGE(X22:Y22)</f>
        <v>75</v>
      </c>
      <c r="AA22" s="132">
        <v>75</v>
      </c>
      <c r="AB22" s="132">
        <v>75</v>
      </c>
      <c r="AC22" s="132">
        <f t="shared" ref="AC22:AC25" si="7">AVERAGE(AA22:AB22)</f>
        <v>75</v>
      </c>
      <c r="AD22" s="196">
        <f t="shared" ref="AD22:AD25" si="8">G22</f>
        <v>62.5</v>
      </c>
      <c r="AE22" s="132">
        <f t="shared" ref="AE22:AE25" si="9">J22</f>
        <v>62.5</v>
      </c>
      <c r="AF22" s="132">
        <f t="shared" ref="AF22:AF25" si="10">O22</f>
        <v>50</v>
      </c>
      <c r="AG22" s="132">
        <f t="shared" ref="AG22:AG25" si="11">Q22</f>
        <v>60</v>
      </c>
      <c r="AH22" s="132">
        <f t="shared" ref="AH22:AH25" si="12">T22</f>
        <v>67.5</v>
      </c>
      <c r="AI22" s="132">
        <f t="shared" ref="AI22:AI25" si="13">W22</f>
        <v>75</v>
      </c>
      <c r="AJ22" s="132">
        <f t="shared" ref="AJ22:AJ25" si="14">Z22</f>
        <v>75</v>
      </c>
      <c r="AK22" s="132">
        <f t="shared" ref="AK22:AK25" si="15">AC22</f>
        <v>75</v>
      </c>
      <c r="AL22" s="197">
        <f t="shared" ref="AL22:AL25" si="16">AVERAGE(AD22:AK22)</f>
        <v>65.9375</v>
      </c>
    </row>
    <row r="23" spans="1:38" s="152" customFormat="1">
      <c r="A23" s="198"/>
      <c r="B23" s="152">
        <v>3910</v>
      </c>
      <c r="C23" s="132">
        <v>75</v>
      </c>
      <c r="D23" s="132">
        <v>75</v>
      </c>
      <c r="E23" s="132">
        <v>50</v>
      </c>
      <c r="F23" s="132">
        <v>75</v>
      </c>
      <c r="G23" s="132">
        <f t="shared" si="0"/>
        <v>68.75</v>
      </c>
      <c r="H23" s="132">
        <v>50</v>
      </c>
      <c r="I23" s="132">
        <v>50</v>
      </c>
      <c r="J23" s="132">
        <f t="shared" si="1"/>
        <v>50</v>
      </c>
      <c r="K23" s="132">
        <v>25</v>
      </c>
      <c r="L23" s="132">
        <v>25</v>
      </c>
      <c r="M23" s="132">
        <v>25</v>
      </c>
      <c r="N23" s="132">
        <v>25</v>
      </c>
      <c r="O23" s="132">
        <f t="shared" si="2"/>
        <v>25</v>
      </c>
      <c r="P23" s="132">
        <v>100</v>
      </c>
      <c r="Q23" s="132">
        <f t="shared" si="3"/>
        <v>100</v>
      </c>
      <c r="R23" s="132">
        <v>60</v>
      </c>
      <c r="S23" s="132">
        <v>50</v>
      </c>
      <c r="T23" s="132">
        <f t="shared" si="4"/>
        <v>55</v>
      </c>
      <c r="U23" s="132">
        <v>75</v>
      </c>
      <c r="V23" s="132">
        <v>50</v>
      </c>
      <c r="W23" s="132">
        <f t="shared" si="5"/>
        <v>62.5</v>
      </c>
      <c r="X23" s="132">
        <v>50</v>
      </c>
      <c r="Y23" s="132">
        <v>75</v>
      </c>
      <c r="Z23" s="132">
        <f t="shared" si="6"/>
        <v>62.5</v>
      </c>
      <c r="AA23" s="132">
        <v>75</v>
      </c>
      <c r="AB23" s="132">
        <v>75</v>
      </c>
      <c r="AC23" s="132">
        <f t="shared" si="7"/>
        <v>75</v>
      </c>
      <c r="AD23" s="196">
        <f t="shared" si="8"/>
        <v>68.75</v>
      </c>
      <c r="AE23" s="132">
        <f t="shared" si="9"/>
        <v>50</v>
      </c>
      <c r="AF23" s="132">
        <f t="shared" si="10"/>
        <v>25</v>
      </c>
      <c r="AG23" s="132">
        <f t="shared" si="11"/>
        <v>100</v>
      </c>
      <c r="AH23" s="132">
        <f t="shared" si="12"/>
        <v>55</v>
      </c>
      <c r="AI23" s="132">
        <f t="shared" si="13"/>
        <v>62.5</v>
      </c>
      <c r="AJ23" s="132">
        <f t="shared" si="14"/>
        <v>62.5</v>
      </c>
      <c r="AK23" s="132">
        <f t="shared" si="15"/>
        <v>75</v>
      </c>
      <c r="AL23" s="197">
        <f t="shared" si="16"/>
        <v>62.34375</v>
      </c>
    </row>
    <row r="24" spans="1:38" s="152" customFormat="1">
      <c r="A24" s="198"/>
      <c r="B24" s="152">
        <v>3951</v>
      </c>
      <c r="C24" s="132">
        <v>50</v>
      </c>
      <c r="D24" s="132">
        <v>75</v>
      </c>
      <c r="E24" s="132">
        <v>75</v>
      </c>
      <c r="F24" s="132">
        <v>50</v>
      </c>
      <c r="G24" s="132">
        <f t="shared" si="0"/>
        <v>62.5</v>
      </c>
      <c r="H24" s="132">
        <v>50</v>
      </c>
      <c r="I24" s="132">
        <v>50</v>
      </c>
      <c r="J24" s="132">
        <f t="shared" si="1"/>
        <v>50</v>
      </c>
      <c r="K24" s="132">
        <v>75</v>
      </c>
      <c r="L24" s="132">
        <v>100</v>
      </c>
      <c r="M24" s="132">
        <v>75</v>
      </c>
      <c r="N24" s="132">
        <v>0</v>
      </c>
      <c r="O24" s="132">
        <f t="shared" si="2"/>
        <v>62.5</v>
      </c>
      <c r="P24" s="132">
        <v>100</v>
      </c>
      <c r="Q24" s="132">
        <f t="shared" si="3"/>
        <v>100</v>
      </c>
      <c r="R24" s="132">
        <v>80</v>
      </c>
      <c r="S24" s="132">
        <v>75</v>
      </c>
      <c r="T24" s="132">
        <f t="shared" si="4"/>
        <v>77.5</v>
      </c>
      <c r="U24" s="132">
        <v>75</v>
      </c>
      <c r="V24" s="132">
        <v>100</v>
      </c>
      <c r="W24" s="132">
        <f t="shared" si="5"/>
        <v>87.5</v>
      </c>
      <c r="X24" s="132">
        <v>75</v>
      </c>
      <c r="Y24" s="132">
        <v>75</v>
      </c>
      <c r="Z24" s="132">
        <f t="shared" si="6"/>
        <v>75</v>
      </c>
      <c r="AA24" s="132">
        <v>75</v>
      </c>
      <c r="AB24" s="132">
        <v>75</v>
      </c>
      <c r="AC24" s="132">
        <f t="shared" si="7"/>
        <v>75</v>
      </c>
      <c r="AD24" s="196">
        <f t="shared" si="8"/>
        <v>62.5</v>
      </c>
      <c r="AE24" s="132">
        <f t="shared" si="9"/>
        <v>50</v>
      </c>
      <c r="AF24" s="132">
        <f t="shared" si="10"/>
        <v>62.5</v>
      </c>
      <c r="AG24" s="132">
        <f t="shared" si="11"/>
        <v>100</v>
      </c>
      <c r="AH24" s="132">
        <f t="shared" si="12"/>
        <v>77.5</v>
      </c>
      <c r="AI24" s="132">
        <f t="shared" si="13"/>
        <v>87.5</v>
      </c>
      <c r="AJ24" s="132">
        <f t="shared" si="14"/>
        <v>75</v>
      </c>
      <c r="AK24" s="132">
        <f t="shared" si="15"/>
        <v>75</v>
      </c>
      <c r="AL24" s="197">
        <f t="shared" si="16"/>
        <v>73.75</v>
      </c>
    </row>
    <row r="25" spans="1:38" s="153" customFormat="1" ht="19.5" thickBot="1">
      <c r="A25" s="199"/>
      <c r="B25" s="153">
        <v>4863</v>
      </c>
      <c r="C25" s="137">
        <v>50</v>
      </c>
      <c r="D25" s="137">
        <v>75</v>
      </c>
      <c r="E25" s="137">
        <v>50</v>
      </c>
      <c r="F25" s="137">
        <v>75</v>
      </c>
      <c r="G25" s="137">
        <f t="shared" si="0"/>
        <v>62.5</v>
      </c>
      <c r="H25" s="137">
        <v>75</v>
      </c>
      <c r="I25" s="137">
        <v>100</v>
      </c>
      <c r="J25" s="137">
        <f t="shared" si="1"/>
        <v>87.5</v>
      </c>
      <c r="K25" s="137">
        <v>100</v>
      </c>
      <c r="L25" s="137">
        <v>100</v>
      </c>
      <c r="M25" s="137">
        <v>100</v>
      </c>
      <c r="N25" s="137">
        <v>25</v>
      </c>
      <c r="O25" s="137">
        <f t="shared" si="2"/>
        <v>81.25</v>
      </c>
      <c r="P25" s="137">
        <v>80</v>
      </c>
      <c r="Q25" s="137">
        <f t="shared" si="3"/>
        <v>80</v>
      </c>
      <c r="R25" s="137">
        <v>60</v>
      </c>
      <c r="S25" s="137">
        <v>75</v>
      </c>
      <c r="T25" s="137">
        <f t="shared" si="4"/>
        <v>67.5</v>
      </c>
      <c r="U25" s="137">
        <v>75</v>
      </c>
      <c r="V25" s="137">
        <v>75</v>
      </c>
      <c r="W25" s="137">
        <f t="shared" si="5"/>
        <v>75</v>
      </c>
      <c r="X25" s="137">
        <v>100</v>
      </c>
      <c r="Y25" s="137">
        <v>100</v>
      </c>
      <c r="Z25" s="137">
        <f t="shared" si="6"/>
        <v>100</v>
      </c>
      <c r="AA25" s="137">
        <v>100</v>
      </c>
      <c r="AB25" s="137" t="e">
        <v>#N/A</v>
      </c>
      <c r="AC25" s="137" t="e">
        <f t="shared" si="7"/>
        <v>#N/A</v>
      </c>
      <c r="AD25" s="200">
        <f t="shared" si="8"/>
        <v>62.5</v>
      </c>
      <c r="AE25" s="201">
        <f t="shared" si="9"/>
        <v>87.5</v>
      </c>
      <c r="AF25" s="201">
        <f t="shared" si="10"/>
        <v>81.25</v>
      </c>
      <c r="AG25" s="201">
        <f t="shared" si="11"/>
        <v>80</v>
      </c>
      <c r="AH25" s="201">
        <f t="shared" si="12"/>
        <v>67.5</v>
      </c>
      <c r="AI25" s="201">
        <f t="shared" si="13"/>
        <v>75</v>
      </c>
      <c r="AJ25" s="201">
        <f t="shared" si="14"/>
        <v>100</v>
      </c>
      <c r="AK25" s="201" t="e">
        <f t="shared" si="15"/>
        <v>#N/A</v>
      </c>
      <c r="AL25" s="202" t="e">
        <f t="shared" si="16"/>
        <v>#N/A</v>
      </c>
    </row>
    <row r="26" spans="1:38" s="152" customFormat="1">
      <c r="A26" s="198"/>
      <c r="C26" s="132"/>
      <c r="D26" s="132"/>
      <c r="E26" s="132"/>
      <c r="F26" s="132"/>
      <c r="G26" s="132"/>
      <c r="H26" s="130"/>
      <c r="I26" s="130"/>
      <c r="J26" s="130"/>
      <c r="K26" s="130"/>
      <c r="L26" s="130"/>
      <c r="M26" s="130"/>
      <c r="N26" s="130"/>
      <c r="O26" s="130"/>
      <c r="P26" s="130"/>
      <c r="Q26" s="130"/>
      <c r="R26" s="130"/>
      <c r="S26" s="130"/>
      <c r="T26" s="130"/>
      <c r="U26" s="130"/>
      <c r="V26" s="130"/>
      <c r="W26" s="130"/>
      <c r="X26" s="130"/>
      <c r="Y26" s="130"/>
      <c r="Z26" s="130"/>
      <c r="AA26" s="130"/>
      <c r="AB26" s="130"/>
      <c r="AC26" s="130"/>
      <c r="AD26" s="132"/>
      <c r="AE26" s="132"/>
      <c r="AF26" s="132"/>
      <c r="AG26" s="132"/>
      <c r="AH26" s="132"/>
      <c r="AI26" s="132"/>
      <c r="AJ26" s="132"/>
      <c r="AK26" s="132"/>
      <c r="AL26" s="132"/>
    </row>
  </sheetData>
  <mergeCells count="1">
    <mergeCell ref="C10:F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5"/>
  <sheetViews>
    <sheetView workbookViewId="0">
      <selection activeCell="F28" sqref="F28"/>
    </sheetView>
  </sheetViews>
  <sheetFormatPr defaultRowHeight="15"/>
  <cols>
    <col min="1" max="1" width="22.42578125" customWidth="1"/>
    <col min="2" max="4" width="12" customWidth="1"/>
    <col min="5" max="5" width="26.28515625" customWidth="1"/>
    <col min="6" max="6" width="16.85546875" customWidth="1"/>
    <col min="7" max="7" width="16" customWidth="1"/>
    <col min="8" max="8" width="21.28515625" customWidth="1"/>
  </cols>
  <sheetData>
    <row r="1" spans="1:9">
      <c r="B1" s="166" t="s">
        <v>246</v>
      </c>
    </row>
    <row r="2" spans="1:9">
      <c r="B2" s="155"/>
      <c r="C2" s="155"/>
      <c r="D2" s="155"/>
      <c r="E2" s="156" t="s">
        <v>240</v>
      </c>
      <c r="F2" s="155"/>
      <c r="G2" s="152"/>
      <c r="H2" s="157" t="s">
        <v>244</v>
      </c>
    </row>
    <row r="3" spans="1:9" ht="45">
      <c r="A3" s="174" t="s">
        <v>55</v>
      </c>
      <c r="B3" s="169" t="s">
        <v>61</v>
      </c>
      <c r="C3" s="169" t="s">
        <v>63</v>
      </c>
      <c r="D3" s="167" t="s">
        <v>239</v>
      </c>
      <c r="E3" s="171" t="s">
        <v>248</v>
      </c>
      <c r="F3" s="176" t="s">
        <v>241</v>
      </c>
      <c r="G3" s="176" t="s">
        <v>242</v>
      </c>
      <c r="H3" s="177" t="s">
        <v>243</v>
      </c>
    </row>
    <row r="4" spans="1:9">
      <c r="B4" s="175">
        <v>6</v>
      </c>
      <c r="C4" s="159">
        <v>5</v>
      </c>
      <c r="D4" s="163">
        <f>B4+C4</f>
        <v>11</v>
      </c>
      <c r="E4" s="160">
        <v>100</v>
      </c>
      <c r="F4" s="178">
        <v>100</v>
      </c>
      <c r="G4" s="178">
        <v>100</v>
      </c>
      <c r="H4" s="179">
        <f>AVERAGE(F4:G4)</f>
        <v>100</v>
      </c>
    </row>
    <row r="5" spans="1:9">
      <c r="B5" s="155">
        <v>5</v>
      </c>
      <c r="C5" s="155">
        <v>5</v>
      </c>
      <c r="D5" s="164">
        <f t="shared" ref="D5:D9" si="0">B5+C5</f>
        <v>10</v>
      </c>
      <c r="E5" s="161">
        <v>88.88</v>
      </c>
      <c r="F5" s="180">
        <v>80</v>
      </c>
      <c r="G5" s="180">
        <v>100</v>
      </c>
      <c r="H5" s="181">
        <f t="shared" ref="H5:H9" si="1">AVERAGE(F5:G5)</f>
        <v>90</v>
      </c>
    </row>
    <row r="6" spans="1:9">
      <c r="B6" s="168">
        <v>4</v>
      </c>
      <c r="C6" s="168">
        <v>4</v>
      </c>
      <c r="D6" s="164">
        <f t="shared" si="0"/>
        <v>8</v>
      </c>
      <c r="E6" s="156">
        <v>66.66</v>
      </c>
      <c r="F6" s="180">
        <v>60</v>
      </c>
      <c r="G6" s="180">
        <v>75</v>
      </c>
      <c r="H6" s="181">
        <f t="shared" si="1"/>
        <v>67.5</v>
      </c>
      <c r="I6" t="s">
        <v>245</v>
      </c>
    </row>
    <row r="7" spans="1:9">
      <c r="B7" s="155">
        <v>3</v>
      </c>
      <c r="C7" s="155">
        <v>3</v>
      </c>
      <c r="D7" s="164">
        <f t="shared" si="0"/>
        <v>6</v>
      </c>
      <c r="E7" s="161">
        <v>44.44</v>
      </c>
      <c r="F7" s="180">
        <v>40</v>
      </c>
      <c r="G7" s="180">
        <v>50</v>
      </c>
      <c r="H7" s="181">
        <f t="shared" si="1"/>
        <v>45</v>
      </c>
    </row>
    <row r="8" spans="1:9">
      <c r="B8" s="155">
        <v>2</v>
      </c>
      <c r="C8" s="155">
        <v>2</v>
      </c>
      <c r="D8" s="164">
        <f t="shared" si="0"/>
        <v>4</v>
      </c>
      <c r="E8" s="161">
        <v>22.22</v>
      </c>
      <c r="F8" s="180">
        <v>20</v>
      </c>
      <c r="G8" s="180">
        <v>25</v>
      </c>
      <c r="H8" s="181">
        <f t="shared" si="1"/>
        <v>22.5</v>
      </c>
    </row>
    <row r="9" spans="1:9">
      <c r="B9" s="158">
        <v>1</v>
      </c>
      <c r="C9" s="158">
        <v>1</v>
      </c>
      <c r="D9" s="165">
        <f t="shared" si="0"/>
        <v>2</v>
      </c>
      <c r="E9" s="162">
        <v>0</v>
      </c>
      <c r="F9" s="182">
        <v>0</v>
      </c>
      <c r="G9" s="182">
        <v>0</v>
      </c>
      <c r="H9" s="183">
        <f t="shared" si="1"/>
        <v>0</v>
      </c>
    </row>
    <row r="10" spans="1:9" ht="45">
      <c r="A10" s="174" t="s">
        <v>247</v>
      </c>
      <c r="B10" s="147" t="s">
        <v>95</v>
      </c>
      <c r="C10" s="170" t="s">
        <v>93</v>
      </c>
      <c r="D10" s="167" t="s">
        <v>239</v>
      </c>
      <c r="E10" s="171" t="s">
        <v>248</v>
      </c>
      <c r="F10" s="176" t="s">
        <v>241</v>
      </c>
      <c r="G10" s="176" t="s">
        <v>242</v>
      </c>
      <c r="H10" s="177" t="s">
        <v>243</v>
      </c>
    </row>
    <row r="11" spans="1:9">
      <c r="A11" s="154"/>
      <c r="B11" s="155">
        <v>5</v>
      </c>
      <c r="C11" s="155">
        <v>5</v>
      </c>
      <c r="D11" s="164">
        <f t="shared" ref="D11:D15" si="2">B11+C11</f>
        <v>10</v>
      </c>
      <c r="E11" s="172">
        <v>100</v>
      </c>
      <c r="F11" s="184">
        <v>100</v>
      </c>
      <c r="G11" s="180">
        <v>100</v>
      </c>
      <c r="H11" s="181">
        <f>AVERAGE(F11:G11)</f>
        <v>100</v>
      </c>
    </row>
    <row r="12" spans="1:9">
      <c r="A12" s="152"/>
      <c r="B12" s="168">
        <v>4</v>
      </c>
      <c r="C12" s="168">
        <v>4</v>
      </c>
      <c r="D12" s="164">
        <f t="shared" si="2"/>
        <v>8</v>
      </c>
      <c r="E12" s="172">
        <v>75</v>
      </c>
      <c r="F12" s="184">
        <v>75</v>
      </c>
      <c r="G12" s="180">
        <v>75</v>
      </c>
      <c r="H12" s="181">
        <f t="shared" ref="H12:H15" si="3">AVERAGE(F12:G12)</f>
        <v>75</v>
      </c>
    </row>
    <row r="13" spans="1:9">
      <c r="A13" s="152"/>
      <c r="B13" s="155">
        <v>3</v>
      </c>
      <c r="C13" s="155">
        <v>3</v>
      </c>
      <c r="D13" s="164">
        <f t="shared" si="2"/>
        <v>6</v>
      </c>
      <c r="E13" s="172">
        <v>50</v>
      </c>
      <c r="F13" s="184">
        <v>50</v>
      </c>
      <c r="G13" s="180">
        <v>50</v>
      </c>
      <c r="H13" s="181">
        <f t="shared" si="3"/>
        <v>50</v>
      </c>
    </row>
    <row r="14" spans="1:9">
      <c r="A14" s="152"/>
      <c r="B14" s="155">
        <v>2</v>
      </c>
      <c r="C14" s="155">
        <v>2</v>
      </c>
      <c r="D14" s="164">
        <f t="shared" si="2"/>
        <v>4</v>
      </c>
      <c r="E14" s="172">
        <v>25</v>
      </c>
      <c r="F14" s="184">
        <v>25</v>
      </c>
      <c r="G14" s="180">
        <v>25</v>
      </c>
      <c r="H14" s="181">
        <f t="shared" si="3"/>
        <v>25</v>
      </c>
    </row>
    <row r="15" spans="1:9">
      <c r="A15" s="153"/>
      <c r="B15" s="158">
        <v>1</v>
      </c>
      <c r="C15" s="158">
        <v>1</v>
      </c>
      <c r="D15" s="165">
        <f t="shared" si="2"/>
        <v>2</v>
      </c>
      <c r="E15" s="173">
        <v>0</v>
      </c>
      <c r="F15" s="185">
        <v>0</v>
      </c>
      <c r="G15" s="182">
        <v>0</v>
      </c>
      <c r="H15" s="183">
        <f t="shared" si="3"/>
        <v>0</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4"/>
  <sheetViews>
    <sheetView zoomScale="40" zoomScaleNormal="40" workbookViewId="0">
      <selection activeCell="I76" sqref="I76"/>
    </sheetView>
  </sheetViews>
  <sheetFormatPr defaultColWidth="9.140625" defaultRowHeight="12.75"/>
  <cols>
    <col min="1" max="1" width="29" style="226" customWidth="1"/>
    <col min="2" max="2" width="7.85546875" style="226" customWidth="1"/>
    <col min="3" max="3" width="9.7109375" style="226" customWidth="1"/>
    <col min="4" max="4" width="15.7109375" style="226" customWidth="1"/>
    <col min="5" max="7" width="24.85546875" style="226" customWidth="1"/>
    <col min="8" max="8" width="75.85546875" style="226" customWidth="1"/>
    <col min="9" max="9" width="76" style="287" customWidth="1"/>
    <col min="10" max="10" width="31.5703125" style="226" customWidth="1"/>
    <col min="11" max="16384" width="9.140625" style="226"/>
  </cols>
  <sheetData>
    <row r="1" spans="1:10" ht="51">
      <c r="A1" s="221" t="s">
        <v>286</v>
      </c>
      <c r="B1" s="222" t="s">
        <v>287</v>
      </c>
      <c r="C1" s="222" t="s">
        <v>288</v>
      </c>
      <c r="D1" s="223" t="s">
        <v>289</v>
      </c>
      <c r="E1" s="224" t="s">
        <v>152</v>
      </c>
      <c r="F1" s="223" t="s">
        <v>289</v>
      </c>
      <c r="G1" s="223" t="s">
        <v>147</v>
      </c>
      <c r="H1" s="223" t="s">
        <v>151</v>
      </c>
      <c r="I1" s="222" t="s">
        <v>290</v>
      </c>
      <c r="J1" s="225" t="s">
        <v>291</v>
      </c>
    </row>
    <row r="2" spans="1:10" s="234" customFormat="1">
      <c r="A2" s="227" t="s">
        <v>129</v>
      </c>
      <c r="B2" s="228" t="s">
        <v>120</v>
      </c>
      <c r="C2" s="229" t="s">
        <v>82</v>
      </c>
      <c r="D2" s="229">
        <v>1</v>
      </c>
      <c r="E2" s="230" t="s">
        <v>128</v>
      </c>
      <c r="F2" s="229">
        <v>1</v>
      </c>
      <c r="G2" s="231"/>
      <c r="H2" s="232" t="str">
        <f>VLOOKUP(E2,[1]Dictionary!A:G,5,FALSE)</f>
        <v xml:space="preserve">5, Very often | 4, Fairly often | 3, Sometimes | 2, Almost never | 1, Never </v>
      </c>
      <c r="I2" s="233" t="str">
        <f>VLOOKUP(E2,[1]Dictionary!A:G,6,FALSE)</f>
        <v>WELL Score:Experience of Emotions-negative</v>
      </c>
      <c r="J2" s="232">
        <v>0</v>
      </c>
    </row>
    <row r="3" spans="1:10" s="234" customFormat="1">
      <c r="A3" s="227" t="s">
        <v>129</v>
      </c>
      <c r="B3" s="228" t="s">
        <v>120</v>
      </c>
      <c r="C3" s="229" t="s">
        <v>82</v>
      </c>
      <c r="D3" s="229">
        <v>2</v>
      </c>
      <c r="E3" s="230" t="s">
        <v>133</v>
      </c>
      <c r="F3" s="229">
        <v>2</v>
      </c>
      <c r="G3" s="231"/>
      <c r="H3" s="232" t="str">
        <f>VLOOKUP(E3,[1]Dictionary!A:G,5,FALSE)</f>
        <v xml:space="preserve">5, Very often | 4, Fairly often | 3, Sometimes | 2, Almost never | 1, Never </v>
      </c>
      <c r="I3" s="233" t="str">
        <f>VLOOKUP(E3,[1]Dictionary!A:G,6,FALSE)</f>
        <v>WELL Score:Experience of Emotions-negative</v>
      </c>
      <c r="J3" s="232">
        <v>0</v>
      </c>
    </row>
    <row r="4" spans="1:10" s="234" customFormat="1">
      <c r="A4" s="227" t="s">
        <v>129</v>
      </c>
      <c r="B4" s="228" t="s">
        <v>120</v>
      </c>
      <c r="C4" s="229" t="s">
        <v>82</v>
      </c>
      <c r="D4" s="229">
        <v>3</v>
      </c>
      <c r="E4" s="230" t="s">
        <v>137</v>
      </c>
      <c r="F4" s="229">
        <v>3</v>
      </c>
      <c r="G4" s="231"/>
      <c r="H4" s="232" t="str">
        <f>VLOOKUP(E4,[1]Dictionary!A:G,5,FALSE)</f>
        <v xml:space="preserve">5, Very often | 4, Fairly often | 3, Sometimes | 2, Almost never | 1, Never </v>
      </c>
      <c r="I4" s="233" t="str">
        <f>VLOOKUP(E4,[1]Dictionary!A:G,6,FALSE)</f>
        <v>WELL Score:Experience of Emotions-negative</v>
      </c>
      <c r="J4" s="232">
        <v>0</v>
      </c>
    </row>
    <row r="5" spans="1:10" s="234" customFormat="1">
      <c r="A5" s="227" t="s">
        <v>129</v>
      </c>
      <c r="B5" s="228" t="s">
        <v>120</v>
      </c>
      <c r="C5" s="229" t="s">
        <v>82</v>
      </c>
      <c r="D5" s="229">
        <v>4</v>
      </c>
      <c r="E5" s="230" t="s">
        <v>135</v>
      </c>
      <c r="F5" s="229">
        <v>4</v>
      </c>
      <c r="G5" s="231"/>
      <c r="H5" s="232" t="str">
        <f>VLOOKUP(E5,[1]Dictionary!A:G,5,FALSE)</f>
        <v xml:space="preserve">5, Very often | 4, Fairly often | 3, Sometimes | 2, Almost never | 1, Never </v>
      </c>
      <c r="I5" s="233" t="str">
        <f>VLOOKUP(E5,[1]Dictionary!A:G,6,FALSE)</f>
        <v>WELL Score:Experience of Emotions-negative</v>
      </c>
      <c r="J5" s="232">
        <v>0</v>
      </c>
    </row>
    <row r="6" spans="1:10" s="234" customFormat="1">
      <c r="A6" s="235" t="s">
        <v>129</v>
      </c>
      <c r="B6" s="236" t="s">
        <v>120</v>
      </c>
      <c r="C6" s="237" t="s">
        <v>82</v>
      </c>
      <c r="D6" s="237">
        <v>5</v>
      </c>
      <c r="E6" s="238" t="s">
        <v>131</v>
      </c>
      <c r="F6" s="237">
        <v>5</v>
      </c>
      <c r="G6" s="239"/>
      <c r="H6" s="240" t="str">
        <f>VLOOKUP(E6,[1]Dictionary!A:G,5,FALSE)</f>
        <v xml:space="preserve">5, Very often | 4, Fairly often | 3, Sometimes | 2, Almost never | 1, Never </v>
      </c>
      <c r="I6" s="241" t="str">
        <f>VLOOKUP(E6,[1]Dictionary!A:G,6,FALSE)</f>
        <v>WELL Score:Experience of Emotions-negative</v>
      </c>
      <c r="J6" s="240">
        <v>0</v>
      </c>
    </row>
    <row r="7" spans="1:10" s="234" customFormat="1">
      <c r="A7" s="242" t="s">
        <v>83</v>
      </c>
      <c r="B7" s="243" t="s">
        <v>74</v>
      </c>
      <c r="C7" s="244" t="s">
        <v>82</v>
      </c>
      <c r="D7" s="244">
        <v>6</v>
      </c>
      <c r="E7" s="245" t="s">
        <v>85</v>
      </c>
      <c r="F7" s="244">
        <v>6</v>
      </c>
      <c r="G7" s="246"/>
      <c r="H7" s="247" t="str">
        <f>VLOOKUP(E7,[1]Dictionary!A:G,5,FALSE)</f>
        <v xml:space="preserve">5, Very often | 4, Fairly often | 3, Sometimes | 2, Almost never | 1, Never </v>
      </c>
      <c r="I7" s="248" t="str">
        <f>VLOOKUP(E7,[1]Dictionary!A:G,6,FALSE)</f>
        <v>WELL Score:Experience of Emotions-positive</v>
      </c>
      <c r="J7" s="247">
        <v>1</v>
      </c>
    </row>
    <row r="8" spans="1:10" s="234" customFormat="1">
      <c r="A8" s="227" t="s">
        <v>83</v>
      </c>
      <c r="B8" s="228" t="s">
        <v>74</v>
      </c>
      <c r="C8" s="229" t="s">
        <v>82</v>
      </c>
      <c r="D8" s="229">
        <v>7</v>
      </c>
      <c r="E8" s="249" t="s">
        <v>95</v>
      </c>
      <c r="F8" s="229">
        <v>7</v>
      </c>
      <c r="G8" s="231"/>
      <c r="H8" s="232" t="str">
        <f>VLOOKUP(E8,[1]Dictionary!A:G,5,FALSE)</f>
        <v xml:space="preserve">5, Very often | 4, Fairly often | 3, Sometimes | 2, Almost never | 1, Never </v>
      </c>
      <c r="I8" s="233" t="str">
        <f>VLOOKUP(E8,[1]Dictionary!A:G,6,FALSE)</f>
        <v>WELL Score:Experience of Emotions-positive</v>
      </c>
      <c r="J8" s="232">
        <v>1</v>
      </c>
    </row>
    <row r="9" spans="1:10" s="234" customFormat="1">
      <c r="A9" s="227" t="s">
        <v>83</v>
      </c>
      <c r="B9" s="228" t="s">
        <v>74</v>
      </c>
      <c r="C9" s="229" t="s">
        <v>82</v>
      </c>
      <c r="D9" s="229">
        <v>8</v>
      </c>
      <c r="E9" s="249" t="s">
        <v>81</v>
      </c>
      <c r="F9" s="229">
        <v>8</v>
      </c>
      <c r="G9" s="232"/>
      <c r="H9" s="232" t="str">
        <f>VLOOKUP(E9,[1]Dictionary!A:G,5,FALSE)</f>
        <v xml:space="preserve">5, Very often | 4, Fairly often | 3, Sometimes | 2, Almost never | 1, Never </v>
      </c>
      <c r="I9" s="233" t="str">
        <f>VLOOKUP(E9,[1]Dictionary!A:G,6,FALSE)</f>
        <v>WELL Score:Experience of Emotions-positive</v>
      </c>
      <c r="J9" s="232">
        <v>1</v>
      </c>
    </row>
    <row r="10" spans="1:10">
      <c r="A10" s="227" t="s">
        <v>83</v>
      </c>
      <c r="B10" s="228" t="s">
        <v>74</v>
      </c>
      <c r="C10" s="229" t="s">
        <v>82</v>
      </c>
      <c r="D10" s="229">
        <v>9</v>
      </c>
      <c r="E10" s="230" t="s">
        <v>93</v>
      </c>
      <c r="F10" s="229">
        <v>9</v>
      </c>
      <c r="G10" s="231"/>
      <c r="H10" s="250" t="str">
        <f>VLOOKUP(E10,[1]Dictionary!A:G,5,FALSE)</f>
        <v xml:space="preserve">5, Very often | 4, Fairly often | 3, Sometimes | 2, Almost never | 1, Never </v>
      </c>
      <c r="I10" s="251" t="str">
        <f>VLOOKUP(E10,[1]Dictionary!A:G,6,FALSE)</f>
        <v>WELL Score:Experience of Emotions-positive</v>
      </c>
      <c r="J10" s="250">
        <v>1</v>
      </c>
    </row>
    <row r="11" spans="1:10">
      <c r="A11" s="227" t="s">
        <v>83</v>
      </c>
      <c r="B11" s="228" t="s">
        <v>74</v>
      </c>
      <c r="C11" s="229" t="s">
        <v>82</v>
      </c>
      <c r="D11" s="229">
        <v>10</v>
      </c>
      <c r="E11" s="249" t="s">
        <v>91</v>
      </c>
      <c r="F11" s="229">
        <v>10</v>
      </c>
      <c r="G11" s="232"/>
      <c r="H11" s="250" t="str">
        <f>VLOOKUP(E11,[1]Dictionary!A:G,5,FALSE)</f>
        <v xml:space="preserve">5, Very often | 4, Fairly often | 3, Sometimes | 2, Almost never | 1, Never </v>
      </c>
      <c r="I11" s="251" t="str">
        <f>VLOOKUP(E11,[1]Dictionary!A:G,6,FALSE)</f>
        <v>WELL Score:Experience of Emotions-positive</v>
      </c>
      <c r="J11" s="250">
        <v>1</v>
      </c>
    </row>
    <row r="12" spans="1:10">
      <c r="A12" s="235" t="s">
        <v>83</v>
      </c>
      <c r="B12" s="236" t="s">
        <v>74</v>
      </c>
      <c r="C12" s="237" t="s">
        <v>82</v>
      </c>
      <c r="D12" s="237">
        <v>11</v>
      </c>
      <c r="E12" s="238" t="s">
        <v>87</v>
      </c>
      <c r="F12" s="237">
        <v>11</v>
      </c>
      <c r="G12" s="239"/>
      <c r="H12" s="252" t="str">
        <f>VLOOKUP(E12,[1]Dictionary!A:G,5,FALSE)</f>
        <v xml:space="preserve">5, Very often | 4, Fairly often | 3, Sometimes | 2, Almost never | 1, Never </v>
      </c>
      <c r="I12" s="253" t="str">
        <f>VLOOKUP(E12,[1]Dictionary!A:G,6,FALSE)</f>
        <v>WELL Score:Experience of Emotions-positive</v>
      </c>
      <c r="J12" s="252">
        <v>1</v>
      </c>
    </row>
    <row r="13" spans="1:10">
      <c r="A13" s="254" t="s">
        <v>73</v>
      </c>
      <c r="B13" s="255" t="s">
        <v>69</v>
      </c>
      <c r="C13" s="256" t="s">
        <v>72</v>
      </c>
      <c r="D13" s="256">
        <v>12</v>
      </c>
      <c r="E13" s="257" t="s">
        <v>71</v>
      </c>
      <c r="F13" s="256">
        <v>12</v>
      </c>
      <c r="G13" s="258"/>
      <c r="H13" s="259" t="str">
        <f>VLOOKUP(E13,[1]Dictionary!A:G,5,FALSE)</f>
        <v xml:space="preserve">5, Very often | 4, Fairly often | 3, Sometimes | 2, Almost never | 1, Never </v>
      </c>
      <c r="I13" s="260" t="str">
        <f>VLOOKUP(E13,[1]Dictionary!A:G,6,FALSE)</f>
        <v>WELL Score:Exploration and Creativity</v>
      </c>
      <c r="J13" s="259">
        <v>1</v>
      </c>
    </row>
    <row r="14" spans="1:10" s="268" customFormat="1" ht="14.25">
      <c r="A14" s="261" t="s">
        <v>68</v>
      </c>
      <c r="B14" s="262" t="s">
        <v>64</v>
      </c>
      <c r="C14" s="262" t="s">
        <v>67</v>
      </c>
      <c r="D14" s="263">
        <v>13</v>
      </c>
      <c r="E14" s="264" t="s">
        <v>66</v>
      </c>
      <c r="F14" s="263">
        <v>13</v>
      </c>
      <c r="G14" s="265"/>
      <c r="H14" s="265" t="str">
        <f>VLOOKUP(E14,[1]Dictionary!A:G,5,FALSE)</f>
        <v>6, All of the time | 5, Most of the time | 4, More than half of the time | 3, Less than half of the time | 2, Some of the time | 1, None of the time</v>
      </c>
      <c r="I14" s="266" t="str">
        <f>VLOOKUP(E14,[1]Dictionary!A:G,6,FALSE)</f>
        <v>WELL Score:Financial Security</v>
      </c>
      <c r="J14" s="267">
        <v>1</v>
      </c>
    </row>
    <row r="15" spans="1:10">
      <c r="A15" s="242" t="s">
        <v>55</v>
      </c>
      <c r="B15" s="243" t="s">
        <v>51</v>
      </c>
      <c r="C15" s="244" t="s">
        <v>54</v>
      </c>
      <c r="D15" s="244">
        <v>14</v>
      </c>
      <c r="E15" s="245" t="s">
        <v>59</v>
      </c>
      <c r="F15" s="244">
        <v>14</v>
      </c>
      <c r="G15" s="246"/>
      <c r="H15" s="247" t="str">
        <f>VLOOKUP(E15,[1]Dictionary!A:G,5,FALSE)</f>
        <v xml:space="preserve">5, Very often | 4, Fairly often | 3, Sometimes | 2, Almost never | 1, Never </v>
      </c>
      <c r="I15" s="248" t="str">
        <f>VLOOKUP(E15,[1]Dictionary!A:G,6,FALSE)</f>
        <v>WELL Score:Physical Health</v>
      </c>
      <c r="J15" s="269">
        <v>1</v>
      </c>
    </row>
    <row r="16" spans="1:10" s="268" customFormat="1" ht="14.25">
      <c r="A16" s="270" t="s">
        <v>55</v>
      </c>
      <c r="B16" s="271" t="s">
        <v>51</v>
      </c>
      <c r="C16" s="271" t="s">
        <v>54</v>
      </c>
      <c r="D16" s="272">
        <v>15</v>
      </c>
      <c r="E16" s="273" t="s">
        <v>61</v>
      </c>
      <c r="F16" s="272">
        <v>15</v>
      </c>
      <c r="G16" s="274"/>
      <c r="H16" s="274" t="str">
        <f>VLOOKUP(E16,[1]Dictionary!A:G,5,FALSE)</f>
        <v xml:space="preserve">6, Excellent | 5, Very good | 4, Good | 3, Fair | 2, Poor | 1, Very poor </v>
      </c>
      <c r="I16" s="275" t="str">
        <f>VLOOKUP(E16,[1]Dictionary!A:G,6,FALSE)</f>
        <v>WELL Score:Physical Health</v>
      </c>
      <c r="J16" s="276">
        <v>1</v>
      </c>
    </row>
    <row r="17" spans="1:10">
      <c r="A17" s="227" t="s">
        <v>55</v>
      </c>
      <c r="B17" s="228" t="s">
        <v>51</v>
      </c>
      <c r="C17" s="229" t="s">
        <v>54</v>
      </c>
      <c r="D17" s="229">
        <v>16</v>
      </c>
      <c r="E17" s="249" t="s">
        <v>63</v>
      </c>
      <c r="F17" s="229">
        <v>16</v>
      </c>
      <c r="G17" s="232"/>
      <c r="H17" s="232" t="str">
        <f>VLOOKUP(E17,[1]Dictionary!A:G,5,FALSE)</f>
        <v xml:space="preserve">5, Excellent | 4, Very good | 3, Good | 2, Fair | 1, Poor </v>
      </c>
      <c r="I17" s="233" t="str">
        <f>VLOOKUP(E17,[1]Dictionary!A:G,6,FALSE)</f>
        <v>WELL Score:Physical Health</v>
      </c>
      <c r="J17" s="250">
        <v>1</v>
      </c>
    </row>
    <row r="18" spans="1:10">
      <c r="A18" s="277" t="s">
        <v>55</v>
      </c>
      <c r="B18" s="228" t="s">
        <v>51</v>
      </c>
      <c r="C18" s="229" t="s">
        <v>54</v>
      </c>
      <c r="D18" s="229">
        <v>17</v>
      </c>
      <c r="E18" s="249" t="s">
        <v>53</v>
      </c>
      <c r="F18" s="229">
        <v>17</v>
      </c>
      <c r="G18" s="232"/>
      <c r="H18" s="232" t="str">
        <f>VLOOKUP(E18,[1]Dictionary!A:G,5,FALSE)</f>
        <v xml:space="preserve">1, Not at all | 2, A little | 3, A moderate amount | 4, Very much | 5, An extreme amount </v>
      </c>
      <c r="I18" s="233" t="str">
        <f>VLOOKUP(E18,[1]Dictionary!A:G,6,FALSE)</f>
        <v>WELL Score:Physical Health</v>
      </c>
      <c r="J18" s="278">
        <v>0</v>
      </c>
    </row>
    <row r="19" spans="1:10">
      <c r="A19" s="235" t="s">
        <v>55</v>
      </c>
      <c r="B19" s="236" t="s">
        <v>51</v>
      </c>
      <c r="C19" s="237" t="s">
        <v>54</v>
      </c>
      <c r="D19" s="237">
        <v>18</v>
      </c>
      <c r="E19" s="238" t="s">
        <v>57</v>
      </c>
      <c r="F19" s="237">
        <v>18</v>
      </c>
      <c r="G19" s="239"/>
      <c r="H19" s="240" t="str">
        <f>VLOOKUP(E19,[1]Dictionary!A:G,5,FALSE)</f>
        <v>5, Extremely well | 4, Very well | 3, Moderately well | 2, A little well | 1, Not at all well</v>
      </c>
      <c r="I19" s="241" t="str">
        <f>VLOOKUP(E19,[1]Dictionary!A:G,6,FALSE)</f>
        <v>WELL Score:Physical Health</v>
      </c>
      <c r="J19" s="279">
        <v>1</v>
      </c>
    </row>
    <row r="20" spans="1:10">
      <c r="A20" s="280" t="s">
        <v>48</v>
      </c>
      <c r="B20" s="243" t="s">
        <v>42</v>
      </c>
      <c r="C20" s="244" t="s">
        <v>47</v>
      </c>
      <c r="D20" s="244">
        <v>19</v>
      </c>
      <c r="E20" s="245" t="s">
        <v>46</v>
      </c>
      <c r="F20" s="244">
        <v>19</v>
      </c>
      <c r="G20" s="246"/>
      <c r="H20" s="269" t="str">
        <f>VLOOKUP(E20,[1]Dictionary!A:G,5,FALSE)</f>
        <v xml:space="preserve">5, Very often | 4, Fairly often | 3, Sometimes | 2, Almost never | 1, Never </v>
      </c>
      <c r="I20" s="281" t="str">
        <f>VLOOKUP(E20,[1]Dictionary!A:G,6,FALSE)</f>
        <v xml:space="preserve">WELL Score:Purpose and Meaning </v>
      </c>
      <c r="J20" s="269">
        <v>1</v>
      </c>
    </row>
    <row r="21" spans="1:10">
      <c r="A21" s="235" t="s">
        <v>48</v>
      </c>
      <c r="B21" s="236" t="s">
        <v>42</v>
      </c>
      <c r="C21" s="237" t="s">
        <v>47</v>
      </c>
      <c r="D21" s="237">
        <v>20</v>
      </c>
      <c r="E21" s="238" t="s">
        <v>50</v>
      </c>
      <c r="F21" s="237">
        <v>20</v>
      </c>
      <c r="G21" s="239"/>
      <c r="H21" s="252" t="str">
        <f>VLOOKUP(E21,[1]Dictionary!A:G,5,FALSE)</f>
        <v xml:space="preserve">5, Very often | 4, Fairly often | 3, Sometimes | 2, Almost never | 1, Never </v>
      </c>
      <c r="I21" s="253" t="str">
        <f>VLOOKUP(E21,[1]Dictionary!A:G,6,FALSE)</f>
        <v xml:space="preserve">WELL Score:Purpose and Meaning </v>
      </c>
      <c r="J21" s="252">
        <v>1</v>
      </c>
    </row>
    <row r="22" spans="1:10">
      <c r="A22" s="280" t="s">
        <v>33</v>
      </c>
      <c r="B22" s="243" t="s">
        <v>29</v>
      </c>
      <c r="C22" s="244" t="s">
        <v>32</v>
      </c>
      <c r="D22" s="244">
        <v>21</v>
      </c>
      <c r="E22" s="245" t="s">
        <v>39</v>
      </c>
      <c r="F22" s="244">
        <v>21</v>
      </c>
      <c r="G22" s="246"/>
      <c r="H22" s="269" t="str">
        <f>VLOOKUP(E22,[1]Dictionary!A:G,5,FALSE)</f>
        <v xml:space="preserve">5, Very often | 4, Fairly often | 3, Sometimes | 2, Almost never | 1, Never </v>
      </c>
      <c r="I22" s="281" t="str">
        <f>VLOOKUP(E22,[1]Dictionary!A:G,6,FALSE)</f>
        <v>WELL Score:Sense of Self</v>
      </c>
      <c r="J22" s="269">
        <v>1</v>
      </c>
    </row>
    <row r="23" spans="1:10">
      <c r="A23" s="227" t="s">
        <v>33</v>
      </c>
      <c r="B23" s="228" t="s">
        <v>29</v>
      </c>
      <c r="C23" s="229" t="s">
        <v>32</v>
      </c>
      <c r="D23" s="229">
        <v>22</v>
      </c>
      <c r="E23" s="230" t="s">
        <v>37</v>
      </c>
      <c r="F23" s="229">
        <v>22</v>
      </c>
      <c r="G23" s="231"/>
      <c r="H23" s="250" t="str">
        <f>VLOOKUP(E23,[1]Dictionary!A:G,5,FALSE)</f>
        <v xml:space="preserve">5, Very often | 4, Fairly often | 3, Sometimes | 2, Almost never | 1, Never </v>
      </c>
      <c r="I23" s="251" t="str">
        <f>VLOOKUP(E23,[1]Dictionary!A:G,6,FALSE)</f>
        <v>WELL Score:Sense of Self</v>
      </c>
      <c r="J23" s="250">
        <v>1</v>
      </c>
    </row>
    <row r="24" spans="1:10">
      <c r="A24" s="227" t="s">
        <v>33</v>
      </c>
      <c r="B24" s="228" t="s">
        <v>29</v>
      </c>
      <c r="C24" s="229" t="s">
        <v>32</v>
      </c>
      <c r="D24" s="229">
        <v>23</v>
      </c>
      <c r="E24" s="230" t="s">
        <v>35</v>
      </c>
      <c r="F24" s="229">
        <v>23</v>
      </c>
      <c r="G24" s="231"/>
      <c r="H24" s="250" t="str">
        <f>VLOOKUP(E24,[1]Dictionary!A:G,5,FALSE)</f>
        <v xml:space="preserve">5, Very often | 4, Fairly often | 3, Sometimes | 2, Almost never | 1, Never </v>
      </c>
      <c r="I24" s="251" t="str">
        <f>VLOOKUP(E24,[1]Dictionary!A:G,6,FALSE)</f>
        <v>WELL Score:Sense of Self</v>
      </c>
      <c r="J24" s="250">
        <v>1</v>
      </c>
    </row>
    <row r="25" spans="1:10">
      <c r="A25" s="227" t="s">
        <v>33</v>
      </c>
      <c r="B25" s="228" t="s">
        <v>29</v>
      </c>
      <c r="C25" s="229" t="s">
        <v>32</v>
      </c>
      <c r="D25" s="229">
        <v>24</v>
      </c>
      <c r="E25" s="230" t="s">
        <v>41</v>
      </c>
      <c r="F25" s="229">
        <v>24</v>
      </c>
      <c r="G25" s="231"/>
      <c r="H25" s="250" t="str">
        <f>VLOOKUP(E25,[1]Dictionary!A:G,5,FALSE)</f>
        <v xml:space="preserve">5, Very often | 4, Fairly often | 3, Sometimes | 2, Almost never | 1, Never </v>
      </c>
      <c r="I25" s="251" t="str">
        <f>VLOOKUP(E25,[1]Dictionary!A:G,6,FALSE)</f>
        <v>WELL Score:Sense of Self</v>
      </c>
      <c r="J25" s="250">
        <v>1</v>
      </c>
    </row>
    <row r="26" spans="1:10">
      <c r="A26" s="235" t="s">
        <v>33</v>
      </c>
      <c r="B26" s="236" t="s">
        <v>29</v>
      </c>
      <c r="C26" s="237" t="s">
        <v>32</v>
      </c>
      <c r="D26" s="237">
        <v>25</v>
      </c>
      <c r="E26" s="238" t="s">
        <v>31</v>
      </c>
      <c r="F26" s="237">
        <v>25</v>
      </c>
      <c r="G26" s="239"/>
      <c r="H26" s="252" t="str">
        <f>VLOOKUP(E26,[1]Dictionary!A:G,5,FALSE)</f>
        <v xml:space="preserve">5, Very often | 4, Fairly often | 3, Sometimes | 2, Almost never | 1, Never </v>
      </c>
      <c r="I26" s="253" t="str">
        <f>VLOOKUP(E26,[1]Dictionary!A:G,6,FALSE)</f>
        <v>WELL Score:Sense of Self</v>
      </c>
      <c r="J26" s="252">
        <v>1</v>
      </c>
    </row>
    <row r="27" spans="1:10">
      <c r="A27" s="280" t="s">
        <v>12</v>
      </c>
      <c r="B27" s="243" t="s">
        <v>8</v>
      </c>
      <c r="C27" s="243" t="s">
        <v>11</v>
      </c>
      <c r="D27" s="244">
        <v>26</v>
      </c>
      <c r="E27" s="245" t="s">
        <v>122</v>
      </c>
      <c r="F27" s="244">
        <v>26</v>
      </c>
      <c r="G27" s="282" t="s">
        <v>292</v>
      </c>
      <c r="H27" s="269" t="str">
        <f>VLOOKUP(E27,[1]Dictionary!A:G,5,FALSE)</f>
        <v xml:space="preserve">5, Very often | 4, Fairly often | 3, Sometimes | 2, Almost never | 1, Never </v>
      </c>
      <c r="I27" s="281" t="str">
        <f>VLOOKUP(E27,[1]Dictionary!A:G,6,FALSE)</f>
        <v xml:space="preserve">WELL Score:Social Connectedness </v>
      </c>
      <c r="J27" s="283">
        <v>0</v>
      </c>
    </row>
    <row r="28" spans="1:10">
      <c r="A28" s="227" t="s">
        <v>12</v>
      </c>
      <c r="B28" s="228" t="s">
        <v>8</v>
      </c>
      <c r="C28" s="229" t="s">
        <v>11</v>
      </c>
      <c r="D28" s="229">
        <v>27</v>
      </c>
      <c r="E28" s="249" t="s">
        <v>44</v>
      </c>
      <c r="F28" s="229">
        <v>27</v>
      </c>
      <c r="G28" s="232" t="s">
        <v>293</v>
      </c>
      <c r="H28" s="250" t="str">
        <f>VLOOKUP(E28,[1]Dictionary!A:G,5,FALSE)</f>
        <v xml:space="preserve">5, Very often | 4, Fairly often | 3, Sometimes | 2, Almost never | 1, Never </v>
      </c>
      <c r="I28" s="251" t="str">
        <f>VLOOKUP(E28,[1]Dictionary!A:G,6,FALSE)</f>
        <v xml:space="preserve">WELL Score:Social Connectedness </v>
      </c>
      <c r="J28" s="250">
        <v>1</v>
      </c>
    </row>
    <row r="29" spans="1:10">
      <c r="A29" s="227" t="s">
        <v>12</v>
      </c>
      <c r="B29" s="228" t="s">
        <v>8</v>
      </c>
      <c r="C29" s="229" t="s">
        <v>11</v>
      </c>
      <c r="D29" s="229">
        <v>28</v>
      </c>
      <c r="E29" s="230" t="s">
        <v>16</v>
      </c>
      <c r="F29" s="229">
        <v>28</v>
      </c>
      <c r="G29" s="284" t="s">
        <v>294</v>
      </c>
      <c r="H29" s="250" t="str">
        <f>VLOOKUP(E29,[1]Dictionary!A:G,5,FALSE)</f>
        <v xml:space="preserve">5, Very often | 4, Fairly often | 3, Sometimes | 2, Almost never | 1, Never </v>
      </c>
      <c r="I29" s="251" t="str">
        <f>VLOOKUP(E29,[1]Dictionary!A:G,6,FALSE)</f>
        <v xml:space="preserve">WELL Score:Social Connectedness </v>
      </c>
      <c r="J29" s="250">
        <v>1</v>
      </c>
    </row>
    <row r="30" spans="1:10">
      <c r="A30" s="227" t="s">
        <v>12</v>
      </c>
      <c r="B30" s="228" t="s">
        <v>8</v>
      </c>
      <c r="C30" s="229" t="s">
        <v>11</v>
      </c>
      <c r="D30" s="229">
        <v>29</v>
      </c>
      <c r="E30" s="230" t="s">
        <v>10</v>
      </c>
      <c r="F30" s="229">
        <v>29</v>
      </c>
      <c r="G30" s="284" t="s">
        <v>294</v>
      </c>
      <c r="H30" s="250" t="str">
        <f>VLOOKUP(E30,[1]Dictionary!A:G,5,FALSE)</f>
        <v xml:space="preserve">5, Very often | 4, Fairly often | 3, Sometimes | 2, Almost never | 1, Never </v>
      </c>
      <c r="I30" s="251" t="str">
        <f>VLOOKUP(E30,[1]Dictionary!A:G,6,FALSE)</f>
        <v xml:space="preserve">WELL Score:Social Connectedness </v>
      </c>
      <c r="J30" s="250">
        <v>1</v>
      </c>
    </row>
    <row r="31" spans="1:10">
      <c r="A31" s="227" t="s">
        <v>12</v>
      </c>
      <c r="B31" s="228" t="s">
        <v>8</v>
      </c>
      <c r="C31" s="229" t="s">
        <v>11</v>
      </c>
      <c r="D31" s="229">
        <v>30</v>
      </c>
      <c r="E31" s="230" t="s">
        <v>22</v>
      </c>
      <c r="F31" s="229">
        <v>30</v>
      </c>
      <c r="G31" s="285" t="s">
        <v>295</v>
      </c>
      <c r="H31" s="250" t="str">
        <f>VLOOKUP(E31,[1]Dictionary!A:G,5,FALSE)</f>
        <v xml:space="preserve">5, Very often | 4, Fairly often | 3, Sometimes | 2, Almost never | 1, Never </v>
      </c>
      <c r="I31" s="251" t="str">
        <f>VLOOKUP(E31,[1]Dictionary!A:G,6,FALSE)</f>
        <v xml:space="preserve">WELL Score:Social Connectedness </v>
      </c>
      <c r="J31" s="250">
        <v>0</v>
      </c>
    </row>
    <row r="32" spans="1:10">
      <c r="A32" s="227" t="s">
        <v>12</v>
      </c>
      <c r="B32" s="228" t="s">
        <v>8</v>
      </c>
      <c r="C32" s="229" t="s">
        <v>11</v>
      </c>
      <c r="D32" s="229">
        <v>31</v>
      </c>
      <c r="E32" s="249" t="s">
        <v>18</v>
      </c>
      <c r="F32" s="229">
        <v>31</v>
      </c>
      <c r="G32" s="285" t="s">
        <v>295</v>
      </c>
      <c r="H32" s="250" t="str">
        <f>VLOOKUP(E32,[1]Dictionary!A:G,5,FALSE)</f>
        <v xml:space="preserve">5, Very often | 4, Fairly often | 3, Sometimes | 2, Almost never | 1, Never </v>
      </c>
      <c r="I32" s="251" t="str">
        <f>VLOOKUP(E32,[1]Dictionary!A:G,6,FALSE)</f>
        <v xml:space="preserve">WELL Score:Social Connectedness </v>
      </c>
      <c r="J32" s="250">
        <v>0</v>
      </c>
    </row>
    <row r="33" spans="1:10">
      <c r="A33" s="227" t="s">
        <v>12</v>
      </c>
      <c r="B33" s="228" t="s">
        <v>8</v>
      </c>
      <c r="C33" s="229" t="s">
        <v>11</v>
      </c>
      <c r="D33" s="229">
        <v>32</v>
      </c>
      <c r="E33" s="249" t="s">
        <v>20</v>
      </c>
      <c r="F33" s="229">
        <v>32</v>
      </c>
      <c r="G33" s="285" t="s">
        <v>295</v>
      </c>
      <c r="H33" s="250" t="str">
        <f>VLOOKUP(E33,[1]Dictionary!A:G,5,FALSE)</f>
        <v xml:space="preserve">5, Very often | 4, Fairly often | 3, Sometimes | 2, Almost never | 1, Never </v>
      </c>
      <c r="I33" s="251" t="str">
        <f>VLOOKUP(E33,[1]Dictionary!A:G,6,FALSE)</f>
        <v xml:space="preserve">WELL Score:Social Connectedness </v>
      </c>
      <c r="J33" s="250">
        <v>0</v>
      </c>
    </row>
    <row r="34" spans="1:10">
      <c r="A34" s="227" t="s">
        <v>12</v>
      </c>
      <c r="B34" s="228" t="s">
        <v>8</v>
      </c>
      <c r="C34" s="229" t="s">
        <v>11</v>
      </c>
      <c r="D34" s="229">
        <v>33</v>
      </c>
      <c r="E34" s="230" t="s">
        <v>126</v>
      </c>
      <c r="F34" s="229">
        <v>33</v>
      </c>
      <c r="G34" s="282" t="s">
        <v>292</v>
      </c>
      <c r="H34" s="250" t="str">
        <f>VLOOKUP(E34,[1]Dictionary!A:G,5,FALSE)</f>
        <v xml:space="preserve">5, Very often | 4, Fairly often | 3, Sometimes | 2, Almost never | 1, Never </v>
      </c>
      <c r="I34" s="251" t="str">
        <f>VLOOKUP(E34,[1]Dictionary!A:G,6,FALSE)</f>
        <v xml:space="preserve">WELL Score:Social Connectedness </v>
      </c>
      <c r="J34" s="250">
        <v>0</v>
      </c>
    </row>
    <row r="35" spans="1:10">
      <c r="A35" s="227" t="s">
        <v>12</v>
      </c>
      <c r="B35" s="228" t="s">
        <v>8</v>
      </c>
      <c r="C35" s="229" t="s">
        <v>11</v>
      </c>
      <c r="D35" s="229">
        <v>34</v>
      </c>
      <c r="E35" s="230" t="s">
        <v>24</v>
      </c>
      <c r="F35" s="229">
        <v>34</v>
      </c>
      <c r="G35" s="284" t="s">
        <v>294</v>
      </c>
      <c r="H35" s="250" t="str">
        <f>VLOOKUP(E35,[1]Dictionary!A:G,5,FALSE)</f>
        <v xml:space="preserve">5, Very often | 4, Fairly often | 3, Sometimes | 2, Almost never | 1, Never </v>
      </c>
      <c r="I35" s="251" t="str">
        <f>VLOOKUP(E35,[1]Dictionary!A:G,6,FALSE)</f>
        <v xml:space="preserve">WELL Score:Social Connectedness </v>
      </c>
      <c r="J35" s="250">
        <v>1</v>
      </c>
    </row>
    <row r="36" spans="1:10">
      <c r="A36" s="227" t="s">
        <v>12</v>
      </c>
      <c r="B36" s="228" t="s">
        <v>8</v>
      </c>
      <c r="C36" s="229" t="s">
        <v>11</v>
      </c>
      <c r="D36" s="229">
        <v>35</v>
      </c>
      <c r="E36" s="230" t="s">
        <v>26</v>
      </c>
      <c r="F36" s="229">
        <v>35</v>
      </c>
      <c r="G36" s="284" t="s">
        <v>294</v>
      </c>
      <c r="H36" s="250" t="str">
        <f>VLOOKUP(E36,[1]Dictionary!A:G,5,FALSE)</f>
        <v xml:space="preserve">5, Very often | 4, Fairly often | 3, Sometimes | 2, Almost never | 1, Never </v>
      </c>
      <c r="I36" s="251" t="str">
        <f>VLOOKUP(E36,[1]Dictionary!A:G,6,FALSE)</f>
        <v xml:space="preserve">WELL Score:Social Connectedness </v>
      </c>
      <c r="J36" s="250">
        <v>1</v>
      </c>
    </row>
    <row r="37" spans="1:10">
      <c r="A37" s="227" t="s">
        <v>12</v>
      </c>
      <c r="B37" s="228" t="s">
        <v>8</v>
      </c>
      <c r="C37" s="229" t="s">
        <v>11</v>
      </c>
      <c r="D37" s="229">
        <v>36</v>
      </c>
      <c r="E37" s="230" t="s">
        <v>28</v>
      </c>
      <c r="F37" s="229">
        <v>36</v>
      </c>
      <c r="G37" s="284" t="s">
        <v>294</v>
      </c>
      <c r="H37" s="250" t="str">
        <f>VLOOKUP(E37,[1]Dictionary!A:G,5,FALSE)</f>
        <v xml:space="preserve">5, Very often | 4, Fairly often | 3, Sometimes | 2, Almost never | 1, Never </v>
      </c>
      <c r="I37" s="251" t="str">
        <f>VLOOKUP(E37,[1]Dictionary!A:G,6,FALSE)</f>
        <v xml:space="preserve">WELL Score:Social Connectedness </v>
      </c>
      <c r="J37" s="250">
        <v>1</v>
      </c>
    </row>
    <row r="38" spans="1:10">
      <c r="A38" s="227" t="s">
        <v>12</v>
      </c>
      <c r="B38" s="228" t="s">
        <v>8</v>
      </c>
      <c r="C38" s="229" t="s">
        <v>11</v>
      </c>
      <c r="D38" s="229">
        <v>37</v>
      </c>
      <c r="E38" s="230" t="s">
        <v>124</v>
      </c>
      <c r="F38" s="229">
        <v>37</v>
      </c>
      <c r="G38" s="282" t="s">
        <v>292</v>
      </c>
      <c r="H38" s="250" t="str">
        <f>VLOOKUP(E38,[1]Dictionary!A:G,5,FALSE)</f>
        <v xml:space="preserve">5, Very often | 4, Fairly often | 3, Sometimes | 2, Almost never | 1, Never </v>
      </c>
      <c r="I38" s="251" t="str">
        <f>VLOOKUP(E38,[1]Dictionary!A:G,6,FALSE)</f>
        <v xml:space="preserve">WELL Score:Social Connectedness </v>
      </c>
      <c r="J38" s="278">
        <v>0</v>
      </c>
    </row>
    <row r="39" spans="1:10">
      <c r="A39" s="235" t="s">
        <v>12</v>
      </c>
      <c r="B39" s="236" t="s">
        <v>8</v>
      </c>
      <c r="C39" s="237" t="s">
        <v>11</v>
      </c>
      <c r="D39" s="237">
        <v>38</v>
      </c>
      <c r="E39" s="238" t="s">
        <v>14</v>
      </c>
      <c r="F39" s="237">
        <v>38</v>
      </c>
      <c r="G39" s="284" t="s">
        <v>294</v>
      </c>
      <c r="H39" s="252" t="str">
        <f>VLOOKUP(E39,[1]Dictionary!A:G,5,FALSE)</f>
        <v xml:space="preserve">5, Very often | 4, Fairly often | 3, Sometimes | 2, Almost never | 1, Never </v>
      </c>
      <c r="I39" s="253" t="str">
        <f>VLOOKUP(E39,[1]Dictionary!A:G,6,FALSE)</f>
        <v xml:space="preserve">WELL Score:Social Connectedness </v>
      </c>
      <c r="J39" s="252">
        <v>1</v>
      </c>
    </row>
    <row r="40" spans="1:10">
      <c r="A40" s="254" t="s">
        <v>6</v>
      </c>
      <c r="B40" s="255" t="s">
        <v>2</v>
      </c>
      <c r="C40" s="256" t="s">
        <v>5</v>
      </c>
      <c r="D40" s="256">
        <v>39</v>
      </c>
      <c r="E40" s="257" t="s">
        <v>4</v>
      </c>
      <c r="F40" s="256">
        <v>39</v>
      </c>
      <c r="G40" s="258"/>
      <c r="H40" s="259" t="str">
        <f>VLOOKUP(E40,[1]Dictionary!A:G,5,FALSE)</f>
        <v>5, Very important | 4, Fairly important | 3, Somewhat important | 2, Not too important | 1, Not at all important</v>
      </c>
      <c r="I40" s="260" t="str">
        <f>VLOOKUP(E40,[1]Dictionary!A:G,6,FALSE)</f>
        <v>WELL Score:Spirituality and Religion</v>
      </c>
      <c r="J40" s="259">
        <v>1</v>
      </c>
    </row>
    <row r="41" spans="1:10">
      <c r="A41" s="280" t="s">
        <v>103</v>
      </c>
      <c r="B41" s="243" t="s">
        <v>100</v>
      </c>
      <c r="C41" s="244" t="s">
        <v>77</v>
      </c>
      <c r="D41" s="244">
        <v>40</v>
      </c>
      <c r="E41" s="245" t="s">
        <v>111</v>
      </c>
      <c r="F41" s="244">
        <v>40</v>
      </c>
      <c r="G41" s="246"/>
      <c r="H41" s="269" t="str">
        <f>VLOOKUP(E41,[1]Dictionary!A:G,5,FALSE)</f>
        <v>5, Extremely confident | 4, Very confident | 3, Moderately confident | 2, Slightly confident  | 1, Not at all confident</v>
      </c>
      <c r="I41" s="281" t="str">
        <f>VLOOKUP(E41,[1]Dictionary!A:G,6,FALSE)</f>
        <v>WELL Score:Stress and Resilience-Resilience</v>
      </c>
      <c r="J41" s="269">
        <v>1</v>
      </c>
    </row>
    <row r="42" spans="1:10">
      <c r="A42" s="227" t="s">
        <v>103</v>
      </c>
      <c r="B42" s="228" t="s">
        <v>100</v>
      </c>
      <c r="C42" s="229" t="s">
        <v>77</v>
      </c>
      <c r="D42" s="229">
        <v>41</v>
      </c>
      <c r="E42" s="230" t="s">
        <v>115</v>
      </c>
      <c r="F42" s="229">
        <v>41</v>
      </c>
      <c r="G42" s="231"/>
      <c r="H42" s="250" t="str">
        <f>VLOOKUP(E42,[1]Dictionary!A:G,5,FALSE)</f>
        <v>5, Extremely confident | 4, Very confident | 3, Moderately confident | 2, Slightly confident  | 1, Not at all confident</v>
      </c>
      <c r="I42" s="251" t="str">
        <f>VLOOKUP(E42,[1]Dictionary!A:G,6,FALSE)</f>
        <v>WELL Score:Stress and Resilience-Resilience</v>
      </c>
      <c r="J42" s="250">
        <v>1</v>
      </c>
    </row>
    <row r="43" spans="1:10">
      <c r="A43" s="227" t="s">
        <v>103</v>
      </c>
      <c r="B43" s="228" t="s">
        <v>100</v>
      </c>
      <c r="C43" s="229" t="s">
        <v>77</v>
      </c>
      <c r="D43" s="229">
        <v>42</v>
      </c>
      <c r="E43" s="230" t="s">
        <v>119</v>
      </c>
      <c r="F43" s="229">
        <v>42</v>
      </c>
      <c r="G43" s="231"/>
      <c r="H43" s="250" t="str">
        <f>VLOOKUP(E43,[1]Dictionary!A:G,5,FALSE)</f>
        <v>5, Extremely confident | 4, Very confident | 3, Moderately confident | 2, Slightly confident  | 1, Not at all confident</v>
      </c>
      <c r="I43" s="251" t="str">
        <f>VLOOKUP(E43,[1]Dictionary!A:G,6,FALSE)</f>
        <v>WELL Score:Stress and Resilience-Resilience</v>
      </c>
      <c r="J43" s="250">
        <v>1</v>
      </c>
    </row>
    <row r="44" spans="1:10">
      <c r="A44" s="227" t="s">
        <v>103</v>
      </c>
      <c r="B44" s="228" t="s">
        <v>100</v>
      </c>
      <c r="C44" s="229" t="s">
        <v>77</v>
      </c>
      <c r="D44" s="229">
        <v>43</v>
      </c>
      <c r="E44" s="230" t="s">
        <v>109</v>
      </c>
      <c r="F44" s="229">
        <v>43</v>
      </c>
      <c r="G44" s="231"/>
      <c r="H44" s="250" t="str">
        <f>VLOOKUP(E44,[1]Dictionary!A:G,5,FALSE)</f>
        <v>5, Extremely confident | 4, Very confident | 3, Moderately confident | 2, Slightly confident  | 1, Not at all confident</v>
      </c>
      <c r="I44" s="251" t="str">
        <f>VLOOKUP(E44,[1]Dictionary!A:G,6,FALSE)</f>
        <v>WELL Score:Stress and Resilience-Resilience</v>
      </c>
      <c r="J44" s="250">
        <v>1</v>
      </c>
    </row>
    <row r="45" spans="1:10">
      <c r="A45" s="227" t="s">
        <v>103</v>
      </c>
      <c r="B45" s="228" t="s">
        <v>100</v>
      </c>
      <c r="C45" s="229" t="s">
        <v>77</v>
      </c>
      <c r="D45" s="229">
        <v>44</v>
      </c>
      <c r="E45" s="230" t="s">
        <v>105</v>
      </c>
      <c r="F45" s="229">
        <v>44</v>
      </c>
      <c r="G45" s="231"/>
      <c r="H45" s="250" t="str">
        <f>VLOOKUP(E45,[1]Dictionary!A:G,5,FALSE)</f>
        <v>5, Extremely confident | 4, Very confident | 3, Moderately confident | 2, Slightly confident  | 1, Not at all confident</v>
      </c>
      <c r="I45" s="251" t="str">
        <f>VLOOKUP(E45,[1]Dictionary!A:G,6,FALSE)</f>
        <v>WELL Score:Stress and Resilience-Resilience</v>
      </c>
      <c r="J45" s="250">
        <v>1</v>
      </c>
    </row>
    <row r="46" spans="1:10">
      <c r="A46" s="227" t="s">
        <v>103</v>
      </c>
      <c r="B46" s="228" t="s">
        <v>100</v>
      </c>
      <c r="C46" s="229" t="s">
        <v>77</v>
      </c>
      <c r="D46" s="229">
        <v>45</v>
      </c>
      <c r="E46" s="230" t="s">
        <v>102</v>
      </c>
      <c r="F46" s="229">
        <v>45</v>
      </c>
      <c r="G46" s="231"/>
      <c r="H46" s="250" t="str">
        <f>VLOOKUP(E46,[1]Dictionary!A:G,5,FALSE)</f>
        <v>5, Extremely confident | 4, Very confident | 3, Moderately confident | 2, Slightly confident  | 1, Not at all confident</v>
      </c>
      <c r="I46" s="251" t="str">
        <f>VLOOKUP(E46,[1]Dictionary!A:G,6,FALSE)</f>
        <v>WELL Score:Stress and Resilience-Resilience</v>
      </c>
      <c r="J46" s="250">
        <v>1</v>
      </c>
    </row>
    <row r="47" spans="1:10">
      <c r="A47" s="227" t="s">
        <v>103</v>
      </c>
      <c r="B47" s="228" t="s">
        <v>100</v>
      </c>
      <c r="C47" s="229" t="s">
        <v>77</v>
      </c>
      <c r="D47" s="229">
        <v>46</v>
      </c>
      <c r="E47" s="230" t="s">
        <v>117</v>
      </c>
      <c r="F47" s="229">
        <v>46</v>
      </c>
      <c r="G47" s="231"/>
      <c r="H47" s="250" t="str">
        <f>VLOOKUP(E47,[1]Dictionary!A:G,5,FALSE)</f>
        <v>5, Extremely confident | 4, Very confident | 3, Moderately confident | 2, Slightly confident  | 1, Not at all confident</v>
      </c>
      <c r="I47" s="251" t="str">
        <f>VLOOKUP(E47,[1]Dictionary!A:G,6,FALSE)</f>
        <v>WELL Score:Stress and Resilience-Resilience</v>
      </c>
      <c r="J47" s="250">
        <v>1</v>
      </c>
    </row>
    <row r="48" spans="1:10">
      <c r="A48" s="227" t="s">
        <v>103</v>
      </c>
      <c r="B48" s="228" t="s">
        <v>100</v>
      </c>
      <c r="C48" s="229" t="s">
        <v>77</v>
      </c>
      <c r="D48" s="229">
        <v>47</v>
      </c>
      <c r="E48" s="230" t="s">
        <v>113</v>
      </c>
      <c r="F48" s="229">
        <v>47</v>
      </c>
      <c r="G48" s="231"/>
      <c r="H48" s="250" t="str">
        <f>VLOOKUP(E48,[1]Dictionary!A:G,5,FALSE)</f>
        <v>5, Extremely confident | 4, Very confident | 3, Moderately confident | 2, Slightly confident  | 1, Not at all confident</v>
      </c>
      <c r="I48" s="251" t="str">
        <f>VLOOKUP(E48,[1]Dictionary!A:G,6,FALSE)</f>
        <v>WELL Score:Stress and Resilience-Resilience</v>
      </c>
      <c r="J48" s="250">
        <v>1</v>
      </c>
    </row>
    <row r="49" spans="1:10">
      <c r="A49" s="235" t="s">
        <v>103</v>
      </c>
      <c r="B49" s="236" t="s">
        <v>100</v>
      </c>
      <c r="C49" s="237" t="s">
        <v>77</v>
      </c>
      <c r="D49" s="237">
        <v>48</v>
      </c>
      <c r="E49" s="238" t="s">
        <v>107</v>
      </c>
      <c r="F49" s="237">
        <v>48</v>
      </c>
      <c r="G49" s="239"/>
      <c r="H49" s="252" t="str">
        <f>VLOOKUP(E49,[1]Dictionary!A:G,5,FALSE)</f>
        <v>5, Extremely confident | 4, Very confident | 3, Moderately confident | 2, Slightly confident  | 1, Not at all confident</v>
      </c>
      <c r="I49" s="253" t="str">
        <f>VLOOKUP(E49,[1]Dictionary!A:G,6,FALSE)</f>
        <v>WELL Score:Stress and Resilience-Resilience</v>
      </c>
      <c r="J49" s="252">
        <v>1</v>
      </c>
    </row>
    <row r="50" spans="1:10">
      <c r="A50" s="242" t="s">
        <v>79</v>
      </c>
      <c r="B50" s="243" t="s">
        <v>78</v>
      </c>
      <c r="C50" s="244" t="s">
        <v>77</v>
      </c>
      <c r="D50" s="244">
        <v>49</v>
      </c>
      <c r="E50" s="286" t="s">
        <v>76</v>
      </c>
      <c r="F50" s="244">
        <v>49</v>
      </c>
      <c r="G50" s="247"/>
      <c r="H50" s="269" t="str">
        <f>VLOOKUP(E50,[1]Dictionary!A:G,5,FALSE)</f>
        <v xml:space="preserve">5, Very often | 4, Fairly often | 3, Sometimes | 2, Almost never | 1, Never </v>
      </c>
      <c r="I50" s="281" t="str">
        <f>VLOOKUP(E50,[1]Dictionary!A:G,6,FALSE)</f>
        <v>WELL Score:Stress and Resilience-Stress</v>
      </c>
      <c r="J50" s="269">
        <v>1</v>
      </c>
    </row>
    <row r="51" spans="1:10">
      <c r="A51" s="227" t="s">
        <v>79</v>
      </c>
      <c r="B51" s="228" t="s">
        <v>78</v>
      </c>
      <c r="C51" s="229" t="s">
        <v>77</v>
      </c>
      <c r="D51" s="229">
        <v>50</v>
      </c>
      <c r="E51" s="249" t="s">
        <v>89</v>
      </c>
      <c r="F51" s="229">
        <v>50</v>
      </c>
      <c r="G51" s="232"/>
      <c r="H51" s="250" t="str">
        <f>VLOOKUP(E51,[1]Dictionary!A:G,5,FALSE)</f>
        <v xml:space="preserve">5, Very often | 4, Fairly often | 3, Sometimes | 2, Almost never | 1, Never </v>
      </c>
      <c r="I51" s="251" t="str">
        <f>VLOOKUP(E51,[1]Dictionary!A:G,6,FALSE)</f>
        <v>WELL Score:Stress and Resilience-Stress</v>
      </c>
      <c r="J51" s="250">
        <v>1</v>
      </c>
    </row>
    <row r="52" spans="1:10">
      <c r="A52" s="227" t="s">
        <v>79</v>
      </c>
      <c r="B52" s="228" t="s">
        <v>78</v>
      </c>
      <c r="C52" s="229" t="s">
        <v>77</v>
      </c>
      <c r="D52" s="229">
        <v>51</v>
      </c>
      <c r="E52" s="230" t="s">
        <v>99</v>
      </c>
      <c r="F52" s="229">
        <v>51</v>
      </c>
      <c r="G52" s="231"/>
      <c r="H52" s="250" t="str">
        <f>VLOOKUP(E52,[1]Dictionary!A:G,5,FALSE)</f>
        <v xml:space="preserve">5, Very often | 4, Fairly often | 3, Sometimes | 2, Almost never | 1, Never </v>
      </c>
      <c r="I52" s="251" t="str">
        <f>VLOOKUP(E52,[1]Dictionary!A:G,6,FALSE)</f>
        <v>WELL Score:Stress and Resilience-Stress</v>
      </c>
      <c r="J52" s="250">
        <v>0</v>
      </c>
    </row>
    <row r="53" spans="1:10">
      <c r="A53" s="227" t="s">
        <v>79</v>
      </c>
      <c r="B53" s="228" t="s">
        <v>78</v>
      </c>
      <c r="C53" s="229" t="s">
        <v>77</v>
      </c>
      <c r="D53" s="229">
        <v>52</v>
      </c>
      <c r="E53" s="230" t="s">
        <v>97</v>
      </c>
      <c r="F53" s="229">
        <v>52</v>
      </c>
      <c r="G53" s="231"/>
      <c r="H53" s="250" t="str">
        <f>VLOOKUP(E53,[1]Dictionary!A:G,5,FALSE)</f>
        <v xml:space="preserve">5, Very often | 4, Fairly often | 3, Sometimes | 2, Almost never | 1, Never </v>
      </c>
      <c r="I53" s="251" t="str">
        <f>VLOOKUP(E53,[1]Dictionary!A:G,6,FALSE)</f>
        <v>WELL Score:Stress and Resilience-Stress</v>
      </c>
      <c r="J53" s="250">
        <v>0</v>
      </c>
    </row>
    <row r="54" spans="1:10">
      <c r="A54" s="235" t="s">
        <v>79</v>
      </c>
      <c r="B54" s="236" t="s">
        <v>78</v>
      </c>
      <c r="C54" s="237" t="s">
        <v>77</v>
      </c>
      <c r="D54" s="237">
        <v>53</v>
      </c>
      <c r="E54" s="238" t="s">
        <v>139</v>
      </c>
      <c r="F54" s="237">
        <v>53</v>
      </c>
      <c r="G54" s="239"/>
      <c r="H54" s="252" t="str">
        <f>VLOOKUP(E54,[1]Dictionary!A:G,5,FALSE)</f>
        <v xml:space="preserve">5, Very often | 4, Fairly often | 3, Sometimes | 2, Almost never | 1, Never </v>
      </c>
      <c r="I54" s="253" t="str">
        <f>VLOOKUP(E54,[1]Dictionary!A:G,6,FALSE)</f>
        <v>WELL Score:Stress and Resilience-Stress</v>
      </c>
      <c r="J54" s="252">
        <v>0</v>
      </c>
    </row>
  </sheetData>
  <autoFilter ref="A1:J54" xr:uid="{00000000-0009-0000-0000-000008000000}"/>
  <pageMargins left="0.7" right="0.7" top="0.75" bottom="0.75" header="0.3" footer="0.3"/>
  <pageSetup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 model 7 (fun dev)</vt:lpstr>
      <vt:lpstr>Sheet1</vt:lpstr>
      <vt:lpstr>USModel 6 (func develoment)</vt:lpstr>
      <vt:lpstr>dicty</vt:lpstr>
      <vt:lpstr>Model 3,4,5,6 &amp; ShortForm</vt:lpstr>
      <vt:lpstr>US Reduced Models vs ShortForm</vt:lpstr>
      <vt:lpstr>Validation Process</vt:lpstr>
      <vt:lpstr>version checking</vt:lpstr>
      <vt:lpstr>Theory_Domain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WeiKuang</dc:creator>
  <cp:lastModifiedBy>15177</cp:lastModifiedBy>
  <dcterms:created xsi:type="dcterms:W3CDTF">2020-08-05T07:36:59Z</dcterms:created>
  <dcterms:modified xsi:type="dcterms:W3CDTF">2021-03-17T20:46:37Z</dcterms:modified>
</cp:coreProperties>
</file>