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STestBed\虎頭排盤\紫微斗數\三合派\命盤分析單元\"/>
    </mc:Choice>
  </mc:AlternateContent>
  <xr:revisionPtr revIDLastSave="0" documentId="10_ncr:100000_{92A0241B-01F4-4671-8DA2-FF7CBA00991E}" xr6:coauthVersionLast="31" xr6:coauthVersionMax="31" xr10:uidLastSave="{00000000-0000-0000-0000-000000000000}"/>
  <bookViews>
    <workbookView xWindow="135" yWindow="60" windowWidth="16425" windowHeight="7095" activeTab="2" xr2:uid="{00000000-000D-0000-FFFF-FFFF00000000}"/>
  </bookViews>
  <sheets>
    <sheet name="安星" sheetId="1" r:id="rId1"/>
    <sheet name="星曜" sheetId="2" r:id="rId2"/>
    <sheet name="格局" sheetId="3" r:id="rId3"/>
    <sheet name="宮位" sheetId="4" r:id="rId4"/>
    <sheet name="中洲60星系" sheetId="8" r:id="rId5"/>
    <sheet name="Sheet2" sheetId="5" r:id="rId6"/>
    <sheet name="特別命盤" sheetId="7" r:id="rId7"/>
    <sheet name="生年四化" sheetId="6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3" l="1"/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5" i="3" l="1"/>
  <c r="S34" i="1" l="1"/>
  <c r="S35" i="1"/>
  <c r="S36" i="1"/>
  <c r="S37" i="1"/>
  <c r="S38" i="1"/>
  <c r="S39" i="1"/>
  <c r="S40" i="1"/>
  <c r="S41" i="1"/>
  <c r="S42" i="1"/>
  <c r="S43" i="1"/>
  <c r="S44" i="1"/>
  <c r="S33" i="1"/>
  <c r="S50" i="1"/>
  <c r="S51" i="1"/>
  <c r="S52" i="1"/>
  <c r="S53" i="1"/>
  <c r="S54" i="1"/>
  <c r="S55" i="1"/>
  <c r="S56" i="1"/>
  <c r="S57" i="1"/>
  <c r="S58" i="1"/>
  <c r="S59" i="1"/>
  <c r="S60" i="1"/>
  <c r="S49" i="1"/>
  <c r="AA12" i="2" l="1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6" i="2"/>
  <c r="AA7" i="2"/>
  <c r="AA8" i="2"/>
  <c r="AA9" i="2"/>
  <c r="AA10" i="2"/>
  <c r="AA11" i="2"/>
  <c r="AA5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1" i="2"/>
  <c r="W5" i="2" l="1"/>
  <c r="W6" i="2"/>
  <c r="W7" i="2"/>
  <c r="W8" i="2"/>
  <c r="W9" i="2"/>
  <c r="W10" i="2"/>
  <c r="S247" i="1" l="1"/>
  <c r="S248" i="1"/>
  <c r="S249" i="1"/>
  <c r="S250" i="1"/>
  <c r="S251" i="1"/>
  <c r="S252" i="1"/>
  <c r="S253" i="1"/>
  <c r="S254" i="1"/>
  <c r="S255" i="1"/>
  <c r="S256" i="1"/>
  <c r="S257" i="1"/>
  <c r="S246" i="1"/>
  <c r="S234" i="1"/>
  <c r="S235" i="1"/>
  <c r="S236" i="1"/>
  <c r="S237" i="1"/>
  <c r="S238" i="1"/>
  <c r="S239" i="1"/>
  <c r="S240" i="1"/>
  <c r="S241" i="1"/>
  <c r="S242" i="1"/>
  <c r="S233" i="1"/>
  <c r="S157" i="1" l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56" i="1"/>
  <c r="A41" i="2" l="1"/>
  <c r="A42" i="2"/>
  <c r="A43" i="2"/>
  <c r="S121" i="1"/>
  <c r="S122" i="1"/>
  <c r="S123" i="1"/>
  <c r="S120" i="1"/>
  <c r="V129" i="1"/>
  <c r="V130" i="1"/>
  <c r="V131" i="1"/>
  <c r="V132" i="1"/>
  <c r="V133" i="1"/>
  <c r="V134" i="1"/>
  <c r="V135" i="1"/>
  <c r="V136" i="1"/>
  <c r="V137" i="1"/>
  <c r="V138" i="1"/>
  <c r="V139" i="1"/>
  <c r="V128" i="1"/>
  <c r="S106" i="1" l="1"/>
  <c r="S107" i="1"/>
  <c r="S108" i="1"/>
  <c r="S109" i="1"/>
  <c r="S110" i="1"/>
  <c r="S111" i="1"/>
  <c r="S112" i="1"/>
  <c r="S113" i="1"/>
  <c r="S114" i="1"/>
  <c r="S115" i="1"/>
  <c r="S116" i="1"/>
  <c r="S105" i="1"/>
  <c r="A53" i="2" l="1"/>
  <c r="A40" i="2"/>
  <c r="S21" i="1"/>
  <c r="S22" i="1"/>
  <c r="S23" i="1"/>
  <c r="S24" i="1"/>
  <c r="S25" i="1"/>
  <c r="S26" i="1"/>
  <c r="S27" i="1"/>
  <c r="S28" i="1"/>
  <c r="S29" i="1"/>
  <c r="S20" i="1"/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4" i="2"/>
  <c r="A45" i="2"/>
  <c r="A46" i="2"/>
  <c r="A47" i="2"/>
  <c r="A48" i="2"/>
  <c r="A49" i="2"/>
  <c r="A50" i="2"/>
  <c r="A51" i="2"/>
  <c r="A52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5" i="2"/>
  <c r="A120" i="2"/>
  <c r="A121" i="2"/>
  <c r="A122" i="2"/>
  <c r="A123" i="2"/>
  <c r="A124" i="2"/>
  <c r="A125" i="2"/>
  <c r="A126" i="2"/>
  <c r="A127" i="2"/>
  <c r="A128" i="2"/>
  <c r="A129" i="2"/>
  <c r="S71" i="1"/>
  <c r="S72" i="1"/>
  <c r="S73" i="1"/>
  <c r="S74" i="1"/>
  <c r="S75" i="1"/>
  <c r="S76" i="1"/>
  <c r="S77" i="1"/>
  <c r="S78" i="1"/>
  <c r="S79" i="1"/>
  <c r="S80" i="1"/>
  <c r="S81" i="1"/>
  <c r="S70" i="1"/>
  <c r="S6" i="1" l="1"/>
  <c r="S7" i="1"/>
  <c r="S8" i="1"/>
  <c r="S9" i="1"/>
  <c r="S10" i="1"/>
  <c r="S11" i="1"/>
  <c r="S12" i="1"/>
  <c r="S13" i="1"/>
  <c r="S14" i="1"/>
  <c r="S15" i="1"/>
  <c r="S16" i="1"/>
  <c r="S5" i="1"/>
</calcChain>
</file>

<file path=xl/sharedStrings.xml><?xml version="1.0" encoding="utf-8"?>
<sst xmlns="http://schemas.openxmlformats.org/spreadsheetml/2006/main" count="3938" uniqueCount="1461">
  <si>
    <t>紫微</t>
  </si>
  <si>
    <t>子</t>
  </si>
  <si>
    <t>丑</t>
  </si>
  <si>
    <t>寅</t>
  </si>
  <si>
    <t>卯</t>
  </si>
  <si>
    <t>辰</t>
  </si>
  <si>
    <t>巳</t>
  </si>
  <si>
    <t>午</t>
  </si>
  <si>
    <t>未</t>
  </si>
  <si>
    <t>申</t>
  </si>
  <si>
    <t>酉</t>
  </si>
  <si>
    <t>戌</t>
  </si>
  <si>
    <t>亥</t>
  </si>
  <si>
    <t>天機</t>
  </si>
  <si>
    <t>太陽</t>
  </si>
  <si>
    <t>武曲</t>
  </si>
  <si>
    <t>天同</t>
  </si>
  <si>
    <t>廉貞</t>
  </si>
  <si>
    <t>天府</t>
  </si>
  <si>
    <t>太陰</t>
  </si>
  <si>
    <t>貪狼</t>
  </si>
  <si>
    <t>巨門</t>
  </si>
  <si>
    <t>天相</t>
  </si>
  <si>
    <t>天梁</t>
  </si>
  <si>
    <t>七殺</t>
  </si>
  <si>
    <t>破軍</t>
  </si>
  <si>
    <t>年干</t>
  </si>
  <si>
    <t>甲</t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</si>
  <si>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</si>
  <si>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</si>
  <si>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</si>
  <si>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</si>
  <si>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</si>
  <si>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</si>
  <si>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</si>
  <si>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</si>
  <si>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</si>
  <si>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祿存</t>
  </si>
  <si>
    <t>擎羊</t>
  </si>
  <si>
    <t>陀羅</t>
  </si>
  <si>
    <t>天魁</t>
  </si>
  <si>
    <t>天官</t>
  </si>
  <si>
    <t>天福</t>
  </si>
  <si>
    <t>截空</t>
  </si>
  <si>
    <t>天鉞</t>
  </si>
  <si>
    <t xml:space="preserve">{ </t>
  </si>
  <si>
    <t>{ "</t>
  </si>
  <si>
    <t>"</t>
  </si>
  <si>
    <t>": "</t>
  </si>
  <si>
    <t xml:space="preserve">": </t>
  </si>
  <si>
    <t>", "</t>
  </si>
  <si>
    <t>",</t>
  </si>
  <si>
    <t>, "</t>
  </si>
  <si>
    <t xml:space="preserve">, </t>
  </si>
  <si>
    <t xml:space="preserve">: </t>
  </si>
  <si>
    <t xml:space="preserve">; </t>
  </si>
  <si>
    <t>"},</t>
  </si>
  <si>
    <t>})</t>
  </si>
  <si>
    <t>case "</t>
  </si>
  <si>
    <t xml:space="preserve">break; </t>
  </si>
  <si>
    <t xml:space="preserve">return </t>
  </si>
  <si>
    <t>年支</t>
  </si>
  <si>
    <t>天哭</t>
  </si>
  <si>
    <t>天虛</t>
  </si>
  <si>
    <t>龍池</t>
  </si>
  <si>
    <t>鳳閣</t>
  </si>
  <si>
    <t>天喜</t>
  </si>
  <si>
    <t>孤辰</t>
  </si>
  <si>
    <t>寡宿</t>
  </si>
  <si>
    <t>蜚廉</t>
  </si>
  <si>
    <t>破碎</t>
  </si>
  <si>
    <t>天才</t>
  </si>
  <si>
    <t>命宮</t>
  </si>
  <si>
    <t>父母</t>
  </si>
  <si>
    <t>福德</t>
  </si>
  <si>
    <t>田宅</t>
  </si>
  <si>
    <t>官祿</t>
  </si>
  <si>
    <t>奴僕</t>
  </si>
  <si>
    <t>遷移</t>
  </si>
  <si>
    <t>疾厄</t>
  </si>
  <si>
    <t>財帛</t>
  </si>
  <si>
    <t>子女</t>
  </si>
  <si>
    <t>夫妻</t>
  </si>
  <si>
    <t>兄弟</t>
  </si>
  <si>
    <t>天壽</t>
  </si>
  <si>
    <t>由"身宮"起子，順行，數到本生年支，安"天壽"。</t>
  </si>
  <si>
    <t>生月</t>
  </si>
  <si>
    <t>左輔</t>
  </si>
  <si>
    <t>右弼</t>
  </si>
  <si>
    <t>天刑</t>
  </si>
  <si>
    <t>天姚</t>
  </si>
  <si>
    <t>天馬</t>
  </si>
  <si>
    <t>解神</t>
  </si>
  <si>
    <t>天巫</t>
  </si>
  <si>
    <t>天月</t>
  </si>
  <si>
    <t>陰煞</t>
  </si>
  <si>
    <t>文昌</t>
  </si>
  <si>
    <t>文曲</t>
  </si>
  <si>
    <t>地劫</t>
  </si>
  <si>
    <t>天空</t>
  </si>
  <si>
    <t>台輔</t>
  </si>
  <si>
    <t>封誥</t>
  </si>
  <si>
    <t>火星</t>
  </si>
  <si>
    <t>寅午戌</t>
  </si>
  <si>
    <t>申子辰</t>
  </si>
  <si>
    <t>巳酉丑</t>
  </si>
  <si>
    <t>亥卯未</t>
  </si>
  <si>
    <t>鈴星</t>
  </si>
  <si>
    <t>天使</t>
  </si>
  <si>
    <t>永遠在僕役宮</t>
  </si>
  <si>
    <t>永遠在疾厄宮</t>
  </si>
  <si>
    <t>△</t>
  </si>
  <si>
    <t>☆</t>
  </si>
  <si>
    <t>◎</t>
  </si>
  <si>
    <t>○</t>
  </si>
  <si>
    <t>Ｘ</t>
  </si>
  <si>
    <t>地空</t>
  </si>
  <si>
    <t>註：廟☆ 旺◎ 得○ 平△ 陷Ｘ</t>
  </si>
  <si>
    <t>化祿</t>
  </si>
  <si>
    <t>化權</t>
  </si>
  <si>
    <t>化科</t>
  </si>
  <si>
    <t>化忌</t>
  </si>
  <si>
    <t>歲前</t>
  </si>
  <si>
    <t>歲建</t>
  </si>
  <si>
    <t>晦氣</t>
  </si>
  <si>
    <t>喪門</t>
  </si>
  <si>
    <t>貫索</t>
  </si>
  <si>
    <t>官符</t>
  </si>
  <si>
    <t>小耗</t>
  </si>
  <si>
    <t>大耗</t>
  </si>
  <si>
    <t>龍德</t>
  </si>
  <si>
    <t>白虎</t>
  </si>
  <si>
    <t>天德</t>
  </si>
  <si>
    <t>弔客</t>
  </si>
  <si>
    <t>病符</t>
  </si>
  <si>
    <t>由流年年支之宮安歲建，餘順排</t>
  </si>
  <si>
    <t>將軍</t>
  </si>
  <si>
    <t>將前</t>
  </si>
  <si>
    <t>攀鞍</t>
  </si>
  <si>
    <t>歲驛</t>
  </si>
  <si>
    <t>息神</t>
  </si>
  <si>
    <t>華蓋</t>
  </si>
  <si>
    <t>劫煞</t>
  </si>
  <si>
    <t>災煞</t>
  </si>
  <si>
    <t>天煞</t>
  </si>
  <si>
    <t>指背</t>
  </si>
  <si>
    <t>咸池</t>
  </si>
  <si>
    <t>月煞</t>
  </si>
  <si>
    <t>亡神</t>
  </si>
  <si>
    <t>由流年年支定將軍，餘順排</t>
  </si>
  <si>
    <t>博士</t>
  </si>
  <si>
    <t>力士</t>
  </si>
  <si>
    <t>青龍</t>
  </si>
  <si>
    <t>奏書</t>
  </si>
  <si>
    <t>飛廉</t>
  </si>
  <si>
    <t>喜神</t>
  </si>
  <si>
    <t>伏兵</t>
  </si>
  <si>
    <t>官府</t>
  </si>
  <si>
    <t>由祿存之宮起博士，餘依陽男陰女順、陰男陽女逆排之</t>
  </si>
  <si>
    <t>平</t>
  </si>
  <si>
    <t>廟</t>
  </si>
  <si>
    <t>陷</t>
  </si>
  <si>
    <t>得</t>
  </si>
  <si>
    <t>旺</t>
  </si>
  <si>
    <t>內值</t>
  </si>
  <si>
    <t>天廚</t>
  </si>
  <si>
    <t>紅鸞</t>
  </si>
  <si>
    <t>歲破</t>
  </si>
  <si>
    <t>年解</t>
  </si>
  <si>
    <t>月德</t>
  </si>
  <si>
    <t>三台</t>
  </si>
  <si>
    <t>八座</t>
  </si>
  <si>
    <t>恩光</t>
  </si>
  <si>
    <t>天貴</t>
  </si>
  <si>
    <t>長生</t>
  </si>
  <si>
    <t>沐浴</t>
  </si>
  <si>
    <t>冠帶</t>
  </si>
  <si>
    <t>臨官</t>
  </si>
  <si>
    <t>帝旺</t>
  </si>
  <si>
    <t>衰</t>
  </si>
  <si>
    <t>病</t>
  </si>
  <si>
    <t>死</t>
  </si>
  <si>
    <t>墓</t>
  </si>
  <si>
    <t>絕</t>
  </si>
  <si>
    <t>胎</t>
  </si>
  <si>
    <t>養</t>
  </si>
  <si>
    <t>空亡</t>
  </si>
  <si>
    <t>旬空</t>
  </si>
  <si>
    <t>截路</t>
  </si>
  <si>
    <t>星曜</t>
  </si>
  <si>
    <t>地支</t>
  </si>
  <si>
    <t>宮位</t>
  </si>
  <si>
    <t>地支數</t>
  </si>
  <si>
    <t>四化</t>
  </si>
  <si>
    <t>星斗</t>
  </si>
  <si>
    <t>分類</t>
  </si>
  <si>
    <t>排盤時系</t>
  </si>
  <si>
    <t>主司</t>
  </si>
  <si>
    <t>五行</t>
  </si>
  <si>
    <t>拼音</t>
  </si>
  <si>
    <t>廟陷</t>
  </si>
  <si>
    <t>後天卦</t>
  </si>
  <si>
    <t>備註</t>
  </si>
  <si>
    <t>己土</t>
  </si>
  <si>
    <t>官祿主</t>
  </si>
  <si>
    <t>坤</t>
  </si>
  <si>
    <t>北斗</t>
  </si>
  <si>
    <t>南斗</t>
  </si>
  <si>
    <t>乙木</t>
  </si>
  <si>
    <t>兄弟主</t>
  </si>
  <si>
    <t>巽</t>
  </si>
  <si>
    <t>中天</t>
  </si>
  <si>
    <t>丙火</t>
  </si>
  <si>
    <t>離</t>
  </si>
  <si>
    <t>辛金</t>
  </si>
  <si>
    <t>財帛主</t>
  </si>
  <si>
    <t>乾</t>
  </si>
  <si>
    <t>壬水</t>
  </si>
  <si>
    <t>福德主</t>
  </si>
  <si>
    <t>坎</t>
  </si>
  <si>
    <t>丁火</t>
  </si>
  <si>
    <t>田宅主</t>
  </si>
  <si>
    <t>戊土</t>
  </si>
  <si>
    <t>癸水</t>
  </si>
  <si>
    <t>甲木</t>
  </si>
  <si>
    <t>禍福主</t>
  </si>
  <si>
    <t>庚金</t>
  </si>
  <si>
    <t>生年干</t>
  </si>
  <si>
    <t>生日</t>
  </si>
  <si>
    <t>生年支</t>
  </si>
  <si>
    <t>從"左輔"起初一，順行，數到本生日</t>
  </si>
  <si>
    <t>從"右弼"起初一，逆行，數到本生日</t>
  </si>
  <si>
    <t>從"文昌"起初一，順行，數到本生日在後退一步</t>
  </si>
  <si>
    <t>從"文曲"起初一，順行，數到本生日在後退一步</t>
  </si>
  <si>
    <t>時支</t>
  </si>
  <si>
    <t>生時</t>
  </si>
  <si>
    <t>寅午戌年生人，從丑宮起火星，卯宮起鈴星，</t>
  </si>
  <si>
    <t>申子辰年生人，從寅宮起火星，戌宮起鈴星，</t>
  </si>
  <si>
    <t>巳酉丑年生人，從卯宮起火星，戌宮起鈴星，</t>
  </si>
  <si>
    <t>亥卯未年生人，從酉宮起火星，戌宮起鈴星，</t>
  </si>
  <si>
    <t>全部都是順行至生時安火鈴。</t>
  </si>
  <si>
    <t>生年時支</t>
  </si>
  <si>
    <t>天殤</t>
  </si>
  <si>
    <t>博士十二神</t>
  </si>
  <si>
    <t>小耗博士</t>
  </si>
  <si>
    <t>病符博士</t>
  </si>
  <si>
    <t>將星</t>
  </si>
  <si>
    <t>歲前十二神</t>
  </si>
  <si>
    <t>水二局陽男陰女</t>
  </si>
  <si>
    <t>水二局陽女陰男</t>
  </si>
  <si>
    <t>木三局陽男陰女</t>
  </si>
  <si>
    <t>木三局陽女陰男</t>
  </si>
  <si>
    <t>金四局陽男陰女</t>
  </si>
  <si>
    <t>金四局陽女陰男</t>
  </si>
  <si>
    <t>土五局陽男陰女</t>
  </si>
  <si>
    <t>土五局陽女陰男</t>
  </si>
  <si>
    <t>火六局陽男陰女</t>
  </si>
  <si>
    <t>火六局陽女陰男</t>
  </si>
  <si>
    <t>長生十二神</t>
  </si>
  <si>
    <t>(年支)</t>
  </si>
  <si>
    <t>祿存在支</t>
  </si>
  <si>
    <t>子陽男陰女</t>
  </si>
  <si>
    <t>子陽女陰男</t>
  </si>
  <si>
    <t>寅陽男陰女</t>
  </si>
  <si>
    <t>寅陽女陰男</t>
  </si>
  <si>
    <t>卯陽男陰女</t>
  </si>
  <si>
    <t>卯陽女陰男</t>
  </si>
  <si>
    <t>巳陽男陰女</t>
  </si>
  <si>
    <t>巳陽女陰男</t>
  </si>
  <si>
    <t>午陽男陰女</t>
  </si>
  <si>
    <t>午陽女陰男</t>
  </si>
  <si>
    <t>申陽男陰女</t>
  </si>
  <si>
    <t>申陽女陰男</t>
  </si>
  <si>
    <t>酉陽男陰女</t>
  </si>
  <si>
    <t>酉陽女陰男</t>
  </si>
  <si>
    <t>亥陽男陰女</t>
  </si>
  <si>
    <t>亥陽女陰男</t>
  </si>
  <si>
    <t>空曜</t>
  </si>
  <si>
    <t>五行局</t>
  </si>
  <si>
    <t>將前十二神</t>
  </si>
  <si>
    <t>品物主</t>
  </si>
  <si>
    <t>父母主</t>
  </si>
  <si>
    <t>成敗主</t>
  </si>
  <si>
    <t>子女主</t>
  </si>
  <si>
    <t>{</t>
  </si>
  <si>
    <t>zǐwēi</t>
  </si>
  <si>
    <t>{"</t>
  </si>
  <si>
    <t>tiānjī</t>
  </si>
  <si>
    <t>tàiyáng</t>
  </si>
  <si>
    <t>":"</t>
  </si>
  <si>
    <t>wǔqū</t>
  </si>
  <si>
    <t>":</t>
  </si>
  <si>
    <t>tiāntóng</t>
  </si>
  <si>
    <t>","</t>
  </si>
  <si>
    <t>liánzhēn</t>
  </si>
  <si>
    <t>tiānfǔ</t>
  </si>
  <si>
    <t>,"</t>
  </si>
  <si>
    <t>tàiyīn</t>
  </si>
  <si>
    <t>,</t>
  </si>
  <si>
    <t>tānláng</t>
  </si>
  <si>
    <t>:</t>
  </si>
  <si>
    <t>jùmén</t>
  </si>
  <si>
    <t>;</t>
  </si>
  <si>
    <t>tiānxiāng</t>
  </si>
  <si>
    <t>tiānliáng</t>
  </si>
  <si>
    <t>qīshā</t>
  </si>
  <si>
    <t>pòjūn</t>
  </si>
  <si>
    <t>zuǒfǔ</t>
  </si>
  <si>
    <t>case"</t>
  </si>
  <si>
    <t>yòubì</t>
  </si>
  <si>
    <t>break;</t>
  </si>
  <si>
    <t>tiānkuí</t>
  </si>
  <si>
    <t>return</t>
  </si>
  <si>
    <t>tiānyuè</t>
  </si>
  <si>
    <t>wénchāng</t>
  </si>
  <si>
    <t>wénqū</t>
  </si>
  <si>
    <t>qíngyáng</t>
  </si>
  <si>
    <t>tuóluó</t>
  </si>
  <si>
    <t>huǒxīng</t>
  </si>
  <si>
    <t>língxīng</t>
  </si>
  <si>
    <t>dìkōng</t>
  </si>
  <si>
    <t>dìjié</t>
  </si>
  <si>
    <t>huàlù</t>
  </si>
  <si>
    <t>huàquán</t>
  </si>
  <si>
    <t>huàkē</t>
  </si>
  <si>
    <t>huàjì</t>
  </si>
  <si>
    <t>化氣</t>
  </si>
  <si>
    <t>化氣為尊，掌爵祿。</t>
  </si>
  <si>
    <t>化氣為善，益壽之星。</t>
  </si>
  <si>
    <t>化氣為貴，掌貴祿。為官祿宮主星，動態、競爭行業。也是父、子、夫星。</t>
  </si>
  <si>
    <t>化氣為財，掌財帛，但必需挖掘，冶煉才能發揮功用，所以武曲必須先有事業才能進財。財多人散，故武曲星主孤寡。</t>
  </si>
  <si>
    <t>化氣為福，為福德宮主星，掌生命，少積極。</t>
  </si>
  <si>
    <t>化氣為囚，為官祿主，掌品秩，靜態、非競爭行業，次桃花。</t>
  </si>
  <si>
    <t>化氣為令，為財帛、田宅主，祿庫之星，掌福權。</t>
  </si>
  <si>
    <t>化氣為富，為田宅主，掌母、妻、女。</t>
  </si>
  <si>
    <t>化氣為桃花，解災排難，為禍福主，掌游樂。</t>
  </si>
  <si>
    <t>化氣為暗，為品物主，掌是非。</t>
  </si>
  <si>
    <t>化氣為印，為官祿主，掌爵福，司衣食。</t>
  </si>
  <si>
    <t>化氣為將星，為成敗主星，掌風寧，主刑孤。</t>
  </si>
  <si>
    <t>化氣為耗，為子女主，掌統帥，先敗後成。</t>
  </si>
  <si>
    <t>化氣為文星，為科甲主星，掌文墨。</t>
  </si>
  <si>
    <t>化氣為文華，為科甲主星，掌文墨。</t>
  </si>
  <si>
    <t>化氣為刑，為護衛之星，主凶禍。</t>
  </si>
  <si>
    <t>化氣為忌，為護衛之星，主凶禍。</t>
  </si>
  <si>
    <t>化氣為暴，為殺神，主刑災。</t>
  </si>
  <si>
    <t>化氣為暴，為從神，主威名。</t>
  </si>
  <si>
    <t>為福德之神，主財祿。</t>
  </si>
  <si>
    <t>名位、富裕、榮華。</t>
  </si>
  <si>
    <t>為掌判之神，主權勢。</t>
  </si>
  <si>
    <t>統御、功業、判決。</t>
  </si>
  <si>
    <t>為文墨之神，主考試。</t>
  </si>
  <si>
    <t>考選、師范、獎譽。</t>
  </si>
  <si>
    <t>為多管之神，主災咎。</t>
  </si>
  <si>
    <t>阻礙、是非、打擊。</t>
  </si>
  <si>
    <t>補充</t>
  </si>
  <si>
    <t>月解</t>
  </si>
  <si>
    <t>主消解災害、糾紛、是非、煩惱。</t>
  </si>
  <si>
    <t>輔佐八曜</t>
  </si>
  <si>
    <t>正曜</t>
  </si>
  <si>
    <t>煞曜</t>
  </si>
  <si>
    <t>雜曜</t>
  </si>
  <si>
    <t>火</t>
  </si>
  <si>
    <t>金</t>
  </si>
  <si>
    <t>水</t>
  </si>
  <si>
    <t>木</t>
  </si>
  <si>
    <t>基本含義</t>
  </si>
  <si>
    <t>主孤寡、不和。忌入命身父母。</t>
  </si>
  <si>
    <t>司財祿主遷動</t>
  </si>
  <si>
    <t>化氣為多災，空亡之神，主災禍。</t>
  </si>
  <si>
    <t>化氣為破失，劫殺之神，主破敗。</t>
  </si>
  <si>
    <t>化氣為令，為佐助之星，掌善令。</t>
  </si>
  <si>
    <t>化氣為令，為佐助之星，掌制令。</t>
  </si>
  <si>
    <t>化氣為爵貴，司貴壽；解凶厄，有解厄制化之功，掌壽基。</t>
  </si>
  <si>
    <t>南北斗</t>
  </si>
  <si>
    <t>化氣為陽貴，天乙貴人，為才名之星，掌科甲。</t>
  </si>
  <si>
    <t>化氣為陰貴，玉堂貴人，為才名之星，掌科甲。</t>
  </si>
  <si>
    <t>化氣為蔭，亦為刑法紀律之星，掌壽命。</t>
  </si>
  <si>
    <t>註解</t>
  </si>
  <si>
    <t>紫微屬陰土，為北斗主星，亦為領導群倫的星曜，所以古人稱之為「帝曜」，比喻為從前的皇帝。&lt;br&gt;&lt;br&gt;有氣派，有領導力，愛發號施令。至於領導才能是否完美，命令是否正確，則要視乎紫微所落的宮位，以及三方四正所會合的星曜吉凶而定。&lt;br&gt;&lt;br&gt;有調解力，即是所謂善於制化。所以紫微能制火、鈴、羊、陀、空、劫、化忌等星曜的凶焰，但卻不能避免巨門暗曜的影響。因為帝曜所在，雖群小懾服，可是皇帝卻不能避免進讒。巨門即有如讒臣，可以影響紫微的表現。&lt;br&gt;&lt;br&gt;有克制力。這是指對七殺、破軍二曜而言。比較上破軍雖如將帥在外，不受君王的命令，沒有七殺那麼對紫微貼服，但紫微破軍同宮，亦可將破軍的破壞力變成開創力。&lt;br&gt;&lt;br&gt;有競爭力。特別是對手愈強的時候，斗志愈強。倘若會合其他對競爭力有幫助的星曜，如天府、天相、化權、化科之類，則更不輕言讓步。&lt;br&gt;&lt;br&gt;有自尊心，而且性格強烈，會維持自己的尊嚴，所以性格上便容易表現得自高自大，好惡隨心。倘若所會照的是煞曜而非吉曜，則有愛之欲其生，惡之欲其死的偏激。但處於逆境之時，卻能忍受內心的痛苦，不肯表露。&lt;br&gt;&lt;br&gt;由於紫微是帝曜的緣故，所以最喜百官朝拱，最忌群臣遠離。百官及群臣，是指左輔、右弼﹔文昌、文曲﹔三台、八座﹔恩光、天貴﹔祿存、天馬﹔天魁、天鉞等曜。雖亦喜天府、天相朝拱，但仍不如百官朝拱的格局。所以紫微坐命得百官朝拱，可以大富大貴。得「府相朝垣」者只是格局不低，能將紫微的特性一一發揮而已，未必能富貴。&lt;br&gt;&lt;br&gt;如果沒有百官朝拱，便是群臣遠離。假如連「府相朝垣」都沒有，那便如一位在野的孤君，表現得落落寡合。但由於究竟是帝皇之尊，所以仍然有不同於俗流的思想。&lt;br&gt;&lt;br&gt;在野孤君再逢空、劫、四煞，則只宜於發揮其超脫的思想，所以古人認為適宜僧道。但在現代，則可發展成為思想獨特的人物。倘能見貪狼、天才，或會廉貞，則可能是位藝術家或設計師。&lt;br&gt;&lt;br&gt;但在野孤君若見煞空諸曜，卻與太陰相會，則其超脫的思想反而不發揮。由於太陰的影響，會變成喜弄權術，好耍手段的人。&lt;br&gt;&lt;br&gt;除了「三方四正」之外，紫微易受左右兩宮的影響。最喜左輔、右弼相夾，其次為文曲、文昌相夾。如果碰到火星、鈴星夾，或者擎羊、陀羅夾，那麼就會有化為暴君的可能，亦即盡量發揮紫微壞性質的一面。</t>
  </si>
  <si>
    <t>天機為南斗第一星，五行屬陰木，化氣為善。&lt;br&gt;&lt;br&gt;天機的基本性質是機變靈活，可以譬喻為謀士或軍師。&lt;br&gt;&lt;br&gt;從好的一方面來說，天機主聰明敏睿，處事有條理，所以善於學習，可成為多才多藝的人。而且由於敏睿的特性，其人對事則反應敏捷，對人則八面玲瓏。&lt;br&gt;&lt;br&gt;天機便有好動腦筋成為智囊的品格，而且也擅長分析與策劃，兼且有專門技能——這都是謀臣與軍師的特性。&lt;br&gt;&lt;br&gt;從缺點方面來說，天機卻有過份思慮、好操心的特質。所以便表現得不能堅持一己的計劃，因為計劃進行到一個階段，他於過慮的緣故，已經想到要變動計劃。具體來說，天機坐命的人容易見異思遷，多學不實，欲望過高。&lt;br&gt;&lt;br&gt;天機守命不宜經商，特別是不宜創業，只宜從事策劃性的僚幕工作。否則經營開創之時，容易因腦筋動得太快，思慮走入牛角尖而患得患失，不能堅持方針招致失敗。&lt;br&gt;&lt;br&gt;天機抵抗以及化解煞、忌、刑諸凶曜的力量甚為薄弱。天機本身且甚嫌化忌，使本身優點不能發揮，而缺點則完全暴露。可是亦恰與紫微相反，天機不忌巨門。巨門對天機的影響，只是易生背后的是非，尤其是語言上的誤會。</t>
  </si>
  <si>
    <t>太陽屬中天星系主星，不屬南北斗，五行屬陽火，化氣為貴。&lt;br&gt;&lt;br&gt;太陽的光芒與威力，有時甚至比紫微還要普照得廣遠，可是太陽的光與熱卻只施而不受，所以太陽的最主要特質，便是主貴而不主富，主名而不主利。&lt;br&gt;&lt;br&gt;由於這種性質，太陽最宜守事業宮，其中又以居於巳、午二宮最有氣勢。因為在巳宮是太陽即將走至中天，在午宮則如日方中，所以氣勢無倫。若居於落陷的宮位，則主為事業而操心勞碌。&lt;br&gt;&lt;br&gt;太陽既屬中天星系的主星，喜歡百官朝拱，喜得左輔、右弼、天魁、天鉞、文昌、文曲、三台、八座、恩光、天貴等貴吉之星會照。若不得百官朝拱，反會四煞，或煞多吉少，則主橫發橫破，富貴不能耐久。倘吉多煞少，則主心高氣傲。&lt;br&gt;&lt;br&gt;太陽所忌，除火、鈴、羊、陀四煞之外，尤忌巨門。因巨門為暗曜可以掩蓋陽光。亦不喜本身化忌，主對眼目不利。&lt;br&gt;&lt;br&gt;太陽於戌、亥、子、丑四宮落陷。在戌宮，主有近視散光眼疾﹔在亥宮為日月反背的格局，若會祿存、化祿、天馬諸曜，稱為得「祿馬交馳」，反能既富且貴。太陽於卯、午二宮入廟，在卯宮為「旭日東升」，主人有朝氣﹔在午宮為「日麗中天」，權祿雖重，但陽光過份猛烈，亦易患目疾。&lt;br&gt;&lt;br&gt;在男命，太陽為父星及子星﹔在女命，太陽為父星、夫星及子星。凡太陽在命宮，總對六親中的男性帶點刑剋的性質。刑剋的程度則須依其所處的宮位，以及同宮或會照的星曜吉凶而定。太陽在午宮，陽光猛烈，所以對男性六親的刑剋程度，一般來說亦較其他宮位為大。&lt;br&gt;&lt;br&gt;此外，凡太陽在命者，宜日生人，不宜夜生人。夜生人而居於陷宮，即使不會刑煞諸曜，刑剋男性六親的程度亦大。若日生人，則程度一般減輕。&lt;br&gt;&lt;br&gt;太陽普照萬物，所以主慷慨、慈和、氣量寬宏。但於陷宮則易華而不實。女命太陽，則主有丈夫之志，既賢淑且有主見，不易發生感情上的困擾。唯若與火星同宮，則反易感情用事。</t>
  </si>
  <si>
    <t>武曲為北斗第六星，屬陰金，化氣為財。&lt;br&gt;&lt;br&gt;在性格方面，武曲主決斷明快，其缺點則為短慮。於人命中能發亦能敗。&lt;br&gt;&lt;br&gt;武曲性剛，所以不宜再見火鈴同度。若見，必易因一時沖動而生災厄，於化解災難之時，要付很大的代價。由於性剛的緣故，武曲亦不宜見文曜（文昌、文曲、化科），否則反主人優柔寡斷，但外表卻似很有主見，以致進退之間失去分寸。這有如讓有文才的人去管理軍事，自然不覺得適合。&lt;br&gt;&lt;br&gt;武曲雖然不是戰將，像七殺和破軍那樣馳騁沙場，但從性剛一點來說，卻亦有如位列朝班的武臣，所以總帶點孤剋，不似文曜那麼柔和。武剛文柔，是基本特性。&lt;br&gt;&lt;br&gt;因此武曲比文曜更嫌化忌。若化忌星，主事業失敗，錢財耗散。倘更會煞星，則必須寧靜忍耐，否則易見崩散。但武曲卻最喜化祿，主財源泉涌，若再見祿存、天馬，則主發跡他鄉。&lt;br&gt;&lt;br&gt;由於性剛孤剋，所以亦不利婚姻，主遲婚或生離死別。輕則夫妻聚少離多，或夫妻不睦﹔重則夫妻離散。若見化忌、火星、孤辰、寡宿，則須由凶曜多寡，以及武曲所在的宮位，來判斷其婚姻不利的程度。&lt;br&gt;&lt;br&gt;女命武曲，主婦奪夫權，但亦主女子有丈夫氣概。倘會照左輔、右弼、三台、八座諸曜，則為女中強人，更逢科、祿、權及天刑，則權祿名譽均重，必為社會名媛，但不利婚姻。&lt;br&gt;&lt;br&gt;但倘武曲臨陷地的女命，逢四煞，則主刑剋孤獨，更逢化忌，有凶亡的危險。&lt;br&gt;&lt;br&gt;無論男女，武曲守命得天魁、天鉞，而無羊、陀、火、鈴、空、劫沖會或同度，皆主可握經濟大權，宜從事財經界工作。</t>
  </si>
  <si>
    <t>天同為南斗第四星，屬陽水，化氣為福。&lt;br&gt;&lt;br&gt;在斗數中，天同比喻為照顧帝皇起居飲食，安排其宴樂享受的侍臣。所以他的特質是享受，缺點則為浪費及軟弱。&lt;br&gt;&lt;br&gt;天同入命，吉則主人謙遜聰敏，格調高雅，但凶則主人耽於欲樂，優柔寡斷，或只好計劃而不務實。&lt;br&gt;&lt;br&gt;天同畏火星、鈴星的剛剋，但卻不畏擎羊。在午宮與擎羊同度或會合，稱為「馬頭帶箭」。反主可握軍警大權。&lt;br&gt;&lt;br&gt;天同僅於亥宮不喜化忌。若於亥宮化忌，再會四煞空劫及天刑，主刑剋孤單，或災病侵壽。&lt;br&gt;&lt;br&gt;最喜坐戌宮，於對宮（即辰宮）見巨門化忌，稱為「反背」。得祿存或化祿會合，為否極泰來反成大貴之命。&lt;br&gt;&lt;br&gt;女命天同，衣祿豐足，唯易覺精神空虛。故古人稱女命天同居巳亥入廟，雖美而淫，精神空虛。若能充實精神生活，找點事業上或嗜好方面的寄托，則可以避免，仍主婚姻生活愉快。&lt;br&gt;&lt;br&gt;凡天同坐命，或居福德宮，只要不化忌星，多主有音樂方面的才能，或喜愛優美的事物。&lt;br&gt;&lt;br&gt;無論男女，若天同守命，遇煞曜刑曜反而能有開創力，不致產生精神方面的苦悶。若只遇吉曜而不逢煞刑諸曜，則反易因耽於樂逸，流為放蕩。</t>
  </si>
  <si>
    <t>廉貞為北斗第五星，於五行屬陰火。為斗數中的「次桃花」，化氣為囚。於性格主聰敏，敗則為邪惡。&lt;br&gt;&lt;br&gt;在性格方面，廉貞守命的人大多數重感情，欠理智，所以為人有風度，但是卻可能任情放縱。這即是所謂「次桃花」的基本性質。&lt;br&gt;&lt;br&gt;由於「桃花」性質，所以廉貞最喜文昌、文曲。因為當文星與桃花相會之時，桃花的性質即變得閑雅，不會淪為肉欲。便可能化解作詩酒風流，或轉化為藝術的創造力。文學藝術多帶愛情的色彩。凡廉貞守命宮的人，亦多有美術的愛好，特別傾向於書畫。否則對色彩便有特殊的欣賞力，當與貪狼會合時尤為確切。&lt;br&gt;&lt;br&gt;如果不見文星，只與天魁、天鉞、左輔、右弼會合，這類斗數中的輔曜，反易增加廉貞的困擾，以致進退不安。&lt;br&gt;&lt;br&gt;對於火、鈴、羊、陀四煞，廉貞的抵抗力非常之弱。所以凡廉貞坐命，必不見四煞然后才能有所建樹。尤其是巳亥兩宮，見四煞則主四海奔波，若再見天刑、大耗、化忌，更主客死他鄉。&lt;br&gt;&lt;br&gt;廉貞是一顆性質變化非常復雜的星曜，雖有「次桃花」的說法，但卻未必代表廉貞守命的人即命帶桃花，或性格淫蕩。其人必然帶點輕佻與幽默，可是內心卻主觀極強，不易對人遷就。&lt;br&gt;&lt;br&gt;廉貞雖然輕鬆幽默，在交際場合中略帶點小丑的味道，但由於同時有主觀強的性質，所以不可見他輕鬆幽默就以為在公事上好說話。實際上他很可能有一派公事公辦的脾氣。當會合地空、地劫之時，這性質尤其顯著。所以適合從事理工，作科技方面的研究。因為科技工程最宜一板一眼。&lt;br&gt;&lt;br&gt;廉貞坐命亦宜從事建築，因為建築既是工程，又帶藝術的意味。&lt;br&gt;&lt;br&gt;廉貞最嫌化忌，主膿血之災。居於命宮、疾厄宮及遷移宮，對人的運程都有影響。</t>
  </si>
  <si>
    <t>天府為南斗主星，屬陽土，主賢能，為財帛的府庫。&lt;br&gt;&lt;br&gt;天府亦具有領導能力。可是這種領導力卻傾向於守成，缺乏開創性。這有如中央銀行的行長，他的職責在於「理財」而不在於「生財」，所以便難免小心翼翼。辦起事來，表現得有點「細眉細眼」，不如紫微的大方，亦不如太陽的豪邁。&lt;br&gt;&lt;br&gt;因此天府坐命的人，只宜就原有的局面發展，欠缺卓爾不群的表現，亦無獨特的見解，較為隨波逐流。其領導力只表現為一個稱職的主管。由於具有府庫的性質，所以天府坐命的人便比較愛惜金錢。謹慎、穩重，極力尋求安定。府庫無生財之力，只能守財以及運用錢財，因此天府最喜見祿。無論與祿存或化祿會合，都可以增加格局的吉利，能成富格。&lt;br&gt;&lt;br&gt;天府亦喜魁、鉞、輔、弼、昌、曲會合，可以使其人有特殊的見解。同時亦增加了領導群倫的氣勢。亦喜左輔、右弼夾，龍池、鳳閣夾。主人厚重干練，謹慎善謀，足當大任。&lt;br&gt;&lt;br&gt;天府入命不喜見四煞。如果不見祿而只見四煞，很不適合「財庫」的性質。難免諸般奸巧以求財。假如天府與四煞會合，同時又會文昌文曲，卻可能是豪門的清客，亦即是所謂「傍友」。因為昌曲主其人頗能文墨，兼且能言善辯，雖嫌刁巧，亦不失為儒流文士。但倘若文昌或文曲化忌，則這種「天府見煞會昌曲」的星系結構便大為減色，其人容易流為三家村的寒儒，滿腹牢騷，自以為懷才不遇。&lt;br&gt;&lt;br&gt;一般來說，天府不宜獨坐。因為守財庫的官吏不宜孤單，孤單即易對財帛「眼見心謀」。若獨坐無吉曜，會四煞，則變得凡事取巧，善謀好詐。亦不宜見空曜，主孤立無援。若天府獨坐，見空曜及天姚，主其人權術陰謀。&lt;br&gt;&lt;br&gt;天府與天相，是斗數中一對重要的「對星」，所以古人有「逢府尋相」、「逢相尋府」的說法。由於是「對星」的關系，所以「府相朝垣」可以成為格局。&lt;br&gt;&lt;br&gt;女命天府，一般均主忠厚慈祥，聰明機巧，樂於助人。若會吉曜，特別是與左輔右弼會合，有男子之威儀，亦能富貴。見四煞刑劫諸曜，則夫子不全，或須再婚。</t>
  </si>
  <si>
    <t>太陰為中天星曜，於五行屬陰水，化氣為富。&lt;br&gt;&lt;br&gt;太陰與太陽為斗數中重要的「對星」，因此彼此有相同的性質，亦有相異的性質：太陰主富，太陽主貴﹔太陰主女，太陽主男﹔太陰主柔，太陽主剛﹔太陰屬水，太陽屬火﹔太陰為母，太陽為父﹔太陰為女，太陽為子。&lt;br&gt;&lt;br&gt;一般來說，無論男女命見太陰，都對女性的六親不利。可據太陰所在的宮位，以及三方四正的星系組合，來推斷女親的命運。大致上主幼年母親不利。若為女命，則幼年自身不利﹔若為男命，則太陰落陷是不利妻女。&lt;br&gt;&lt;br&gt;男命身宮見太陰，容易與異性接近，亦主其人帶女性化的溫柔。倘若福德宮及夫妻宮不佳，便可能有同性戀的傾向。女命身宮見太陰，不會煞曜，主為人端庄、聰明。若見煞刑諸曜，則有剋夫傷子的傾向。若見桃花諸曜，而福德宮夫妻宮不佳者，亦可能發展成為同性戀。&lt;br&gt;&lt;br&gt;太陰會合文昌文曲，主有才能且博學，可文章秀發。最喜與祿存、化祿會合，因為太陰主藏、主富、主靜，與祿存及化祿氣味相投。與化權、化科會合，則可剛柔相濟。&lt;br&gt;&lt;br&gt;太陰與太陽會合，倘二曜均入廟旺之地，亦主剛柔相濟。其人既有內才，且泱泱大度，豪邁不凡。&lt;br&gt;&lt;br&gt;太陰於陷宮不嫌化忌，因陷宮的太陰本來無光，自然不忌雲遮霧掩。於廟旺的宮位反怕化忌，以雲霧掩蓋月華之故。但在亥宮化忌，則稱為「變景」，除非煞刑諸曜並照，否則「變景」只反增加月色的光彩。&lt;br&gt;&lt;br&gt;凡太陰守命，於論斷時最宜兼視福德宮。因為太陰主富，古代社會單純，雖有競爭卻不激烈，因此主精神享受的福德宮便影響不大。現代社會競爭激烈，競爭手段亦陰謀百出，倘如福德宮不好的話，由於太陰主富的關系，往往反而容易招惹精神上的痛苦。</t>
  </si>
  <si>
    <t>貪狼為北斗第一星，屬陽木，其體則屬水，化氣為桃花。&lt;br&gt;&lt;br&gt;貪狼在命身宮，主人擅長交際，且有多方面的才藝。好動圓滑，手腕八面玲瓏，但卻常易沉溺於嗜好。&lt;br&gt;&lt;br&gt;如果與文昌文曲會合，其嗜好為詩酒琴棋。從物欲方面來說，則為酒色財氣。倘會華蓋，則主其人愛好神秘的哲學。從物欲方面來說，則是喜歡神秘的事物。&lt;br&gt;&lt;br&gt;不過，倘如貪狼會合火、鈴、羊、陀、化忌諸曜，則物欲的性質很深，容易流為貪花好酒，服藥賭博。&lt;br&gt;&lt;br&gt;古人對於貪狼，有「貪居旺宮，終身鼠竊」的說法。古人的說法，是由於「貪居旺宮」的人，心理上容易執著，因此容易發展成為佔有欲過深，由是便有「終生鼠竊」的推斷，因此宜減輕佔有欲。但還得視福德宮所會合星曜而定。&lt;br&gt;&lt;br&gt;貪狼會合吉曜，主榮華富貴，甚至可掌握軍警大權。&lt;br&gt;&lt;br&gt;遇火、鈴，是為「火貪格」或「鈴貪格」，皆主財祿豐厚有突破性的發展。以「火貪格」為上格，「鈴貪」次之。又以見於辰戌宮者為上格，丑未宮次之，其他宮位更次。但若同時見擎羊或陀羅則不合格。合格者見祿存或化祿，尤其有意外的財源，可成暴富。&lt;br&gt;&lt;br&gt;貪狼最不喜擎羊、陀羅，亦畏化忌，但見空劫反可使人踏實。所以見空劫者，多主人有專門技藝。若不見化忌，可從事理工科技研究﹔若見化忌，則宜為工匠。&lt;br&gt;&lt;br&gt;貪狼遇羊陀，會增加人生的坎坷與辛勞。在亥子二宮，更稱為「泛水桃花」，主人自命風流，因色招禍，有吉曜則可轉化為風騷儒雅。在寅宮，貪狼遇陀羅，稱為「風流採杖」，亦主因色遭災。&lt;br&gt;&lt;br&gt;女命貪狼，最大特點是容易染上嗜好，同時性喜神秘，易有宗教信仰。在現代，則可能成為公關、交際的人才。尤其是當有左輔、右弼、天魁、天鉞、天官、天福、恩光、天貴會合時，女命亦能貴，或有相當高的社會地位﹔若會祿曜，且得火鈴拱照者，皆主富厚。是為性情剛毅，旺夫益子的命造。&lt;br&gt;&lt;br&gt;命宮或福德宮見貪狼廉貞會合，主其人有色彩感，亦主愛好藝術，尤喜運動或跳舞。若貪狼獨坐，則有愛好運動的傾向。</t>
  </si>
  <si>
    <t>巨門為北斗第二星，屬陰土，又屬陰金。&lt;br&gt;&lt;br&gt;古人有「土多金埋」之故，所以將巨門作為暗曜，主是非口舌及明爭暗斗。&lt;br&gt;&lt;br&gt;但巨門於是非口舌之外，亦主口才。最喜化權，格局高固能富貴，否則亦可為人師表。與太陽會照，則光明磊落，能富能貴。&lt;br&gt;&lt;br&gt;古代受社會條件限制，巨門守命的人，其發展行業有限。現時社會背景不同，則可為公關、播音人才，甚至可從事外交或律師。若見廉貞、貪狼、龍池、鳳閣、天才等曜，更可從事表演藝術。&lt;br&gt;&lt;br&gt;巨門能以言辭取信於他人，所以當化權的時候，其言談即具有權威性。若巨門化祿，則宜於表演人員，尤其是可成為優秀的司儀。見文昌文曲、紅鸞天喜、天姚、咸池更佳。&lt;br&gt;&lt;br&gt;若巨門化權或化祿，更與化科的正曜會合，主聲名遠播，必為社會聞人，不時公開發表言論。&lt;br&gt;&lt;br&gt;巨門的最大特點是好表現自己，但如果學不精湛，其才不足以濟其用，就變成不容易服人，因此招惹嫌忌。所以巨門最喜會昌曲、化科等文曜。命宮即使不見文曜，福德宮若文星畢集亦可補救。&lt;br&gt;&lt;br&gt;巨門居子午二宮，稱為「石中隱玉」。這個格局的好處，是令人減少了自我表現的欲望。其才華藏而不露，是為美格。以見化祿、化權、化科者為上格。見祿存者為次格。皆主人社會地位崇高，且易致富。但此格局的人若一旦登上高峰，成為頭號人物，則反易招嫌忌以致身敗名裂。從這個格局，即可見巨門的表現欲應加節制，同時需要注意才學修養。&lt;br&gt;&lt;br&gt;太陽與巨門會合，可解巨門之暗。從性質來說，是因為「日巨守命」的人，做事多光明磊落，容易為人理解。&lt;br&gt;&lt;br&gt;太陽巨門的星系組合，又有「異族」的性質。所以當這星系會合吉曜的時候，視其所落宮位而定，有與異族通婚，受異族人推崇的性質。&lt;br&gt;&lt;br&gt;巨門對火、鈴、羊、陀、空、劫、刑、忌都有所畏。大致上來說，羊陀令人感情易起波瀾﹔火鈴令人生平添許多風波﹔空劫令人坎坷挫折，而且照古人的說法，可能幼年即遭父母棄擲﹔刑忌則生口舌是非。倘若四煞並照，又見天刑，逢疾厄宮不佳，則易夭折。</t>
  </si>
  <si>
    <t>天相為南斗第二星，屬陽水，化氣為印。&lt;br&gt;&lt;br&gt;印星的特點為公正、謹慎。多終身從事一行職業，不易見異思遷，為最佳僚幕人才。&lt;br&gt;&lt;br&gt;印的本身能善能惡，但善惡均由掌印者左右。譬如法堂上的印，斷人富貴，骨肉團聚，亦能使人受刑罰，家破人散。所以天相在命宮的人，雖多正義感，但亦可流為軟弱。&lt;br&gt;&lt;br&gt;天相在天星為宰相或軍師之意。故忠於主人，為主人度計設謀，以主人之利害為自己之利害，所以逢吉則吉，逢凶則凶。故於十二宮中，天相僅隨其所會合的星曜而分吉凶善惡。&lt;br&gt;&lt;br&gt;天相守命的人，亦甚受社會環境的影響。凡社會文化背景不同，而命盤結構相同的人，命運的遭遇相差很大。&lt;br&gt;&lt;br&gt;天相在命宮或身宮，見化祿及天梁夾持，為「財蔭夾印」，主富貴榮華，快樂享受﹔天相在命宮或身宮，見化忌及擎羊夾持，為「刑忌夾印」，主有牢獄之災，並有刑傷。&lt;br&gt;&lt;br&gt;天相守命，無得力主星拱照，更見火鈴沖破，易見殘疾。&lt;br&gt;&lt;br&gt;女命天相，忌昌曲同會，主情感波瀾。</t>
  </si>
  <si>
    <t>天梁屬陽土，為南斗第三星，司壽，化氣力蔭，有解厄制化之力，然宜會照不宜守命。即對照命宮亦有不宜，總多少帶點孤剋的意味。若守命宮，女命六親均有缺點，其福不齊。&lt;br&gt;&lt;br&gt;天梁在命身宮，主有名士風致：懶散、隨便、拖延、人生欠積極。少年大限過宮，逢災能解，然必逢災病﹔老年大限照坐，雖有病災厄症，亦主帶病延年。&lt;br&gt;&lt;br&gt;天梁在福德宮者，思想清高，有名士風味而不得閑。蓋必有待其排解之事發生，而致其人為虛名而奔忙。若大限福德宮見天梁，而大限命宮不吉，疾厄宮又凶者，多為死限。&lt;br&gt;&lt;br&gt;天梁於人身命宮，主逢凶化吉，遇難呈祥。唯亦因之一生每多災險，或非常之遭遇。故天梁臨命者，必多災多難、多是非、多病痛，唯亦能化災化凶，延壽延年。&lt;br&gt;&lt;br&gt;天梁臨巳宮，最見多災多難、消災解難的情形。&lt;br&gt;&lt;br&gt;凡天梁臨命宮、身宮，或福德宮，都可有甚深之佛道信仰，謂之有善根。宜從事哲學方面的研究。若與天機同度，多出塵之想，可為看破紅塵的僧道。若天梁、太陽、文昌，會祿存或化祿則為「陽梁昌祿」格，大利考試，尤利重要典試，或在選拔性的競爭中得勝。&lt;br&gt;&lt;br&gt;天梁為清官御史，可直諫皇帝，所以最不宜見祿存或化祿。倘有祿星同躔，則不易為人敬服，多招怨恨是非。因此「梁祿同躔」雖能發財，卻多困難憂慮。天梁亦不喜見擎羊單星及天刑，主官司或是非，或主因病動手術。&lt;br&gt;&lt;br&gt;但天梁到底有逢凶化吉的力量，所以雖見四煞刑忌，仍然能憑本身的力量去加以化解。不過難免危險重重，人生多不平凡的際遇。</t>
  </si>
  <si>
    <t>七殺為南斗第五星，屬陰金，化氣為權。亦為帝皇身邊的將星，主肅殺。故人生寂寞，多無知己。不過亦可利用這個特點，發展「掉臂獨行」的性格，成為出奇制勝的創業人才。&lt;br&gt;&lt;br&gt;紫微與七殺相會，可藉帝星對七殺的駕馭，轉化為權力。而肅殺之氣因之亦可祥和。&lt;br&gt;&lt;br&gt;七殺因為是大將星曜，所以最喜佐輔紫微、天府，主能得貴人提拔而平步青雲。 即使遇到煞曜,亦可從商致富。若從商，僅宜從事實業，且能善任手下工作人員，不可投機，易生破敗。且一蹶不振，無東山復起的機會。&lt;br&gt;&lt;br&gt;凡七殺坐命的人，一生必有一次重大的挫折。命宮見空、劫、大耗者尤甚。倘從事實業，雖有挫折仍能得人信任，極易恢復元氣，是故絕對不宜投機。&lt;br&gt;&lt;br&gt;七殺與廉貞同度於未宮，或七殺在午宮守命，廉貞在申宮守福德，皆稱為「雄宿乾元格」，主其人魄力雄厚。此乃七殺陰金為廉貞陰火鍛煉，相制為用，若火煉礦苗，成為有用之才。若七殺在子宮守命者次之。&lt;br&gt;&lt;br&gt;七殺居丑宮，雖亦有廉貞同度，但格局普通。若會照火、鈴、羊、陀四煞，反主刑剋顛沛傷害，重則終生殘疾。&lt;br&gt;&lt;br&gt;七殺最嫌落陷、化忌，亦不喜四煞、空劫、天虛、陰煞諸曜，主為人孤獨，其福不全。每多解脫塵世的宗教人士。又主其人多幻想，時覺心靈空虛。&lt;br&gt;&lt;br&gt;七殺居丑未二宮，遷移宮必為天府，主為人外剛強而內富情感，每易生出世之想，多悲天憫人之念，且對婚姻不利。&lt;br&gt;&lt;br&gt;七殺會太陽巨門於帝旺之鄉，謂之吉處藏凶。主人於順境中忽生劇變，宜韜光養晦。&lt;br&gt;&lt;br&gt;七殺既是將星，魁鉞、昌曲等曜，以及化祿、化權、化科對它來說都不重要，僅能增加其人的聲勢。倒不如將吉曜分配於命宮之外的其他宮位，命盤配置反覺均衡。&lt;br&gt;&lt;br&gt;男命七殺，宜福德宮見諸吉﹔女命七殺，則宜夫妻宮見諸吉曜。</t>
  </si>
  <si>
    <t>tiānmǎ</t>
  </si>
  <si>
    <t>lùcún</t>
  </si>
  <si>
    <t>tiānguān</t>
  </si>
  <si>
    <t>tiānfú</t>
  </si>
  <si>
    <t>jiékōng</t>
  </si>
  <si>
    <t>tiānchú</t>
  </si>
  <si>
    <t>jiélù</t>
  </si>
  <si>
    <t>kōngwáng</t>
  </si>
  <si>
    <t>tiānkū</t>
  </si>
  <si>
    <t>tiānxū</t>
  </si>
  <si>
    <t>lóngchí</t>
  </si>
  <si>
    <t>fèng gé</t>
  </si>
  <si>
    <t>hóngluán</t>
  </si>
  <si>
    <t>tiānxǐ</t>
  </si>
  <si>
    <t>gūchén</t>
  </si>
  <si>
    <t>guǎsù</t>
  </si>
  <si>
    <t>fěilián</t>
  </si>
  <si>
    <t>pòsuì</t>
  </si>
  <si>
    <t>tiānkōng</t>
  </si>
  <si>
    <t>tiāncái</t>
  </si>
  <si>
    <t>tiānshòu</t>
  </si>
  <si>
    <t>tiānxíng</t>
  </si>
  <si>
    <t>tiānyáo</t>
  </si>
  <si>
    <t>jiěshén</t>
  </si>
  <si>
    <t>tiānwū</t>
  </si>
  <si>
    <t>yīnshā</t>
  </si>
  <si>
    <t>sāntái</t>
  </si>
  <si>
    <t>bāzuò</t>
  </si>
  <si>
    <t>ēnguāng</t>
  </si>
  <si>
    <t>tiānguì</t>
  </si>
  <si>
    <t>táifǔ</t>
  </si>
  <si>
    <t>fēnggào</t>
  </si>
  <si>
    <t>chángshēng</t>
  </si>
  <si>
    <t>guàndài</t>
  </si>
  <si>
    <t>mùyù</t>
  </si>
  <si>
    <t>línguān</t>
  </si>
  <si>
    <t>dìwàng</t>
  </si>
  <si>
    <t>shuāi</t>
  </si>
  <si>
    <t>bìng</t>
  </si>
  <si>
    <t>sǐ</t>
  </si>
  <si>
    <t>mù</t>
  </si>
  <si>
    <t>jué</t>
  </si>
  <si>
    <t>tāi</t>
  </si>
  <si>
    <t>yǎng</t>
  </si>
  <si>
    <t>suìjiàn</t>
  </si>
  <si>
    <t>huìqì</t>
  </si>
  <si>
    <t>sàngmén</t>
  </si>
  <si>
    <t>guànsuǒ</t>
  </si>
  <si>
    <t>guānfú</t>
  </si>
  <si>
    <t>xiǎohào</t>
  </si>
  <si>
    <t>suìpò</t>
  </si>
  <si>
    <t>lóngdé</t>
  </si>
  <si>
    <t>báihǔ</t>
  </si>
  <si>
    <t>tiāndé</t>
  </si>
  <si>
    <t>diàokè</t>
  </si>
  <si>
    <t>bìngfú</t>
  </si>
  <si>
    <t>jiāngxīng</t>
  </si>
  <si>
    <t>pānān</t>
  </si>
  <si>
    <t>suìyì</t>
  </si>
  <si>
    <t>xīshén</t>
  </si>
  <si>
    <t>huágài</t>
  </si>
  <si>
    <t>jiéshā</t>
  </si>
  <si>
    <t>zāishā</t>
  </si>
  <si>
    <t>tiānshā</t>
  </si>
  <si>
    <t>zhǐbèi</t>
  </si>
  <si>
    <t>xiánchí</t>
  </si>
  <si>
    <t>yuèshā</t>
  </si>
  <si>
    <t>wángshén</t>
  </si>
  <si>
    <t>bóshì</t>
  </si>
  <si>
    <t>lìshì</t>
  </si>
  <si>
    <t>qīnglóng</t>
  </si>
  <si>
    <t>jiāngjūn</t>
  </si>
  <si>
    <t>zòushū</t>
  </si>
  <si>
    <t>fēilián</t>
  </si>
  <si>
    <t>xǐshén</t>
  </si>
  <si>
    <t>dàhào</t>
  </si>
  <si>
    <t>fúbīng</t>
  </si>
  <si>
    <t>guānfǔ</t>
  </si>
  <si>
    <t>tiānshǐ</t>
  </si>
  <si>
    <t>tiānshāng</t>
  </si>
  <si>
    <t>xúnkōng</t>
  </si>
  <si>
    <t>niánjiě</t>
  </si>
  <si>
    <t>yuèdé</t>
  </si>
  <si>
    <t>男意外，女難產，麻煩，停滯，糾纏。</t>
  </si>
  <si>
    <t>後悔，無助，消沉，無力感。</t>
  </si>
  <si>
    <t>原本有的~失去，消失，不見，身體酸痛，淤青。</t>
  </si>
  <si>
    <t>約束，被迫，流言，醫院診療。</t>
  </si>
  <si>
    <t>法律，糾紛，破財，罰則，規避。</t>
  </si>
  <si>
    <t>化凶，平安，轉讓。</t>
  </si>
  <si>
    <t>主刑傷，血光，傷害，意外，不喜入命身及少中運。</t>
  </si>
  <si>
    <t>保護，阻擋，化桃花煞，解咸池，沐浴。</t>
  </si>
  <si>
    <t>主孝服，開刀，困擾，心情低落，不喜入命身及少中運。</t>
  </si>
  <si>
    <t>小傷，外傷，感染。</t>
  </si>
  <si>
    <t>武貴，文升，化凶。</t>
  </si>
  <si>
    <t>就職，考試，名次。</t>
  </si>
  <si>
    <t>變動，外出，忙碌。</t>
  </si>
  <si>
    <t>沉默，停止，中斷，解約。</t>
  </si>
  <si>
    <t>才藝，學習，孤獨，不被理解。</t>
  </si>
  <si>
    <t>不順，阻礙，小人，流言。</t>
  </si>
  <si>
    <t>損失，被騙，隱藏，暗疾。</t>
  </si>
  <si>
    <t>主剋，分離，無緣，男剋女，女剋男。</t>
  </si>
  <si>
    <t>流言，不實，怨恨，騷擾。</t>
  </si>
  <si>
    <t>感情，肉慾。沉迷。遇凶則凶，遇吉則吉。</t>
  </si>
  <si>
    <t>爭執，吵架，意氣，不爽，男不利女，女不利男。</t>
  </si>
  <si>
    <t>消耗，退出，損失，藥品。</t>
  </si>
  <si>
    <t>主聰明、才能、有壽、好學、聰明，修飾、改建、廣場、有權。</t>
  </si>
  <si>
    <t>主權勢、操守、幫助、權力、保護、盒子、穩固。喜入命身財官遷福。</t>
  </si>
  <si>
    <t>主喜氣、進財、機變、開心、得獎、虛名。</t>
  </si>
  <si>
    <t>主破損，失財，不聚積、不全、流動、遺失。</t>
  </si>
  <si>
    <t>主威猛、性暴、欠和、暴躁易怒、不耐煩、不安、突然出現、增加，亦主掌權。喜武不喜文。</t>
  </si>
  <si>
    <t>主福祿，喜訊、文書、登錄、名次、就職、證照、考試、文書之喜。宜入財官遷。</t>
  </si>
  <si>
    <t>主孤剋刑傷、口角、生氣、造謠、不實、中傷、詆毀、損六畜。忌入命身父母。</t>
  </si>
  <si>
    <t>喜事、開心、滿足、美麗、表面、修正、吉慶、延續、生子。</t>
  </si>
  <si>
    <t>鬱悶、燥熱、發燒、小病、探望、等待、主病、災疾。不喜入命身宮。</t>
  </si>
  <si>
    <t>主口舌是非、是非、強出頭、災厄、惹事、不安。不喜入命身財福宮。</t>
  </si>
  <si>
    <t>主管非訴訟、法院、官司、糾纏、難解、第三方。歲限凶主牢獄之災。</t>
  </si>
  <si>
    <t>桃花，苦惱，感情，錢財，新鮮。子午卯酉為桃花地，有煞為桃花劫。</t>
  </si>
  <si>
    <t>順利，吉祥，成就，虛名。</t>
  </si>
  <si>
    <t>順暢，結果，得到，滿意，幸福，擁有。</t>
  </si>
  <si>
    <t>墜落，頹廢，沒力，隨便，敷衍。</t>
  </si>
  <si>
    <t>停滯，延遲，晚到，不敢，害怕，驚嚇。</t>
  </si>
  <si>
    <t>結束，放棄，消極，陰暗，等待，舊物，落後。</t>
  </si>
  <si>
    <t>重新，準備，計畫，改進，裝修。</t>
  </si>
  <si>
    <t>孤獨，消滅，低窪，無助，沒心，相反。</t>
  </si>
  <si>
    <t>希望，期待，新的，細微，冷藏。</t>
  </si>
  <si>
    <t>幼小，正面，收藏，吸收，複合，多次。</t>
  </si>
  <si>
    <t>主福貴，正義、防禦心、文職、穩重、正直、輔助、升等。宜入命身宮。</t>
  </si>
  <si>
    <t>主貴，武職。高尚、口快、熱情、權勢、領導、升等、好辯論。 宜入命身宮。</t>
  </si>
  <si>
    <t>健康、長壽、勤奮性、正規類、脾胃問題、平和。在六親宮表年紀差距大。宜入命身財官。</t>
  </si>
  <si>
    <t>學習快，才藝類，智慧，才藝、正直、優秀，神經問題。宜入命身。</t>
  </si>
  <si>
    <t>主顯貴、散慢、清閑、氣質、思想、身份。宜入命身財官遷。</t>
  </si>
  <si>
    <t>主恩遇，謹慎，守信，朋友助力，賞識、提拔、贊美。宜入命身財官遷。</t>
  </si>
  <si>
    <t>主貴、明快、果斷、長輩助力、信譽、名望、成功、正義。宜入命身財官遷。</t>
  </si>
  <si>
    <t>積善修德，宗教，神明，靈異，責任，陰暗面，能負責，有信心，白手成家。</t>
  </si>
  <si>
    <t>病痛，腰酸，經期，麻木，慢性長期問題，主橫禍。</t>
  </si>
  <si>
    <t>主耗散、勞碌，低賤，反覆，不全，遇煞頭面有傷痕，刑罰、受傷、流血、癱瘓、破財、哭泣。忌入命身。</t>
  </si>
  <si>
    <t>防害，小人，妒嫉，陰靈，敏感，精神面，產難，冤枉、怪病、謀害。陰、為女性、暗、不明。</t>
  </si>
  <si>
    <t>封章之星，主榮譽，性精明，藝術創作，模范、完美、特長，命身疾易皮膚濕疹。宜入命身財官遷。</t>
  </si>
  <si>
    <t>台閣之星，主顯貴，性剛強，文學興趣，耿直、參謀、助力，命身疾易皮膚過敏。宜入命身財官遷。</t>
  </si>
  <si>
    <t>科甲之星，學問淵博，相貌出眾，有作為，人傲氣，品飲食，有煞耳朵問題。宜入命官。</t>
  </si>
  <si>
    <t>婚姻之星，反應快，好講究，喜服飾，文學考試，華麗、明朗，宜少年、不宜老年，有煞牙齒問題。宜入命官。</t>
  </si>
  <si>
    <t>孤寡乃財、印墓絕之位，主孤獨，固執、破相、離開、挑剔、怨天尤人，男命忌之。忌入命身父母。</t>
  </si>
  <si>
    <t>主虛虛弱、消耗、不合、沉苛、盜賊，逢歲限主災厄。</t>
  </si>
  <si>
    <t>主災禍、意外、勞累、損失、虐待、誣陷，逢歲限主驚險。</t>
  </si>
  <si>
    <t>主孤寡、減少、流蕩、不得、刁難、自以為是，女命忌之。忌入命身夫妻。</t>
  </si>
  <si>
    <t>主福喜、喜慶、秀麗，桃花，婚姻，女孩，及格，得到，奢侈。&lt;br&gt;40歲晚年主血光、失去、開刀、喪偶。</t>
  </si>
  <si>
    <t>主吉慶、訂約、熱鬧、深緣、短期、投機、買賣、音樂、婚姻、生子、進財。</t>
  </si>
  <si>
    <t>主刑剋、喪服、哭泣、孤獨、憂愁、孤僻、憂傷、賠償、後悔、無助、離鄉、敗名。&lt;br&gt;哭虛與巨門廟旺，地方名聲。&lt;br&gt;哭虛與巨門弱陷，喪事破敗。&lt;br&gt;哭虛丑卯申宮+祿存，名聲顯揚。&lt;br&gt;哭虛不宜福德父母六親宮。</t>
  </si>
  <si>
    <t>主虛耗，不安，茫然，無靠，失落，不實，傷心，離家。&lt;br&gt;哭虛與巨門廟旺，地方名聲。&lt;br&gt;哭虛與巨門弱陷，喪事破敗。&lt;br&gt;哭虛丑卯申宮+祿存，名聲顯揚。&lt;br&gt;哭虛不宜福德父母六親宮。</t>
  </si>
  <si>
    <t>主風流、束縛、禁錮、善變、多疑、虛榮、桃花、文彩、賭博、投機、物慾、貴人、女人、不穩、夭折。&lt;br&gt;入廟雅逸，落陷淫佚。卯酉戌亥廟旺文彩聰明。&lt;br&gt;天姚+廉貞、貪狼，多病。&lt;br&gt;天姚不宜財帛宮與夫妻宮位。&lt;br&gt;天姚不宜福德宮易感情困擾與沉迷事物。&lt;br&gt;天姚+羊陀火鈴，失敗，酒色。</t>
  </si>
  <si>
    <t>主孤剋、威嚴、凶器、宗教、法律、中醫、藥丸、膀胱、好面子、不服輸。&lt;br&gt;天刑+太陽貪狼巨門天梁，司律法務。&lt;br&gt;天刑+七殺武曲破軍天梁，軍警黑道。&lt;br&gt;天刑+太陽太陰天梁巨門，宗教醫療。&lt;br&gt;主星弱陷+天刑、羊陀、破碎，傷殘。&lt;br&gt;主星弱陷+天刑、傷使、陰煞，陰靈。</t>
  </si>
  <si>
    <t>主驛馬，變動，趕時髦，潛力、勞動，旅行，貴人，調整，異鄉，肢體，傳染。&lt;br&gt;天馬+空劫，勞而無功。&lt;br&gt;天馬+火鈴，性暴易怒。&lt;br&gt;天馬+羊陀，身體刑傷。&lt;br&gt;女命宮，太陰、天梁、天相、巨門+天馬，婚姻不美。&lt;br&gt;女夫妻，七殺、武曲、破軍+天馬，兩地相思。&lt;br&gt;天馬+祿存，化祿，勞碌生財。&lt;br&gt;天馬+左輔右弼，朋友有助。&lt;br&gt;天馬+天魁、天鉞，長輩有緣。&lt;br&gt;天馬+文昌、文曲，外緣廣泛。</t>
  </si>
  <si>
    <t>主空虚、化空、消失、耽擱。忌入身命宮，喜入疾厄宮。&lt;br&gt;吉星逢空主虛名虛利，命主的實際狀況往往不如外表所見的現象好 ; 煞星逢空亦會減其凶性 。&lt;br&gt;於疾厄 宮中則少病痛；見於田宅，主聚財不易。</t>
  </si>
  <si>
    <t>月德亦稱月德貴人，月德為人具包容性，心地善良。&lt;br&gt;月德加會左輔、右弼，樂於助人。&lt;br&gt;月德加會文昌、文曲，彬彬有禮。&lt;br&gt;月德加會天魁、天鉞，易結交有地位的人士。&lt;br&gt;月德加會祿、權，科，名利雙收。&lt;br&gt;月德加會火星或鈴星，開創力不足，遇凶可化解災難。&lt;br&gt;月德加會擎羊、陀羅，缺乏魄力，遇凶可化解災難。&lt;br&gt;月德加會火星、鈴星、擎羊、陀羅、地空、地劫，開創力不足，缺乏魄力，遇凶可化解災難。</t>
  </si>
  <si>
    <t>為醫藥星，稱天醫貴人，主化兇為吉，逢災有救，可解兇厄。亦有解除、解散、和解、化解、分離、終止、瀉的意思。&lt;br&gt;吉兇都能瓦解，逢吉不吉，逢兇不兇，合而分，分而合。&lt;br&gt;吉聚則化解兇厄，兇聚則為支解、解體、失意、解散、分解、分別、分離、終止、失魂落魄。&lt;br&gt;優點是樂善好施而善解人意，靈敏聰慧又沉穩持重，進取心旺盛且喜向上深造，具宗教緣可得上天庇佑。&lt;br&gt;缺點是思緒過多易使決策難行，略嫌守舊而缺乏沖勁，開創性差不易與時代接軌。</t>
  </si>
  <si>
    <t>為俸祿之星，主吉。天廚入命、官等宮，主有終身公職﹔加會廉、貪、巨、陽等星，主多應酬、能研究廚藝﹔若遇天才星，更顯烹飪之資。&lt;br&gt;優點：聰慧機敏而學習力強，負責敬業能吃苦耐勞，親切和睦、人緣極佳，有口福且能嚐美食。&lt;br&gt;缺點：操心操勞且顧慮繁多，思緒難安而容易分心，對人無防致使容易吃虧，食慾旺盛、易造成身體負擔。</t>
  </si>
  <si>
    <t>主爵祿，性急，管事，誠實，人緣，地位，掌文翰。宜入命身財官遷。為福德之星，天賜之福。主增加人的通達和地位，且一生很會享樂。又主福壽、名利，主福份為天賜自得。&lt;br&gt;為天同的輔星，與天同同度最吉，主福壽雙全﹔與天同同守於福德宮，亦主有福享。&lt;br&gt;與天壽星同宮可增吉，主有福壽。&lt;br&gt;為命宮主星時，面黃白色，方圓臉，中矮身材，微胖，有福相。&lt;br&gt;女命清秀端庄，但不艷麗，與天同同宮，旺夫益子。&lt;br&gt;性情急躁，樂觀直爽，誠實，溫和善良，喜旅游，樂於助人，好布施，好交友，待人處事恰到好處，多管閑事，但管得恰到好處，令人口服心服﹔喜歡運動，但較懶散，講夠享受，家中喜裝璜擺飾。&lt;br&gt;入身命，有僥幸的運氣，喜會吉星，主福厚富貴高壽，衣食無缺，一生無安逸，出身富貴之家，一生得貴人助，逢凶化吉﹔早婚，夫妻諧老，父母兄弟皆全，一生名利雙收。</t>
  </si>
  <si>
    <t>主障礙、凡事節外生枝﹔表落空、虧空、阻截、中途截斷，截斷一部分，事因多為外力作用引起。逢凶聚為喪亡，主半途夭折、斷魂、立即死亡、喪命。&lt;br&gt;陽年空陽，陰年空陰，為正截空。忌入身命財田遷，喜入疾厄，命限逢此星，意志消沉，萬事宜保守，以退為進，以靜為寶，宜信奉宗教，研習命理。</t>
  </si>
  <si>
    <t>為中天兇星，劫殺之神，又名斷橋煞。天空為空亡星，為空出，主多災多風險，不聚財，先成后敗，在人生的運程中打擊很嚴重，尤其精神感情方面。&lt;br&gt;有正星吉星廟旺同度，則為禍較輕，加煞沖則孤寒貧賤，重則夭亡；若同宮正星不好，主多學少成，淡泊名利，六親緣薄。&lt;br&gt;入身宮，行動無目標，到處亂闖，常遇欺騙之事，做事易說謊言，好大喜功，謊報軍情，喜投機取巧而獲財名；若無得力主星，顛三倒四，一生不順；與佛道五術有緣。&lt;br&gt;入命身，亦主孤獨晚婚，加華蓋孤寡，很晚才結婚，甚至不婚，遁入空門。</t>
  </si>
  <si>
    <t>年少／開始，成長，順利，貴人。老運則相反。</t>
  </si>
  <si>
    <t>壯大，發展，延伸，暴露，高處。年老／後悔，不及。</t>
  </si>
  <si>
    <t>自己／金錢損失，物件損害。</t>
  </si>
  <si>
    <t>家人／金錢，精神，損失，錯誤。×</t>
  </si>
  <si>
    <t>主破耗、金錢／精神、損財、敗壞、退祖、錯誤、竊盜、賠償。不喜入命身宮。</t>
  </si>
  <si>
    <t>天鉞星是南斗助星，五行屬火，是一顆貴人星，專門職掌科甲、功名，其貴助並非顯而易見，但卻在暗中有很大的助益，其貴助也是來自長輩、長官或上層機構。&lt;br&gt;天鉞代表自重，好義，積極，上進。&lt;br&gt;天鉞加會左輔，右弼有管理能力。&lt;br&gt;天鉞加會文昌，文曲，感情豐富，有才采。&lt;br&gt;天鉞加會科、權、祿，得財利，企業管理人才。&lt;br&gt;天鉞加會火星或鈴星錢財不聚，感情多困擾。&lt;br&gt;天鉞加會擎羊、陀羅，錢財不聚，感情多困擾。&lt;br&gt;天鉞加會火星、鈴星、擎羊、陀羅、地空、地劫、化忌，錢財不聚，感情多困擾。</t>
  </si>
  <si>
    <t>天魁星是南斗助星，五行屬火，是一顆貴人星，專門職掌科甲、功名，是顯而易見的貴助，也代著貴助來自長輩、長官或上層機構。&lt;br&gt;天魁代表正直，善良，積極，機敏。&lt;br&gt;天魁加會左輔，右弼有管理能力。&lt;br&gt;天魁加會文昌，文曲，感情豐富，有才采。&lt;br&gt;天魁加會科、權、祿，得財利，企業管理人才。&lt;br&gt;天魁加會火星或鈴星錢財不聚，感情多困擾。&lt;br&gt;天魁加會擎羊、陀羅，錢財不聚，感情多困擾。&lt;br&gt;天魁加會火星、鈴星、擎羊、陀羅、地空、地劫、化忌，錢財不聚，感情多困擾。</t>
  </si>
  <si>
    <t>南斗第六星，五行屬陽金，化氣為文魁，司科甲之名。入命為人眉清目秀，多才多藝，學識賅博，性耿縱貫情理。&lt;br&gt;逢火鈴較為孤癖，逢羊陀心機重。此星喜加會太陽、天梁、祿存等星，有專技在身。&lt;br&gt;女命文昌獨座命宮無主星，福不全美，加會羊、火易落風塵。&lt;br&gt;文昌立命之人，行事多先難后易，陷地加煞，多為帶疾延年之人。&lt;br&gt;有表達自己的強烈意念，會努力學習，藉由在學術、讀書、考試、研究等方面的表現，讓人了解自己，故而強化了學習能力，讓人覺得聰明。為了能有好的表達，當然也需要好好的了解自己及他人，所以也加強了觀察和分析的能力。由于具有濃厚的文藝氣味，氣質優雅，令人有好感，也常能吸引異性的留意。&lt;br&gt;文昌主人秀氣端，見多識廣，頭腦反就靈敏，福壽并臻。入廟旺之宮，身有暗痣，大多為紅痣，黑痣亦不忌，于午戌宮陷地，身有斑痕，體瘦。&lt;br&gt;文昌守命，廟旺見諸吉，文章蓋世，功名顯赫，尤喜與文曲同宮。&lt;br&gt;文昌喜金四局生人，富貴雙全，先難后易，中晚年有聲名。&lt;br&gt;文昌守命，陷見諸兇，亦主舌辨，巧藝，本事高人。&lt;br&gt;文昌會太陽、天梁、天同、祿存，可發揮文化、學術、藝術、治理方面的才華，主富貴。&lt;br&gt;文昌武曲守身命宮，文武兼備，有卓越才干，從事文化、政治、貿易均能出人頭地。&lt;br&gt;文昌與擎羊同守，又有廉貞、七殺同守，主人詐偽。&lt;br&gt;文昌貪狼同宮，政事顛倒。&lt;br&gt;文昌貪狼于巳亥宮守命，加煞化忌，主粉骨碎裂尸，夭亡。&lt;br&gt;文昌巨門同宮，喪志，遇挫折限頹廢，或有時善于見風使舵。&lt;br&gt;文昌破軍同宮，主有水災，如被淹死，或患泌尿、生殖系統及腎臟方面的疾病。&lt;br&gt;文昌、左輔會吉星，可做高官。&lt;br&gt;文昌化科在命，主人學習優秀，有才華及學識，考試能金榜題名。&lt;br&gt;文昌可與化科拱照，利于考學，能金榜題名。或文昌在官祿宮化科亦是。&lt;br&gt;文昌陷于天傷，顏回夭折。（命有劫空羊陀，限至七殺，羊陀迭并方論）。&lt;br&gt;文昌化忌在命，亦主其人好學，但學業恐有阻，廟旺化忌災小，陷在化忌災重。</t>
  </si>
  <si>
    <t>文曲星是北斗星系，五行屬水，是專司科甲、功名的星曜，是文華之星，也是桃花星，有口才也代表異路功名。在封神榜中協助姜子牙的女將龍吉即被封為文曲星，有著口舌伶俐，博學多才及修飾美化的功能。&lt;br&gt;文曲代表柔和、口才。&lt;br&gt;文昌為南斗星為人多文雅，口才佳，有文章佳。&lt;br&gt;文曲加會左輔、右弼，有管理能力。&lt;br&gt;文曲加會文昌，感情豐富，有才藝。&lt;br&gt;文曲加會天魁、天鉞，機運多。&lt;br&gt;文曲化科：有才華，口才佳。&lt;br&gt;文曲化忌：專研某事物或無法專心，口才差。&lt;br&gt;文曲加會科、權、祿，得文財，企業管理人才。&lt;br&gt;文曲加會火星或鈴星錢財不聚，感情不順。&lt;br&gt;文曲加會擎羊、陀羅，錢財不聚，有名無實。&lt;br&gt;文曲加會火星、鈴星、擎羊、陀羅、地空、地劫、化忌多感情不佳。</t>
  </si>
  <si>
    <t>擎羊星是北斗助星，五星屬金，主凶厄刑傷，其傷害是顯而易見的。在封神榜中，周朝的大將楊戩被封於擎羊星，職司殘忍、粗暴，是明槍。&lt;br&gt;擎羊代表權威，果決。&lt;br&gt;擎羊為北斗助星為人事業心強，頗有個性。&lt;br&gt;擎羊加會左輔、右弼，有管理能力。&lt;br&gt;擎羊加會文昌、文曲，感情豐富，有才藝。&lt;br&gt;擎羊加會天魁、天鉞，機運多。&lt;br&gt;擎羊加會科、權、祿，得財利，企業管理人才。&lt;br&gt;擎羊加會火星或鈴星主有權威。&lt;br&gt;擎羊加會火星、鈴星、地空、地劫、化忌主破財，衝動。</t>
  </si>
  <si>
    <t>火星是南斗助星，五行屬火，是為殺神，主凶厄之事，行為作風剛猛。在封神榜的故事中，紂王之子殷郊，封於火星，職司暴躁、火速。&lt;br&gt;火星代表有膽識，為人外向，不耐靜。&lt;br&gt;火星加會左輔、右弼，有管理能力。&lt;br&gt;火星加會文曲，感情豐富，有才藝。&lt;br&gt;火星加會天魁、天鉞，機運多。&lt;br&gt;火星加會科、權、祿，得財利，企業管理人才。&lt;br&gt;火星加會擎羊、陀羅，是非多，權威出眾。&lt;br&gt;火星加會鈴星、擎羊、陀羅、地空、地劫、化忌是非多。</t>
  </si>
  <si>
    <t>南斗助星，五行屬火，是為殺神，主凶厄，心性暴烈。在封神榜的故事中，紂王之子殷洪，封於鈴星。&lt;br&gt;鈴星為南斗浮星為人性急，果斷，不耐靜，愛表現。&lt;br&gt;鈴星加會左輔、右弼，有管理能力。&lt;br&gt;鈴星加會文曲，感情豐富，有才藝。&lt;br&gt;鈴星加會天魁、天鉞，機運多。&lt;br&gt;鈴星加會科、權、祿，得財利，企業管理人才。&lt;br&gt;鈴星加會擎羊、陀羅，親緣薄。&lt;br&gt;鈴星加會火星、擎羊、陀羅、地空、地劫、化忌親緣薄。</t>
  </si>
  <si>
    <t>地空代表不畏挫折，揮霍，靈感佳。&lt;br&gt;地空加會左輔，右弼有管理能力。&lt;br&gt;地空加會文昌，文曲，感情豐富，有文采和才學。&lt;br&gt;地空加會科、權、祿，得財順利，是很好的企業管理人才。&lt;br&gt;地空加會火星或鈴星有賺錢機會，懂得賺錢也懂得享受，財進財出頻繁。&lt;br&gt;地空加會擎羊、陀羅，有賺錢頭腦，敢於投資，不易守財。&lt;br&gt;地空加會火星、鈴星、擎羊、陀羅、地劫、化忌，賺錢機會多，財進財出頻繁，當科學家，詩人的機率高。</t>
  </si>
  <si>
    <t>地劫代表努力不懈，獨立，靈感佳。&lt;br&gt;地劫加會左輔，右弼有管理能力。&lt;br&gt;地劫加會文昌，文曲，感情豐富，有文采和才學。&lt;br&gt;地劫加會科、權、祿，得財順利，是很好的企業管理人才。&lt;br&gt;地劫加會火星或鈴星，投資慾望強烈，易因太過冒險而損財。&lt;br&gt;地劫加會擎羊、陀羅，賺錢能力強，花錢也大方，不易守財。&lt;br&gt;地劫加會火星、鈴星、擎羊、陀羅、地空、化忌，有經濟頭腦，敢於投資，成為科學家，詩人的機會大。</t>
  </si>
  <si>
    <t>北斗助星，五行屬土，是代表助力，是輔佐之星，其助力之性質來自平輩，如同事或部屬，或是合作的事業伙伴。&lt;br&gt;左輔代表忠厚，為人作事盡職，人緣佳。&lt;br&gt;左輔加會右弼，有管理能力。&lt;br&gt;左輔加會文昌，文曲，感情豐富，有才藝。&lt;br&gt;左輔加會天魁、天鉞，機運多。&lt;br&gt;左輔化科：有才華，有助力。&lt;br&gt;左輔加會科、權、祿，得財利，企業管理人才。&lt;br&gt;左輔加會火星或鈴星多變動，勇於面對問題來解決。&lt;br&gt;左輔加會擎羊、陀羅，感情多波折，勇於面對問題來解決。&lt;br&gt;左輔加會火星、鈴星、擎羊、陀羅、地空、地劫、化忌多感情多波折，勇於面對問題來解決。</t>
  </si>
  <si>
    <t>北斗助星，五行屬水，亦是代表助力之輔佐之星，其助力亦來自平輩或晚輩，與左輔相同。&lt;br&gt;右弼代表豁達，為人樂觀，好文學。&lt;br&gt;右弼加會左輔，有管理能力。&lt;br&gt;右弼加會文昌，文曲，感情豐富，有才藝。&lt;br&gt;右弼加會天魁、天鉞，機運多。&lt;br&gt;右弼化科：善思考，有助力。&lt;br&gt;右弼加會科、權、祿，得財利，企業管理人才。&lt;br&gt;右弼加會火星或鈴星，多變動，勇於面對問題來解決。&lt;br&gt;右弼加會擎羊、陀羅，感情多困擾，勇於面對問題來解決。&lt;br&gt;右弼加會火星、鈴星、擎羊、陀羅、地空、地劫、化忌多　感情多困擾，多變動，勇於面對問題來解決。</t>
  </si>
  <si>
    <t>五行屬金，為北斗浮星，化氣為忌。陀羅入命宮者，身形雄壯，臉呈方圓形，兩頰略寬，入廟多肥胖，落陷顏面有傷痕，齒弱。陀羅坐命之人大多心術不正，東奔西走，好行奸弄巧，有反抗心，言語虛夸，具有哄騙別人的習慣。&lt;br&gt;女命陀羅，內狠外虛，凌夫克子，不守婦道，又無廉恥。&lt;br&gt;陀羅喜西、北及四墓年生人，安命辰戌丑未，武人橫發高遷，文人則不耐久。陀羅守命寅申巳亥為失陷，主幼時難養，成人則易遭刑傷，遇有吉星扶救則災輕，惟破相不免。（注：亦主少年背井離鄉、棄祖出外亦可得吉，惟值于四生者刑克不免，與其它煞星或廉破殺同守或三合交會，則必妻離子散，父母失養，自身亦必天涯飄泊，孤苦無依。）&lt;br&gt;陀星獨守命宮，主孤寡棄祖，多為巧藝之人，逢遇刑囚諸惡二姓延生。陀羅守命身交會日月忌煞，男女刑克且主目疾。&lt;br&gt;此星守命會輔弼昌曲多有暗痣，逢巨門或七殺傷殘帶疾，刑克妻、子及悖六親。&lt;br&gt;與貪狼同守命身，廟旺者好酒色，更會惡星因此成疾；值于陷地不惟嗜酒戀色而招疾，亦主浪蕩飄流與刑夭。&lt;br&gt;陀羅與火星或鈴星守命于廟旺，且得諸吉星拱照，可主吉利，失于陷地則主孤寡貧窮。陀羅陷地入命，三方會火鈴，必有牢獄之災；或陷地與七殺、破軍、貪狼、巨門、廉貞、武曲同宮，亦為犯罪入獄之命。&lt;br&gt;陀羅在巳亥宮坐命，不論同宮之正星是廟旺或是陷失，坐牢的比例很高，若三方又有火星或鈴星，幾乎為入獄的絕對符。&lt;br&gt;或命宮正星落陷見天空地劫，三方會羊陀火鈴，亦為牢獄資訊。&lt;br&gt;或化忌星在命，與羊陀同宮、加會，亦招官非刑責，囚獄難免。或遷移宮有當生之官府并七殺、擎羊，主離鄉遭配，入獄服刑。</t>
  </si>
  <si>
    <t>祿存屬土，北斗第三星，真人之宿，主人貴爵，掌人壽基，並有解厄制化之功。&lt;br&gt;祿存入命，為人多仁慈，穩重，主人有肥胖的體態。若獨守命宮，臉呈圓形或方圓形，身材稍高，略胖或肥胖，面色黃白。&lt;br&gt;祿存加會左輔、右弼，有管理能力，財運多。&lt;br&gt;祿存加會文曲，感情豐富，有才藝，為人秀麗。&lt;br&gt;祿存加會天魁、天鉞，財運多。&lt;br&gt;祿存加會科、權、祿，得財，企業管理人才。&lt;br&gt;祿存加會地空、地劫，錢財會賺會花。&lt;br&gt;祿存加會擎羊、陀羅，錢財不聚，有才藝之人。&lt;br&gt;祿存加會火星、鈴星、擎羊、陀羅、地空、地劫、化忌感情不順，易被人欺侮，有才藝之人。&lt;br&gt;祿存為羊陀所夾，亦代表要賺取錢財，必同時帶有是非與勞累。天下間無唾手可得的正財。&lt;br&gt;祿存與紫微、天相同度，主權力﹔與太陽、太陰同度，主光輝﹔天府、武曲主財，天梁主蔭，天同主福，亦喜祿存同度增加福祿蔭庇之力。&lt;br&gt;祿存與天壽同在命宮，往往長壽。&lt;br&gt;命無正曜得祿存獨守，乃看財奴。&lt;br&gt;祿馬交馳格喜與昌曲同度，可減少辛勞。若天馬與火鈴同度，主奔波﹔與陀羅同度，為折足﹔與空曜同度，則動而不實，卻又不能不動。&lt;br&gt;除了命宮、遷移宮之外，財帛宮見祿馬亦主得遠方之財或動財，田宅宮見祿馬主在遠方可置產業，但夫妻宮祿馬則為重離輕別之兆。</t>
  </si>
  <si>
    <t>桃花犯主</t>
  </si>
  <si>
    <t>格局</t>
  </si>
  <si>
    <t>紫貪坐命宮、福德宮，乃至遷移宮，其人都有廣泛的交際才能，而且在命宮時具備語言天才，對學習方言外語容易上手。&lt;br&gt;倘如會上文曜如昌曲、天才、博士等，則有交際手腕，且帶酒詩才情，或是精通音律。但會帶自私成分，容易沉迷於酒色財氣。&lt;br&gt;&lt;br&gt;紫貪會上吉曜如昌曲、魁鉞、輔弼、或遇上紀律之星如化忌、天刑、空曜等，就會偏向正道，可以成為有成就的藝術或文學家。&lt;br&gt;若遇上擎羊的破壞，會使貪狼的藝術性質趨於下流。</t>
  </si>
  <si>
    <t>古訣</t>
  </si>
  <si>
    <t>紫府同宮</t>
  </si>
  <si>
    <t>《太微賦》：「桃花犯主為至淫」。</t>
  </si>
  <si>
    <t>《骨髓賦》：「紫府同宮，終生厚福」。</t>
  </si>
  <si>
    <t>在野孤君</t>
  </si>
  <si>
    <t>《全書》：「不入廟，無左右，為孤君，亦清閒僧道」。</t>
  </si>
  <si>
    <t>無道之君</t>
  </si>
  <si>
    <t>化殺為權</t>
  </si>
  <si>
    <t>「紫微七殺同宮，會煞不貴，孤獨刑傷」。</t>
  </si>
  <si>
    <t>其他參考</t>
  </si>
  <si>
    <t>《全書》：「紫微七殺化權，反作禎祥」。「紫微七殺加空亡，虛名受蔭」。「紫微巳亥旺地，與七殺同，丙戊生人財官格」。「紫微七殺與祿同，化殺為權逞英雄」。</t>
  </si>
  <si>
    <t>極響離明</t>
  </si>
  <si>
    <t>紫微在午，必得「府相朝垣」，不得百官亦不為「在野孤君」，若天府得祿，天相得權，則聲勢顯赫。以甲年生人最佳。&lt;br&gt;&lt;br&gt;此局不宜有煞星與紫微同度。若丙年生人，廉貞化忌，而擎羊與紫微同宮，視為破格。&lt;br&gt;若火鈴纏紫微，破格更甚；見空劫則宜哲學。</t>
  </si>
  <si>
    <t>君臣慶會</t>
  </si>
  <si>
    <t>古書：「紫微居午無煞湊，位至公卿」。「如甲丁己生人，安命午宮，值之大格，主大貴。其餘亦主常貴。加煞不是」。「紫微居子午科權祿照最為奇」。</t>
  </si>
  <si>
    <t>命宮：是命運的總綱，包括容貌，身材，也是自身的能力表現，含財富家世，處世態度，情緒控管，品味，格調。此乃代表『我』所有的一切，為先天運勢，命運的主軸原太極位、行運的源頭。象徵多方面。這些代表人格的正，負特質與潛在的思想觀念，甚至一生之境遇與成敗關鍵，都可由命宮推之，是整個命盤的重心。用來推斷一個人的性格、才能、思想等等。</t>
  </si>
  <si>
    <t>兄弟宮：為兄、弟、姊、妹之間的感情，亦包含同事，同學，合作聯盟，合夥人，同業競合等平輩間的互動，及兄弟多寡，個性，和睦與否，相處態度，互動關係，緣分如何，未來成就發展如何，助力與否，有否夭折。朋友或事業合夥關係。也象徵私人機構，公司行號，私人學校等。</t>
  </si>
  <si>
    <t>夫妻宮：主感情，主夫妻之間的感情，宜早婚或遲婚，感情和相處模式，個性，緣份深淺，長相，體形，出身背景，婚姻生活狀況，有無生離死別，另一半配偶的能力及發展如何。乃推論命造在求姻緣，配偶之間(含同居人，性伴侶，婚後之姻親娘家/夫家)的緣份，關係，感情如何，看配偶是否對命造事業有幫助等。</t>
  </si>
  <si>
    <t>子女宮：主晚輩，主子女的多寡，好壞，資質優劣，個性，才華，健康，夭折、流產，相貌，成就是否孝順等。也包含求子嗣，部屬，學生，下屬，凡是對下屬關係及受到命主指揮的人及團體，及子女的態度，子女部屬與自己的緣份如何，成長中的過程如何。也象徵性能力與性生活，異性緣，桃花運，娛樂等狀況，也可透露出個人的生育能力。更可當貴人星看或桃花宮位。乃推論子女和部屬與命造緣份，關係的厚薄。</t>
  </si>
  <si>
    <t>財帛宮：主理財，主一生財富以及收入傾向，多寡，理財能力，賺錢本領，財運好壞，對財富的態度，節約或浪費，財源性質和穩定與否，正道抑或喜發橫財等等。例如是穩定的收入或橫財或經商之財，也包含購物慾望，食物，求財利，金錢投資或週轉及財源何來，來推論命造的財運吉凶。</t>
  </si>
  <si>
    <t>遷移宮：主人際，主對環境改變的適應能力，出外的狀況與際遇，在外的交通狀況，人際關係。亦可推斷旅行中的遭遇。移民狀況如何。是否適合對外投資，或者從事與貿易有關的事業。其與命宮有密切關係。舉凡出國、旅遊、遠行或搬家，或者是否離鄉背井之命等，含暗貴人，外來際遇，與人談判，出外安全或是創業機會等，都可由本宮星曜去瞭解。 也可推論命造的人際關係。</t>
  </si>
  <si>
    <t>交友宮：主領導，主自己與部屬之間的關係，交友狀況，對待的方式狀況，人際關係的好壞，平輩間的關係，是否得到助力與否，部屬之多寡與好壞。也象徵領導統御能力。也可看出是否適合與朋友合夥創業。學業成績也可由本宮星曜研判來推論命造的朋友、同事、部屬、客戶之關係，也包含異性緣，桃花運，外遇，顧客關係或社交場合之人際互動等。</t>
  </si>
  <si>
    <t>事業宮：主工作，主事業貴賤，職位高低，自己與上司及事業夥伴間的關係，企圖心如何，奉職能力，工作的態度，從事的行業性質，事業發展傾向，宜創業或打工，技術專長，宜勞心還是用勞力求財以及事業的變動狀況等。乃推論命造的工作、職業、事業吉凶狀況。</t>
  </si>
  <si>
    <t>田宅宮：主房產，主不動產狀況，置業的運勢，遺產多少，居住環境的變動，品質好壞，家宅運，是否有祖業及其風水庇蔭與否，購屋能力，甚至可推算住家環境、房屋的坐向方位、辦公室之變動等。田宅也可當財庫推算。除了家庭環境、生活狀況外，也代表家族或家鄉。乃推論命造的不動產及家庭狀況。</t>
  </si>
  <si>
    <t>福德宮：精神生活，象徵個性好動還是好靜，健康疾病、思想精神及生活享受的品味，以及物質生活的優劣。個人精神修養如何，潛意識個性，興趣嗜好情形等。財源如何，祖德是否庇蔭。乃推論命造自身的嗜好、志趣、人生苦樂，含思考應變，修業學習，設計創作，精神狀態，心靈層面等情形。</t>
  </si>
  <si>
    <t>父母宮：主長輩，主與父母的感情厚薄，父母或父母的親友對自己的影響，緣份強弱，有沒有父母庇蔭，遺產，父母個性或父母的社會背景等。也象徵個人的相貌、健康狀況。又與疾病受傷有關。也代表與上司，老闆，老師，上線等，考運，面試，求職升遷運勢或政府公權力關係如何。甚至與學校，文書等問題都有密切關係。乃推論命造與父母長輩的關係。</t>
  </si>
  <si>
    <t>身宮:後天努力的傾向，後天命運趨勢，代表後天運勢，由後天的努力的結果，一生的執著點也是先天魄居之地，未形成象前的執性，是先天所做所為導致現今的行為，往往可以改造命運，為輔助命宮之宮垣。(身宮必定各與命宮、夫妻、財帛、遷移、官祿、福德宮同宮。)</t>
  </si>
  <si>
    <t>疾厄宮：主健康，主疾病輕重，先天那個器官較弱，一生中有無重大災病，生病之地、疾病的來源，凶險意外、生死等，是否有驚無險等。也可用來觀察個人情緒表達方式，並透露出個人的性生活能力與愛好。乃推論命造的身體狀況。</t>
  </si>
  <si>
    <t>君臣不義</t>
  </si>
  <si>
    <t>卯位極居</t>
  </si>
  <si>
    <t>《太微賦》：「卯位極居，空門受蔭」。「紫曜遇空，必作談禪之客」。</t>
  </si>
  <si>
    <t>參考命盤</t>
  </si>
  <si>
    <t>1943年5月31日，寅</t>
  </si>
  <si>
    <t>2018年4月20日，丑</t>
  </si>
  <si>
    <t>1976年12月26日，申</t>
  </si>
  <si>
    <t>2018年4月17日，亥，3</t>
  </si>
  <si>
    <t>2018年4月17日，亥時</t>
  </si>
  <si>
    <t>2018年4月16日，亥時，[破格]</t>
  </si>
  <si>
    <t>貪狼化忌再逢空曜後將紫貪的性質徹底改變所造成的。「卯位極居」主好哲學或藝術。更見煞曜，尤其是「火陀」或「羊鈴」，更主科名不利，懷才不遇。「卯位極居」之人容易在禪學上有所成就而得到名譽。</t>
  </si>
  <si>
    <t>《太微賦》：「帝遇凶徒，雖獲吉而無道」。</t>
  </si>
  <si>
    <t>機巨同臨</t>
  </si>
  <si>
    <t>1982年1月3日，戌</t>
  </si>
  <si>
    <t>《太微賦》：「群臣慶會，才善經邦」。《八喜樓抄本》：「假如紫微得府相、文昌、文曲；天府得天同、天梁協之；紫微得夾，為群臣慶會，逢之無不富貴。但有煞星與刑忌囚耗同，則謂之奴欺主，臣欺君，反為禍亂也」。</t>
  </si>
  <si>
    <t>機梁加會</t>
  </si>
  <si>
    <t>天機, 天梁</t>
  </si>
  <si>
    <t>天機, 巨門</t>
  </si>
  <si>
    <t>「機梁交會善談兵」。「天機更逢天梁，必有高藝隨身」。「天機與天梁左右昌曲交會，文為清顯，武為忠良」。「機梁同在辰戌守命，加吉曜，富貴慈祥，若遇羊陀空曜，偏宜僧道」。「天梁星同位，定作道和僧，女命若逢此，性巧比淫奔」。</t>
  </si>
  <si>
    <t>1984年4月4日，子</t>
  </si>
  <si>
    <t>機月同梁</t>
  </si>
  <si>
    <t>天機, 天梁, 太陰, 天同</t>
  </si>
  <si>
    <t>《骨髓賦》：「巨機同宮，公卿之位」。注文云：「如辛乙年生人安命卯宮，二星守命更遇昌曲、左右，上格。如丙生人次之，丁生人亦平常，其餘宮分，不在此論」。&lt;br&gt;古訣云：「天機與巨門同宮卯酉，必退租而自興」。「巨機酉上化吉者，縱遇財官也不榮」。「巨門天機為破蕩」。古訣云：「巨門同一位，武職鎮邊疆，亦要權逢煞，方可立功名」，所指為「機巨同臨」的天機化權，見煞在三方而不在本宮。</t>
  </si>
  <si>
    <t>「機月同梁作吏人」。「天機太陰同居寅申，難免跋涉他鄉」。「寅申四曜命加臨，宗祖根源定有成，刀筆之中宜桌立，榮華發旺在公門」。</t>
  </si>
  <si>
    <t>「天機太陰」的性質浮動，也代表有機變的能力，又主感情不專一。「機月同梁」主其人有心機，又貪財；好挑剔，又討厭踏實工作，因此有吏人的風範。喜歡在職權之內弄權，挑剔別人的錯誤，卻又懶於承擔責任的個性。然而「機月同梁」遇吉，亦不是庸碌之輩。</t>
  </si>
  <si>
    <t>1988年2月28日，子；2018年5月1日，早子</t>
  </si>
  <si>
    <t>太陽, 太陰</t>
  </si>
  <si>
    <t>日月反背</t>
  </si>
  <si>
    <t>日月並明</t>
  </si>
  <si>
    <t>日月夾命</t>
  </si>
  <si>
    <t>《骨髓賦》：「夾日夾月誰能遇，夾昌夾曲主貴兮」。注文云：「如太陽太陰在身命前後二宮夾命，不逢空劫羊鈴，其貴比矣。如昌曲夾命亦如之」。</t>
  </si>
  <si>
    <t>1994年5月12日，戌</t>
  </si>
  <si>
    <t>1994年6月28日，巳</t>
  </si>
  <si>
    <t>陰陽左右</t>
  </si>
  <si>
    <t>日月羊陀</t>
  </si>
  <si>
    <t>太陽躔左輔；太陰躔右弼最佳；太陽躔右弼；太陰躔左輔亦入格。</t>
  </si>
  <si>
    <t>古書：「陰陽左右合為佳」。</t>
  </si>
  <si>
    <t>古書：「日月羊陀多剋親」。</t>
  </si>
  <si>
    <t>丹墀桂墀</t>
  </si>
  <si>
    <t>日照雷門</t>
  </si>
  <si>
    <t>陽梁昌祿</t>
  </si>
  <si>
    <t>古書：「陽梁昌祿，傳臚第一名」。「甲年生人，既不見祿，且太陽化忌，雖會吉曜亦不利，一生多是非困擾，未為佳境；壬年生人天梁化祿，主清貧」。</t>
  </si>
  <si>
    <t xml:space="preserve"> 1987年2月7日，亥</t>
  </si>
  <si>
    <t>1986年12月8日，酉</t>
  </si>
  <si>
    <t>古訣：「日月最嫌反背，乃為失輝」。 註文：「太陽在申酉戌亥子，太陰在寅卯辰巳午，則日月無輝」。</t>
  </si>
  <si>
    <t>1978年2月9日，卯（太陽變格，中洲四化），1963年8月30日，辰（太陰變格）</t>
  </si>
  <si>
    <t>日麗中天</t>
  </si>
  <si>
    <t>太陽在午，得百官，或得祿為是，又名「金燦光輝」。</t>
  </si>
  <si>
    <t>2018年5月11日，未</t>
  </si>
  <si>
    <t>武貪同行</t>
  </si>
  <si>
    <t>武曲,貪狼</t>
  </si>
  <si>
    <t>鈴昌陀武</t>
  </si>
  <si>
    <t>古書：「鈴昌陀武，限至投河」。</t>
  </si>
  <si>
    <t>基本性質可視為意外不幸，或遇上有重大挫折。原局成「鈴昌陀武」的結構，大限或流年見流昌，流陀沖起，又見忌星者，凶險非常，也需留意水厄。</t>
  </si>
  <si>
    <t>1976年11月5日，午</t>
  </si>
  <si>
    <t>將星得地</t>
  </si>
  <si>
    <t>武曲廟旺守命，此格之人，威權服眾，智慧過人，意氣風發，見科權祿，屬富貴上格，能出人頭地。</t>
  </si>
  <si>
    <t>經云：「武曲廟垣，威名赫奕。」，詩曰：「將星入廟實為祥，位正官高到處強。掠地攻城多妙籌，威風凜凜鎮邊疆」。古云：「武曲墓中居，三十才發福」。經云：「武曲入廟，與昌曲同宮，出將入相」。「武曲魁鉞居廟旺，財賦之官」。「武曲祿馬同宮，發財遠鄉」。</t>
  </si>
  <si>
    <t>殺陷震兌</t>
  </si>
  <si>
    <t>「殺陷震兌」而見煞忌之時，則人生多反覆挫折，六親離散，際遇坎坷。再見空曜，每為僧道。</t>
  </si>
  <si>
    <t>1987年1月9日，戌</t>
  </si>
  <si>
    <t>天同反背</t>
  </si>
  <si>
    <t>《骨髓賦》：「天同戌宮為反背，丁人化吉主大貴」。注文云：「蓋天同戌宮本陷，如遇丁生人，則午宮祿存，更得寅宮化祿拱沖，定主大貴」。</t>
  </si>
  <si>
    <t>馬頭帶劍</t>
  </si>
  <si>
    <t>《骨髓賦》：「馬頭帶劍，非夭折則主刑傷」。注文云：「羊刃在午守命，卯次之、酉又次之，為羊刃落陷地是。寅申巳亥四宮，陀羅守命亦然，如辰戌丑未不忌之」。古格云：「羊刃切忌午之方，若來限內最為殃，刑妻剋子生閑事，殘病中年要早亡」。</t>
  </si>
  <si>
    <t>擎羊為剛強好勇之星，在午宮的火可以制擎羊之金，反成器用，化橫暴之力為權威。是否入格，須視是否得六吉星為助而定，吉者可以「威震邊疆」，劣則「夭折刑傷」。&lt;br&gt;「馬頭帶劍」的格局，雖佳亦不妙，縱然富貴亦未必能得安樂。「馬頭帶劍」的劣格，亦必然有一段時期的風光，如何持盈戒滿，否則曇花一現，旋即傾散。化解之道為充實自己，凡事留有餘地，才可剋享富貴。&lt;br&gt;&lt;br&gt;擎羊獨守午宮，無正曜同度為「馬頭帶劍」的正格。&lt;br&gt;貪狼與擎羊在午宮守命，尤其是戊年生人，貪狼化祿；或丙年生人，天同於未宮化祿，與巳宮的祿存夾命亦為美格。&lt;br&gt;天同與擎羊在午宮守命，亦以丙戊年生人為合格。</t>
  </si>
  <si>
    <t>古書：「武曲貪狼同丑未，少年不利，三十後而發福，先貧後福，慳吝之人」。「武曲貪狼加煞忌，技藝之人」。補注：【無煞曜，則為商人之命】。古歌云「武貪入廟貴堪言，必主為官掌大權，文作監司身顯達，武臣勇猛鎮邊疆」。</t>
  </si>
  <si>
    <t>「武貪同行」因武曲為財星，又為武職，見貪狼同度主富，又能增加武曲的聲勢，所以定為美格。「武貪」具有很深的物慾色彩，所以必須經過奮鬥，然後才能發福。若少年享受，則可能影響以後的事業發展。&lt;br&gt;&lt;br&gt;「武貪」在命宮的人，也可能是出身富裕，但不能剋享父蔭；或少年時家境逆轉，然後靠自身努力創業興家。&lt;br&gt;&lt;br&gt;「武貪同行」最喜見祿，戊年貪狼化祿；辛年見酉宮祿存會合，都能成為富格。&lt;br&gt;最喜貪狼會見火鈴，而火鈴在對宮為上格。如果武貪與火鈴同宮，丑宮的命比未宮好，因為丑宮對武曲比較有利，火鈴又不可能與擎羊同坐，否則兩煞星會自己抵消了自己的力量。</t>
  </si>
  <si>
    <t>太陽,天梁</t>
  </si>
  <si>
    <t>《骨髓賦》：「日照雷門，榮華富貴」。古歌云：「太陽卯位貴堪兮，必主平生富貴家，純粹少年登甲第，戰怔聲勢動夷華」。注文云：「卯宮安命，太陽坐守，更三方左右、昌曲、魁鉞守照，富貴不小。甲乙庚辛人合格，加刑忌四煞亦主溫飽」。補注：「甲年生人，既不見祿，且太陽化忌，雖會吉曜亦不利，一生多是非困擾，未為佳境；壬年生人天梁化祿，主清貧」。</t>
  </si>
  <si>
    <t>最喜會太陰化祿，再見文昌同度，大利考試與學術研究，然而夫妻宮卻欠佳。</t>
  </si>
  <si>
    <t>1987年8月31日，戌</t>
  </si>
  <si>
    <t>1978年4月16日，戌（正格）；1976年6月27日，丑（劣格）</t>
  </si>
  <si>
    <t>廉貞清白</t>
  </si>
  <si>
    <t>《骨髓賦》：「廉貞清白能相守」。注文云：「此星未宮坐命，甲生人合格。申宮坐命，癸生人合格。寅宮坐命，己生人合格」。古歌云：「申未廉貞得地方，縱加七殺不為凶，聲名顯達風雲遠，二限優游富貴中」。</t>
  </si>
  <si>
    <t>廉貞喜見七殺，因為廉貞的陰火可以鍛煉七殺的陰金，使金能成器。但廉貞與七殺同居與未宮時，固然有鍛煉的能力。若廉貞居於申垣，七殺居於午垣，亦有冶煉陶熔的能力，所以古人便認為屬美格矣。說「能相守」，因命宮、夫宮見祿，可說成與配偶能度過苦日子而後發家。然本格生人，必經艱險而後有成，在男命，廉貞於未申宮合格，也稱之為「雄宿朝垣」。&lt;br&gt;&lt;br&gt;「廉貞清白」格得兼看夫妻宮。未宮廉貞化祿會天府，夫妻宮天相見府庫充盈，是以為佳；寅申二宮，則命宮、夫妻宮同時見祿，故以為美。&lt;br&gt;現代女命亦適應著先性質，為夫妻分開發展，終能成家業。</t>
  </si>
  <si>
    <t>1974年5月1日，戌（未）；1973年6月9日，戌（申）；1979年11月26日，酉（寅）</t>
  </si>
  <si>
    <t>廉貞文武</t>
  </si>
  <si>
    <t>廉貞在寅或申宮守命，財帛宮必為紫微天相；事業宮必為天府武曲，倘再會照文昌文曲，可謂眾吉會集，而且文武星曜齊全，基本上可以說是一個良好的配搭。&lt;br&gt;但企業家卻一定不會是這樣的命造，因為廉貞一曜稍嫌華而不實，欠缺腳踏實地，開創局面的能力，因此「廉貞文武格」僅能看成是一個企業經理或校長之類的命。</t>
  </si>
  <si>
    <t>殺拱廉貞</t>
  </si>
  <si>
    <t>古人認為廉貞貪狼為桃花，武曲七殺為刑傷，所以四顆星曜配合起來，便是破盡祖業，流離浪蕩之人。即大限逢之，雖不主其人的性格浪蕩，亦主十年破敗。</t>
  </si>
  <si>
    <t>古歌云：「命中文武喜朝垣，入廟平生福氣全，純粹能文高折桂，戰征武定鎮三邊」。</t>
  </si>
  <si>
    <t>古歌云：「貞逢七殺實堪傷，十載淹留有災殃，運至經求多不遂，錢財勝似雪澆湯」。</t>
  </si>
  <si>
    <t>財蔭夾印</t>
  </si>
  <si>
    <t>刑忌夾印</t>
  </si>
  <si>
    <t>天梁為「蔭星」，假如巨門得以為祿，便成為「財蔭夾印」的正格。&lt;br&gt;&lt;br&gt;若巨門不化祿，跟巨門同度的星曜，如太陽、天同、天機等化祿亦可以合格，不過格局較次。其中又以入廟的太陽化祿，及天機化祿為佳。因當天機化祿之吋，天梁亦必同時化權，增加了蔭星的力量，亦成為有力的格局。</t>
  </si>
  <si>
    <t>天相相鄰兩宮，一見擎羊躔守、一見化忌躔守，即成為正格。&lt;br&gt;但天梁本身亦為刑法之星，所以即使沒有擎羊，只要另一鄰宮有化忌，則天梁便可起刑星的作用，形成「刑忌夾印」的另一種組合，天梁化祿不能解救，刑宮得財，可能情況更壞﹔天梁化權則增加了刑宮的權勢﹔必須天梁化科，且天相的三方四正不見煞曜，且見魁鉞、輔弼、昌曲諸吉，然后才能藉刑宮的清明來解化。&lt;br&gt;當羊陀相夾之時，祿存必與天相同度。若天相的三方四正再見煞忌刑曜，亦可以成格，但帶來的災禍則沒有前二者之大。</t>
  </si>
  <si>
    <t>1981年12月29日，戌</t>
  </si>
  <si>
    <t>2011年5月23日，亥</t>
  </si>
  <si>
    <t>1997年3月20日，戌</t>
  </si>
  <si>
    <t>祿馬佩印</t>
  </si>
  <si>
    <t>1986年7月10日，寅；1992年7月11日，寅（祿存在對宮）</t>
  </si>
  <si>
    <t>1991年3月19日，戌</t>
  </si>
  <si>
    <t>天府朝垣</t>
  </si>
  <si>
    <t>古書云：「天府居午，戌宮天相來朝，甲生人一品之貴」。</t>
  </si>
  <si>
    <t>古歌云：「乾為君象府為臣，得地來朝福自新。輔弼忠臣身報國，腰金衣紫拜重瞳」。</t>
  </si>
  <si>
    <t>「天府朝垣」只能成為「輔弼」，所謂「腰金衣紫」，無非只是屬于大臣的榮譽，究竟不是領袖人材。根據現代社會結構，廉貞天府在戌宮同守的人，只是一位很好的理財人材。&lt;br&gt;&lt;br&gt;若甲年生人，廉貞化祿，祿存又居于寅宮相會，則其人亦能創業致富，但卻缺少開創力，只能在守成中發展，不擅長開創。若天馬在寅宮，則其人利于外埠經商。</t>
  </si>
  <si>
    <t>1984年4月2日，午</t>
  </si>
  <si>
    <t>府相朝垣</t>
  </si>
  <si>
    <t>天府,天相</t>
  </si>
  <si>
    <t>古歌云：「命宮府相得俱逢，無煞身當待圣君。富貴雙全人景仰，巍巍德業滿乾坤」。經云：「府相朝垣格最良，出仕為官大吉昌」。經注：「天府、天相乃為衣祿之神，入仕為官，定主亨通之兆」。經云：「府相同來會命宮，全家食祿」。經云：「府相之星女命躔，必當子貴與夫賢」。</t>
  </si>
  <si>
    <t>「府相朝垣」最佳的結構是天相居子，天府居申；天相居午，天府居寅；天相居申，天府居辰；天府居戌，天相居寅。</t>
  </si>
  <si>
    <t>1994年4月23日，戌</t>
  </si>
  <si>
    <t>月生滄海</t>
  </si>
  <si>
    <t>月朗天門</t>
  </si>
  <si>
    <t>明珠出海</t>
  </si>
  <si>
    <t>《骨髓賦》：「月朗天門，進爵封侯」。注文云：「亥宮安命，太陰坐守，更三方吉拱，主大富貴。無吉亦主雜職功名。丙壬生人主貴，丁癸生人主富」。古歌云：「正遇風雲際會期，海門高處一龍飛，文章間出英雄漢，萬裡功名得古稀」。</t>
  </si>
  <si>
    <t>蓋以卯宮為太陽初升之地，旭日東昇，是故富貴。中州派觀點，不喜壬年生人，蓋天梁最不喜見祿，若再加四煞，則絕非美格。凡太陽天梁同守卯宮，太陰亦必同時在亥垣，所以「日照雷門」與「月朗天門」一定同時出現。</t>
  </si>
  <si>
    <t>「太陰居子，是水澄桂萼，得清要之職，忠諫之才」。「太陰居子，丙丁生人，富貴忠良」。</t>
  </si>
  <si>
    <t>「月朗天門」見吉化即佳，能的吉曜朝拱更佳。太陰居亥，以得祿為佳。丙年生人，祿存在對宮，又借會天同化祿；壬年生人，祿存與太陰同度，許為貴局。太陰為財星，守命而且入廟主富，事業宮太陽天粱主貴，因此很容易成為富貴雙全的格局。&lt;br&gt;太陰利夜生人，若生於丑時，文昌在亥守命，文曲在巳會照，主為人聰明而且學業有成，所以堪稱為美格，即使見祿亦不影響格局。&lt;br&gt;&lt;br&gt;凡「日照雷門」與「月朗天門」的格局，最怕火鈴、羊陀、化忌、空劫等煞忌星曜在三方畢集，見之遂為破格。&lt;br&gt;&lt;br&gt;這個格局亦有一個毛病，如果是大運順行的話，若見煞忌照卯宮，其人少年易患心臟病，至三十左右即可能不壽。</t>
  </si>
  <si>
    <t>這個格局，天府、天相、化祿/祿存形成一個三合方，即府相同時得祿。</t>
  </si>
  <si>
    <t>天相、祿存或化祿星、天馬齊聚命宮，主其人位高權重，有財有勢有地位，能一呼百諾。此格局以戊年生人最好，因有貪狼化祿在夫妻宮照事業宮。&lt;br&gt;&lt;br&gt;喜魁鋮守照，昌曲輔弼同宮，或夾拱，富貴皆有。&lt;br&gt;忌擎羊，火星，鈴星，地空，地劫，截路，空亡，同宮，則以破格論。</t>
  </si>
  <si>
    <t>丁年太陰化祿天同化權在子宮安命，事業宮必定是天機化科。從格局層次就構成了三奇加會，而且丁年生人祿存也會在午宮與命宮對照，形成雙祿，巨門化忌又不在三方四正出現，是水澄桂萼的最完美格局。&lt;br&gt;尤其是丁年生的女命，其福德必為太陽逢巨門化忌，也容易造成情感不順，以及內心精神壓力大的情況，其余年份生人以壬年生人天梁化祿，乙年生人天機化祿入官祿為佳，其余年份次之，另外戊年生人天機化忌在官祿宮則屬不吉。</t>
  </si>
  <si>
    <t>1986年10月10日，亥</t>
  </si>
  <si>
    <t>1987年10月26日，戌</t>
  </si>
  <si>
    <t>《骨髓賦》：「三合明珠生旺地，穩步蟾宮」。注文云：「未宮安命，日卯月亥來朝，為明珠出海，定主財官雙美」。</t>
  </si>
  <si>
    <t>丹墀桂墀因為太陽、太陰皆處廟旺之地，能量充足，主星得力，因此主富貴。假如命宮三方四正再有文曲、文昌、化科、化祿、祿存等吉星加會，命主有利爭取功名，少年即可得志，進修、參加比賽都會有不錯的成績，往往可以因名而得利，如考上大學，繼承財產，出國讀書，在非常好的公司工作，年紀輕輕被重用，作為未來接班人，或經商發財，等等...。但如果有煞忌星沖破，或被暗星纏繞，則為平常之命，而且一生容易招惹口舌是非，聲名狼藉，遺臭萬年。</t>
  </si>
  <si>
    <t>《骨髓賦》：「丹墀桂墀，早逐青雲之志」。注文云：「丹墀謂日居卯辰巳；桂墀謂月居酉戌亥。此六宮身命值之是也。亦宜見昌曲魁鉞」。詩曰：「二曜常明正得中，才華聲勢定其雄。少年際得風云會，一躍天池便化龍」。</t>
  </si>
  <si>
    <t>「明珠出海」未宮無正曜，借對宮天同巨門，推斷時仍須視天同巨門是否遇煞忌，縱不化忌，亦易招惹妒忌，遭人耍手段，弄陰謀，遇煞更甚。&lt;br&gt;&lt;br&gt;「明珠出海」最不喜有空劫、煞忌星沖破，否則命主的富貴程度便會大大降低。例如在戊年出生時，因為夫妻宮中有天機星化忌，命主雖然事業有成，但在感情方面會有不順；乙年出生的人，因為官祿宮中有太陰化忌，也容易在婚姻、事業方面遇到許多阻力。不過丁年出生的人，雖然遷移宮中有巨門星化忌，影響卻不是太大，命主會有不錯的事業運，婚姻感情也很好。只是特別容易招小人，事業上越成功的人，越容易有小人從中作梗。</t>
  </si>
  <si>
    <t>1983年10月7日，卯</t>
  </si>
  <si>
    <t>火貪格</t>
  </si>
  <si>
    <t>鈴貪格</t>
  </si>
  <si>
    <t>三合火貪</t>
  </si>
  <si>
    <t>三合鈴貪</t>
  </si>
  <si>
    <t>泛水桃花</t>
  </si>
  <si>
    <t>風流綵杖</t>
  </si>
  <si>
    <t>命宮在寅，對宮為太陽巨門，命宮見截空之正空，再見其餘空曜沖起，始為出家之命。</t>
  </si>
  <si>
    <t>《太微賦》：「善福守空位，天竺生涯」。注文云：「假如身命坐於空位，天機天同三合正照，必主人僧道，逢吉福厚，逢凶定做僧道之命，不為美論也」。古訣：「機梁同照明身空，偏宜僧道」。</t>
  </si>
  <si>
    <t>善福守空</t>
  </si>
  <si>
    <t>太陽,巨門</t>
  </si>
  <si>
    <t>「日月反背」見煞，基本的反應是刑剋六親，人生孤剋，因日月同時失輝。夜生人太陽坐命者不利父；晝生人太陰坐命者不利母，仍需看太陽與太陰與什麼星曜同躔而定。若晝生人太陽坐命，失輝，見煞，且太陰同時見煞，則可能是少年喪母之象；夜生人太陰坐命者，仿此。&lt;br&gt;&lt;br&gt;日反背者已惹官非口舌；月反背者易惹盜竊陰謀，加羊陀尤甚。&lt;br&gt;「日月反背」有「百官朝拱」的情況稍微好一些。</t>
  </si>
  <si>
    <t>《太微賦》：「貪居亥子，名為泛水桃花」。</t>
  </si>
  <si>
    <t>1982年10月23日，戌；1983年9月18日，戌</t>
  </si>
  <si>
    <t>「泛水」主漂流；「桃花」主命薄，主要是以女命而言。貪狼居亥，癸年貪狼化忌，同時與陀羅同度，會照破軍化祿。但此時夫妻宮卻為無祿的天府，且落陷地，因此婚姻必不全美。&lt;br&gt;貪狼居子，對宮必為紫微獨坐，壬年生福德宮逢武曲化忌會照財帛宮與夫妻宮，全盤呈現嚴重的缺點。&lt;br&gt;&lt;br&gt;然而若逢吉曜，則「桃花」轉化為藝術，是於現在社會亦無妨，此尤以亥宮為佳。</t>
  </si>
  <si>
    <t>「機巨同臨」以得祿為貴，但「機巨」的本質為破蕩，不喜見煞，尤不喜火鈴同纏，增加其破蕩的性質，若能成家，晚歲亦多災病。天機主機變、靈動，但「機巨」卻因巨門的「暗」而削弱了它的分析力，只剩下靈動性得以發揮，是否位至公卿，須視魁鉞、輔弼、昌曲等吉曜。&lt;br&gt;「機巨同臨」男命容易流為浮滑，而且有多學不實，見異思遷；女命則容易受誘惑，不持家道。「機巨」不宜再見桃花會合，會變成重視情慾，也帶有「巨門交人，始善終惡」的缺點。&lt;br&gt;&lt;br&gt;卯宮的「機巨同臨」都擅長權變，又富口才，唯若煞忌同躔，則往往變為浮誇。</t>
  </si>
  <si>
    <t>1946年1月5日，亥</t>
  </si>
  <si>
    <t>府相得祿</t>
  </si>
  <si>
    <t>2018年6月19日，戌</t>
  </si>
  <si>
    <t>石中隱玉</t>
  </si>
  <si>
    <t>巨門反背</t>
  </si>
  <si>
    <t>1971年12月20日，午</t>
  </si>
  <si>
    <t>《骨髓賦》：「巨門辰戌為陷地，辛人化吉祿崢嶸」。中州派解釋，巨門化祿與文昌化忌同躔始為奇格。</t>
  </si>
  <si>
    <t>1971年10月22日，午；1971年11月3日，子</t>
  </si>
  <si>
    <t>文梁振紀</t>
  </si>
  <si>
    <t>《骨髓賦》：「子午巨門，石中隱玉」。注文云：「子午二宮安命，值巨門坐守。更得寅戌、申辰科權合照，富貴必矣」。秘云：「巨門子午權科照，官資清顯位三公」。《全書》：「更得寅戌、申辰科祿合照，富貴必矣」。古歌云：「巨門子午喜相逢，更值生人丁癸中，早歲定位攀桂客，老來滋潤富家翁」。&lt;br&gt;&lt;br&gt;辛年生人，巨門化祿會太陽化權，更得文曲化科會照者為上格；&lt;br&gt;癸年生人，巨門化權，得對宮祿存拱照，亦為上格；&lt;br&gt;丁年生人，巨門與祿存同度，對宮天機化科拱照，再借會天同化權，為中格；&lt;br&gt;己年生年，僅得巨門與祿存同度及借會天梁化科，為中格；&lt;br&gt;丙年生人，擎羊與巨門同度借會天機化祿，為下格；&lt;br&gt;戌年生人，不但擎羊與巨門同躔，且對宮天機化忌亦拱照，雖會太陽化科。是為破格也。</t>
  </si>
  <si>
    <t>「石中隱玉」格局的特點是遲發，但卻易傾敗，屬於暴起暴跌的類型。所以遲發，是因為才華未易為人發現；所以傾敗，是由於發跡之後必受人妒忌，且加以陷害。尤其巨門化忌者為然。是故必須發跡後盡量低調，切忌得意忘形。且不宜佔最高地位，以退居幕後，或甘居副職為宜。&lt;br&gt;&lt;br&gt;「石中隱玉」格，喜見祿權科，最怕見刑忌。</t>
  </si>
  <si>
    <t>天梁拱月</t>
  </si>
  <si>
    <t>巨日同宮</t>
  </si>
  <si>
    <t>巨門,太陽</t>
  </si>
  <si>
    <t>《骨髓賦》：「巨日同宮，官封三代」。注文云：「寅宮安命，值此無煞空，上格；申宮次之，巳亥不為美。如巳宮有日守照，亥有巨門，上格；巳有巨門，亥有日者，下格。申有日守命，寅巨來朝者亦上格；寅有日守命，申有巨來朝者，平常之人」。據中州派的觀點，此注文有誤。</t>
  </si>
  <si>
    <t>1976年6月1日，辰</t>
  </si>
  <si>
    <t>天梁遇馬</t>
  </si>
  <si>
    <t>《骨髓賦》：「天梁遇馬，女命賤而且淫」。注文云：「如寅申巳亥四宮安命，遇天馬坐守，而三方遇天梁合照是也」。</t>
  </si>
  <si>
    <t>天梁飄蕩</t>
  </si>
  <si>
    <t>《骨髓賦》：「天梁天馬陷，飄蕩無疑」。注文云：「巳亥申宮安命，天梁失陷，而天馬同宮」。</t>
  </si>
  <si>
    <t>天梁本身帶有孤剋刑忌的色彩，落陷時更甚，於三陷宮，又以巳宮為甚，因此定為飄蕩亦可。同會天馬，自然更增加飄蕩。</t>
  </si>
  <si>
    <t>1975年3月14日，戌</t>
  </si>
  <si>
    <t>壽星入廟</t>
  </si>
  <si>
    <t>《太微賦》：「刑遇貪狼，號曰風流綵杖」。《全集》注云：「加入貪狼羊刃同垣身命與寅宮，主人聰明。若遇閒宮，平常矣」。</t>
  </si>
  <si>
    <t>「風流綵杖」若居命宮，主終生情困，為情折磨，是聰明亦無所用。若流年、大限亦主情愁，甚至或因情而惹是非。若更見火星同躔，或見天刑會合，則更增加情慾而惹禍的程度。&lt;br&gt;若原局星盤以成「風流綵杖」的結構，發動之期，必在受大限，流年羊陀沖起的年份。倘對宮廉貞與流陀同度，則情形更壞。</t>
  </si>
  <si>
    <t>古人說：「貪狼遇火必英雄，指日邊庭立大功」、「貪狼更得與鈴逢，入廟宮中福氣隆」。&lt;br&gt;&lt;br&gt;中州派僅以辰戌丑未四墓宮為入廟，古訣云：「貪狼鈴火四墓宮，富豪家資侯伯貴」。</t>
  </si>
  <si>
    <t>貪狼於丑未宮，「貪狼武曲」同度；與辰戌宮，則武曲與貪狼相對。若貪狼同躔火鈴，則為「火貪」或「鈴貪」正格。若火鈴但躔武曲，則為破格。&lt;br&gt;「武貪」同度比武貪相對有許多缺點。如古訣云：「武曲貪狼同宮，先貧後富」。又云：「武貪墓中居，三十才發福」。或曰：「貪狼武曲同居，欺公禍亂」。&lt;br&gt;&lt;br&gt;能成正格，餘煞不見，兼且不見化忌，是則必主突發。若更見昌曲輔弼，亦可功成名立。&lt;br&gt;&lt;br&gt;古人認為火星或鈴星，不但可以袪除貪狼星之惡性及負面作為力，而且能夠激發貪狼星之善念，並將其付之實際行動，所以對火貪格及鈴貪格之人寄以厚望。</t>
  </si>
  <si>
    <t>命宮及三方無祿存、科權祿、左右、昌曲、魁鉞等吉星同宮和加會，反而會有羊陀火鈴劫空刑姚化忌大耗等兇星，為天梁拱月格。人命逢此，窮困而事業無成，不聚財，流浪在外，不務正業，成事不足，敗事有余。男命游蕩，好酒色嫖賭，女命多淫，私通內亂。&lt;br&gt;&lt;br&gt;古詩云：「月梁落陷最堪傷，必定飄篷在外鄉。唱舞酣歌終日醉，風騷蕩盡祖田莊」。逢吉星則不作此論。&lt;br&gt;&lt;br&gt;經云：「梁酉、月巳，卻作飄篷之客」、「天梁、太陰，卻作飄篷之客」、「天梁天馬陷，飄蕩無疑」、「天梁陷地，遇火羊破局，下賤、孤寒、夭折」、「梁同對居巳亥，男游蕩、又多淫」、「月曜、天梁，女淫貧」、「太陰守命，落陷，與羊陀火鈴同宮，肢體傷殘」。</t>
  </si>
  <si>
    <t>「文梁振紀」格是一個比較有名的清貴格局，古訣云：「天梁廟旺，左右昌曲加會，出將入相」。「文曲天梁同宮，位至臺綱」。即是「文梁振紀」格的根據。天梁在古代為監察御史（臺綱），如與文星（文曲或文昌）相會，不但文采出眾，而且加強其奏事彈劾之力，所以本格乃稱為「文梁振紀」。「振紀」者，提振綱紀也。古人重貴不重富，不過在當今社會，為人過于正直，說話不留情面，很容易得罪人，未必是什么好格局。</t>
  </si>
  <si>
    <t>古訣云：「文星耿直遇天梁，位列黃門烏府行。綱紀朝中功業見，逼人清氣滿乾坤」。</t>
  </si>
  <si>
    <t>秘云：「梁巳亥，陰寅申，主淫佚，不陷衣祿遂，如陷，下賤」。</t>
  </si>
  <si>
    <t>巨逢四煞</t>
  </si>
  <si>
    <t>古歌云：「巨門落陷在身宮，四煞偏於命裏逢，若是吉星無解救，必遭流配遠方中」。</t>
  </si>
  <si>
    <t>巨門守命見羊陀，古人認為「男女邪淫」；見火鈴，「死於外道」。現代社會，也只是人生增加一點波折，但多惹官非。</t>
  </si>
  <si>
    <t>1972年6月22日，寅</t>
  </si>
  <si>
    <t>七殺仰斗</t>
  </si>
  <si>
    <t>七殺朝斗</t>
  </si>
  <si>
    <t>《骨髓賦》：「七殺朝斗，爵祿榮昌」。詩曰：「格名朝斗貴無疑，入廟須教壽福齊。烈烈重重身顯耀，平生安穩好根基」﹔「七殺寅申子午宮，四夷拱手服英雄。魁鉞左右文昌會，科祿名高食萬鐘」。</t>
  </si>
  <si>
    <t>七殺最喜見紫微，古人認為可以化為權利，因此可以表現得出斷臂獨行的卓異性格。「七殺朝斗」若見吉化，地位增強，否則亦主掌權。&lt;br&gt;&lt;br&gt;有此格局的人才能佳，有謀略，財官雙美，可獨當一面，權威十足，可為進階主管，富創造力、企劃力、分析力、思考力，一生富貴。只是此格局太硬太強，易引起是非糾紛，同時因為屬于殺破狼變動格局，一生奔波辛苦難免。&lt;br&gt;&lt;br&gt;假如命宮三方四正有兇星加會，則屬破格，主大起大落，暴發暴敗，縱然一時發達也難長久保持，并且結局大多不佳。不會吉星，則減為平常之格，不見吉星而見兇曜同宮加會，則為劣等命式，主兇惡、殘疾、奔波、犯罪、牢獄，又恐壽難長永。</t>
  </si>
  <si>
    <t>1984年6月3日 ，戌</t>
  </si>
  <si>
    <t>若日月廟旺未必剋。</t>
  </si>
  <si>
    <t>水中作塚</t>
  </si>
  <si>
    <t>《太微賦》：「破軍暗曜共鄉，水中作塚」。</t>
  </si>
  <si>
    <t>破軍文曲「共鄉水中」，然後才會「水中作塚」。所謂「共鄉水中」即是指亥、子、丑。&lt;br&gt;&lt;br&gt;以「武曲破軍」為最劣，見文曲，若逢化忌時，則必同時為羊陀夾忌，或為羊陀會照。其中又以武曲化忌，羊陀夾忌的情況最劣。&lt;br&gt;&lt;br&gt;形成「水中作塚」的格局者需防水厄、暴雨、山洪、颱風，戲水釣魚發生意外等災患。</t>
  </si>
  <si>
    <t>眾水朝東</t>
  </si>
  <si>
    <t>《太微賦》：「文曲破軍寅卯，眾水朝東」。注文云：「假如身命居寅卯，遇文曲破軍，卻有刑煞沖破，一生驚險，限步到此，逢吉則平，遇凶不吉」。細注文云：「終身辛苦」。</t>
  </si>
  <si>
    <t>「眾水朝東」為耗散，猶謂財如流水。破軍文曲，若見刑煞，喜弄權術，卻每每作繭自縛，雖有小聰明卻反為所誤，是故多吉凶反复。&lt;br&gt;若破軍化祿，或見祿存，則雖反复卻能終抵於成，便不致終身辛苦。</t>
  </si>
  <si>
    <t>《骨髓賦》：「梁居午地，官資清顯」。注文云：「午宮安命，天梁坐守是也。丁生人上格；己年次之；癸生人主富，又次之也」。丁人太陰化祿、天同化權於三合方，本宮有見祿存，是故為佳。天梁化祿與祿存同宮不同，化祿則多是非困擾，躔祿存則反而無事。己人天梁亦見祿存，而且化科，唯不會照化祿、化權，故曰次之。癸人天梁於對宮見祿存，故曰富，前人重貴不重富，故曰又次之。有詩曰：「命遇離明拱壽星，一生榮華沐深恩。飛騰鴻鴣青霄近，氣象堂堂侍帝廷」。</t>
  </si>
  <si>
    <t>「壽星入廟」格也是一個比較典型富貴格局，此格局的特點是天梁星在午宮坐命，且與祿存、科權祿、左右、昌曲、魁鉞會照。紫微命盤中有此格局的人性格沉穩，心地善良，正直無私，學識優秀，具有處理難題、統御眾人之才，且其人健康佳，壽命長，一生名大於利，會吉星眾，主大貴。缺點是性格過于耿直，缺乏變通，有些不通人情事故。&lt;br&gt;&lt;br&gt;此格局的缺點是，人緣好，異性緣佳，但婚姻運并不全美，夫妻間易有難解之心結，即或不熱吵也會冷戰。&lt;br&gt;&lt;br&gt;壽星入廟格，丁年生人最好，本來巨門化忌在辰入夫妻宮，但可能是因為受到化星返貴局的影響，所以反而成了上格；己年生人次之；癸生人主富；余年生人非也，不見兇星，主有壽而已。&lt;br&gt;&lt;br&gt;「壽星入廟」格倘如會吉曜，社會地位可以相當高，可是其高傲之性可能因之發揮無餘，甚至流為挑剔，一生也必多精神困擾。天梁的個性是喜歡神秘事物，或宗教信仰。喜昌曲，忌羊陀是此格的特性。</t>
  </si>
  <si>
    <t>英星入廟</t>
  </si>
  <si>
    <t>詩曰：「北斗英星最有權，坎離之上福綿綿。黃金建節趨廊廟，統攝英雄鎮四邊」。經云：「子午破軍，加官進爵」、「破軍子午宮，無煞，甲癸生人，官資清顯，位至三公」。</t>
  </si>
  <si>
    <t>破軍為北斗第七星，五行屬陰水，化氣為耗。&lt;br&gt;&lt;br&gt;破軍為開路先鋒，逢山開路，遇水搭橋，且率先沖鋒陷陣。所以他的基本性質便是能攻而不能守。這種性質，便令到破軍守命的人，容易脾氣暴燥，但卻正直剛烈，於困難的局面中，反易表現出領導才能與開創的魄力。&lt;br&gt;&lt;br&gt;破軍稱為「英星」，見吉主權威，見凶則主破耗。其無論吉凶都帶有破壞力，凶則純屬破耗；吉則破壞後有建設。&lt;br&gt;&lt;br&gt;由於擅開創而不擅守成的性格，倘福德宮見紫微天府，變得多能多勞而主觀甚強，更不耐煩於既成的局面下發展。甚至於創業安定之際，亦時生改變局面之心。&lt;br&gt;&lt;br&gt;破軍沖鋒陷陣，爭城奪寨，先有破壞而后建設，所以自身的危難亦多，每易尾大不掉，陷於困境而不能自拔。於處事時，常易在轉折點受到挫折。&lt;br&gt;&lt;br&gt;破軍最喜見祿，則有后援源源不絕補充，名為「有根」。與祿存或化祿同宮者最吉，會合其他正曜化祿者次之，會合祿存更次。&lt;br&gt;&lt;br&gt;化權、魁鉞、輔弼與破軍會照或同度，可以增加創業的氣勢。若見空劫，則一生多障礙﹔見火、鈴、羊、陀四煞，凡有變動，均先見不利﹔見天哭天虛，則主人心靈空虛。&lt;br&gt;&lt;br&gt;由於破軍有先破壞、后建設的意味，所以一生事業變動必大。唯所有變動，皆有「去舊更新」的性質，所以經商者多由舊事業翻出新的局面。亦主多雙重事業。見耗星則主兼差兼職，或經常負擔額外的工作。「能者多勞」正是破軍坐命的寫照。&lt;br&gt;&lt;br&gt;女命破軍，一般均以遲婚為宜。遇羊陀者更甚。若破軍化祿，則有整容的傾向。這時須留意是否與煞忌刑曜相會。如是，則小心會留下疤痕。</t>
  </si>
  <si>
    <t>「巨日同宮」，又稱「日出扶桑」，因太陽可以解除巨門之暗，並因而發揮巨門的權威，但必須見祿權科等吉化始佳，晝生人，太陽尤須百官朝拱。&lt;br&gt;&lt;br&gt;意謂此時太陽剛剛升起，前景無限好，不會因為巨門的灰暗而影響其人的上進心。也代表命主胸懷大志，考慮問題周全，有魄力，不怕任何困難，經過自身的努力，最終會獲得成功。&lt;br&gt;&lt;br&gt;此格之人，有慈愛的品德，深具君子之風度，待人熱情大方，上進心強，喜歡競爭，但個性有點固執，有時會有心高氣傲的表現，常惹是非。&lt;br&gt;&lt;br&gt;巨日同宮在寅的人的優點比較多，比如口才較好，競爭力強，大局觀很強，樂于助人，天生具備領導力，與異族打交道的機會多，或者出國發展的機會比較多一點。此命之人適合學術研究、律師、國際貿易、旅游、醫師、業務等每天都具有新鮮性、挑戰性的工作。&lt;br&gt;&lt;br&gt;巨日同宮的人的不足之處也不少：說話易得罪人；易犯小人，容易遭來競爭者，死要面子活受罪；女命容易遭遇桃花；心情會不穩定易受環境影響。</t>
  </si>
  <si>
    <t>天同的化權能化解天同落在天羅地網時的不詳，同時得雙祿會照，因化星的力量而扭轉乾坤，但亦主歷經艱危，甚至六親刑剋，然後終成富貴。</t>
  </si>
  <si>
    <t>「巨門反背」的奇格，世人往往視之為幸運，因其一生重要的際遇，表面看來驚險重重，可是實際格局反而十分吉利，全靠化星扭轉乾坤，主辛勞中發跡變泰。&lt;br&gt;但若行至天同的流年，而天同化為忌星者，是年則有傾敗挫折之虞。此蓋因全局實賴天同一星作為調和，是故天同亦不可化為忌星。</t>
  </si>
  <si>
    <t>「英星入廟」格是指破軍星在子宮或者是午宮入廟坐守命宮，三方四正遇祿存、科權祿、左右、魁鉞等吉星會照，無煞星沖破，為此格。紫微命盤中有此格局者，具有沖刺精神，作為力、魄力、主見皆強，性急、果斷，也膽于冒險。但一生變動大，多起落，如遇破格時，較易有投機、涉賭、過度冒險的行徑，大起大落。&lt;br&gt;&lt;br&gt;甲癸年生人上格，主大富或大貴，丁己年生人次之。丙戌年生人主困，不入此格。&lt;br&gt;&lt;br&gt;「英星入廟」格局時，財帛宮必有七殺星坐守，而官祿宮則有貪狼星坐陣，為典型的殺、破狼結構。只是這個格局因為貪狼星落入天羅地網宮位，其負面的性格受到非常大的制約，不致大事彰顯貪狼星的漫無天際，尚能遵循禮法、司法等等的規范。而七殺星也能在「體制」之內作最大能量的沖刺作為，這便是「英星入廟」格局的實質精神所在。</t>
  </si>
  <si>
    <t>1982年6月27日，辰時，卯宮雙祿朝垣</t>
  </si>
  <si>
    <t>祿馬交馳</t>
  </si>
  <si>
    <t>天馬,祿存</t>
  </si>
  <si>
    <t>天馬與祿存必須相互會照或同宮為「祿馬交馳」。「祿馬」見煞忌刑曜，特別是火鈴、或浮動的星曜，如天機、失輝的太陰、太陽等，則主須奔波勞碌以求名利；若見吉曜，特別是再見財星，如武曲，入廟的太陰等，則主離鄉背井而發跡。在現代，亦可能是人沒有離鄉，但財源卻在外地。&lt;br&gt;克應的時段必須在「祿馬」被沖動的運限，如大限的「祿馬」沖動原局的「祿馬」；或流年的「祿馬」沖動大限的「祿馬」始能克應。&lt;br&gt;&lt;br&gt;祿馬同宮坐命，天生就有商賈的命運，很容易因為自己的想法行商獲利。&lt;br&gt;祿馬同宮坐遷移宮，是祿馬交馳的另一種形式，就是所謂的出外格，要遠離出生地，利遷移致富。&lt;br&gt;祿存在遷移宮，命宮有天馬，這樣的祿馬交馳，則變成一定會離鄉奔波。因遷移宮有祿，馬被祿牽引，就一定往外驛動，但不一定真的有利，就算有，但卻一定忙碌異常。</t>
  </si>
  <si>
    <t>1960年8月19日，亥，寅宮</t>
  </si>
  <si>
    <t>《骨髓賦》：「天祿天馬，驚人甲第」。注文云：「如寅申巳亥宮安命，值天祿天馬坐守命宮，更三合吉化守照，依此斷。加煞不是」。</t>
  </si>
  <si>
    <t>雙祿朝垣</t>
  </si>
  <si>
    <t>祿合鴛鴦</t>
  </si>
  <si>
    <t>天馬,祿存,天相</t>
  </si>
  <si>
    <t>三奇加會</t>
  </si>
  <si>
    <t>甲第登庸</t>
  </si>
  <si>
    <t>詩曰：「禹門一躍便騰空，頭角崢嶸大浪中。三汲飛翻合變化，風云平地起蛟龍」。經云：「科命權朝，登庸甲第」、「科權對拱，躍三汲于禹門」。</t>
  </si>
  <si>
    <t>化科,化權</t>
  </si>
  <si>
    <t>化祿,化科,化權</t>
  </si>
  <si>
    <t>「甲第登庸」者聰明過人，文章冠世，可以在云云眾生之中嶄露頭角，凸顯地位，絕非泛泛之輩。其人會因為名望聲譽佳，而確立崇高的社會地位。&lt;br&gt;&lt;br&gt;此格局最忌有兇星同宮或是被煞星沖破，視為破格，命主易成為華而不實、鈷名釣譽之輩，當然也要看化科星能量挹注的星曜以及兇星類別而定，如果化科與空劫同宮，則會出現懷才不遇之情形。訣曰：「科名陷於兇神，苗而不秀」。&lt;br&gt;&lt;br&gt;古人以化科為文墨之星，若正曜化科守命，雖會惡煞亦不失為「文章秀士，群英師范」，所以一旦與化權相會，便認為可因考試得科名而晉身廊廟。&lt;br&gt;然而在今日的社會，這個格局未必有同等的意義。現代人雖然重視考試，但讀書人卻不一定要靠考試做官為出身「正途」，所以「甲第登庸」的意義便小了許多。</t>
  </si>
  <si>
    <t>1984年6月4日，戌，申宮</t>
  </si>
  <si>
    <t>經云：「雙祿重逢，終身富貴」。古歌云：「財官二處與遷移，雙祿臨之最有宜，德合乾坤人敬重，滔滔富貴世稀奇」。</t>
  </si>
  <si>
    <t>這個格局，若雙祿同守於宮垣而不合格。必需一守財帛宮，一守官祿宮﹔或一守財帛宮，一守遷移宮﹔又或一守官祿宮，一守遷移宮，然后才是美格。若有忌星沖破命宮或三方，卻亦不能稱為合格。&lt;br&gt;&lt;br&gt;雙祿朝垣的好處是易發財，尤其是雙祿分布於三合方，每十二年一個循環，至少有三次流年的命宮得到雙祿會合，隔幾年即有一次財源順遂，其人一生的財運氣勢因之也便容易連貫。&lt;br&gt;但這個格局仍有高低的分別。若守命宮的星曜吉利而且強有力，則格局高，若守命宮的星曜浮動，如天機，巨門之類，則格局低。又需看四煞的分布，命宮會煞多，其人或多財而多禍。</t>
  </si>
  <si>
    <t>「財官二處與遷移，雙祿逢之最有宜﹔德合乾坤人敬重，滔滔富貴世稀奇」。此乃雙祿在財帛、官祿、遷移照命而言。</t>
  </si>
  <si>
    <t>月馬</t>
  </si>
  <si>
    <t>http://www.ziweixueyuan.com/category/geju</t>
  </si>
  <si>
    <t>科名會祿</t>
  </si>
  <si>
    <t>古歌有云：「科名在命數中強，卓越才華遠近傳，一躍連登三級浪，衣冠濟楚待經廷」。訣曰：「科祿命逢兼合吉，威權壓眾相王朝」。</t>
  </si>
  <si>
    <t>「科名會祿」是指命宮中有化科星坐守，三方四正有化祿或祿存星會照。在古人的觀念，先論科名然后論祿，是故才有這樣的構想。命盤中有此格局的人才華卓越，有名望，遠近皆榮顯，風雲際會，開展運程，財名皆足。步入社會發展，可獲擢昇。多主大限行吉之地平步青雲，惟財官二宮亦並有魁鉞守照方作此斷。加煞忌、辛勞更甚、以破格論。&lt;br&gt;&lt;br&gt;但亦要看是甚麼正曜化祿，倘如是浮動的星曜，如天機、巨門之類，或者是不宜化祿的星曜。如天梁，則格局應該可以算是有缺點。&lt;br&gt;至於化科的星曜，若武曲、太陰及天府化科。則主在財經界有聲譽﹔若文昌文曲化科則主學業有成，為人儒雅﹔若紫微化科，則其人無論於何行業均能出人頭地，卓著聲名﹔若天機化科。則其人宜於理工界發展，亦宜商界。</t>
  </si>
  <si>
    <t>祿文拱命</t>
  </si>
  <si>
    <t>經云：「祿文拱命，富而且貴」。</t>
  </si>
  <si>
    <t>「祿文拱命」是指命宮中有祿存星坐守，命宮三方四正有文昌、文曲星拱照，無煞星沖破，即此格。命盤中有此格局者主富貴，能因文而進財，在才藝方面表現卓越。若無煞湊，必為富有的知名人士。不過，此格局必須命宮中有主星坐守，假如再有魁鉞、輔弼加臨，則格局會更高。最忌有煞忌星沖照，視為破格，如命宮無主星，則不成格。&lt;br&gt;&lt;br&gt;祿存星為福善所存的地方，主掌人的爵路，為一顆財星，具有解厄制化的功能。其最喜會文曜，如果有文昌、文曲、化科等科甲吉星來會有利科名﹔特別是見文昌代科、或文曲化科的話，在古時，易在科場報捷﹔在現代，也有利考試成績，或有利比賽成成績。</t>
  </si>
  <si>
    <t>詩曰：「三奇拱向紫微宮，最喜人生命裡逢。燮理陰陽真宰相，功名富貴不雷同」。經云：「科權祿拱，名譽昭彰」、「科權祿拱，定為折桂之高人」、「科權祿合，富貴雙全」、「化祿守命身官祿之位，科權相逢，必作大臣之職」、「化權守身命，科祿相逢，出將入相」、「化科守身命，權祿相逢，宰臣之貴」。</t>
  </si>
  <si>
    <t>雙祿夾命</t>
  </si>
  <si>
    <t>古歌云：「化祿及祿存夾身命，主富貴」。</t>
  </si>
  <si>
    <t>科星煞湊</t>
  </si>
  <si>
    <t>化祿,祿存</t>
  </si>
  <si>
    <t>化科,化祿,祿存</t>
  </si>
  <si>
    <t>古詩云：「命里科曜正為清，凶眾多為林下人。甚至吉星不失局，讀書至老無功名」。</t>
  </si>
  <si>
    <t>化科一曜，最怕地空地劫，古人認為功名蹭蹬。文昌文曲化科而與空劫同度，其人雖享文名亦不能獲一矜，此所以「讀書至老沒功名」也。&lt;br&gt;現今社會「科星煞湊」的格局，可以體現在某些人，名聲很大，可是卻招來許多無謂的困擾，甚至招來怨謗。而且又不只文人為然，商業社會有許多文書上的來往，若遇「科星煞湊」，便容易因合同契約而招惹是非。</t>
  </si>
  <si>
    <t>權祿巡逢</t>
  </si>
  <si>
    <t>權煞化祿</t>
  </si>
  <si>
    <t>http://www.zhuqiyang.com/alist/125</t>
  </si>
  <si>
    <t>古歌云：「命逢權祿實堪誇，千載功名富貴家，單見也應身富厚，平生穩步好生涯」 。</t>
  </si>
  <si>
    <t>「權祿巡逢」即化祿或祿存與化權同守命宮。這個格局亦有一個條件，即是權祿同守命官時，應以不見煞曜為貴。&lt;br&gt;若見火鈴羊陀等煞，古人認為僅主「虛譽之隆」，亦即有名無實，更難談得上「千載功名富貴家」矣。&lt;br&gt;祿權守命的人，適合做會計工作。尤以天機化祿，武曲化權者為然。</t>
  </si>
  <si>
    <t>化祿、化權、化科三化曜稱為三奇，此三化曜會於命宮三方四正，便為三奇加會格。入格者，志向弘遠，運氣極佳，有僥幸之惠，多意外好運及貴人之助，一生能成就大事大業。三合正星入廟旺及三化曜亦廟旺得地，則為著名世界之格，巨富大貴。若命宮星辰廟旺，且三方會有凶星，仍有富貴聲名，只是比前者不及爾。&lt;br&gt;&lt;br&gt;化祿一般主官祿，化權一般主權柄，化科一般主聲望，所以命宮自然喜歡這三顆星曜會合。但以不見火鈴羊陀等四煞，或不見地空地劫；不見天刑化忌始為美格。倘如見「三化會合，又見煞忌」那麼就要仔細研究化曜的性質，然後才可以推斷其人命造的點與缺點。&lt;br&gt;若命宮星辰落陷且三方會有四煞劫空，或命重犯空亡者，雖有才華亦懷才不遇，難有大成，反減為平常之格。&lt;br&gt;&lt;br&gt;甲年生人：&lt;br&gt;&lt;br&gt;武曲天相在寅申坐命。（大富大貴）&lt;br&gt;紫微貪狼在卯酉坐命。（難富貴，縱富貴亦屬常人，須有左右或昌曲同宮方吉）&lt;br&gt;廉貞七殺在丑未坐命。（大富大貴）&lt;br&gt;武曲破軍在巳亥坐命。（難富貴）&lt;br&gt;廉貞天相在子午坐命。（大富大貴）&lt;br&gt;紫微七殺在巳亥坐命。（難大成）&lt;br&gt;武曲貪狼在丑未坐命。（可大富，須見火鈴同守方妙）&lt;br&gt;廉貞破軍在卯酉坐命。（可富，難大成）&lt;br&gt;紫微天相在辰戌坐命。（可富貴，有左右昌曲更吉）&lt;br&gt;紫微破軍在丑未坐命。（可富，難大成）&lt;br&gt;廉貞貪狼在巳亥坐命。（難有富貴，男游蕩，淫佚。亥宮主牢獄）&lt;br&gt;武曲七殺在卯酉坐命。（難大富貴。皆有殘疾，卯宮尤重。酉宮可富，難大成）&lt;br&gt;&lt;br&gt;丁年生人&lt;br&gt;&lt;br&gt;天機太陰在寅申坐命。（可富貴，難大成）&lt;br&gt;天梁在子午坐命。（大富大貴）&lt;br&gt;天同在辰戌坐命。（大富大貴）&lt;br&gt;天同在卯酉坐命。（大富貴）&lt;br&gt;天同太陰在子午坐命。（子宮大富貴。午宮不顯，女命淫佚）&lt;br&gt;天機天梁在辰戌坐命。（可富貴）&lt;br&gt;命宮在寅或申無正曜，而對宮為巨門太陽者。（可富貴，難大成）&lt;br&gt;天同天梁在寅申坐命。（中等富貴，須風水配合可大成）&lt;br&gt;太陰在辰戌坐命。（大富大貴，見左右昌曲，生於夜晚更佳）&lt;br&gt;天機在子午坐命。（大富大貴）&lt;br&gt;命宮在丑或未無正曜，而對宮為太陰太陽者。（難大成，女命淫佚）&lt;br&gt;&lt;br&gt;丙年、辛年生人因有文昌和文曲化科，三奇加會並無固定，故不列出。&lt;br&gt;&lt;br&gt;乙、戊、己、庚、壬、癸年生者，並無三奇格出現，化祿、化權、化科永遠也不會在三方四正加會沖照。</t>
  </si>
  <si>
    <t>坐貴向貴</t>
  </si>
  <si>
    <t>天魁,天鉞</t>
  </si>
  <si>
    <t>經云：「天魁天鉞，蓋世文章」。「魁鉞同行，位居台輔」、「魁星臨命，位列三台」、「魁鉞命身多折桂」、「貴人貴鄉，逢之富貴」。詩曰：「天貴相隨命里來，定應名佔少年魁。文章蓋世追班馬，異時當爲宰相才」。</t>
  </si>
  <si>
    <t>魁鉞凶沖</t>
  </si>
  <si>
    <t>古歌云：「魁鉞文星守貴榮，何愁金榜不題名。若然凶眾無星救，痼疾煙霞耳自寧」。</t>
  </si>
  <si>
    <t>天魁守命，會天鉞；或天鉞守命。會天魁，同時遇四煞空劫衝破。&lt;br&gt;魁鉞見擎羊鈴星，主痼疾；魁鉞見地空地劫，反主不第，所以那首古歌，便說「痼疾煙霞耳自寧」，猶雲，一就是終身痼疾，一就是嘯傲咽霞，反而不能出任。&lt;br&gt;今日社會無所謂「嘯傲煙霞」這回事，因為現代已無「山林隱逸」，因此命官身二宮天魁天鉞而又見擎羊鈴星同度，雖仍主痼疾纏身，但見地空地劫，卻是「貴人反而變成小人」，例如本來有人提拔，可是卻反目成仇，或因產生誤會而招尤怨。人際關係不佳，變成獨來獨往，也就等於「嘯傲煙霞」。</t>
  </si>
  <si>
    <t>化祿,祿存,文昌,文曲</t>
  </si>
  <si>
    <t>一天魁、天鉞一在命宮，一在遷移宮，身宮守遷移更佳。須命宮主星廟旺，三方四正有吉星加會，方入此格。&lt;br&gt;本格生人多半出身良好，有學識，社會地位會不錯，能取得高學歷，爲人端莊，一生多助人，亦多得眾人相助，尤其逢凶化吉，遇難呈祥，富貴。若命再無吉星，縱有魁鉞，雖能得人助，仍屬普通之人。</t>
  </si>
  <si>
    <t>2018年9月18日，辰</t>
  </si>
  <si>
    <t>文星遇夾</t>
  </si>
  <si>
    <t>命裏逢凶</t>
  </si>
  <si>
    <t>命無正曜</t>
  </si>
  <si>
    <t>輔拱文星</t>
  </si>
  <si>
    <t>貴星夾命</t>
  </si>
  <si>
    <t>文星暗拱</t>
  </si>
  <si>
    <t>文桂文華</t>
  </si>
  <si>
    <t>文星拱命</t>
  </si>
  <si>
    <t>https://reglamak.tian.yam.com/posts/10619110</t>
  </si>
  <si>
    <t>如果命宮在丑宮或未宮，天府或者是武曲、貪狼駐守，它的兩旁相鄰的宮位(父母宮和兄弟宮）分別有太陽星、太陰星坐守着，就稱為日月夾命格，則此人一生中財源富足，有財利或社會地位。&lt;br&gt;日月夾命格喜命宮及三方四正有吉星廟旺會照，又無煞星侵擾，命主既有權又有錢，一生富貴。&lt;br&gt;&lt;br&gt;太陽在午、太陰在申，夾未宮天府是正格，此時日月並明。天府本主財，很有商業頭腦，又得鄰宮日貴、月富夾持，容易成名致富。居財帛、命宮、身宮均佳。&lt;br&gt;&lt;br&gt;天府在丑宮，因為日月反背，夾輔力較弱。若見左輔右弼會照或於鄰宮夾輔，亦不失佳局。&lt;br&gt;&lt;br&gt;太陽巨門在寅、天同太陰在子，夾丑宮武曲貪狼。武曲是財星，只要沒有文昌、文曲同宮或會照，也是利於名利的組合。&lt;br&gt;&lt;br&gt;最弱的是天同太陰在午，太陽巨門在申，夾未宮的武曲貪狼。若再見昌曲，或照會、夾拱，非但沒有權貴可言，還可能因好行驚險而陷入絕境。</t>
  </si>
  <si>
    <t>古歌云：「冊書一道自天來，喚起人間經濟才，命里榮華真可羨，等閑平步上蓬萊」。</t>
  </si>
  <si>
    <t>「文桂文華格」——即安命於丑宮或末宮，而命宮中見文曲文昌星同守。&lt;br&gt;&lt;br&gt;文昌文曲同坐命宮，其人必然風流儒雅，有獨特的格調，而且聰明俊秀。這是它的優點。&lt;br&gt;可是昌曲二星究竟不是正曜，力量薄弱，在以考試為最大競爭的時代則當可以應付，在今日社會除了考試還有許多爭權奪利的事，所以還必需有其它有力的正曜相扶，然後始可以適應目前的時代。&lt;br&gt;&lt;br&gt;古人不重女命，所以這個格局亦與女命無關。女命若見昌曲二曜同坐，婚後反容易有感情上的挫折，若見天府武曲同照命垣，便容易為有家室的人士追求，造成痛苦的感情困擾。所以「文桂文華」在今日並不如古代那麼好。</t>
  </si>
  <si>
    <t>1984年10月1日，卯</t>
  </si>
  <si>
    <t>依照中州派所傳，天魁天鉞夾命，命宮見恩光天貴，主考試中式出仕。</t>
  </si>
  <si>
    <t>文昌,文曲</t>
  </si>
  <si>
    <t>「日月並明格」——即安命於丑宮或未宮，太陽與太陰同守命垣。&lt;br&gt;&lt;br&gt;太陰太陽同宮的情形，只有在丑未兩宮出現。在丑宮時，太陰入廟而太陽失地；總有一顆星曜欠缺明朗，根本談不上「日月並明」。&lt;br&gt;況且，凡太陰太陽同宮的情形，三方四正中一定有兩個宮位沒有正曜，事業宮則為天粱落陷守垣，財帛宮則只能借用對宮的天機巨門，星曜的性質未見得好。&lt;br&gt;&lt;br&gt;化科化權會合或守垣，卻只有丁年或戊年生人合格，而且還只有戊年世人，大陰化權，太陽化枓，再會巳宮的祿存為全美之局。</t>
  </si>
  <si>
    <t>古歌云：「命宮日月喜相逢，更遇科權在化中。此命武官須建節，文公定主位三分」。</t>
  </si>
  <si>
    <t>1988年10月12日，酉</t>
  </si>
  <si>
    <t>輔即左輔星，文星在這裡指文昌星，輔拱文星格就是指文昌在命宮，有左輔在三方四正拱照，方合此格。另外最喜歡命宮坐文昌、文曲，有天魁、天鋮、科星，有輔弼來會照。富貴皆有；遇擎羊、火星、鈴星、地空、地劫、截路、空亡等凶星同宮或會照，則破格。&lt;br&gt;&lt;br&gt;此格生人多半聰明且才華橫溢，在古代為治國之才，文能興邦。在現代，擁有此格局的人多半能力出眾，才華橫溢，才思敏捷，有能力獨擋一面。利於擔任公職或在商界發展，適合任管理職務，可獲得升遷發展。有右弼、文曲、天魁、天鉞、化科等吉星相拱會照，其人心胸寬廣，善於自我反省，頗有容人之量，為做大事之人。&lt;br&gt;&lt;br&gt;若天府或天相守命，一為財，一為印，加上文昌同宮，會合左輔，格局堂堂正正，當然可以出將入相。&lt;br&gt;不過在現代社會中，功名富貴不靠軍功，亦不靠典試，所以成為美恪的意義大減。若天府守垣。其人當有相當的領導能力，可望成為大企業的主管，若天相守命，則無非是僚幕人材而已。&lt;br&gt;然而「輔拱文星」，其人究竟有點書卷氣，當不失為中等格局也。若言出將入相，未兔言之過甚。</t>
  </si>
  <si>
    <t>古歌云：「輔星拱命最堪言，敏捷才華術莫先，軒則帥臣兼五馬，重須天相振威權」。元鈔本細註：「必府相為正曜，不逢煞忌，始的」。</t>
  </si>
  <si>
    <t>文昌,左輔</t>
  </si>
  <si>
    <t>1979年10月29日，午</t>
  </si>
  <si>
    <t>左右同宮</t>
  </si>
  <si>
    <t>詩曰：「命宮輔弼有根源，天地清明萬象鮮。德業巍然人敬重，名宣金殿玉階前」。經云：「左輔右弼，秉性克寬克厚」、「左輔右弼，終身福厚」、「墓逢左右，尊居八座之貴」、「左右同宮，披羅衣紫」。</t>
  </si>
  <si>
    <t>左右同宮格是指命宮或身宮入丑未宮，左輔右弼同宮，更與吉星同宮或加會者，就符合此格。入此格者，其人必為端莊高士，性喜助人，富計劃、企劃能力，凡事可解凶，圓滿達成，加會眾吉，主富貴，但多是居於輔佐他人的位置。&lt;br&gt;&lt;br&gt;左輔右弼只有在丑宮或者未宮時才能同宮（農曆四月、十月生人），此格雖說富貴，在現代社會中左右同宮格之人貴人運旺，事業運不錯，多為企事業單位要職之人。若是武貪系的左右同宮格，經商可致富。&lt;br&gt;&lt;br&gt;左輔右弼雖然忠厚，而且精通文墨，但依輔佐的性質來說，卻不過是「秘書命」而已。因為在一個機構之中，總經理有如帝座，輔弼的性質只是機要助手。&lt;br&gt;&lt;br&gt;古人說「左右同宮格」，怕火星及化忌星在三方衝破，稱之為破格。那是因為古代社會根本沒有那麼多「秘座」。今人則不同，一樣可以做企業的助佐人員。可是最要緊的還是要看正曜。&lt;br&gt;如果同宮中的正曜是廉貞，加擎羊，又見比忌，其人甚至可能是黑社會的「白紙扇」。</t>
  </si>
  <si>
    <t>日月同宮</t>
  </si>
  <si>
    <t>http://www.ziweixueyuan.com/geju/3082.html</t>
  </si>
  <si>
    <t>魁钺夹命</t>
  </si>
  <si>
    <t>古歌云：「文星拱命向南離，凶煞應無會遇時，翰墨縱橫人敬重，手攀丹桂上雲梯」。</t>
  </si>
  <si>
    <t>古歌云：「夾地文星過守身，一生勞碌敗無成，逢財得祿世間好，數盡還教夭且貧。」</t>
  </si>
  <si>
    <t>文星坐命宮或身宮，而命宮或身宮在亥、子、丑三宮。古人以文昌屬金，所以命宮坐亥、子、丑北方的人，得文昌入命，即能金水相生，大利科名。&lt;br&gt;所謂「向南離」者，即是「坐北方」的意思，坐北自然向南。同樣理由，古人亦認為文昌對火年（寅、午、戌年）生人不利。倘若北方命宮生人，而凶煞又全不會照命宮，能滿足這兩個條件，則其人文字精通，而且考試大利。&lt;br&gt;&lt;br&gt;但假如文昌化忌，每考必定名落孫山。&lt;br&gt;倘如見火鈴羊陀空劫及天刑等惡曜，僅屬「其人能巧藝，為本事高人」而已。工匠跟文士的地位，在古代社會自屬不可同日而語。&lt;br&gt;&lt;br&gt;至於文昌守命不見煞的格局，雖然主其人聰明學業有成，博文強記，但在不憑考試取功名的今日，不一定能夠有事業發達。</t>
  </si>
  <si>
    <t xml:space="preserve">「文星遇夾」為文昌或文曲守身宮，遇地空地劫相夾。文昌守身宮，不論有無正曜，一般均利科名典試，但若遭地空地劫相夾，則反而可能典試不利；不利的原因並不是由於沒有學問，而是遭到莫名其妙的失敗。倘如命宮正曜好，則尚可有補救的方法，或放棄典試轉而經商，或由「異路」尋取科名。&lt;br&gt;文曲守身宮。不論有無正曜，均利刀筆生涯，但若遭地空地劫相夾，則反主刀筆失利，倘使命宮的正曜好，則可放棄刀筆生涯而另謀發展。&lt;br&gt;今人不必依靠典試，文人的出路多，即使典試不利，刀筆不利，依然可以另謀生計。    </t>
  </si>
  <si>
    <t>「雙祿夾命」就是指祿存和化祿星分別坐守兄弟宮和父母宮來夾命宮，祿存和化祿在鄰宮來夾命宮，比如：&lt;br&gt;&lt;br&gt;甲年生人，天梁、陀羅在丑宮坐命，寅宮祿存與子宮廉貞化祿，並夾丑宮，&lt;br&gt;乙年生人，七殺、擎羊在辰宮坐命，卯宮祿存與巳宮天機化祿，並夾辰宮。&lt;br&gt;丙年生人，貪狼、擎羊在午宮坐命，巳宮祿存與未宮天同化祿，並夾午宮。&lt;br&gt;戊年生人，天同、太陰、擎羊在午宮坐命，巳宮祿存與未宮貪狼化祿，並夾午宮。&lt;br&gt;辛年生人，貪狼擎羊在戌宮坐命，酉宮祿存與亥宮巨門化祿，並夾戌宮。&lt;br&gt;癸年生人，立命在丑無正曜，癸年生人祿存在子，破軍在寅化祿夾命。&lt;br&gt;&lt;br&gt;「雙祿夾命」就像左右財神，護身保鏢拱衛者，即使本宮陷弱，還可撐持，不致潰敗。雙祿夾忌，或有雪中送炭的情形。&lt;br&gt;雙祿夾夫妻宮，有時是暗渡陳倉，地下情。&lt;br&gt;雙祿夾財帛宮，可能有暗財贈予。&lt;br&gt;但從現代角度而言，富貴程度遠不如古時候，除了甲年，乙年以及辛年，癸年的武貪系的「雙祿夾命」格多富貴之外，其余的難言有多富貴。</t>
  </si>
  <si>
    <t>「文星暗拱」即文昌文曲二星夾命宮。文昌文曲的真正意義只是風流儒雅，為人有秀氣，氣質有吸引力，女人則可解釋為魅力，亦主為人聰明，考試比較容易中榜。&lt;br&gt;昌曲分居命宮兩側時，「貴」的成份多於富，而這個貴，除了官貴外，是直指才華、藝能、學問方面的涵養，有較高的社會地位。</t>
  </si>
  <si>
    <t>古歌云：「文星夾命煞無侵，得此多為芹泮人，借得風雲相展處，少年龍躍出天津」。古人說：「夾昌夾曲主貴兮」。又說「昌曲夾墀，男命貴而顯」。</t>
  </si>
  <si>
    <t>火陰格</t>
  </si>
  <si>
    <t>太陰,火星</t>
  </si>
  <si>
    <t>昌貪格</t>
  </si>
  <si>
    <t>善蔭朝綱</t>
  </si>
  <si>
    <t>「太陰火鈴同位，反為十惡」。</t>
  </si>
  <si>
    <t>太陰屬陰水，本性溫柔順從，有火鈴同宮，即成「水火交戰」，不再文靜、溫順、雖然外表仍是斯文娟秀，但內心思維或行事風格已經具反傳統、反權威之叛逆特性，令人為之咋舌。&lt;br&gt;十惡是指：謀反、謀大逆、謀逆、惡逆、不道、大不敬、不孝、不睦、不義、內亂，嚴重者格殺不赦。&lt;br&gt;在此應泛指以下犯上，不守倫常。在古時候是很嚴重，現在卻未必如此，反主有個性，有創意。&lt;br&gt;&lt;br&gt;於命、身宮：太陰落陷，可能離經叛道，做糊塗事而倍嘗苦果。若太陰廟旺，可表示有獨特見解，未必為禍。&lt;br&gt;於夫妻宮：易產生不正常的感情，如年齡縣殊、不歸路、三角戀、同性戀等等。&lt;br&gt;於財帛宮：理財走偏鋒，急於生財，方法具爭論性。&lt;br&gt;於遷移宮：言談不依常規、有時給人感覺大膽風趣，或容易犯上。&lt;br&gt;於官祿宮：適合設計、創意、企劃之工作。&lt;br&gt;於福德宮：敢於花錢，理財採取高風險、高報酬策略。&lt;br&gt;於疾厄宮：病情可能突然轉惡。&lt;br&gt;於朋友宮：小心同事、朋友背叛。</t>
  </si>
  <si>
    <t>鈴陰格</t>
  </si>
  <si>
    <t>太陰,鈴星</t>
  </si>
  <si>
    <t>1971年9月25日，辰</t>
  </si>
  <si>
    <t>「火鈴夾命為敗局」</t>
  </si>
  <si>
    <t>火鈴夾命</t>
  </si>
  <si>
    <t>空劫夾命</t>
  </si>
  <si>
    <t>空劫夾的宮位必定晃動不定。空劫夾通常都是外部環境造成不定，不一定是本人躁動。&lt;br&gt;&lt;br&gt;夾命身宮：思緒紛飛，有跳躍式思考，自己不能控制那股變動，有時是下意識想動，屬不可名狀，而找個理由來將它合理化。優點是創意綿綿不絕，若身宮穩定，廟旺，反而能善用此優點，未必會窮困潦倒，一生沒有發展。夾身宮就比較不穩定，但如果從事業務、外勤工作或工作內容多變者，亦可用化解這種不安定。&lt;br&gt;夾夫妻宮：或因為周遭因素不能常相聚。&lt;br&gt;夾財帛宮：財源不穩，容易遇上攔路虎或程咬金。&lt;br&gt;夾遷移宮：朋友交不長久，常變動；或與主管、老闆緣薄。&lt;br&gt;夾官祿宮：工作常無預警地更換，變動不穩。&lt;br&gt;夾福德宮：口袋只要有錢就會散掉。嚴重的話晚上睡覺多夢，不安寧。</t>
  </si>
  <si>
    <t>寅午戌年生人如遇火星鈴星夾命身宮，又本命之正星不吉，陷弱，或化忌，或有凶煞，則為敗局，一生遭凶，貧財夭折。&lt;br&gt;如正星廟旺加吉，則主一生不順，多小人，尚不至大凶而已。&lt;br&gt;若貪狼居命有火鈴夾，則以吉論，反主富貴，事業橫成。&lt;br&gt;&lt;br&gt;火鈴夾人，行事仍很積極，但常身不由己，因為情勢逼不得不加緊速度，會感覺常身處忙碌環境中。&lt;br&gt;夾夫妻宮：不談則已，愛苗一旦被點燃，可能熱情十足，進展迅速。&lt;br&gt;夾財帛宮：內心求財心切，外表不動聲色。命身宮若落陷，而且命身財帛宮形成惡格者，有可能貪贓枉法而誤觸法網。&lt;br&gt;夾遷移宮：外表靜默，但在熱鬧場合也會被帶動起來。若是巨門坐守，可能會被激而怒言相向。&lt;br&gt;夾官祿宮：常不得不加班、趕工。&lt;br&gt;夾福德宮：精神不安寧，若是天機則易緊張焦慮。亦可能在朋友慫恿下衝動消費。&lt;br&gt;夾田宅宮：若是太陽、廉貞化忌，要小心左鄰右舍失火而受波及。&lt;br&gt;&lt;br&gt;火星喜夾貪狼星，間接形成火貪格，亦喜夾化祿，加速祿之吉化；最怕夾太陰，形成太陰加惡格，亦不喜夾天相，易使天相偏離正軌，不能依法行事，尤其是在財帛宮時。&lt;br&gt;&lt;br&gt;若被夾者為有力的星系，如武曲七殺、武曲天府、廉貞七段、紫微七殺，則主人仍可發揚蹈厲，不過辛苦則難免。&lt;br&gt;若被夾的宮位正曜無力，則可能中年沉淪，人生減色。</t>
  </si>
  <si>
    <t>羊陀夾忌</t>
  </si>
  <si>
    <t>「羊陀夾忌為敗局」</t>
  </si>
  <si>
    <t>羊陀二星永遠相隔一宮，也就是說永遠有一個宮垣被羊陀所夾，而這一宮垣必躔祿存，這也正體現了古人的一種人生哲學：即財富的得到從來不是輕而易舉的，或者伴隨災禍的發生，或者帶來災禍的發生。&lt;br&gt;所以羊陀夾忌是一個較為兇險的格局，若與祿存同度的正曜星系不吉，則主吝嗇、多疑；若正曜星系吉，則僅主多慮；若是正曜化忌，則主引起財務上糾紛，災禍、病痛。&lt;br&gt;&lt;br&gt;「紫微七殺」在巳亥宮時，不喜羊陀夾，剛剛得到的良好機會會受到別人的阻撓或牽制；男命太陰化忌在命宮或夫妻宮，不喜羊陀夾，主婚姻不順，受​​人拖累；女命太陽化忌在命宮或夫妻宮，也不喜羊陀夾，主遇人不淑或丈夫有災禍或病痛。&lt;br&gt;&lt;br&gt;在羊陀夾忌的格局中，因為所夾的忌星必與祿存同度，一定會在得到物質財富的同時帶來災難，所以如果此時能夠放棄即得的利益，便能夠化解災難。</t>
  </si>
  <si>
    <t>天魁、天鉞會夾輔的宮位是辰、戌宮。丙、丁年生者，魁鉞夾戌宮；壬、癸年生者，魁鉞夾辰宮。&lt;br&gt;&lt;br&gt;魁鉞夾輔的作用與同宮相近，主得長輩、貴人提攜，幫助，夾輔之貴人大都暗中相助，本人不得知。</t>
  </si>
  <si>
    <t>古詩云：「命宮無有正曜星，幼歲重重有禍殃。惟是過房方得壽，他鄉好去作東床」。經云：「命無正曜，二姓方可延生，離祖方可成家」、「命無正曜，夭折孤貧」。</t>
  </si>
  <si>
    <t>凡命宮無正曜的時候，例應借用對宮的星曜來推斷，命宮的對宮即遷移宮，所以便亦以為這種命局利於「遷移」，亦即遠往他鄉。&lt;br&gt;古代的人，但求在家鄉能夠安身立命，決不輕易言離。所以凡是背井離鄉的人，多數是雙親棄世，在家鄉無以為活，因而又「命無正曜」也就被古人看成是幼年不幸，以致過房寄養，或者飄流到他鄉入贅的命。尤其是古代農業社會，有招贅來做田工的習俗。&lt;br&gt;&lt;br&gt;今人之命多驗于幼年多病，與雙親感情淺，一生當中會更改自己姓或名，離鄉外赴等情形。至于庶母所生、過房出繼、或幼喪父母，入贅等情形較少。&lt;br&gt;&lt;br&gt;若命宮偏曜、化曜、雜曜盡多兇星，三合宮及對宮星辰陷失，會聚四煞劫空，而無吉星加會，在幼年多會夭折。若逃過不死，也是二姓延生，為奴為仆，一生貧窮，多難多難，不能發達。又若父母宮也無正曜，則少年更是凄苦。此格在幼年多病多難，與雙親緣薄，或喪父，或喪母，或過房出繼，改名換姓方能活命，或隨母繼拜，或是私生，或是庶母（父親的小老婆）所生。成年后或入贅妻家，或離鄉背井。</t>
  </si>
  <si>
    <t>https://www.meiguoshenpo.com/ziwei/wangtingzhi/</t>
  </si>
  <si>
    <t>古詩云：「空劫來臨吉曜無，求名求利總成虛。清閑孤獨方延壽，富貴榮華過隙駒」。「劫空爲愁最害人，才智英雄誤一生。只好爲僧並學術，堆金積玉也須貧」。經云：「生逢天空，猶如半天折翅」。命中遇劫，恰如浪里行船」。「命里逢空，不飄流即主疾苦」。「劫空二星守命，遇吉禍輕，遇凶則凶」。「地劫守於身命，主人作事疏狂，不行正道，好爲邪癖之事」。「天空守於身命，主人作事虛空，不行正道，成敗多端，不聚財」。古歌云：「空曜來臨吉曜無，求名求利總成虛，清閑孤獨方延壽，富貴榮華過隙駒」。「地空乃空亡之神，守身命，作事進退，成敗多端」；「地劫乃劫殺之神，守身命，作事疏狂，不行正道」。</t>
  </si>
  <si>
    <t>命有此格，不聚財，漂泊異地，一世貧窮不遇，萬事成空，乃下賤之格也。再逢煞星，多主夭折。</t>
  </si>
  <si>
    <t>地空,地劫</t>
  </si>
  <si>
    <t>火星,鈴星</t>
  </si>
  <si>
    <t>古歌云：「擎羊火星同在辰戌丑未守命，威權壓眾」。書云：「三煞加臨廟旺宮，性情剛猛震英雄。幾番險地都經過，凜凜威權眾罕同」。</t>
  </si>
  <si>
    <t>命宮缺少主星，其中有擎羊+火星或鈴星+陀羅入駐，而且此星處於廟旺之地，便為此格。命盤中有此格局的人，性格剛烈，具英雄氣慨，一生運勢起伏不穩，九死一生，驚險百出，會讓周邊的親友為其捏把冷汗。其人若從事武職，危險性職業或是做冒險投機生意，很容易成功。&lt;br&gt;&lt;&gt;br&gt;權煞化祿格喜三方四正有吉星會照，命主從事武職可富貴。例如與天梁星加會，命主具有成為骨、外科醫生或從事骨外科醫療工作的潛力。&lt;br&gt;&lt;br&gt;假如三方四正無吉星加會，且有凶星沖照，其個性剛猛，很可能會成為黑社會老大，易有牢獄之災。若是擎羊星座命，肢體恐有殘缺，若會空劫此人短命橫屍街頭。</t>
  </si>
  <si>
    <t>擎羊,火星,鈴星,陀羅</t>
  </si>
  <si>
    <t>曲貪格</t>
  </si>
  <si>
    <t>貪狼,文昌</t>
  </si>
  <si>
    <t>貪狼,文曲</t>
  </si>
  <si>
    <t>《骨髓賦》：「昌貪居命，粉身碎骨」。「文曲嫌遇貪狼，蒞政事而顛倒」。「昌曲同度，必多虛而少實」。</t>
  </si>
  <si>
    <t>貪狼學習能力強，好表現、敢冒險、有創意；昌曲也擅長學習模仿。故昌曲同度、會照貪狼時，易聰明過度而搞怪，逆向行為而與別人不一樣，不按常理出牌。我行我素，好的時候天縱英明，慧眼獨具，不好的時候自以為是，自作自受。昌貪、曲貪適合創意、藝術、文化工作，不適合管理經營。</t>
  </si>
  <si>
    <t>「貪狼遇火必英雄，指日邊庭立大功。更得福元臨廟旺，帳呼千萬虎賁門。四墓宮中福氣濃，提兵指日立邊功」。「火星拱會誠為貴，名震諸夷定有封」。</t>
  </si>
  <si>
    <t>古人認為火星或鈴星，不但可以袪除貪狼星之惡性及負面作為力，而且能夠激發貪狼星之善念，並將其付之實際行動，所以對火貪格及鈴貪格之人寄以厚望。&lt;br&gt;&lt;br&gt;貪狼在命宮坐守，同時有火星來會，或在三方四正拱照。其中，火星與貪狼同守命宮最好，三合次之，假如貪狼位於辰戌、丑、未四宮之一坐命，又與祿存、科權祿、左右、魁鉞加會，格式最高，紫微命盤中有此格局者，大富大貴。其人或以武職立功，掌握國家軍警大權，或經商暴發，財運亨通。此格局假如再遇鈴星，會更增橫發的機率。&lt;br&gt;&lt;br&gt;在現代社會，火貪格的人特別擅長處理困難工作，別人做不來的，他就是有辦法解決，也特別有興趣。天天都想找問題來解決，做個不停，比較勞碌。&lt;br&gt;&lt;br&gt;貪狼屬陽木，一逢屬火之火鈴星立即被點燃，充分發揮貪狼投機、活躍、迅速獲利的特質。所以有火貪、鈴貪格主爆發一說。&lt;br&gt;&lt;br&gt;貪狼如同狼一般，時時在伺機尋找獵物，見火鈴就會把握機會，全力以赴，迅速出擊。因此在變動急劇、競爭激烈的環境里，總能看準目標，獲取戰果。&lt;br&gt;然而，不是只賺不賠，其投機性常帶來巨大漲跌。&lt;br&gt;&lt;br&gt;當貪狼化忌時，很有可能從雲端重重摔下，最怕再見曲昌，一輸就不容易翻身。所以該格局比較不喜歡忌星。&lt;br&gt;&lt;br&gt;於命、身宮：急功近利不耐靜，橫發橫破。&lt;br&gt;於夫妻宮：易天雷勾動地火，閃電結婚。&lt;br&gt;於財帛宮：追求短利，投機，易有偏財。&lt;br&gt;於遷移宮：活潑外向，懂得自我表現，有好業績。&lt;br&gt;於官祿宮：工作賣力，敢於創新，迅速獲得讚賞。&lt;br&gt;於福德宮：投機性理財，易衝動花錢。</t>
  </si>
  <si>
    <t>貪狼守命，遇鈴星在命或三方拱照爲此格。鈴星與貪狼同守命垣爲佳，三合次之。若貪狼居於辰戌丑未，與祿存、科權祿、左右、魁鉞加會，則爲極美之格，主大富大貴。其人或以武職立功。掌握國家軍警大權，或經商暴發，財運亨通。喜與火星加會。貪鈴朝垣格也叫做貪鈴相逢格，這個格局跟三合火貪格有諸多類似，仍然是以武貪系的貪鈴朝垣格格局最高。</t>
  </si>
  <si>
    <t>詩曰：「貪狼更得與鈴逢，入廟宮中福氣隆。立地英雄爲上將，提兵指日立邊功」。經云：「火星與貪狼在辰戌丑未安命，廟見諸吉，對宮及三合不加凶，立功邊疆，將相之貴」。「鈴星貪狼同在辰戌丑未宮守命，三方吉拱，立功邊疆」。「貪狼火鈴與四墓宮，富豪家資侯伯貴」。「貪狼火星居廟旺，名振諸邦」。「貪鈴並守，將相之名」。</t>
  </si>
  <si>
    <t>祿居奴僕</t>
  </si>
  <si>
    <t>《太微賦》：「祿居奴僕，縱有官也奔馳」。注文曰：「假如身命宮星平，奴僕宮遇權祿吉曜，以為美論，只是勞碌」。</t>
  </si>
  <si>
    <t>凡祿存居奴僕宮，則必為羊陀所夾，即擎羊必居遷移宮，陀羅必居官祿宮，羊陀同時會照命宮。命主奔馳，即是因為羊陀照命，且遷移宮坐擎羊之故。</t>
  </si>
  <si>
    <t>1998年10月24日，戌</t>
  </si>
  <si>
    <t>君臣慶會，另一說法是與「百官朝拱」相同，即是紫微會「文武百官」（天府、天相、左輔、右弼、天魁、天鉞、文昌、文曲、祿存、天馬、台輔、封誥、龍池、鳳閣、三台、八座、恩光、天貴）。天府獨坐巳亥，得「機月同梁」夾，「機月同梁」作吏人，亦即是得各大官輔助。</t>
  </si>
  <si>
    <t>紫微七殺同度，得吉星會照，則七殺的剛勇便成為英雄有用武之地，化殺為權，主人有權勢。紫殺守命的人多個性倔強，不肯服輸。具開創的能力，可以白手興家，而且不畏困難，越戰越勇，越是困難，人生越是精彩。&lt;br&gt;提防順遂之時恃才傲物，逆境中怯弱不前。&lt;br&gt;&lt;br&gt;需視昌曲的配搭審視個人的才華與能力。</t>
  </si>
  <si>
    <t>「祿合鴛鴦」格的人，一生財運亨通，無不大富，多為私營企業老板、公司董事或房地產商。不然也會是政府高級官員，而且因從政而發財。因此有詩曰：「祿合鴛鴦福氣高，斯人文武必英豪。堆金積玉身榮貴，爵位高遷衣紫袍」。經云：「雙祿重逢，終身富貴」。皆是指此格局主極富足，有一生均享有榮華富貴之現象，惟若凶星加臨（如空劫、四殺、空亡、化忌等），則富貴程度銳減。&lt;br&gt;&lt;br&gt;此格之人，財官雙美，受人敬重，有名望，福氣高，有英氣豪風。&lt;br&gt;訣曰：「祿合鴛鴦一世榮」。謂祿存與化祿守夫妻宮，男因妻富，女以夫貴。&lt;br&gt;&lt;br&gt;天同坐命者，不喜雙祿同宮，天同在命宮的人本來日子就順利，若還有這個格局，怕變成人生平順過份，因嫌過份疏懶不努力。其它福壽星皆然。&lt;br&gt;如天梁化祿加祿存，人生順利，福份雖重，講話不負責任，讓人有吹噓之感，也沒有同理心，自己好無法體會別人的苦。&lt;br&gt;&lt;br&gt;古賦云：「呂后專權，二重天祿天馬」，就女人來說，雙祿加天馬，雖才具高超，但專權、為人厲害，自然也跋扈。</t>
  </si>
  <si>
    <t xml:space="preserve">《全書》：「紫微遇破軍於辰戌丑未四宮，主為臣不忠，為子不孝」。「紫微辰戌遇破軍，富而不貴有虛名」。 </t>
  </si>
  <si>
    <t>紫微的主觀加上破軍叛逆，在不得祿的情況下會顯得愛憎分明，變容易與人反目成仇，亦易發揮叛逆性質。因此凡是紫微居辰戌二宮守命的人，便有性格上的弱點，他喜歡冒險，可是卻先找別人去打頭陣，然後自己才肯跟進。這種性格，即是古人所說的「君臣不義」。分析起來，只是破軍與天相對紫微的影響。&lt;br&gt;&lt;br&gt;這種命局配合的人，最喜破軍或命宮見祿，無論化祿或祿存都可以，有了祿即可羈糜破軍，使其冒險性及破壞力減少。&lt;br&gt;亦喜有左輔或右弼與紫微同宮（所以利於正月七月生人），因為輔弼可加強紫微對破軍制化的力量。不過此時卻亦加強了紫微獨斷獨行的性格，所以亦全表現得個性強烈。喜怒隨心。&lt;br&gt;&lt;br&gt;然而紫相守垣遇破軍的人，必有特殊技能，一生亦必有一兩次特殊的幸運，這卻是命局特點。</t>
  </si>
  <si>
    <t>紫微斗數論命要訣：</t>
  </si>
  <si>
    <t>紫微：</t>
  </si>
  <si>
    <t>紫微居子午，科權祿照最為奇。</t>
  </si>
  <si>
    <t>紫微守命丑宮，前有吉曜來呼號，必當大權之職。</t>
  </si>
  <si>
    <t>紫微居午，無羊陀，甲丁己生人，位至公卿。</t>
  </si>
  <si>
    <t>紫微男亥女寅宮，壬甲生人富貴同。</t>
  </si>
  <si>
    <t>紫微居卯酉，遇劫空四煞，多為脫俗僧人。</t>
  </si>
  <si>
    <t>紫微無輔弼同行，則為孤君，美中不足。</t>
  </si>
  <si>
    <t>紫微遇凶星，雖獲吉而無道。</t>
  </si>
  <si>
    <t>紫微天府，全依輔弼之功。</t>
  </si>
  <si>
    <t>紫府同宮，終身福厚。</t>
  </si>
  <si>
    <t>紫府同宮，無煞湊，甲生人享福終身。</t>
  </si>
  <si>
    <t>紫府朝垣，食祿萬鐘。</t>
  </si>
  <si>
    <t>紫府朝垣活祿逢，終身福厚至三公。</t>
  </si>
  <si>
    <t>紫微與天府、左右、昌曲、祿馬三合，極吉，食祿千鐘，巨富大貴。</t>
  </si>
  <si>
    <t>紫府日月居旺地，斷定公侯器。</t>
  </si>
  <si>
    <t>紫府夾命為貴格。</t>
  </si>
  <si>
    <t>紫微貪狼同宮於卯酉，不忠不義，暱近奸人。</t>
  </si>
  <si>
    <t>紫微貪狼為至淫，男女邪淫。</t>
  </si>
  <si>
    <t>女命，紫微與貪狼同宮，男女邪淫。</t>
  </si>
  <si>
    <t>紫微守命，天相左右來夾拱，為君臣慶會，有治國經邦之才。</t>
  </si>
  <si>
    <t>紫微七殺化權，反作禎祥。</t>
  </si>
  <si>
    <t>紫微七殺加空亡，虛名受蔭。</t>
  </si>
  <si>
    <t>紫微七殺同宮會四煞，不貴，孤獨、刑傷。</t>
  </si>
  <si>
    <t>紫破命臨於丑未，再加吉曜，富貴堪期。</t>
  </si>
  <si>
    <t>紫微破軍，無左右，無吉曜，兇惡胥吏之徒。</t>
  </si>
  <si>
    <t>紫微辰戌遇破軍，富而不貴有虛名。</t>
  </si>
  <si>
    <t>紫微辰戌遇破軍，君臣不義。</t>
  </si>
  <si>
    <t>紫微遇破軍在辰戌丑未四墓宮，主為臣不忠，為子不孝。</t>
  </si>
  <si>
    <t>紫微昌曲，富貴堪期。</t>
  </si>
  <si>
    <t>紫微輔弼同宮，一呼百諾，居上品。</t>
  </si>
  <si>
    <t>輔弼夾帝為上品，桃花犯主為至淫。（身命紫微與貪狼同宮，男女邪淫，奸詐巧語。得輔弼夾帝，貪狼受制，則不拘此論）</t>
  </si>
  <si>
    <t>紫微祿存同宮，貴不可言。</t>
  </si>
  <si>
    <t>紫微與諸煞同宮，諸吉合照，君子在野，小人在位，主人奸詐假善。</t>
  </si>
  <si>
    <t>紫微權祿遇羊陀，雖獲吉而無道，主為人心術不正。</t>
  </si>
  <si>
    <t>紫微居財帛，更兼化祿富奢翁。或遇祿存亦可。</t>
  </si>
  <si>
    <t>紫微遇武曲破軍羊陀，欺公禍亂，只宜經商。</t>
  </si>
  <si>
    <t>女命紫微在寅午申宮，吉貴美，旺夫益子。</t>
  </si>
  <si>
    <t>女命紫微在子午酉及巳亥，加四煞，美玉瑕玷，日後不美。</t>
  </si>
  <si>
    <t>運衰限衰，喜紫微之解兇惡。</t>
  </si>
  <si>
    <t>天機：</t>
  </si>
  <si>
    <t>天機與天梁、左右、昌曲會合，文為清顯，武為忠良。</t>
  </si>
  <si>
    <t>天機在丑未陷地守命，遇四煞衝破，下局，宜經商習藝。</t>
  </si>
  <si>
    <t>天機巳亥逢，好飲、離宗、奸狡重。</t>
  </si>
  <si>
    <t>機月同梁作吏人。（命在寅申方論。此四星必三合曲全，方准刀筆功名可就。加化忌下格，若無四星，三者難成）</t>
  </si>
  <si>
    <t>天機與太陰同于寅申，難免跋涉他鄉。</t>
  </si>
  <si>
    <t>天機與巨門同於卯酉，必退祖而自興。</t>
  </si>
  <si>
    <t>巨機酉上化吉者，縱遇財官也不榮。</t>
  </si>
  <si>
    <t>機梁會合善談兵，居戌亦為美論。（孟子遷移戌宮，有機梁。為機梁加會格）</t>
  </si>
  <si>
    <t>機梁同在辰戌宮守命，加吉曜，富貴慈祥。</t>
  </si>
  <si>
    <t>機梁同在辰戌宮守命，逢空亡，偏宜僧道。</t>
  </si>
  <si>
    <t>機梁加惡煞同宮，狗偷鼠竊。</t>
  </si>
  <si>
    <t>女命，天機入廟，性剛機巧，有機柄，持家，旺夫益子，有福有壽。</t>
  </si>
  <si>
    <t>女命，天機在寅申卯酉守命，雖有富貴不免淫佚，寅申守照，福不全美。</t>
  </si>
  <si>
    <t>女命，天機與太陰、巨門、天梁同宮，遇羊陀火鈴沖合，淫賤、偏房、娼婢，否則傷夫克子。</t>
  </si>
  <si>
    <t>太陽：</t>
  </si>
  <si>
    <t>太陽守命於卯辰巳午，見諸吉守照，必大貴；見諸凶，亦為公卿門下士。</t>
  </si>
  <si>
    <t>太陽守命于未申，為人先勤後惰。</t>
  </si>
  <si>
    <t>太陽守命於酉，貴而不顯，秀而不實。</t>
  </si>
  <si>
    <t>太陽守命於戌亥子，逢巨門，一生勞碌貧忙，更主眼目有傷，與人寡和招非。</t>
  </si>
  <si>
    <t>太陽守命，日生廟旺，夜生陷。</t>
  </si>
  <si>
    <t>太陽守命，落陷，勞心費力，雖化權祿亦凶，官祿不顯，先勤後惰，成敗不一，但出外離祖可吉。</t>
  </si>
  <si>
    <t>太陽守命，落陷，加凶煞帶疾，化忌目疾。</t>
  </si>
  <si>
    <t>太陽守命於卯地，晝生人富貴榮華。（為日照雷門格）</t>
  </si>
  <si>
    <t>太陽居午，謂之日麗中天，有專權之貴，敵國之富。</t>
  </si>
  <si>
    <t>太陽居午，庚辛丁己生人富貴雙全。</t>
  </si>
  <si>
    <t>太陽會文昌於官祿，皇殿朝班，富貴全美。</t>
  </si>
  <si>
    <t>太陽化忌，是非日有，目還傷。</t>
  </si>
  <si>
    <t>女命端正太陽星，早配賢夫信可憑。（太陽守命，居卯辰巳午，無煞加，旺夫益子。陷地平常）</t>
  </si>
  <si>
    <t>太陽在夫妻宮，男為諸吉聚，可因妻得貴；陷地加煞，傷妻不吉。</t>
  </si>
  <si>
    <t>太陽在子女宮，入廟加吉，得八座，主生貴子，權柄不小。</t>
  </si>
  <si>
    <t>太陽在財帛宮，廟旺，會吉相助，不怕巨門，無空劫，一生主富。</t>
  </si>
  <si>
    <t>太陽在遷移宮，難招祖業，移根換葉，出祖為家。</t>
  </si>
  <si>
    <t>太陽在田宅宮，廟旺，得祖、父蔭澤。</t>
  </si>
  <si>
    <t>太陽入限，廟旺，左右諸吉星皆至，大小二限俱到，必有驟興之喜。</t>
  </si>
  <si>
    <t>太陽入限，陷地，羊陀鈴星集限，主目下有憂，或生克父母。</t>
  </si>
  <si>
    <t>日月夾命、夾財，加吉曜，不權則富。（加羊陀沖守，宜僧道）</t>
  </si>
  <si>
    <t>日月同未，安命丑，侯伯之材。（唯亦須化吉方佳。丙辛人吉）</t>
  </si>
  <si>
    <t>日月同丑，安命未，侯伯之材。（同上注解）</t>
  </si>
  <si>
    <t>日巳月酉，安命丑，佐九重於堯殿。（為日月並明格，辛乙生人合格。丙生人主貴，丁生人主富。加四煞空劫平常）</t>
  </si>
  <si>
    <t>日卯月亥，安命未，蟾宮折桂之榮。（為明珠出海格，主財官雙美）</t>
  </si>
  <si>
    <t>日辰月戌並爭耀，權祿非淺。（日安命辰宮，月戌宮對照。月安命戌宮，日辰宮對照）</t>
  </si>
  <si>
    <t>日月科祿丑未中，定是方伯公。</t>
  </si>
  <si>
    <t>日居卯辰巳，月入酉戌亥，在此六宮安身命，早遂青雲之志。（亦宜見昌曲魁鉞）</t>
  </si>
  <si>
    <t>日月守命於丑未，昌曲夾之貴且顯。</t>
  </si>
  <si>
    <t>日月會昌曲，出世榮華。</t>
  </si>
  <si>
    <t>日月最嫌反背，乃為失輝。（太陽在申酉戌亥子，或夜生人，乃為失輝。太陰在卯辰巳午未，或晝生人，乃為失輝）</t>
  </si>
  <si>
    <t>日月守命，不如照合併明。（日月守命，吉多主吉，凶多主凶。若吉少亦不為美論）</t>
  </si>
  <si>
    <t>日月命身居丑未，三方無吉反為凶。（子午辰戌命身則佳）</t>
  </si>
  <si>
    <t>日月左右合為佳。</t>
  </si>
  <si>
    <t>日月羊陀多克親。</t>
  </si>
  <si>
    <t>日月陷宮逢惡煞，勞碌奔波。</t>
  </si>
  <si>
    <t>日月在疾厄宮或命宮，逢空亡，必主腰駝目瞽。</t>
  </si>
  <si>
    <t>日月照壁。（日月臨田宅宮是也，喜居墓庫）</t>
  </si>
  <si>
    <t>武曲：</t>
  </si>
  <si>
    <t>武曲守命，西北生人福厚，東南生人平常。</t>
  </si>
  <si>
    <t>武曲廟垣，威名赫奕。（為將星得地格。辰戌丑未生人，安命辰戌丑未宮，主富貴。如不在辰戌丑未者次之）</t>
  </si>
  <si>
    <t>武曲閑宮，多手藝。（武曲在巳亥宮守命。加煞者，手藝安身）</t>
  </si>
  <si>
    <t>武曲守於財帛，多為財賦之官。</t>
  </si>
  <si>
    <t>財居財位，遇者富奢。（武曲、紫微、天府居於財帛宮，又兼化祿及祿存，必主富奢。二限者逢之，主大發跡）</t>
  </si>
  <si>
    <t>武曲天府同宮於子午，主有壽。</t>
  </si>
  <si>
    <t>武曲貪狼同宮於丑未，主少年不利，先貧後富，慳吝之人。</t>
  </si>
  <si>
    <t>武曲戌亥上，最怕逢貪狼。（武曲坐命戌亥，三方或對宮見貪狼，化忌加煞。定主少年不利）</t>
  </si>
  <si>
    <t>武曲貪狼加煞忌，技藝之人。</t>
  </si>
  <si>
    <t>武曲貪狼財宅位，橫發資財。</t>
  </si>
  <si>
    <t>武曲天相同宮于寅申，逢昌曲，定主聰明巧藝。</t>
  </si>
  <si>
    <t>武曲加吉坐遷移，鉅賈高賈。（吉多方論）</t>
  </si>
  <si>
    <t>武曲七殺會擎羊，因財持刀。</t>
  </si>
  <si>
    <t>武曲七殺火星同宮，因財被劫。</t>
  </si>
  <si>
    <t>武曲破軍同宮於巳亥，難貴顯。</t>
  </si>
  <si>
    <t>武曲破軍，破祖破家勞碌。</t>
  </si>
  <si>
    <t>武曲破軍同于財宮，財到手而成空。</t>
  </si>
  <si>
    <t>武曲會破軍廉貞于卯宮，必見木壓雷驚。</t>
  </si>
  <si>
    <t>武曲與破軍貪狼會於子宮，必主投河溺水。</t>
  </si>
  <si>
    <t>武曲與廉貞會于卯宮，必主破敗。</t>
  </si>
  <si>
    <t>武曲與廉貞貪狼及七殺會合，便作經商。</t>
  </si>
  <si>
    <t>武曲入廟，與昌曲同宮，出將入相。</t>
  </si>
  <si>
    <t>武曲魁鉞居廟旺，財賦之官。</t>
  </si>
  <si>
    <t>武曲祿馬同宮，發財遠鄉。</t>
  </si>
  <si>
    <t>武曲羊陀兼火宿，喪命因財。</t>
  </si>
  <si>
    <t>武曲火鈴同宮，因財被劫。</t>
  </si>
  <si>
    <t>武曲遇羊陀，主孤克。</t>
  </si>
  <si>
    <t>武曲守命，四煞衝破，孤貧不一，破相延壽。</t>
  </si>
  <si>
    <t>武曲之星為寡宿。（夫星柔弱，婦奪夫權，方免刑克。若兩剛相敵，必主刑克生離）</t>
  </si>
  <si>
    <t>武曲破軍同宮於巳亥，臨大小二限之中，主是非之撓。</t>
  </si>
  <si>
    <t>天同：</t>
  </si>
  <si>
    <t>天同守命，不怕劫煞相侵，不怕諸煞同宮。</t>
  </si>
  <si>
    <t>天同會吉壽元長。</t>
  </si>
  <si>
    <t>天同戌宮為反背，丁人化吉主大貴。</t>
  </si>
  <si>
    <t>天同居巳亥守命，會四煞，殘疾孤克。</t>
  </si>
  <si>
    <t>天同太陰同在午宮守命，加煞重，肢體羸黃。</t>
  </si>
  <si>
    <t>天同守命，遇巨門火鈴，必生異痣。</t>
  </si>
  <si>
    <t>天同天梁同在寅申守命，甲乙丁己生人福厚。</t>
  </si>
  <si>
    <t>天同守命，遇左右昌梁，貴顯。</t>
  </si>
  <si>
    <t>天同擎羊居午位，丙戊生人鎮禦邊疆。（為馬頭帶箭格。富且貴）</t>
  </si>
  <si>
    <t>天同擎羊同宮，身體遭傷。</t>
  </si>
  <si>
    <t>天同陀羅同宮，肥滿而目渺。</t>
  </si>
  <si>
    <t>女命天同必是賢。（子生人命坐寅，辛生人命坐卯，丁生人命坐戌，入格。丙辛生人命中吉。巳亥逢此化吉，雖美必淫）</t>
  </si>
  <si>
    <t>女命天同，聰明伶俐。逢煞衝破，刑夫克子。</t>
  </si>
  <si>
    <t>女命，天同太陰同宮，雖美而淫，偏房侍妾。</t>
  </si>
  <si>
    <t>女命，天同天梁同宮，宜作偏房。</t>
  </si>
  <si>
    <t>廉貞：</t>
  </si>
  <si>
    <t>廉貞在命身宮為次桃花，若居旺宮，則賭博迷花而致訟。</t>
  </si>
  <si>
    <t>廉貞在未申宮守命，無四煞，富貴聲揚播遠名。（為雄宿朝垣格。加煞平常）</t>
  </si>
  <si>
    <t>廉貞巳亥宮守命，主下賤孤寒，棄祖離家。</t>
  </si>
  <si>
    <t>廉貞卯酉宮守命，加四煞，公門胥吏。（或巧藝之人）</t>
  </si>
  <si>
    <t>廉貞貪煞破軍逢，文曲遷移作吏戎。</t>
  </si>
  <si>
    <t>廉貞七殺居廟旺，反為積富之人。（廉貞七殺同宮在未，或七殺居午，廉貞在申。身命遇之是也。若陷地化忌，貧賤殘疾）</t>
  </si>
  <si>
    <t>廉貞會七殺，居巳亥，流蕩天涯。</t>
  </si>
  <si>
    <t>廉貞七殺會擎羊於官祿，枷杻難逃。</t>
  </si>
  <si>
    <t>廉貞破軍會擎羊與遷移，死於外道。</t>
  </si>
  <si>
    <t>廉貞破軍火鈴同宮，狼心狗肺。</t>
  </si>
  <si>
    <t>廉貞破軍火星居陷地，自縊投河。</t>
  </si>
  <si>
    <t>廉貞破軍與日月以濟行，目疾不免。</t>
  </si>
  <si>
    <t>廉貞遇文曲，好禮樂。</t>
  </si>
  <si>
    <t>廉貞遇七殺，顯武職。</t>
  </si>
  <si>
    <t>廉貞遇祿存，主富貴。</t>
  </si>
  <si>
    <t>廉貞擎羊同宮，是非日有。</t>
  </si>
  <si>
    <t>廉貞遇羊陀，膿血不免。</t>
  </si>
  <si>
    <t>廉貞同火星于陷宮之地，主投河自縊。</t>
  </si>
  <si>
    <t>廉貞逢武曲破軍，祖業必破。</t>
  </si>
  <si>
    <t>廉貞遇武曲於受制之鄉，恐木壓蛇傷。</t>
  </si>
  <si>
    <t>廉貞四煞同宮，遭刑戮或終身不能發達。</t>
  </si>
  <si>
    <t>廉貞白虎，刑杖難逃。（流年太歲並小限坐宮，又值白虎加臨，主官非，遭刑杖）</t>
  </si>
  <si>
    <t>仲由威猛，廉貞入廟遇將軍。（申安命，二星同宮是也）</t>
  </si>
  <si>
    <t>女命，廉貞清白能相守。（甲己庚癸生人，安命申酉亥子宮。丙辛乙戊生人，安命寅卯巳午宮。若辰戌丑未反賤）</t>
  </si>
  <si>
    <t>天府：</t>
  </si>
  <si>
    <t>天府臨戌有星扶，腰金衣紫。（甲己生人會吉，無煞湊）</t>
  </si>
  <si>
    <t>天府戌宮無煞湊，甲己人腰金又且富。（加四煞有疵）</t>
  </si>
  <si>
    <t>天府居午，戌宮天相來朝，甲生人一品之貴。</t>
  </si>
  <si>
    <t>府相同來會命宮，千鐘食祿。（安命寅申宮，府相在財帛官祿宮輔者上格，為府相朝垣格。別宮次之）</t>
  </si>
  <si>
    <t>安命寅宮，府午宮，相戌宮來朝，位登一品之榮。（甲生人遇之亦佳）</t>
  </si>
  <si>
    <t>天府武曲居財宅，更兼權祿富奢翁。（有左右祿存亦美）</t>
  </si>
  <si>
    <t>天府武曲祿存，必有巨萬之富。</t>
  </si>
  <si>
    <t>天府昌曲左右，高第恩榮。</t>
  </si>
  <si>
    <t>左府同宮，尊居萬乘。</t>
  </si>
  <si>
    <t>天府守命，羊陀火鈴會合，主人奸詐。</t>
  </si>
  <si>
    <t>天府守命，忌落空亡，主人孤立。</t>
  </si>
  <si>
    <t>天府天相，乃為衣祿之神，為仕為官，定主亨通之兆。</t>
  </si>
  <si>
    <t>太陰：</t>
  </si>
  <si>
    <t>太陰守命，廟見諸吉，富且貴。</t>
  </si>
  <si>
    <t>太陰守命，夜生人不宜陷，陷則克母，男且克妻。</t>
  </si>
  <si>
    <t>太陰在身宮逢之，主隨娘繼拜或離祖過房。</t>
  </si>
  <si>
    <t>太陰在命身宮，廟旺，主一生快樂。</t>
  </si>
  <si>
    <t>太陰守命，落陷，化吉科權祿返凶，出外離祖吉，更遇四煞，酒色邪淫，下賤夭折。</t>
  </si>
  <si>
    <t>太陰守命，落陷，與羊陀火鈴同宮，肢體傷殘。</t>
  </si>
  <si>
    <t>太陰居子，號曰水澄桂萼，得清要之職，忠諫之才。</t>
  </si>
  <si>
    <t>太陰居子，丙丁生人，富貴忠良。</t>
  </si>
  <si>
    <t>月朗天門於亥地，進爵封侯。（為月朗天門之格。子年生人，夜生者合局，不貴則大富。丙丁生人主貴，壬癸生人主富，亦要三方吉拱）</t>
  </si>
  <si>
    <t>太陰與天機昌曲同宮於寅，男為僕從女為妓。</t>
  </si>
  <si>
    <t>太陰在戌守命，太陽在辰對照，主富貴。</t>
  </si>
  <si>
    <t>太陰祿存同宮，左右相逢富貴翁。</t>
  </si>
  <si>
    <t>太陰文曲同宮，定是九流術士。</t>
  </si>
  <si>
    <t>陰陽會昌曲，出世榮華。（命坐日月，財官二宮昌曲來會。或命坐昌曲，財官二宮日月來會。再遇魁鉞吉星，主富貴）</t>
  </si>
  <si>
    <t>太陰同文曲于妻宮，蟾宮折桂之榮。（文昌亦然。在命身宮則為巧藝之人）</t>
  </si>
  <si>
    <t>太陰居財帛，多為財賦之官。</t>
  </si>
  <si>
    <t>太陰居疾厄，遇陀羅，主目疾。遇火鈴，為災。</t>
  </si>
  <si>
    <t>太陰羊陀，必主人離財散。</t>
  </si>
  <si>
    <t>日月最嫌反背，乃為失輝。（太陽在申酉戌亥子，乃為失輝。太陰在卯辰巳午未，乃為失輝）</t>
  </si>
  <si>
    <t>月曜、天梁女淫貧。（太陰寅申宮，天梁巳亥宮，女命值之，多主淫貧，或偏房侍妾）</t>
  </si>
  <si>
    <t>貪狼：</t>
  </si>
  <si>
    <t>貪狼入廟，辰戌丑未宮坐命，或落空亡，反能習正。</t>
  </si>
  <si>
    <t>貪狼加吉坐長生，壽考永無彭祖。（貪狼守命，加吉，坐長生于寅申巳亥四宮，主壽）</t>
  </si>
  <si>
    <t>貪狼入廟壽元長。</t>
  </si>
  <si>
    <t>貪狼子午卯酉宮守命，終身不能有為。（寅午戌生人命坐午宮，申子辰生人命坐子宮，巳酉丑生人命坐酉宮，亥卯未生人命坐卯宮）</t>
  </si>
  <si>
    <t>貪會旺宮，終身鼠竊。</t>
  </si>
  <si>
    <t>貪狼紫微同宮，如無制，是無益之人。（得輔弼昌曲夾制，則無此論）</t>
  </si>
  <si>
    <t>貪狼武曲同宮，為人諂佞奸貪，自私自利，無公德心。</t>
  </si>
  <si>
    <t>貪狼武曲同宮，先貧而後富。（利己損人。命有紫微日月左右昌曲拱照，限逢祿權科，則貴顯論）</t>
  </si>
  <si>
    <t>貪武墓中居，三十才發福。（為貪武同行格）</t>
  </si>
  <si>
    <t>貪狼武曲同守身，無吉命反不長。（命無吉曜，身有貪武，孤貧）</t>
  </si>
  <si>
    <t>貪狼四生四墓宮，破軍忌煞百工通。</t>
  </si>
  <si>
    <t>貪武破軍無吉曜，迷戀花酒以亡身。（或作手藝）</t>
  </si>
  <si>
    <t>貪武同行，威壓邊夷。（貪武遇大旺地是也）</t>
  </si>
  <si>
    <t>貪狼廉貞同宮，男浪蕩，女多淫，酒色喪身。</t>
  </si>
  <si>
    <t>貪狼廉貞同宮於巳亥，不純潔且遭官刑。</t>
  </si>
  <si>
    <t>貪狼陷地，加羊陀忌星，孤貧破相殘疾，有斑痕疤痣。</t>
  </si>
  <si>
    <t>貪狼巳亥陷地加煞，不為屠人亦遭刑。</t>
  </si>
  <si>
    <t>貪狼加煞同鄉，女偷香而男鼠竊。</t>
  </si>
  <si>
    <t>貪狼會煞無吉曜，屠宰之人。</t>
  </si>
  <si>
    <t>貪狼擎羊居午位，丙戊生人鎮邊疆。（為馬頭帶箭格，富而且貴）</t>
  </si>
  <si>
    <t>貪狼火鈴于四墓宮，豪富家資侯伯貴。（辰戌宮佳，丑未宮次之，若守照俱可論吉。加羊陀空劫不合此格）</t>
  </si>
  <si>
    <t>貪狼火星居廟旺，名振諸邦。（辰戌丑未安命，三方吉拱尤美。卯宮安命，無煞次之。加羊陀空劫不合此格）</t>
  </si>
  <si>
    <t>貪鈴並守，將相之名。（辰戌丑未子宮安命，加吉，戊己生人合格）</t>
  </si>
  <si>
    <t>貪狼羊陀同宮，為屠宰。（在午宮不是）</t>
  </si>
  <si>
    <t>貪狼亥子遇羊陀，為名泛水桃花。（男女貪花迷酒喪身，有吉曜則吉）</t>
  </si>
  <si>
    <t>貪狼陀羅在寅宮，號曰風流彩杖。</t>
  </si>
  <si>
    <t>貪狼昌曲同宮，必多虛而少實。</t>
  </si>
  <si>
    <t>女命，貪狼在亥子遇羊陀，多嫉妒。（逢祿馬不美）</t>
  </si>
  <si>
    <t>女命，貪狼巳亥陷地守命，加煞，必為娼妓。</t>
  </si>
  <si>
    <t>巨門：</t>
  </si>
  <si>
    <t>巨門廟旺，雖富貴亦不耐久。</t>
  </si>
  <si>
    <t>巨門守命身宮，一生招口舌是非。</t>
  </si>
  <si>
    <t>巨門子午科權祿，石中隱玉福興隆。（為石中隱玉格，富而且貴，辛癸生人上格。丁己生人次之，丙戊生人主困）</t>
  </si>
  <si>
    <t>巨門辰戌不得地，辛人命遇反為奇。</t>
  </si>
  <si>
    <t>辰戌應嫌陷巨門。（辛生人命遇反為奇格。余皆不吉）</t>
  </si>
  <si>
    <t>巨門丑未陷地，為下格。</t>
  </si>
  <si>
    <t>巨機居卯，公卿之位。（巨機二星在卯同宮吉，在酉同宮則不美。為巨機同臨格）</t>
  </si>
  <si>
    <t>巨機居卯，乙辛丙生人，位至公卿。（不貴即富。但甲生人平常，因甲祿在寅，卯宮有擎羊破格也）</t>
  </si>
  <si>
    <t>巨機酉上化吉者，縱有財官也不終。（如值，孤貧多有壽，巨富即夭亡，加化忌尤凶）</t>
  </si>
  <si>
    <t>女命，巨門天機為破蕩。（女命巨機同宮於卯酉，雖富貴不免淫佚）</t>
  </si>
  <si>
    <t>巨日同宮，官封三代。（寅宮安命，無劫空四煞上格。申宮次之）</t>
  </si>
  <si>
    <t>巨日寅宮守命，食祿馳名。（為巨日同宮格）</t>
  </si>
  <si>
    <t>巨日申宮守命，亦妙。</t>
  </si>
  <si>
    <t>巨日寅宮，命立申，食祿馳名。</t>
  </si>
  <si>
    <t>巨日申宮，命立寅，食祿馳名。</t>
  </si>
  <si>
    <t>巨在亥宮，日命巳，食祿馳名。</t>
  </si>
  <si>
    <t>巨日巳宮，日命亥，反為不美。</t>
  </si>
  <si>
    <t>巨日拱照亦為奇。（假如日午宮，巨在戌宮是也，吉多方論，日忌陷）</t>
  </si>
  <si>
    <t>子羽才能，巨宿同梁沖且合。（申安命，天同子宮，巨門寅宮，天梁辰宮，又得科權祿左右拱沖）</t>
  </si>
  <si>
    <t>巨門四煞陷而凶。</t>
  </si>
  <si>
    <t>巨門羊陀於身命、疾厄，羸黃困弱。</t>
  </si>
  <si>
    <t>巨門守命，見羊陀，男女邪淫。</t>
  </si>
  <si>
    <t>巨門陀羅，必生異痣。</t>
  </si>
  <si>
    <t>巨門陀羅同居身命、疾厄宮，主貧困、體弱、殘疾、祖業漂蕩、奔波勞碌。</t>
  </si>
  <si>
    <t>巨火擎羊，終身縊死。（此三星坐守身命，大小二限又逢惡煞，主終身縊死）</t>
  </si>
  <si>
    <t>巨門火鈴，逢惡限，死於外道。（為巨逢四煞格）</t>
  </si>
  <si>
    <t>巨門火鈴，無紫微祿存壓制，決配千里，遭凶。</t>
  </si>
  <si>
    <t>巨門守命，三合煞湊，必遭火厄。</t>
  </si>
  <si>
    <t>巨門守命，見太陽，吉凶參半。</t>
  </si>
  <si>
    <t>巨門在兄弟宮，骨肉參商。</t>
  </si>
  <si>
    <t>巨門在夫妻宮，主生離死別，縱夫妻有對，不免汙名失節。</t>
  </si>
  <si>
    <t>巨門在子女宮，損後方招，雖有而無。</t>
  </si>
  <si>
    <t>巨門在財帛宮，有競爭。</t>
  </si>
  <si>
    <t>巨門在疾厄宮，遇羊陀，眼目之疾，煞臨，主殘疾。</t>
  </si>
  <si>
    <t>巨門在遷移宮，招是非。</t>
  </si>
  <si>
    <t>巨門在僕役宮，多怨逆。</t>
  </si>
  <si>
    <t>巨門在官祿宮，主招刑杖。</t>
  </si>
  <si>
    <t>巨門在田宅宮，破蕩祖業。</t>
  </si>
  <si>
    <t>巨門在祿德宮，勞心不安。</t>
  </si>
  <si>
    <t>巨門在父母宮，遭棄擲。</t>
  </si>
  <si>
    <t>天相：</t>
  </si>
  <si>
    <t>天相守命，若臨生旺之鄉，雖不逢紫微，若得左右，則職掌權威。</t>
  </si>
  <si>
    <t>天相守命，左右昌曲相會，位至公卿。</t>
  </si>
  <si>
    <t>天相守命，若居閑陷之地，也作吉利。</t>
  </si>
  <si>
    <t>天相陷地，貪廉武破羊陀煞湊，巧藝安身。</t>
  </si>
  <si>
    <t>天相守命，遇火鈴衝破，殘疾。</t>
  </si>
  <si>
    <t>天相守命，廉貞擎羊夾，刑杖難逃。終身不美，遭橫禍，只宜僧道（按天相不可能被貞羊所夾，恐是同宮或會合）</t>
  </si>
  <si>
    <t>天相之星女命纏，必當子貴與夫賢。（女命己生人子宮，甲生人午宮，庚生人午宮，俱是貴格）</t>
  </si>
  <si>
    <t>女命，天相右弼福來臨。（女命天相左右諸宮吉，癸生人子宮，癸己生人寅宮，甲庚癸生人申宮，俱是貴格。丑未亥宮不貴。子午卯酉皆少福）</t>
  </si>
  <si>
    <t>天梁：</t>
  </si>
  <si>
    <t>命宮或對宮有天梁，主有壽。</t>
  </si>
  <si>
    <t>梁居午位，官資清顯。（為壽星入廟格。丁己癸人合格）</t>
  </si>
  <si>
    <t>天梁守照，吉相逢，平生福壽。（在午宮極佳）</t>
  </si>
  <si>
    <t>天梁加吉坐遷移，鉅賈高賈。（加羊陀平常）</t>
  </si>
  <si>
    <t>天梁廟旺，與天機同宮，工翰墨，善談兵。</t>
  </si>
  <si>
    <t>梁同機月寅申位，一生利業聰明。</t>
  </si>
  <si>
    <t>天梁太陽昌祿會，臚傳第一名。</t>
  </si>
  <si>
    <t>天梁天同聚于命身宮，不怕凶危。</t>
  </si>
  <si>
    <t>梁同對居巳亥，男浪蕩，女多淫。（加羊陀煞湊，多下賤）</t>
  </si>
  <si>
    <t>梁酉、月巳，卻作飄篷之客。</t>
  </si>
  <si>
    <t>天梁文昌居廟旺，位至台綱。</t>
  </si>
  <si>
    <t>天梁廟旺，左右昌曲嘉會，出將入相。</t>
  </si>
  <si>
    <t>天梁天馬陷，飄蕩無疑。（巳亥申宮安命，天梁失陷，天馬同宮是也）</t>
  </si>
  <si>
    <t>天梁陷地，見羊陀，傷風敗俗之流。</t>
  </si>
  <si>
    <t>天梁陷地，遇火羊破局，下賤孤寡夭折。</t>
  </si>
  <si>
    <t>天梁、月曜，女淫貧。（梁巳亥，陰寅申，主淫貧。不陷衣祿遂，如陷下賤）</t>
  </si>
  <si>
    <t>七殺：</t>
  </si>
  <si>
    <t>七殺寅申子午，一生爵祿榮昌。（為七殺朝鬥格。吉星湊，合此格，加煞不是）</t>
  </si>
  <si>
    <t>朝鬥仰鬥，爵祿榮昌。（七殺守命，旺宮是也。如寅申子午為朝鬥，三方為仰鬥，入格者富貴）</t>
  </si>
  <si>
    <t>七殺臨身終是夭。（七殺臨身命，陷地加凶，依此斷）</t>
  </si>
  <si>
    <t>七殺守命，廟旺，有謀略，見紫微，加見諸吉，必為大將。</t>
  </si>
  <si>
    <t>七殺守命，廟旺，得左右昌曲拱照，掌生殺之權，富貴出眾。</t>
  </si>
  <si>
    <t>七殺入命身宮，見吉，亦必曆受艱辛。不見吉化必夭折。</t>
  </si>
  <si>
    <t>七殺陷地，巧藝謀生。</t>
  </si>
  <si>
    <t>七殺廉貞同宮，主殘廢，又主癆病。</t>
  </si>
  <si>
    <t>七殺廉貞同位，路上埋屍。（為殺拱廉貞格，會破軍於遷移亦然。若陷地加化忌尤凶）</t>
  </si>
  <si>
    <t>七殺、破軍宜出外。（此二星會身命於陷地，主諸般手藝能精，出外可也。殺寅申，破巳亥論）</t>
  </si>
  <si>
    <t>七殺、破軍專依羊鈴之虐。</t>
  </si>
  <si>
    <t>殺臨絕地，會羊陀，天年夭似顏回。</t>
  </si>
  <si>
    <t>七殺羊陀會生鄉，屠宰之人。（或主貧且賤）</t>
  </si>
  <si>
    <t>七殺逢羊陀於疾厄，終身殘疾。縱使一生孤獨，也應壽年不長。</t>
  </si>
  <si>
    <t>七殺單居福德，女人切忌，賤無疑。</t>
  </si>
  <si>
    <t>女命，七殺沉吟福不榮。（男有威權，女無所施）</t>
  </si>
  <si>
    <t>七殺重逢四煞，腰駝背曲，陣中亡。（殺與火鈴，主陣亡。又有疾厄）</t>
  </si>
  <si>
    <t>七殺臨身命，流年羊陀，主災傷。（逢紫微、天相、祿存，可解）</t>
  </si>
  <si>
    <t>七殺羊鈴，流年白虎，刑戮災迍。</t>
  </si>
  <si>
    <t>七殺流羊遇官符，離鄉遭配。（歲限俱到）</t>
  </si>
  <si>
    <t>七殺守照，歲限擎羊，午生人安命卯酉宮，主凶亡。（余宮亦忌。命限三合七殺流羊照命，即七殺重逢）</t>
  </si>
  <si>
    <t>破軍：</t>
  </si>
  <si>
    <t>破軍子午宮，無煞，甲癸生人，官資清顯，位至三公。（為英星入廟格。丁己生人次之，丙戊生人主困）</t>
  </si>
  <si>
    <t>破軍子午宮，丙戊寅申生人，孤單殘疾，雖富貴不耐久，夭折。</t>
  </si>
  <si>
    <t>破軍辰戌丑未宮，丙戊生人，富貴。</t>
  </si>
  <si>
    <t>破軍一曜性難明。（男女命論）</t>
  </si>
  <si>
    <t>破軍廉貞於卯酉陷地，遇羊陀火鈴，主官非、爭鬥、疾病。</t>
  </si>
  <si>
    <t>武曲破軍同宮，入財鄉，東傾西敗。</t>
  </si>
  <si>
    <t>破軍昌曲同宮於寅，主貴。</t>
  </si>
  <si>
    <t>破軍昌曲同宮，一生貧士。</t>
  </si>
  <si>
    <t>破軍昌曲逢，刑克多勞碌。（破軍在卯酉辰戌守命，雖得文昌文曲，亦非全吉。應主刑克勞碌）</t>
  </si>
  <si>
    <t>破軍、貪狼逢祿馬，男流蕩，女多淫。</t>
  </si>
  <si>
    <t>破軍羊陀同宮，主有殘疾。</t>
  </si>
  <si>
    <t>破軍羊陀官祿位，到處乞求。</t>
  </si>
  <si>
    <t>破軍火鈴，奔波勞碌，官非爭鬥。</t>
  </si>
  <si>
    <t>破軍在命身宮，陷地，棄祖離宗。</t>
  </si>
  <si>
    <t>破軍在兄弟宮，骨肉參商。</t>
  </si>
  <si>
    <t>破軍在夫妻宮，主不正，婚姻進退。</t>
  </si>
  <si>
    <t>破軍在子女宮，先損後招。</t>
  </si>
  <si>
    <t>破軍在財帛宮，如湯澆雪。</t>
  </si>
  <si>
    <t>破軍在疾厄宮，致尫羸之疾。</t>
  </si>
  <si>
    <t>破軍在遷移宮，奔走無力。</t>
  </si>
  <si>
    <t>破軍在僕役宮，謗怨逃走。</t>
  </si>
  <si>
    <t>破軍在官祿官，主清貧。</t>
  </si>
  <si>
    <t>破軍在田宅宮，祖業破蕩。</t>
  </si>
  <si>
    <t>破軍在福德宮，多災。</t>
  </si>
  <si>
    <t>破軍在父母宮，刑克，破相。</t>
  </si>
  <si>
    <t>文昌：</t>
  </si>
  <si>
    <t>文昌守命，廟旺見諸吉，文章蓋世，功名顯赫，尤喜與文曲同宮。</t>
  </si>
  <si>
    <t>文昌喜金生人，富貴雙全，先難後易，中晚有聲名。</t>
  </si>
  <si>
    <t>文昌守命，陷見諸凶，亦主舌辯、巧藝、本事高人。</t>
  </si>
  <si>
    <t>文昌會太陽、天梁、天同，祿存，主富貴。</t>
  </si>
  <si>
    <t>文昌武曲於身命，文武兼備。</t>
  </si>
  <si>
    <t>文昌與廉貞、七殺、羊陀同宮，主詐偽。</t>
  </si>
  <si>
    <t>文昌貪狼同宮，政事顛倒。</t>
  </si>
  <si>
    <t>文昌貪狼於巳亥守命，加煞化忌，主粉骨碎屍，夭亡。</t>
  </si>
  <si>
    <t>文昌巨門同宮，喪志。</t>
  </si>
  <si>
    <t>文昌破軍同宮，主有水災。</t>
  </si>
  <si>
    <t>文昌左輔，位至三台。</t>
  </si>
  <si>
    <t>文科拱照，賈誼年少登科。（論三方）</t>
  </si>
  <si>
    <t>文昌陷於天傷，顏回夭折。（命有劫空羊陀，限至七殺，羊陀迭並方論）</t>
  </si>
  <si>
    <t>文曲：</t>
  </si>
  <si>
    <t>文曲守命，與文昌同宮，協吉星，為科第之各客，入仕無疑。</t>
  </si>
  <si>
    <t>文曲單居命身宮，更逢凶曜，亦作無名舌辯之徒。</t>
  </si>
  <si>
    <t>文曲武曲入廟，逢左右，將相之材。（文曲宜子酉，武曲宜四墓）</t>
  </si>
  <si>
    <t>文曲武曲旺宮，威名赫奕。（文曲子宮第一，卯酉宮次之。武曲辰宮第一，醜未宮次之）</t>
  </si>
  <si>
    <t>文曲武曲貪狼於醜限，防溺水之憂。</t>
  </si>
  <si>
    <t>文曲廉貞同宮，必作公吏。</t>
  </si>
  <si>
    <t>文曲太陰同宮，九流術士。</t>
  </si>
  <si>
    <t>文曲貪狼同宮，政事顛倒。</t>
  </si>
  <si>
    <t>文曲巨門同宮，喪志。</t>
  </si>
  <si>
    <t>文曲破軍同宮，水災。</t>
  </si>
  <si>
    <t>文曲廉貞七殺羊陀同到，詐偽。</t>
  </si>
  <si>
    <t>文曲天梁同宮，位至台綱。（二星同在午安命上格，寅宮次之）</t>
  </si>
  <si>
    <t>曲子、梁午，拱沖者亦佳。</t>
  </si>
  <si>
    <t>文昌文曲：</t>
  </si>
  <si>
    <t>文昌文曲，為人多學多能。（卯酉辰戌巳宮安命，遇昌曲二星是也）</t>
  </si>
  <si>
    <t>昌曲夾命最為奇。（假若命在醜宮，文昌在寅，文曲在子是也。不貴即富，吉多方論，此為貴格）</t>
  </si>
  <si>
    <t>昌曲巳亥臨，不貴即當大富。</t>
  </si>
  <si>
    <t>昌曲臨於丑未，時逢卯酉，近天顏。（賈宜蔔帝，昌曲未宮，命醜宮。在命兼化吉者方論）</t>
  </si>
  <si>
    <t>昌曲陷宮凶煞破，虛譽之隆。（凶煞即羊陀空劫）</t>
  </si>
  <si>
    <t>昌曲己辛壬生人，限逢辰戌慮投河。（如入廟吉。大小限俱到，命坐辰戌者是也）</t>
  </si>
  <si>
    <t>昌曲陷於天傷，顏回夭折。（命有劫空羊陀，限至七殺羊陀迭並方論）</t>
  </si>
  <si>
    <t>女人昌曲，聰明富貴只多淫。</t>
  </si>
  <si>
    <t>楊妃好色，三合文昌文曲。（三合及對宮昌曲照，更會天機太陰，必主淫佚）</t>
  </si>
  <si>
    <t>昌曲居於福德，必當大權之職。（更得紫微居午宮妙）</t>
  </si>
  <si>
    <t>日月安命丑未，前後有昌曲左右夾，男命貴而且顯。</t>
  </si>
  <si>
    <t>昌曲廉貞於巳亥，遭刑不善且虛誇。（貪得，作事顛倒。子申二宮貴，吉多美）</t>
  </si>
  <si>
    <t>文昌文曲會廉貞於巳亥，喪命夭折。（巳亥二宮安命，值之是也。辛生人最忌）</t>
  </si>
  <si>
    <t>昌曲破軍逢，刑克多勞碌。</t>
  </si>
  <si>
    <t>昌曲破軍臨寅卯，殺羊衝破定奔波。（謂之從水朝東）</t>
  </si>
  <si>
    <t>昌曲左右會羊陀，當生異痣。</t>
  </si>
  <si>
    <t>昌曲祿存，猶為奇特。</t>
  </si>
  <si>
    <t>祿文拱命，富而且貴。（祿存守命，三合得昌曲拱沖，無不富貴）</t>
  </si>
  <si>
    <t>左輔：</t>
  </si>
  <si>
    <t>左輔守命，紫府權祿三合拱照，主文武大貴。</t>
  </si>
  <si>
    <t>左輔守命，紫府相機昌日月貪武會合，更有右弼同宮，富貴不小，火忌衝破則富貴不久。</t>
  </si>
  <si>
    <t>左輔守命，羊陀火鈴湊合，加巨門七殺天機為下格。</t>
  </si>
  <si>
    <t>左輔廉貞擎羊同宮，作盜賊且主遭傷。</t>
  </si>
  <si>
    <t>左府同宮，尊居萬乘。（二星同宮辰戌安命，三方吉化拱沖，必居極品之貴）</t>
  </si>
  <si>
    <t>左輔文昌會吉星，尊居八座。（二星坐守於身命，三主吉拱方論。加煞不是</t>
  </si>
  <si>
    <t>左輔在夫妻宮，主人定二婚。</t>
  </si>
  <si>
    <t>右弼：</t>
  </si>
  <si>
    <t>右弼守命，會紫微府相昌曲，終身福厚。</t>
  </si>
  <si>
    <t>右弼紫府同宮，財官雙美，文武雙全。</t>
  </si>
  <si>
    <t>右弼天相福來臨。（諸宮遇福，醜未亥三宮不貴，縱貴不久遠，若卯酉二陷宮，少稱心遂意）</t>
  </si>
  <si>
    <t>右弼廉貞擎羊同宮，作盜賊且主遭傷。</t>
  </si>
  <si>
    <t>右弼與諸煞同宮，羊陀火忌沖合，福薄。</t>
  </si>
  <si>
    <t>右弼在夫妻宮，主人定二婚。</t>
  </si>
  <si>
    <t>左輔、右弼：</t>
  </si>
  <si>
    <t>左輔右弼，秉性克寬克厚。</t>
  </si>
  <si>
    <t>左輔右弼，終身福厚。（在命宮遷移是也，三方次之）</t>
  </si>
  <si>
    <t>左右同宮，批羅衣紫。（辰戌安命，正月七月身者。丑宮安命，十月生者。未宮安命，四月生者。卯酉宮安命，八月十二月生者。三方勿論）</t>
  </si>
  <si>
    <t>墓逢左右，尊居八座之貴。</t>
  </si>
  <si>
    <t>左右夾命為貴格。（如安命在丑宮，左輔在子宮，右弼在寅宮。三、五、九、十一月生者是也，若不貴則大富）</t>
  </si>
  <si>
    <t>輔弼夾帝為上品。（紫微守命，左右夾之是也）</t>
  </si>
  <si>
    <t>左右文昌，位至台輔。</t>
  </si>
  <si>
    <t>左右魁鉞為福壽。（三星同宮命宮，福壽全美。若女命逢之，旺夫益子）</t>
  </si>
  <si>
    <t>左右單守照命宮，離宗庶出。（身命無正曜是也。若三方合紫微天相天府吉）</t>
  </si>
  <si>
    <t>輔弼遇財官，衣弼著紫。（命宮有吉星，財官宮左右來朝是也）</t>
  </si>
  <si>
    <t>左右財官兼夾拱，衣祿豐盛。（如左右同在財帛宮，又或財帛宮在醜，左在子，右在寅，乃是夾也。官祿宮亦同）</t>
  </si>
  <si>
    <t>左右貞羊，遭刑盜。</t>
  </si>
  <si>
    <t>左右昌曲逢羊陀，當生異痣。</t>
  </si>
  <si>
    <t>天魁、天鉞：</t>
  </si>
  <si>
    <t>命宮坐貴向貴，或得左右吉聚，無不富貴。</t>
  </si>
  <si>
    <t>魁臨命，鉞守身，更迭相守，再得吉星會合，少年必娶美妻，遇難必得貴人成就扶助。</t>
  </si>
  <si>
    <t>天魁天鉞，蓋世文章。（為天乙拱命格）</t>
  </si>
  <si>
    <t>魁鉞同行，位至台輔。（假如魁鉞守於身命，更兼吉化拱照，無不富貴。三方次之）</t>
  </si>
  <si>
    <t>魁星臨命，位列三台。（紫微守命在午宮，遇文昌天魁同宮是也）</t>
  </si>
  <si>
    <t>魁鉞命身多折桂。（加吉方論，在命身最妙，三方次之）</t>
  </si>
  <si>
    <t>魁鉞夾命為奇格。（如安命在辰宮，魁在卯，鉞在巳宮是也）</t>
  </si>
  <si>
    <t>貴人貴鄉，逢之富貴。（身命有魁鉞貴人，又兼吉曜權祿來助是也）</t>
  </si>
  <si>
    <t>魁鉞昌曲祿存扶，刑煞無沖台輔貴。（命身妙，三方次之。見刑煞沖會者平常）</t>
  </si>
  <si>
    <t>魁鉞輔星為福壽。（二星在命身諸宮，福壽雙全）</t>
  </si>
  <si>
    <t>魁鉞重逢羊鈴空劫湊，痼疾尤多。</t>
  </si>
  <si>
    <t>天馬：</t>
  </si>
  <si>
    <t>天馬臨命身宮，謂之驛馬，主好動。喜祿存紫府昌曲守照為吉。</t>
  </si>
  <si>
    <t>天馬祿存同宮，謂之祿馬交馳，主大吉利。（忌見煞羊火截路空亡及死絕之鄉，多主勞苦）</t>
  </si>
  <si>
    <t>天馬坐妻宮，富貴還當封贈。</t>
  </si>
  <si>
    <t>天馬遇空亡，終身奔走。</t>
  </si>
  <si>
    <t>天馬逢空亡死絕，災病不利。</t>
  </si>
  <si>
    <t>女命，天梁遇馬，賤而且淫。（天馬坐命，三合遇天梁合照是也）</t>
  </si>
  <si>
    <t>百官朝拱</t>
  </si>
  <si>
    <t>「百官朝拱，掌權秉令獨當一面，化帝座必有威權」。「百官朝拱必貴，聰明高藝，行業翹楚，為宗為師，名譽昭彰」。</t>
  </si>
  <si>
    <t>孤君指忠賢遠離，小人弄權的局面，因淪落失權，所以謀為費力。倘再見空曜，則容易淪為僧道。&lt;br&gt;沒有了文武百官的輔佐，人生便顯得孤獨、艱辛，凡事都要親力親為，成就卻不大。</t>
  </si>
  <si>
    <t>紫微不得百官，再逢惡曜則淪為無道之君，為人橫悖刁詐，喜怒無常，善謀好詐，行止不端。</t>
  </si>
  <si>
    <t>有文武百官圍繞在身邊，可以得到眾人的保護與支持，能夠將權力發揮到極致；又因為有文武百官的傾力輔佐，皇帝可以制定出正確的決策，是英明的君主。&lt;br&gt;在文武百官之中，紫微星最喜左輔、右弼、祿存，也喜遇化祿。紫微星是北斗的主星，為帝王，肩負着領導的重擔，需要左輔、右弼來為自己分憂解難，為自己處理實際問題、幫助自己執行命令。&lt;br&gt;&lt;br&gt;倘若紫微星沒有左輔、右弼相會，即使有文昌、文曲、天魁、天鉞並照，也仍然會感到孤獨。&lt;br&gt;如果在遇到昌、曲、魁、鉞的同時，沒有遇到煞星，這樣的紫微仍有富貴可享，只是缺乏左輔、右弼這樣長久性的幫助，發展的局面不大。</t>
  </si>
  <si>
    <t>https://www.meiguoshenpo.com/ziwei/rumen/d144954.html</t>
  </si>
  <si>
    <t>天府空庫</t>
  </si>
  <si>
    <t>天府露庫</t>
  </si>
  <si>
    <t>當無祿同會之時，天府稱為「空庫」；天相不吉，或甚至帶煞來會時，則天府稱為「露庫」。天府與地空、天空同躔之時，亦稱為「空庫」；四煞刑忌交會，天府亦稱為「露庫」。&lt;br&gt;&lt;br&gt;「空庫」使天府發展為巧取豪奪，有如一個政府的庫房空虛，便必稅吏橫行，稅法苛難，因此天府的性質便變得善用手段，外表圓融，而內心則多權術，究竟成為孤立。&lt;br&gt;&lt;br&gt;「露庫」使天府平添許多困擾，必須設法彌縫暴露出來的缺陷。有如一家中央銀行缺點暴露，便非由財政要員出來表示信心不可。所以天府的性質，亦因此而變得奸刁虛偽，究竟容易傾敗。&lt;br&gt;&lt;br&gt;天府主信譽，「庫」無，信譽肯定不行。但若有信，而實際上沒東西時，或能力不足時，則給自己帶來麻煩。答應下來別人的事，累死累活做不好。但又不肯違背諾言，天府的管理能力，儲財能力都不錯。</t>
  </si>
  <si>
    <t>紫府同宮最喜祿存同臨或在對宮。紫府守命，武曲守財，官祿宮為廉貞天相，且官祿宮的對宮為衝鋒陷陣的七殺，能守能攻，運籌帷幄，決勝千里。&lt;br&gt;但嫌有力的星曜過於集中而使得其他宮垣的星曜變成無力，且紫微擅長于創造與決斷，可是天府卻傾向于保守與猶豫；紫微可以發展新事業，天府卻僅利于守成，反而容易形成相互牽制。再加上紫微的領導力傾向于威信，而天府則僅是和稀泥式的調和。因此在領導才能上亦彼此性質幹擾，既不能樹立威信，又不能調和下屬。&lt;br&gt;&lt;br&gt;紫府得百官，但不得祿，亦有相當的地位。比方場面上儼然一方领袖，出入也前呼後擁，但其人可能却是個空心老倌。或是一個在機構掛個虚銜，支點干薪，分點紅利的人物。</t>
  </si>
  <si>
    <t>http://www.ziwei.my/tag/%E4%B8%AD%E5%B7%9E%E6%B4%BE</t>
  </si>
  <si>
    <t>「天機天梁」是個性質容易改變的星系組合，也稱之為「善蔭朝綱」，以辰宮較戌宮為佳。入命主為人心地善良，樂善好施，能設身處地為人著想，而且口才極佳，講起話來滔滔不絕。&lt;br&gt;這種人必擅策劃，有分稀能力，聰明靈敏，能以特殊之技藝立足於社會。&lt;br&gt;&lt;br&gt;女孩子具神經質，情緒不容易開朗，喜鑽牛腳尖，打破沙鍋問到底，有研究心，想不開，故婚姻不宜太早。&lt;br&gt;&lt;br&gt;有空亡星入或對照時，主晚年孤獨，會接觸宗教。&lt;br&gt;&lt;br&gt;見吉則文武富貴；見煞更主「高藝」；見煞、刑忌，更見空曜，則為僧道之命，亦指六親緣薄。&lt;br&gt;&lt;br&gt;辰戌二宮為「天羅地網」，天機的靈動受制，發揮不出它的分析力，只會擅長思考，工程師或講師的命局。&lt;br&gt;天梁的性質也會影響它的性質，變得比較沉默寡言，品性清高。&lt;br&gt;&lt;br&gt;如果天機力量強，便是高隨身之命。若天梁的力量強，逢吉曜，富貴慈祥；逢刑忌，天機的力量完全受制，天梁的力量發揮得徹底，其人就會偏於玄想，喜歡思索哲學問題，古人稱之會遁入空門，現代可能就會偏向於哲學宗教。&lt;br&gt;若流為工匠，也比善於鑽研技術，但卻不肯真心傳授，反而容易招怨。&lt;br&gt;&lt;br&gt;「天機天梁」最不宜見煞，否則處事會變成一塌糊塗，而且心靈空虛，沒有寄託。</t>
  </si>
  <si>
    <t>http://www.18zw.com/</t>
  </si>
  <si>
    <t>生年干四化表象</t>
  </si>
  <si>
    <t>生年干四化，就是出生年的天干飛出的四化，主要看客觀條件對命局的影響，落宮的名稱不同，所針對的人事物就不同，但命盤是我的，故亦表四化落宮的人事物與我的關係。</t>
  </si>
  <si>
    <t>化祿入命宮，聰明、智慧、自立、有藝術天賦、人緣好；有逢凶化吉的解厄能力，健康長壽；為人誠實、耳根軟、少主見；少年運好，事業發達，有社會地位，食祿不缺。</t>
  </si>
  <si>
    <t>化祿入兄弟宮，兄弟聰明、智慧、早自立、健康、人緣好、財祿多，兄友互幫互助。</t>
  </si>
  <si>
    <t>化祿入夫妻，早婚，配偶聰明健康，夫妻情濃，婚後發財祿，對自己的事業有助。</t>
  </si>
  <si>
    <t>化祿入子女宮，子女緣厚，早得子女，子女聰明、有前途、財祿厚；祿照田宅，表家庭興旺發達，有祖產；又主本人好色，易有桃花、外遇。</t>
  </si>
  <si>
    <t>化祿入財帛宮，一生與財務有緣，財運好，利投資創業，錢財來往頻繁，大進大出，較會賺錢，也較會捨得花錢享受，長壽。</t>
  </si>
  <si>
    <t>化祿入疾厄官，為人較樂觀、開朗，少年體弱，成長后逐漸強壯、發胖；但化祿也有“多”的意思，故得病者，若宮、星吉者主恢復快，宮、星凶者則反主病情加重；主單位、公司興旺；祿照父母，與父母緣厚，本人聰明智慧，得長輩、上司的助力，前途光明。</t>
  </si>
  <si>
    <t>化祿入遷移宮，在外多機遇，人緣好，得貴人賞識提拔，事業發達，生意興旺。</t>
  </si>
  <si>
    <t>化祿入奴僕宮，朋友多，兄弟、朋友關係好，得助益；兄弟、朋友聰明，財祿好；能得忠心善良的下屬，關係和睦；合夥生意興旺有益。</t>
  </si>
  <si>
    <t>化祿入父母宮，與父母緣厚，得父母的福蔭，遺傳良好，聰明智慧；父母健康、長壽、有財祿、愛面子；自己有靠山，前途光明，易顯名。</t>
  </si>
  <si>
    <t>△二、化權入各宮表象</t>
  </si>
  <si>
    <t>化權入命宮，有才幹，能力強，有權柄，機智，靈敏，自視清高，任性，主觀，霸道，不易接受別人的意見，自以為是，什麼事都要管，少年頑皮。</t>
  </si>
  <si>
    <t>化權入兄弟宮，表兄弟中有人有才幹、能力比我強，彼此多爭執。也表母親能力強，或在家能幹、掌家權。</t>
  </si>
  <si>
    <t>化權入夫妻宮，配偶有才幹、喜掌家權、干涉事業，彼此多爭執；由父母操辦結婚。</t>
  </si>
  <si>
    <t>化權入子女宮，子女機智、才幹、好動、頑皮、不聽話、難管教；有田產出租。</t>
  </si>
  <si>
    <t>化權入疾厄宮，為人較霸道，小時難養，長大後身體健康，但易有意外傷災，易被人侵害，宮弱則凶。</t>
  </si>
  <si>
    <t>化權入遷移官，在外能充分發揮自己的才幹，事業易成功，有權柄。</t>
  </si>
  <si>
    <t>化權入奴僕宮，朋友和下屬才幹、能力比自己強，部下工作認真負責，有助益。</t>
  </si>
  <si>
    <t>化權入官祿宮，工作認真負責，在事業上易成功、升遷掌權，是主管、老闆的格局。</t>
  </si>
  <si>
    <t>化權入父母宮，父母有才幹、能力強，身體健康，對自己管束很嚴厲而引起不滿；少年運好，但要經努力才能得名譽。</t>
  </si>
  <si>
    <t>△三、化科入各宮表象</t>
  </si>
  <si>
    <t>化科入命宮，相貌清秀，人緣好，斯文乖巧，有風度，聰明好學，名聲好，能得到人們的好評，並有逢凶化吉的解厄功能。</t>
  </si>
  <si>
    <t>化科入兄弟宮，兄弟聰明好學，聲譽高，兄弟和睦，自己有急難時能得到兄弟之助。</t>
  </si>
  <si>
    <t>化科入夫妻宮，配偶較為清秀文靜、溫順、聰明好學，對象由別人介紹，配偶為同鄉或同事，公證結婚，婚禮簡樸，夫妻隨和，宮星吉者白首偕老。</t>
  </si>
  <si>
    <t>化科入子女宮，子女伶俐、清秀文靜、聰明好學、孝順、作風正派、有禮貌。</t>
  </si>
  <si>
    <t>化科入財帛宮，錢財來源正當、平順、穩定，薪水收入，用錢量入為出。</t>
  </si>
  <si>
    <t>化科入疾厄宮，一生平順而少疾，有病亦能得良醫而早愈，逢凶化吉。</t>
  </si>
  <si>
    <t>化科入遷移宮，在外得貴人相助提撥，有聲譽，事業平順，人緣好。</t>
  </si>
  <si>
    <t>化科入奴僕宮，朋友為貴人，相處和睦、隨和、持久，下屬忠心，有助力。</t>
  </si>
  <si>
    <t>化科入官祿宮，事業平順，工作安定，不會大上大落，得貴人相助提撥，有聲譽。</t>
  </si>
  <si>
    <t>化科入田宅宮，家宅平順，家庭和睦，住宅樸實無華、實用，財產一般。</t>
  </si>
  <si>
    <t>化科入福德宮，會計劃用錢，量入為出，財源平順，心情平和，身體健康，較愛面子。</t>
  </si>
  <si>
    <t>化科入父母宮，父母聰明好學、健康、隨和、老實，與父母相處和睦；自己有靠山，得助力而有聲譽。</t>
  </si>
  <si>
    <t>△四、化忌入各宮表象</t>
  </si>
  <si>
    <t>化忌入命官，一生坎坷不順，尤其少年不利，固執己見，易犯小人，災厄多，六親緣薄，破財不聚，不宜出風頭和衝刺創業，只宜受雇於人和踏實工作，亦忌離鄉創業及工作。</t>
  </si>
  <si>
    <t>化忌入兄弟宮，前生欠兄弟的情和債，兄弟主觀固執、坎坷不順，自己過多關心兄弟或方法生硬，反易引起誤解和是非；朋友、部下薄情，易受拖累，不宜合夥。</t>
  </si>
  <si>
    <t>化忌入夫妻宮，前生欠配偶的情和債，過多關心配偶或方法生硬，反而引起誤解和是非；男命因過於關心妻子而影響事業，女命因過於關心丈夫而嘮叨，引起爭吵是非；夫妻關係不好，婚姻不順，易有離異，初戀的朋友不能成為夫妻，不宜早婚；事業變動大，勞而無功。</t>
  </si>
  <si>
    <t>化忌入子女宮，子女緣薄，得子遲，過於溺愛子女而引起反抗心理；子女頑劣、不聽話、難管教、坎坷不順；本人易有桃花是非糾紛，家庭多是非糾紛，無祖產。</t>
  </si>
  <si>
    <t>化忌入疾厄宮，為人較衝動、自卑、不開朗，幼年體質差、多災多病而引起父母操心；與父母緣薄，本人無靠山，一生前途暗淡，無聲譽；工作單位不好。</t>
  </si>
  <si>
    <t>化忌入遷移宮，表常出外，多應酬，但在外不順，阻力大，人緣差，易犯小人；必須遠離家鄉才有發展，一生坎坷，多災多難。</t>
  </si>
  <si>
    <t>化忌入奴僕宮，朋友部屬少，自己雖很珍惜友情，卻反而因交友而犯小人，遭受損害；下屬陽奉陰違，賣主求榮，不宜合夥，本人較辛勞；兄弟緣薄，兄弟有損傷。</t>
  </si>
  <si>
    <t>化忌入官祿宮，無人事，常受上司指責，一生運氣差，資金周圍不靈，事業上須經一翻折磨后才會成功，且對事業很執着，雖喜固定的工作卻又常會變動；較宜技術性工作、受雇或上班、農牧業，或從事現金生意；沖夫妻，夫妻緣薄，婚姻易破裂，夫妻為田宅的疾厄，易倒店或家庭糾紛。</t>
  </si>
  <si>
    <t>化忌入福德宮，難得祖蔭，無積蓄，無福享受，胡亂花錢，縱慾，一生操勞，不得清閑；財務糾紛多，破財不聚。</t>
  </si>
  <si>
    <t>化忌入父母宮，自己孝順、關心父母卻得不到理解，彼此不投緣；父母一生坎坷不順、勞碌而難遂；遺傳不良，智商低，多文書契約糾紛，前途暗淡；身體差，多災傷、破相。</t>
  </si>
  <si>
    <t>△一、化祿入各宮表象</t>
  </si>
  <si>
    <t>化祿入官祿宮，自立，工作能力強，一生運氣較好，喜歡投資，在事業上較能發揮自己的才幹，易得上司的賞識和器重而升遷，事業顯達，生意興旺；夫妻緣厚。</t>
  </si>
  <si>
    <t>化祿入田宅宮，自己較關心家庭，家人相處較好，能得祖產，財產不斷增值，存款多，住宅豪華，家道興旺，子孫昌盛。</t>
  </si>
  <si>
    <t xml:space="preserve">化祿入福德宮，講求享受，為人大方，不計較是非，心情舒暢，—生快樂享福，有壽，財源廣，在外投資有錢賺，財祿豐厚。 </t>
  </si>
  <si>
    <t>化權入財帛宮，善於管理運用錢財，喜投資事業，開創財源，有財權，用錢大方。</t>
  </si>
  <si>
    <t>化權入田宅宮，喜掌家權，家裡大小事都要管，故與六親有時會爭執，喜大筆購置不動產和經營、出租房地產，住宅豪華。</t>
  </si>
  <si>
    <t>化權入福德宮，較會揮霍，愛面子，擺闊氣，爭名利，心情不得安閑，生活無規律。</t>
  </si>
  <si>
    <t>化忌入財帛宮，錢財來源不順，資金周轉困難，較會成為錢財奴，卻又不善理財，會虧損錢財，財務糾紛多，為錢財而煩惱，無錢享受；不宜投資創業，只宜受雇、上班和農牧業。</t>
  </si>
  <si>
    <t>化忌入田宅宮，家宅不利，住宅凌亂，與六親不和，在家多煩惱；破祖業，不能繼承祖業，自立成家置業；子女緣薄，子息艱難，子女有損傷。</t>
  </si>
  <si>
    <t>1994年6月22日，戌</t>
  </si>
  <si>
    <t>「天梁遇馬」實為飄蕩之命。在古代，女子飄蕩可能非淫賤不可，今人則未必然。&lt;br&gt;&lt;br&gt;根據中州派的說法，成格的條件為：&lt;br&gt;命在寅宮，無正曜，但天馬守躔，而對宮為「天同天梁」。&lt;br&gt;命在申宮，無正曜，但天馬守垣，對宮為「天同天梁」。&lt;br&gt;命在巳宮，天同守垣，天馬同度，會對宮的天梁獨坐。&lt;br&gt;命在亥宮，天同坐守，天馬同躔，會對宮的天梁獨坐。</t>
  </si>
  <si>
    <t>《太微賦》：「太陽居午，謂之日麗中天。有專權之貴，敵國之富」。古書：「太陽居午，庚辛丁己人富貴雙全」。</t>
  </si>
  <si>
    <t>《太微賦》：「貪會旺宮，終身鼠竊」。注文云：「寅午戌人命坐午宮；巳酉丑人命坐酉宮；亥卯未人命坐卯宮；申子辰人命坐子宮」。</t>
  </si>
  <si>
    <t>2018年11月20日，未</t>
  </si>
  <si>
    <t>六吉同見於田宅宮</t>
  </si>
  <si>
    <t>紫微斗數只有十二個基本盤，一正一反〔如紫微在子或在午〕則可是為有六種基本結構。將十四正曜依安星規律組合，共得三十八組，分佈於六個基本結構之中，既成六十星系。</t>
  </si>
  <si>
    <t>  ※  紫微坐子午〔精神／物質〕的關係。            ※  破軍坐寅申〔叛逆／順從〕的關係。            ※  廉府坐辰戌〔感情／理智〕的關係。</t>
  </si>
  <si>
    <t>  ※  太陰坐巳亥〔發射／收斂〕的關係。            ※  貪狼坐子午〔積極／消極〕的關係。            ※  同巨坐丑未〔明朗／陰暗〕的關係。</t>
  </si>
  <si>
    <t>  ※  武相坐寅申〔過剛／過柔〕的關係。            ※  陽梁坐卯酉〔祥和／孤忌〕的關係。            ※  七殺坐辰戌〔理想／幻想〕的關係。</t>
  </si>
  <si>
    <t>  ※  天機坐巳亥〔機變／機謀〕的關係。</t>
  </si>
  <si>
    <t>  ※  紫破坐丑未〔動盪／安定〕的關係。            ※  天府坐卯酉〔持重／謹慎〕的關係。            ※  太陰坐辰戌〔目標／盲動〕的關係。</t>
  </si>
  <si>
    <t>  ※  廉貪坐巳亥〔感情／物慾〕的關係。            ※  巨門坐子午〔內斂／疑忌〕的關係。            ※  天相坐丑未〔優雅／庸俗〕的關係。</t>
  </si>
  <si>
    <t>  ※  同梁坐寅申〔浪漫／原則〕的關係。            ※  武殺坐卯酉〔決斷／短慮〕的關係。            ※  太陽坐辰戌〔不拖累／拖累〕的關係。</t>
  </si>
  <si>
    <t>  ※  天機坐子午〔陽剛／陰柔〕的關係。</t>
  </si>
  <si>
    <t>  ※  紫府坐寅申〔主動／被動〕的關係。            ※  太陰坐卯酉〔堅強／薄弱〕的關係。            ※  貪狼坐辰戌〔堅忍／燥進〕的關係。</t>
  </si>
  <si>
    <t>  ※  巨門坐巳亥〔深沉／衝動〕的關係。            ※  廉相坐子午〔剛毅／脆弱〕的關係。            ※  天梁坐丑未〔正直／精明〕的關係。</t>
  </si>
  <si>
    <t>  ※  七殺坐寅申〔孤高／威權〕的關係。            ※  天同坐卯酉〔空虛／充實〕的關係。            ※  武曲坐辰戌〔因循／進取〕的關係。</t>
  </si>
  <si>
    <t>  ※  太陽坐巳亥〔積極／消極〕的關係。            ※  破軍坐子午〔頑囂／果敢〕的關係。            ※  天機坐丑未〔上進／下游〕的關係。</t>
  </si>
  <si>
    <t>  ※  紫貪坐卯酉〔物慾／情慾〕的關係。            ※  巨門坐辰戌〔激發／遭忌〕的關係。            ※  天相坐巳亥〔開創力／因人成事〕的關係。</t>
  </si>
  <si>
    <t>  ※  天梁坐子午〔孤剋／融和〕的關係。            ※  廉殺坐丑未〔奮發／剛戾〕的關係。            ※  天同坐辰戌〔豁達／短志〕的關係。</t>
  </si>
  <si>
    <t>  ※  武破坐巳亥〔適應／反拗〕的關係。            ※  太陽坐子午〔虛浮／沉穩〕的關係。            ※  天府坐丑未〔謙和／怯儒〕的關係。</t>
  </si>
  <si>
    <t>  ※  機陰坐寅申〔理智／情緒〕的關係。</t>
  </si>
  <si>
    <t>  ※  紫相坐辰戌〔有情／無情〕的關係。            ※  天梁坐巳亥〔浮蕩／穩定〕的關係。            ※  七殺坐子午〔權威／剋忌〕的關係。</t>
  </si>
  <si>
    <t>  ※  廉貞坐寅申〔敏感／踏實〕的關係。            ※  破軍坐辰戌〔偏枯／調和〕的關係。            ※  天同坐巳亥〔薄弱／堅強〕的關係。</t>
  </si>
  <si>
    <t>  ※  武府坐子午〔生財／理財〕的關係。            ※  陰陽坐丑未〔開朗／沉鬱〕的關係。            ※  貪狼坐寅申〔物慾／情慾〕的關係。</t>
  </si>
  <si>
    <t>  ※  機巨坐卯酉〔穩重／浮薄〕的關係。</t>
  </si>
  <si>
    <t>  ※  紫殺坐巳亥〔權威／橫霸〕的關係。            ※  廉破坐卯酉〔奉公／私利〕的關係。            ※  天府坐巳亥〔祥和／權術〕的關係。</t>
  </si>
  <si>
    <t>  ※  同陰坐子午〔積極／消極〕的關係。            ※  武貪坐丑未〔慾望／野心〕的關係。            ※  陽巨坐寅申〔得助／孤立〕的關係。</t>
  </si>
  <si>
    <t>  ※  天相坐卯酉〔正直／循私〕的關係。            ※  機梁坐辰戌〔尖刻／明斷〕的關係。</t>
  </si>
  <si>
    <t>貪狼主人物慾深，居旺宮之時，可能增加物慾，易發展成為佔有慾強。</t>
  </si>
  <si>
    <t>1974年3月30日，戌</t>
  </si>
  <si>
    <t>貪居旺宮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</si>
</sst>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rgb="FF1D2129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9933"/>
      <name val="Times New Roman"/>
      <family val="1"/>
    </font>
    <font>
      <sz val="10"/>
      <color rgb="FF33333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14" fontId="0" fillId="0" borderId="0" xfId="0" applyNumberFormat="1"/>
    <xf numFmtId="0" fontId="0" fillId="0" borderId="0" xfId="0" applyAlignment="1"/>
    <xf numFmtId="0" fontId="5" fillId="0" borderId="0" xfId="0" applyFont="1"/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9" fillId="0" borderId="0" xfId="1"/>
    <xf numFmtId="0" fontId="10" fillId="0" borderId="0" xfId="0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285750</xdr:colOff>
      <xdr:row>139</xdr:row>
      <xdr:rowOff>171450</xdr:rowOff>
    </xdr:from>
    <xdr:to>
      <xdr:col>25</xdr:col>
      <xdr:colOff>180226</xdr:colOff>
      <xdr:row>168</xdr:row>
      <xdr:rowOff>132664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C94A72-052E-4B5F-9D56-DE536AF91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8775" y="26841450"/>
          <a:ext cx="5990476" cy="5485714"/>
        </a:xfrm>
        <a:prstGeom prst="rect">
          <a:avLst/>
        </a:prstGeom>
      </xdr:spPr>
    </xdr:pic>
    <xdr:clientData/>
  </xdr:twoCellAnchor>
  <xdr:twoCellAnchor editAs="oneCell">
    <xdr:from>
      <xdr:col>28</xdr:col>
      <xdr:colOff>323850</xdr:colOff>
      <xdr:row>140</xdr:row>
      <xdr:rowOff>114300</xdr:rowOff>
    </xdr:from>
    <xdr:to>
      <xdr:col>31</xdr:col>
      <xdr:colOff>561717</xdr:colOff>
      <xdr:row>155</xdr:row>
      <xdr:rowOff>37752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8811AB-3F8D-46F2-B80D-DB5BD1394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875" y="27355800"/>
          <a:ext cx="2066667" cy="2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18zw.com/" TargetMode="External"/><Relationship Id="rId3" Type="http://schemas.openxmlformats.org/officeDocument/2006/relationships/hyperlink" Target="https://reglamak.tian.yam.com/posts/10619110" TargetMode="External"/><Relationship Id="rId7" Type="http://schemas.openxmlformats.org/officeDocument/2006/relationships/hyperlink" Target="http://www.ziwei.my/tag/%E4%B8%AD%E5%B7%9E%E6%B4%BE" TargetMode="External"/><Relationship Id="rId2" Type="http://schemas.openxmlformats.org/officeDocument/2006/relationships/hyperlink" Target="http://www.ziweixueyuan.com/category/geju" TargetMode="External"/><Relationship Id="rId1" Type="http://schemas.openxmlformats.org/officeDocument/2006/relationships/hyperlink" Target="http://www.zhuqiyang.com/alist/125" TargetMode="External"/><Relationship Id="rId6" Type="http://schemas.openxmlformats.org/officeDocument/2006/relationships/hyperlink" Target="https://www.meiguoshenpo.com/ziwei/rumen/d144954.html" TargetMode="External"/><Relationship Id="rId5" Type="http://schemas.openxmlformats.org/officeDocument/2006/relationships/hyperlink" Target="http://www.ziweixueyuan.com/geju/3082.html" TargetMode="External"/><Relationship Id="rId4" Type="http://schemas.openxmlformats.org/officeDocument/2006/relationships/hyperlink" Target="https://www.meiguoshenpo.com/ziwei/wangtingzhi/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V261"/>
  <sheetViews>
    <sheetView topLeftCell="C248" workbookViewId="0">
      <selection activeCell="O52" sqref="O52"/>
    </sheetView>
  </sheetViews>
  <sheetFormatPr defaultRowHeight="15" x14ac:dyDescent="0.25"/>
  <cols>
    <col min="19" max="19" width="9.140625" style="1"/>
  </cols>
  <sheetData>
    <row r="4" spans="2:19" x14ac:dyDescent="0.25">
      <c r="C4" t="s">
        <v>0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</row>
    <row r="5" spans="2:19" x14ac:dyDescent="0.25">
      <c r="B5" t="s">
        <v>45</v>
      </c>
      <c r="C5" t="s">
        <v>1</v>
      </c>
      <c r="D5" t="s">
        <v>12</v>
      </c>
      <c r="E5" t="s">
        <v>10</v>
      </c>
      <c r="F5" t="s">
        <v>9</v>
      </c>
      <c r="G5" t="s">
        <v>8</v>
      </c>
      <c r="H5" t="s">
        <v>5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11</v>
      </c>
      <c r="P5" t="s">
        <v>3</v>
      </c>
      <c r="S5" s="1" t="str">
        <f>$B$6&amp;$C$4&amp;$B$8&amp;C5&amp;$B$10&amp;
$D$4&amp;$B$8&amp;D5&amp;$B$10&amp;
$E$4&amp;$B$8&amp;E5&amp;$B$10&amp;
$F$4&amp;$B$8&amp;F5&amp;$B$10&amp;
$G$4&amp;$B$8&amp;G5&amp;$B$10&amp;
$H$4&amp;$B$8&amp;H5&amp;$B$10&amp;
$I$4&amp;$B$8&amp;I5&amp;$B$10&amp;
$J$4&amp;$B$8&amp;J5&amp;$B$10&amp;
$K$4&amp;$B$8&amp;K5&amp;$B$10&amp;
$L$4&amp;$B$8&amp;L5&amp;$B$10&amp;
$M$4&amp;$B$8&amp;M5&amp;$B$10&amp;
$N$4&amp;$B$8&amp;N5&amp;$B$10&amp;
$O$4&amp;$B$8&amp;O5&amp;$B$10&amp;
$P$4&amp;$B$8&amp;P5&amp;$B$17</f>
        <v>{ "紫微": "子", "天機": "亥", "太陽": "酉", "武曲": "申", "天同": "未", "廉貞": "辰", "天府": "辰", "太陰": "巳", "貪狼": "午", "巨門": "未", "天相": "申", "天梁": "酉", "七殺": "戌", "破軍": "寅"},</v>
      </c>
    </row>
    <row r="6" spans="2:19" x14ac:dyDescent="0.25">
      <c r="B6" t="s">
        <v>46</v>
      </c>
      <c r="C6" t="s">
        <v>2</v>
      </c>
      <c r="D6" t="s">
        <v>1</v>
      </c>
      <c r="E6" t="s">
        <v>11</v>
      </c>
      <c r="F6" t="s">
        <v>10</v>
      </c>
      <c r="G6" t="s">
        <v>9</v>
      </c>
      <c r="H6" t="s">
        <v>6</v>
      </c>
      <c r="I6" t="s">
        <v>4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  <c r="P6" t="s">
        <v>2</v>
      </c>
      <c r="S6" s="1" t="str">
        <f t="shared" ref="S6:S16" si="0">$B$6&amp;$C$4&amp;$B$8&amp;C6&amp;$B$10&amp;
$D$4&amp;$B$8&amp;D6&amp;$B$10&amp;
$E$4&amp;$B$8&amp;E6&amp;$B$10&amp;
$F$4&amp;$B$8&amp;F6&amp;$B$10&amp;
$G$4&amp;$B$8&amp;G6&amp;$B$10&amp;
$H$4&amp;$B$8&amp;H6&amp;$B$10&amp;
$I$4&amp;$B$8&amp;I6&amp;$B$10&amp;
$J$4&amp;$B$8&amp;J6&amp;$B$10&amp;
$K$4&amp;$B$8&amp;K6&amp;$B$10&amp;
$L$4&amp;$B$8&amp;L6&amp;$B$10&amp;
$M$4&amp;$B$8&amp;M6&amp;$B$10&amp;
$N$4&amp;$B$8&amp;N6&amp;$B$10&amp;
$O$4&amp;$B$8&amp;O6&amp;$B$10&amp;
$P$4&amp;$B$8&amp;P6&amp;$B$17</f>
        <v>{ "紫微": "丑", "天機": "子", "太陽": "戌", "武曲": "酉", "天同": "申", "廉貞": "巳", "天府": "卯", "太陰": "辰", "貪狼": "巳", "巨門": "午", "天相": "未", "天梁": "申", "七殺": "酉", "破軍": "丑"},</v>
      </c>
    </row>
    <row r="7" spans="2:19" x14ac:dyDescent="0.25">
      <c r="B7" t="s">
        <v>47</v>
      </c>
      <c r="C7" t="s">
        <v>3</v>
      </c>
      <c r="D7" t="s">
        <v>2</v>
      </c>
      <c r="E7" t="s">
        <v>12</v>
      </c>
      <c r="F7" t="s">
        <v>11</v>
      </c>
      <c r="G7" t="s">
        <v>10</v>
      </c>
      <c r="H7" t="s">
        <v>7</v>
      </c>
      <c r="I7" t="s">
        <v>3</v>
      </c>
      <c r="J7" t="s">
        <v>4</v>
      </c>
      <c r="K7" t="s">
        <v>5</v>
      </c>
      <c r="L7" t="s">
        <v>6</v>
      </c>
      <c r="M7" t="s">
        <v>7</v>
      </c>
      <c r="N7" t="s">
        <v>8</v>
      </c>
      <c r="O7" t="s">
        <v>9</v>
      </c>
      <c r="P7" t="s">
        <v>1</v>
      </c>
      <c r="S7" s="1" t="str">
        <f t="shared" si="0"/>
        <v>{ "紫微": "寅", "天機": "丑", "太陽": "亥", "武曲": "戌", "天同": "酉", "廉貞": "午", "天府": "寅", "太陰": "卯", "貪狼": "辰", "巨門": "巳", "天相": "午", "天梁": "未", "七殺": "申", "破軍": "子"},</v>
      </c>
    </row>
    <row r="8" spans="2:19" x14ac:dyDescent="0.25">
      <c r="B8" t="s">
        <v>48</v>
      </c>
      <c r="C8" t="s">
        <v>4</v>
      </c>
      <c r="D8" t="s">
        <v>3</v>
      </c>
      <c r="E8" t="s">
        <v>1</v>
      </c>
      <c r="F8" t="s">
        <v>12</v>
      </c>
      <c r="G8" t="s">
        <v>11</v>
      </c>
      <c r="H8" t="s">
        <v>8</v>
      </c>
      <c r="I8" t="s">
        <v>2</v>
      </c>
      <c r="J8" t="s">
        <v>3</v>
      </c>
      <c r="K8" t="s">
        <v>4</v>
      </c>
      <c r="L8" t="s">
        <v>5</v>
      </c>
      <c r="M8" t="s">
        <v>6</v>
      </c>
      <c r="N8" t="s">
        <v>7</v>
      </c>
      <c r="O8" t="s">
        <v>8</v>
      </c>
      <c r="P8" t="s">
        <v>12</v>
      </c>
      <c r="S8" s="1" t="str">
        <f t="shared" si="0"/>
        <v>{ "紫微": "卯", "天機": "寅", "太陽": "子", "武曲": "亥", "天同": "戌", "廉貞": "未", "天府": "丑", "太陰": "寅", "貪狼": "卯", "巨門": "辰", "天相": "巳", "天梁": "午", "七殺": "未", "破軍": "亥"},</v>
      </c>
    </row>
    <row r="9" spans="2:19" x14ac:dyDescent="0.25">
      <c r="B9" t="s">
        <v>49</v>
      </c>
      <c r="C9" t="s">
        <v>5</v>
      </c>
      <c r="D9" t="s">
        <v>4</v>
      </c>
      <c r="E9" t="s">
        <v>2</v>
      </c>
      <c r="F9" t="s">
        <v>1</v>
      </c>
      <c r="G9" t="s">
        <v>12</v>
      </c>
      <c r="H9" t="s">
        <v>9</v>
      </c>
      <c r="I9" t="s">
        <v>1</v>
      </c>
      <c r="J9" t="s">
        <v>2</v>
      </c>
      <c r="K9" t="s">
        <v>3</v>
      </c>
      <c r="L9" t="s">
        <v>4</v>
      </c>
      <c r="M9" t="s">
        <v>5</v>
      </c>
      <c r="N9" t="s">
        <v>6</v>
      </c>
      <c r="O9" t="s">
        <v>7</v>
      </c>
      <c r="P9" t="s">
        <v>11</v>
      </c>
      <c r="S9" s="1" t="str">
        <f t="shared" si="0"/>
        <v>{ "紫微": "辰", "天機": "卯", "太陽": "丑", "武曲": "子", "天同": "亥", "廉貞": "申", "天府": "子", "太陰": "丑", "貪狼": "寅", "巨門": "卯", "天相": "辰", "天梁": "巳", "七殺": "午", "破軍": "戌"},</v>
      </c>
    </row>
    <row r="10" spans="2:19" x14ac:dyDescent="0.25">
      <c r="B10" t="s">
        <v>50</v>
      </c>
      <c r="C10" t="s">
        <v>6</v>
      </c>
      <c r="D10" t="s">
        <v>5</v>
      </c>
      <c r="E10" t="s">
        <v>3</v>
      </c>
      <c r="F10" t="s">
        <v>2</v>
      </c>
      <c r="G10" t="s">
        <v>1</v>
      </c>
      <c r="H10" t="s">
        <v>10</v>
      </c>
      <c r="I10" t="s">
        <v>12</v>
      </c>
      <c r="J10" t="s">
        <v>1</v>
      </c>
      <c r="K10" t="s">
        <v>2</v>
      </c>
      <c r="L10" t="s">
        <v>3</v>
      </c>
      <c r="M10" t="s">
        <v>4</v>
      </c>
      <c r="N10" t="s">
        <v>5</v>
      </c>
      <c r="O10" t="s">
        <v>6</v>
      </c>
      <c r="P10" t="s">
        <v>10</v>
      </c>
      <c r="S10" s="1" t="str">
        <f t="shared" si="0"/>
        <v>{ "紫微": "巳", "天機": "辰", "太陽": "寅", "武曲": "丑", "天同": "子", "廉貞": "酉", "天府": "亥", "太陰": "子", "貪狼": "丑", "巨門": "寅", "天相": "卯", "天梁": "辰", "七殺": "巳", "破軍": "酉"},</v>
      </c>
    </row>
    <row r="11" spans="2:19" x14ac:dyDescent="0.25">
      <c r="B11" t="s">
        <v>51</v>
      </c>
      <c r="C11" t="s">
        <v>7</v>
      </c>
      <c r="D11" t="s">
        <v>6</v>
      </c>
      <c r="E11" t="s">
        <v>4</v>
      </c>
      <c r="F11" t="s">
        <v>3</v>
      </c>
      <c r="G11" t="s">
        <v>2</v>
      </c>
      <c r="H11" t="s">
        <v>11</v>
      </c>
      <c r="I11" t="s">
        <v>11</v>
      </c>
      <c r="J11" t="s">
        <v>12</v>
      </c>
      <c r="K11" t="s">
        <v>1</v>
      </c>
      <c r="L11" t="s">
        <v>2</v>
      </c>
      <c r="M11" t="s">
        <v>3</v>
      </c>
      <c r="N11" t="s">
        <v>4</v>
      </c>
      <c r="O11" t="s">
        <v>5</v>
      </c>
      <c r="P11" t="s">
        <v>9</v>
      </c>
      <c r="S11" s="1" t="str">
        <f t="shared" si="0"/>
        <v>{ "紫微": "午", "天機": "巳", "太陽": "卯", "武曲": "寅", "天同": "丑", "廉貞": "戌", "天府": "戌", "太陰": "亥", "貪狼": "子", "巨門": "丑", "天相": "寅", "天梁": "卯", "七殺": "辰", "破軍": "申"},</v>
      </c>
    </row>
    <row r="12" spans="2:19" x14ac:dyDescent="0.25">
      <c r="B12" t="s">
        <v>52</v>
      </c>
      <c r="C12" t="s">
        <v>8</v>
      </c>
      <c r="D12" t="s">
        <v>7</v>
      </c>
      <c r="E12" t="s">
        <v>5</v>
      </c>
      <c r="F12" t="s">
        <v>4</v>
      </c>
      <c r="G12" t="s">
        <v>3</v>
      </c>
      <c r="H12" t="s">
        <v>12</v>
      </c>
      <c r="I12" t="s">
        <v>10</v>
      </c>
      <c r="J12" t="s">
        <v>11</v>
      </c>
      <c r="K12" t="s">
        <v>12</v>
      </c>
      <c r="L12" t="s">
        <v>1</v>
      </c>
      <c r="M12" t="s">
        <v>2</v>
      </c>
      <c r="N12" t="s">
        <v>3</v>
      </c>
      <c r="O12" t="s">
        <v>4</v>
      </c>
      <c r="P12" t="s">
        <v>8</v>
      </c>
      <c r="S12" s="1" t="str">
        <f t="shared" si="0"/>
        <v>{ "紫微": "未", "天機": "午", "太陽": "辰", "武曲": "卯", "天同": "寅", "廉貞": "亥", "天府": "酉", "太陰": "戌", "貪狼": "亥", "巨門": "子", "天相": "丑", "天梁": "寅", "七殺": "卯", "破軍": "未"},</v>
      </c>
    </row>
    <row r="13" spans="2:19" x14ac:dyDescent="0.25">
      <c r="B13" t="s">
        <v>53</v>
      </c>
      <c r="C13" t="s">
        <v>9</v>
      </c>
      <c r="D13" t="s">
        <v>8</v>
      </c>
      <c r="E13" t="s">
        <v>6</v>
      </c>
      <c r="F13" t="s">
        <v>5</v>
      </c>
      <c r="G13" t="s">
        <v>4</v>
      </c>
      <c r="H13" t="s">
        <v>1</v>
      </c>
      <c r="I13" t="s">
        <v>9</v>
      </c>
      <c r="J13" t="s">
        <v>10</v>
      </c>
      <c r="K13" t="s">
        <v>11</v>
      </c>
      <c r="L13" t="s">
        <v>12</v>
      </c>
      <c r="M13" t="s">
        <v>1</v>
      </c>
      <c r="N13" t="s">
        <v>2</v>
      </c>
      <c r="O13" t="s">
        <v>3</v>
      </c>
      <c r="P13" t="s">
        <v>7</v>
      </c>
      <c r="S13" s="1" t="str">
        <f t="shared" si="0"/>
        <v>{ "紫微": "申", "天機": "未", "太陽": "巳", "武曲": "辰", "天同": "卯", "廉貞": "子", "天府": "申", "太陰": "酉", "貪狼": "戌", "巨門": "亥", "天相": "子", "天梁": "丑", "七殺": "寅", "破軍": "午"},</v>
      </c>
    </row>
    <row r="14" spans="2:19" x14ac:dyDescent="0.25">
      <c r="B14" t="s">
        <v>54</v>
      </c>
      <c r="C14" t="s">
        <v>10</v>
      </c>
      <c r="D14" t="s">
        <v>9</v>
      </c>
      <c r="E14" t="s">
        <v>7</v>
      </c>
      <c r="F14" t="s">
        <v>6</v>
      </c>
      <c r="G14" t="s">
        <v>5</v>
      </c>
      <c r="H14" t="s">
        <v>2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</v>
      </c>
      <c r="O14" t="s">
        <v>2</v>
      </c>
      <c r="P14" t="s">
        <v>6</v>
      </c>
      <c r="S14" s="1" t="str">
        <f t="shared" si="0"/>
        <v>{ "紫微": "酉", "天機": "申", "太陽": "午", "武曲": "巳", "天同": "辰", "廉貞": "丑", "天府": "未", "太陰": "申", "貪狼": "酉", "巨門": "戌", "天相": "亥", "天梁": "子", "七殺": "丑", "破軍": "巳"},</v>
      </c>
    </row>
    <row r="15" spans="2:19" x14ac:dyDescent="0.25">
      <c r="B15" t="s">
        <v>55</v>
      </c>
      <c r="C15" t="s">
        <v>11</v>
      </c>
      <c r="D15" t="s">
        <v>10</v>
      </c>
      <c r="E15" t="s">
        <v>8</v>
      </c>
      <c r="F15" t="s">
        <v>7</v>
      </c>
      <c r="G15" t="s">
        <v>6</v>
      </c>
      <c r="H15" t="s">
        <v>3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  <c r="O15" t="s">
        <v>1</v>
      </c>
      <c r="P15" t="s">
        <v>5</v>
      </c>
      <c r="S15" s="1" t="str">
        <f t="shared" si="0"/>
        <v>{ "紫微": "戌", "天機": "酉", "太陽": "未", "武曲": "午", "天同": "巳", "廉貞": "寅", "天府": "午", "太陰": "未", "貪狼": "申", "巨門": "酉", "天相": "戌", "天梁": "亥", "七殺": "子", "破軍": "辰"},</v>
      </c>
    </row>
    <row r="16" spans="2:19" x14ac:dyDescent="0.25">
      <c r="C16" t="s">
        <v>12</v>
      </c>
      <c r="D16" t="s">
        <v>11</v>
      </c>
      <c r="E16" t="s">
        <v>9</v>
      </c>
      <c r="F16" t="s">
        <v>8</v>
      </c>
      <c r="G16" t="s">
        <v>7</v>
      </c>
      <c r="H16" t="s">
        <v>4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N16" t="s">
        <v>11</v>
      </c>
      <c r="O16" t="s">
        <v>12</v>
      </c>
      <c r="P16" t="s">
        <v>4</v>
      </c>
      <c r="S16" s="1" t="str">
        <f t="shared" si="0"/>
        <v>{ "紫微": "亥", "天機": "戌", "太陽": "申", "武曲": "未", "天同": "午", "廉貞": "卯", "天府": "巳", "太陰": "午", "貪狼": "未", "巨門": "申", "天相": "酉", "天梁": "戌", "七殺": "亥", "破軍": "卯"},</v>
      </c>
    </row>
    <row r="17" spans="2:19" x14ac:dyDescent="0.25">
      <c r="B17" t="s">
        <v>56</v>
      </c>
    </row>
    <row r="18" spans="2:19" x14ac:dyDescent="0.25">
      <c r="B18" t="s">
        <v>57</v>
      </c>
    </row>
    <row r="19" spans="2:19" x14ac:dyDescent="0.25">
      <c r="C19" t="s">
        <v>26</v>
      </c>
      <c r="D19" t="s">
        <v>37</v>
      </c>
      <c r="E19" t="s">
        <v>38</v>
      </c>
      <c r="F19" t="s">
        <v>39</v>
      </c>
      <c r="G19" t="s">
        <v>40</v>
      </c>
      <c r="H19" t="s">
        <v>44</v>
      </c>
      <c r="I19" t="s">
        <v>41</v>
      </c>
      <c r="J19" t="s">
        <v>42</v>
      </c>
      <c r="K19" t="s">
        <v>43</v>
      </c>
      <c r="L19" t="s">
        <v>165</v>
      </c>
    </row>
    <row r="20" spans="2:19" x14ac:dyDescent="0.25">
      <c r="B20" t="s">
        <v>58</v>
      </c>
      <c r="C20" t="s">
        <v>27</v>
      </c>
      <c r="D20" t="s">
        <v>3</v>
      </c>
      <c r="E20" t="s">
        <v>4</v>
      </c>
      <c r="F20" t="s">
        <v>2</v>
      </c>
      <c r="G20" t="s">
        <v>2</v>
      </c>
      <c r="H20" t="s">
        <v>8</v>
      </c>
      <c r="I20" t="s">
        <v>8</v>
      </c>
      <c r="J20" t="s">
        <v>10</v>
      </c>
      <c r="K20" t="s">
        <v>9</v>
      </c>
      <c r="L20" t="s">
        <v>6</v>
      </c>
      <c r="S20" s="1" t="str">
        <f>$B$6&amp;$C$19&amp;$B$8&amp;C20&amp;$B$10&amp;
$D$19&amp;$B$8&amp;D20&amp;$B$10&amp;
$E$19&amp;$B$8&amp;E20&amp;$B$10&amp;
$F$19&amp;$B$8&amp;F20&amp;$B$10&amp;
$G$19&amp;$B$8&amp;G20&amp;$B$10&amp;
$H$19&amp;$B$8&amp;H20&amp;$B$10&amp;
$I$19&amp;$B$8&amp;I20&amp;$B$10&amp;
$J$19&amp;$B$8&amp;J20&amp;$B$10&amp;
$K$19&amp;$B$8&amp;K20&amp;$B$10&amp;
$L$19&amp;$B$8&amp;L20&amp;$B$17</f>
        <v>{ "年干": "甲", "祿存": "寅", "擎羊": "卯", "陀羅": "丑", "天魁": "丑", "天鉞": "未", "天官": "未", "天福": "酉", "截空": "申", "天廚": "巳"},</v>
      </c>
    </row>
    <row r="21" spans="2:19" x14ac:dyDescent="0.25">
      <c r="B21" t="s">
        <v>59</v>
      </c>
      <c r="C21" t="s">
        <v>28</v>
      </c>
      <c r="D21" t="s">
        <v>4</v>
      </c>
      <c r="E21" t="s">
        <v>5</v>
      </c>
      <c r="F21" t="s">
        <v>3</v>
      </c>
      <c r="G21" t="s">
        <v>1</v>
      </c>
      <c r="H21" t="s">
        <v>9</v>
      </c>
      <c r="I21" t="s">
        <v>5</v>
      </c>
      <c r="J21" t="s">
        <v>9</v>
      </c>
      <c r="K21" t="s">
        <v>10</v>
      </c>
      <c r="L21" t="s">
        <v>7</v>
      </c>
      <c r="S21" s="1" t="str">
        <f t="shared" ref="S21:S29" si="1">$B$6&amp;$C$19&amp;$B$8&amp;C21&amp;$B$10&amp;
$D$19&amp;$B$8&amp;D21&amp;$B$10&amp;
$E$19&amp;$B$8&amp;E21&amp;$B$10&amp;
$F$19&amp;$B$8&amp;F21&amp;$B$10&amp;
$G$19&amp;$B$8&amp;G21&amp;$B$10&amp;
$H$19&amp;$B$8&amp;H21&amp;$B$10&amp;
$I$19&amp;$B$8&amp;I21&amp;$B$10&amp;
$J$19&amp;$B$8&amp;J21&amp;$B$10&amp;
$K$19&amp;$B$8&amp;K21&amp;$B$10&amp;
$L$19&amp;$B$8&amp;L21&amp;$B$17</f>
        <v>{ "年干": "乙", "祿存": "卯", "擎羊": "辰", "陀羅": "寅", "天魁": "子", "天鉞": "申", "天官": "辰", "天福": "申", "截空": "酉", "天廚": "午"},</v>
      </c>
    </row>
    <row r="22" spans="2:19" x14ac:dyDescent="0.25">
      <c r="B22" t="s">
        <v>60</v>
      </c>
      <c r="C22" t="s">
        <v>29</v>
      </c>
      <c r="D22" t="s">
        <v>6</v>
      </c>
      <c r="E22" t="s">
        <v>7</v>
      </c>
      <c r="F22" t="s">
        <v>5</v>
      </c>
      <c r="G22" t="s">
        <v>12</v>
      </c>
      <c r="H22" t="s">
        <v>10</v>
      </c>
      <c r="I22" t="s">
        <v>6</v>
      </c>
      <c r="J22" t="s">
        <v>1</v>
      </c>
      <c r="K22" t="s">
        <v>7</v>
      </c>
      <c r="L22" t="s">
        <v>1</v>
      </c>
      <c r="S22" s="1" t="str">
        <f t="shared" si="1"/>
        <v>{ "年干": "丙", "祿存": "巳", "擎羊": "午", "陀羅": "辰", "天魁": "亥", "天鉞": "酉", "天官": "巳", "天福": "子", "截空": "午", "天廚": "子"},</v>
      </c>
    </row>
    <row r="23" spans="2:19" x14ac:dyDescent="0.25">
      <c r="C23" t="s">
        <v>30</v>
      </c>
      <c r="D23" t="s">
        <v>7</v>
      </c>
      <c r="E23" t="s">
        <v>8</v>
      </c>
      <c r="F23" t="s">
        <v>6</v>
      </c>
      <c r="G23" t="s">
        <v>12</v>
      </c>
      <c r="H23" t="s">
        <v>10</v>
      </c>
      <c r="I23" t="s">
        <v>3</v>
      </c>
      <c r="J23" t="s">
        <v>12</v>
      </c>
      <c r="K23" t="s">
        <v>8</v>
      </c>
      <c r="L23" t="s">
        <v>6</v>
      </c>
      <c r="S23" s="1" t="str">
        <f t="shared" si="1"/>
        <v>{ "年干": "丁", "祿存": "午", "擎羊": "未", "陀羅": "巳", "天魁": "亥", "天鉞": "酉", "天官": "寅", "天福": "亥", "截空": "未", "天廚": "巳"},</v>
      </c>
    </row>
    <row r="24" spans="2:19" x14ac:dyDescent="0.25">
      <c r="C24" t="s">
        <v>31</v>
      </c>
      <c r="D24" t="s">
        <v>6</v>
      </c>
      <c r="E24" t="s">
        <v>7</v>
      </c>
      <c r="F24" t="s">
        <v>5</v>
      </c>
      <c r="G24" t="s">
        <v>2</v>
      </c>
      <c r="H24" t="s">
        <v>8</v>
      </c>
      <c r="I24" t="s">
        <v>4</v>
      </c>
      <c r="J24" t="s">
        <v>4</v>
      </c>
      <c r="K24" t="s">
        <v>5</v>
      </c>
      <c r="L24" t="s">
        <v>7</v>
      </c>
      <c r="S24" s="1" t="str">
        <f t="shared" si="1"/>
        <v>{ "年干": "戊", "祿存": "巳", "擎羊": "午", "陀羅": "辰", "天魁": "丑", "天鉞": "未", "天官": "卯", "天福": "卯", "截空": "辰", "天廚": "午"},</v>
      </c>
    </row>
    <row r="25" spans="2:19" x14ac:dyDescent="0.25">
      <c r="C25" t="s">
        <v>32</v>
      </c>
      <c r="D25" t="s">
        <v>7</v>
      </c>
      <c r="E25" t="s">
        <v>8</v>
      </c>
      <c r="F25" t="s">
        <v>6</v>
      </c>
      <c r="G25" t="s">
        <v>1</v>
      </c>
      <c r="H25" t="s">
        <v>9</v>
      </c>
      <c r="I25" t="s">
        <v>10</v>
      </c>
      <c r="J25" t="s">
        <v>3</v>
      </c>
      <c r="K25" t="s">
        <v>6</v>
      </c>
      <c r="L25" t="s">
        <v>9</v>
      </c>
      <c r="S25" s="1" t="str">
        <f t="shared" si="1"/>
        <v>{ "年干": "己", "祿存": "午", "擎羊": "未", "陀羅": "巳", "天魁": "子", "天鉞": "申", "天官": "酉", "天福": "寅", "截空": "巳", "天廚": "申"},</v>
      </c>
    </row>
    <row r="26" spans="2:19" x14ac:dyDescent="0.25">
      <c r="C26" t="s">
        <v>33</v>
      </c>
      <c r="D26" t="s">
        <v>9</v>
      </c>
      <c r="E26" t="s">
        <v>10</v>
      </c>
      <c r="F26" t="s">
        <v>8</v>
      </c>
      <c r="G26" t="s">
        <v>2</v>
      </c>
      <c r="H26" t="s">
        <v>8</v>
      </c>
      <c r="I26" t="s">
        <v>12</v>
      </c>
      <c r="J26" t="s">
        <v>7</v>
      </c>
      <c r="K26" t="s">
        <v>3</v>
      </c>
      <c r="L26" t="s">
        <v>3</v>
      </c>
      <c r="S26" s="1" t="str">
        <f t="shared" si="1"/>
        <v>{ "年干": "庚", "祿存": "申", "擎羊": "酉", "陀羅": "未", "天魁": "丑", "天鉞": "未", "天官": "亥", "天福": "午", "截空": "寅", "天廚": "寅"},</v>
      </c>
    </row>
    <row r="27" spans="2:19" x14ac:dyDescent="0.25">
      <c r="C27" t="s">
        <v>34</v>
      </c>
      <c r="D27" t="s">
        <v>10</v>
      </c>
      <c r="E27" t="s">
        <v>11</v>
      </c>
      <c r="F27" t="s">
        <v>9</v>
      </c>
      <c r="G27" t="s">
        <v>7</v>
      </c>
      <c r="H27" t="s">
        <v>3</v>
      </c>
      <c r="I27" t="s">
        <v>10</v>
      </c>
      <c r="J27" t="s">
        <v>6</v>
      </c>
      <c r="K27" t="s">
        <v>4</v>
      </c>
      <c r="L27" t="s">
        <v>7</v>
      </c>
      <c r="S27" s="1" t="str">
        <f t="shared" si="1"/>
        <v>{ "年干": "辛", "祿存": "酉", "擎羊": "戌", "陀羅": "申", "天魁": "午", "天鉞": "寅", "天官": "酉", "天福": "巳", "截空": "卯", "天廚": "午"},</v>
      </c>
    </row>
    <row r="28" spans="2:19" x14ac:dyDescent="0.25">
      <c r="C28" t="s">
        <v>35</v>
      </c>
      <c r="D28" t="s">
        <v>12</v>
      </c>
      <c r="E28" t="s">
        <v>1</v>
      </c>
      <c r="F28" t="s">
        <v>11</v>
      </c>
      <c r="G28" t="s">
        <v>4</v>
      </c>
      <c r="H28" t="s">
        <v>6</v>
      </c>
      <c r="I28" t="s">
        <v>11</v>
      </c>
      <c r="J28" t="s">
        <v>7</v>
      </c>
      <c r="K28" t="s">
        <v>1</v>
      </c>
      <c r="L28" t="s">
        <v>10</v>
      </c>
      <c r="S28" s="1" t="str">
        <f t="shared" si="1"/>
        <v>{ "年干": "壬", "祿存": "亥", "擎羊": "子", "陀羅": "戌", "天魁": "卯", "天鉞": "巳", "天官": "戌", "天福": "午", "截空": "子", "天廚": "酉"},</v>
      </c>
    </row>
    <row r="29" spans="2:19" x14ac:dyDescent="0.25">
      <c r="C29" t="s">
        <v>36</v>
      </c>
      <c r="D29" t="s">
        <v>1</v>
      </c>
      <c r="E29" t="s">
        <v>2</v>
      </c>
      <c r="F29" t="s">
        <v>12</v>
      </c>
      <c r="G29" t="s">
        <v>4</v>
      </c>
      <c r="H29" t="s">
        <v>6</v>
      </c>
      <c r="I29" t="s">
        <v>7</v>
      </c>
      <c r="J29" t="s">
        <v>6</v>
      </c>
      <c r="K29" t="s">
        <v>2</v>
      </c>
      <c r="L29" t="s">
        <v>12</v>
      </c>
      <c r="S29" s="1" t="str">
        <f t="shared" si="1"/>
        <v>{ "年干": "癸", "祿存": "子", "擎羊": "丑", "陀羅": "亥", "天魁": "卯", "天鉞": "巳", "天官": "午", "天福": "巳", "截空": "丑", "天廚": "亥"},</v>
      </c>
    </row>
    <row r="32" spans="2:19" x14ac:dyDescent="0.25">
      <c r="C32" t="s">
        <v>61</v>
      </c>
      <c r="D32" t="s">
        <v>62</v>
      </c>
      <c r="E32" t="s">
        <v>63</v>
      </c>
      <c r="F32" t="s">
        <v>64</v>
      </c>
      <c r="G32" t="s">
        <v>65</v>
      </c>
      <c r="H32" t="s">
        <v>166</v>
      </c>
      <c r="I32" t="s">
        <v>66</v>
      </c>
      <c r="J32" t="s">
        <v>67</v>
      </c>
      <c r="K32" t="s">
        <v>68</v>
      </c>
      <c r="L32" t="s">
        <v>69</v>
      </c>
      <c r="M32" t="s">
        <v>70</v>
      </c>
      <c r="N32" t="s">
        <v>99</v>
      </c>
      <c r="O32" t="s">
        <v>169</v>
      </c>
      <c r="P32" t="s">
        <v>168</v>
      </c>
      <c r="Q32" t="s">
        <v>91</v>
      </c>
      <c r="R32" s="2" t="s">
        <v>71</v>
      </c>
    </row>
    <row r="33" spans="3:19" x14ac:dyDescent="0.25">
      <c r="C33" t="s">
        <v>1</v>
      </c>
      <c r="D33" t="s">
        <v>7</v>
      </c>
      <c r="E33" t="s">
        <v>7</v>
      </c>
      <c r="F33" t="s">
        <v>5</v>
      </c>
      <c r="G33" t="s">
        <v>11</v>
      </c>
      <c r="H33" t="s">
        <v>4</v>
      </c>
      <c r="I33" t="s">
        <v>10</v>
      </c>
      <c r="J33" t="s">
        <v>3</v>
      </c>
      <c r="K33" t="s">
        <v>11</v>
      </c>
      <c r="L33" t="s">
        <v>9</v>
      </c>
      <c r="M33" t="s">
        <v>6</v>
      </c>
      <c r="N33" t="s">
        <v>2</v>
      </c>
      <c r="O33" t="s">
        <v>6</v>
      </c>
      <c r="P33" t="s">
        <v>11</v>
      </c>
      <c r="Q33" t="s">
        <v>3</v>
      </c>
      <c r="R33" s="2" t="s">
        <v>72</v>
      </c>
      <c r="S33" s="1" t="str">
        <f>$B$6&amp;$C$32&amp;$B$8&amp;C33&amp;$B$10&amp;
$D$32&amp;$B$8&amp;D33&amp;$B$10&amp;
$E$32&amp;$B$8&amp;E33&amp;$B$10&amp;
$F$32&amp;$B$8&amp;F33&amp;$B$10&amp;
$G$32&amp;$B$8&amp;G33&amp;$B$10&amp;
$H$32&amp;$B$8&amp;H33&amp;$B$10&amp;
$I$32&amp;$B$8&amp;I33&amp;$B$10&amp;
$J$32&amp;$B$8&amp;J33&amp;$B$10&amp;
$K$32&amp;$B$8&amp;K33&amp;$B$10&amp;
$L$32&amp;$B$8&amp;L33&amp;$B$10&amp;
$M$32&amp;$B$8&amp;M33&amp;$B$10&amp;
$N$32&amp;$B$8&amp;N33&amp;$B$10&amp;
$O$32&amp;$B$8&amp;O33&amp;$B$10&amp;
$P$32&amp;$B$8&amp;P33&amp;$B$10&amp;
$Q$32&amp;$B$8&amp;Q33&amp;$B$17</f>
        <v>{ "年支": "子", "天哭": "午", "天虛": "午", "龍池": "辰", "鳳閣": "戌", "紅鸞": "卯", "天喜": "酉", "孤辰": "寅", "寡宿": "戌", "蜚廉": "申", "破碎": "巳", "天空": "丑", "月德": "巳", "年解": "戌", "天馬": "寅"},</v>
      </c>
    </row>
    <row r="34" spans="3:19" x14ac:dyDescent="0.25">
      <c r="C34" t="s">
        <v>2</v>
      </c>
      <c r="D34" t="s">
        <v>6</v>
      </c>
      <c r="E34" t="s">
        <v>8</v>
      </c>
      <c r="F34" t="s">
        <v>6</v>
      </c>
      <c r="G34" t="s">
        <v>10</v>
      </c>
      <c r="H34" t="s">
        <v>3</v>
      </c>
      <c r="I34" t="s">
        <v>9</v>
      </c>
      <c r="J34" t="s">
        <v>3</v>
      </c>
      <c r="K34" t="s">
        <v>11</v>
      </c>
      <c r="L34" t="s">
        <v>10</v>
      </c>
      <c r="M34" t="s">
        <v>2</v>
      </c>
      <c r="N34" t="s">
        <v>3</v>
      </c>
      <c r="O34" t="s">
        <v>7</v>
      </c>
      <c r="P34" t="s">
        <v>10</v>
      </c>
      <c r="Q34" t="s">
        <v>12</v>
      </c>
      <c r="R34" s="2" t="s">
        <v>73</v>
      </c>
      <c r="S34" s="1" t="str">
        <f t="shared" ref="S34:S44" si="2">$B$6&amp;$C$32&amp;$B$8&amp;C34&amp;$B$10&amp;
$D$32&amp;$B$8&amp;D34&amp;$B$10&amp;
$E$32&amp;$B$8&amp;E34&amp;$B$10&amp;
$F$32&amp;$B$8&amp;F34&amp;$B$10&amp;
$G$32&amp;$B$8&amp;G34&amp;$B$10&amp;
$H$32&amp;$B$8&amp;H34&amp;$B$10&amp;
$I$32&amp;$B$8&amp;I34&amp;$B$10&amp;
$J$32&amp;$B$8&amp;J34&amp;$B$10&amp;
$K$32&amp;$B$8&amp;K34&amp;$B$10&amp;
$L$32&amp;$B$8&amp;L34&amp;$B$10&amp;
$M$32&amp;$B$8&amp;M34&amp;$B$10&amp;
$N$32&amp;$B$8&amp;N34&amp;$B$10&amp;
$O$32&amp;$B$8&amp;O34&amp;$B$10&amp;
$P$32&amp;$B$8&amp;P34&amp;$B$10&amp;
$Q$32&amp;$B$8&amp;Q34&amp;$B$17</f>
        <v>{ "年支": "丑", "天哭": "巳", "天虛": "未", "龍池": "巳", "鳳閣": "酉", "紅鸞": "寅", "天喜": "申", "孤辰": "寅", "寡宿": "戌", "蜚廉": "酉", "破碎": "丑", "天空": "寅", "月德": "午", "年解": "酉", "天馬": "亥"},</v>
      </c>
    </row>
    <row r="35" spans="3:19" x14ac:dyDescent="0.25">
      <c r="C35" t="s">
        <v>3</v>
      </c>
      <c r="D35" t="s">
        <v>5</v>
      </c>
      <c r="E35" t="s">
        <v>9</v>
      </c>
      <c r="F35" t="s">
        <v>7</v>
      </c>
      <c r="G35" t="s">
        <v>9</v>
      </c>
      <c r="H35" t="s">
        <v>2</v>
      </c>
      <c r="I35" t="s">
        <v>8</v>
      </c>
      <c r="J35" t="s">
        <v>6</v>
      </c>
      <c r="K35" t="s">
        <v>2</v>
      </c>
      <c r="L35" t="s">
        <v>11</v>
      </c>
      <c r="M35" t="s">
        <v>10</v>
      </c>
      <c r="N35" t="s">
        <v>4</v>
      </c>
      <c r="O35" t="s">
        <v>8</v>
      </c>
      <c r="P35" t="s">
        <v>9</v>
      </c>
      <c r="Q35" t="s">
        <v>9</v>
      </c>
      <c r="R35" s="2" t="s">
        <v>74</v>
      </c>
      <c r="S35" s="1" t="str">
        <f t="shared" si="2"/>
        <v>{ "年支": "寅", "天哭": "辰", "天虛": "申", "龍池": "午", "鳳閣": "申", "紅鸞": "丑", "天喜": "未", "孤辰": "巳", "寡宿": "丑", "蜚廉": "戌", "破碎": "酉", "天空": "卯", "月德": "未", "年解": "申", "天馬": "申"},</v>
      </c>
    </row>
    <row r="36" spans="3:19" x14ac:dyDescent="0.25">
      <c r="C36" t="s">
        <v>4</v>
      </c>
      <c r="D36" t="s">
        <v>4</v>
      </c>
      <c r="E36" t="s">
        <v>10</v>
      </c>
      <c r="F36" t="s">
        <v>8</v>
      </c>
      <c r="G36" t="s">
        <v>8</v>
      </c>
      <c r="H36" t="s">
        <v>1</v>
      </c>
      <c r="I36" t="s">
        <v>7</v>
      </c>
      <c r="J36" t="s">
        <v>6</v>
      </c>
      <c r="K36" t="s">
        <v>2</v>
      </c>
      <c r="L36" t="s">
        <v>6</v>
      </c>
      <c r="M36" t="s">
        <v>6</v>
      </c>
      <c r="N36" t="s">
        <v>5</v>
      </c>
      <c r="O36" t="s">
        <v>9</v>
      </c>
      <c r="P36" t="s">
        <v>8</v>
      </c>
      <c r="Q36" t="s">
        <v>6</v>
      </c>
      <c r="R36" s="2" t="s">
        <v>75</v>
      </c>
      <c r="S36" s="1" t="str">
        <f t="shared" si="2"/>
        <v>{ "年支": "卯", "天哭": "卯", "天虛": "酉", "龍池": "未", "鳳閣": "未", "紅鸞": "子", "天喜": "午", "孤辰": "巳", "寡宿": "丑", "蜚廉": "巳", "破碎": "巳", "天空": "辰", "月德": "申", "年解": "未", "天馬": "巳"},</v>
      </c>
    </row>
    <row r="37" spans="3:19" x14ac:dyDescent="0.25">
      <c r="C37" t="s">
        <v>5</v>
      </c>
      <c r="D37" t="s">
        <v>3</v>
      </c>
      <c r="E37" t="s">
        <v>11</v>
      </c>
      <c r="F37" t="s">
        <v>9</v>
      </c>
      <c r="G37" t="s">
        <v>7</v>
      </c>
      <c r="H37" t="s">
        <v>12</v>
      </c>
      <c r="I37" t="s">
        <v>6</v>
      </c>
      <c r="J37" t="s">
        <v>6</v>
      </c>
      <c r="K37" t="s">
        <v>2</v>
      </c>
      <c r="L37" t="s">
        <v>7</v>
      </c>
      <c r="M37" t="s">
        <v>2</v>
      </c>
      <c r="N37" t="s">
        <v>6</v>
      </c>
      <c r="O37" t="s">
        <v>10</v>
      </c>
      <c r="P37" t="s">
        <v>7</v>
      </c>
      <c r="Q37" t="s">
        <v>3</v>
      </c>
      <c r="R37" s="2" t="s">
        <v>76</v>
      </c>
      <c r="S37" s="1" t="str">
        <f t="shared" si="2"/>
        <v>{ "年支": "辰", "天哭": "寅", "天虛": "戌", "龍池": "申", "鳳閣": "午", "紅鸞": "亥", "天喜": "巳", "孤辰": "巳", "寡宿": "丑", "蜚廉": "午", "破碎": "丑", "天空": "巳", "月德": "酉", "年解": "午", "天馬": "寅"},</v>
      </c>
    </row>
    <row r="38" spans="3:19" x14ac:dyDescent="0.25">
      <c r="C38" t="s">
        <v>6</v>
      </c>
      <c r="D38" t="s">
        <v>2</v>
      </c>
      <c r="E38" t="s">
        <v>12</v>
      </c>
      <c r="F38" t="s">
        <v>10</v>
      </c>
      <c r="G38" t="s">
        <v>6</v>
      </c>
      <c r="H38" t="s">
        <v>11</v>
      </c>
      <c r="I38" t="s">
        <v>5</v>
      </c>
      <c r="J38" t="s">
        <v>9</v>
      </c>
      <c r="K38" t="s">
        <v>5</v>
      </c>
      <c r="L38" t="s">
        <v>8</v>
      </c>
      <c r="M38" t="s">
        <v>10</v>
      </c>
      <c r="N38" t="s">
        <v>7</v>
      </c>
      <c r="O38" t="s">
        <v>11</v>
      </c>
      <c r="P38" t="s">
        <v>6</v>
      </c>
      <c r="Q38" t="s">
        <v>12</v>
      </c>
      <c r="R38" s="2" t="s">
        <v>77</v>
      </c>
      <c r="S38" s="1" t="str">
        <f t="shared" si="2"/>
        <v>{ "年支": "巳", "天哭": "丑", "天虛": "亥", "龍池": "酉", "鳳閣": "巳", "紅鸞": "戌", "天喜": "辰", "孤辰": "申", "寡宿": "辰", "蜚廉": "未", "破碎": "酉", "天空": "午", "月德": "戌", "年解": "巳", "天馬": "亥"},</v>
      </c>
    </row>
    <row r="39" spans="3:19" x14ac:dyDescent="0.25">
      <c r="C39" t="s">
        <v>7</v>
      </c>
      <c r="D39" t="s">
        <v>1</v>
      </c>
      <c r="E39" t="s">
        <v>1</v>
      </c>
      <c r="F39" t="s">
        <v>11</v>
      </c>
      <c r="G39" t="s">
        <v>5</v>
      </c>
      <c r="H39" t="s">
        <v>10</v>
      </c>
      <c r="I39" t="s">
        <v>4</v>
      </c>
      <c r="J39" t="s">
        <v>9</v>
      </c>
      <c r="K39" t="s">
        <v>5</v>
      </c>
      <c r="L39" t="s">
        <v>3</v>
      </c>
      <c r="M39" t="s">
        <v>6</v>
      </c>
      <c r="N39" t="s">
        <v>8</v>
      </c>
      <c r="O39" t="s">
        <v>12</v>
      </c>
      <c r="P39" t="s">
        <v>5</v>
      </c>
      <c r="Q39" t="s">
        <v>9</v>
      </c>
      <c r="R39" s="2" t="s">
        <v>78</v>
      </c>
      <c r="S39" s="1" t="str">
        <f t="shared" si="2"/>
        <v>{ "年支": "午", "天哭": "子", "天虛": "子", "龍池": "戌", "鳳閣": "辰", "紅鸞": "酉", "天喜": "卯", "孤辰": "申", "寡宿": "辰", "蜚廉": "寅", "破碎": "巳", "天空": "未", "月德": "亥", "年解": "辰", "天馬": "申"},</v>
      </c>
    </row>
    <row r="40" spans="3:19" x14ac:dyDescent="0.25">
      <c r="C40" t="s">
        <v>8</v>
      </c>
      <c r="D40" t="s">
        <v>12</v>
      </c>
      <c r="E40" t="s">
        <v>2</v>
      </c>
      <c r="F40" t="s">
        <v>12</v>
      </c>
      <c r="G40" t="s">
        <v>4</v>
      </c>
      <c r="H40" t="s">
        <v>9</v>
      </c>
      <c r="I40" t="s">
        <v>3</v>
      </c>
      <c r="J40" t="s">
        <v>9</v>
      </c>
      <c r="K40" t="s">
        <v>5</v>
      </c>
      <c r="L40" t="s">
        <v>4</v>
      </c>
      <c r="M40" t="s">
        <v>2</v>
      </c>
      <c r="N40" t="s">
        <v>9</v>
      </c>
      <c r="O40" t="s">
        <v>1</v>
      </c>
      <c r="P40" t="s">
        <v>4</v>
      </c>
      <c r="Q40" t="s">
        <v>6</v>
      </c>
      <c r="R40" s="2" t="s">
        <v>79</v>
      </c>
      <c r="S40" s="1" t="str">
        <f t="shared" si="2"/>
        <v>{ "年支": "未", "天哭": "亥", "天虛": "丑", "龍池": "亥", "鳳閣": "卯", "紅鸞": "申", "天喜": "寅", "孤辰": "申", "寡宿": "辰", "蜚廉": "卯", "破碎": "丑", "天空": "申", "月德": "子", "年解": "卯", "天馬": "巳"},</v>
      </c>
    </row>
    <row r="41" spans="3:19" x14ac:dyDescent="0.25">
      <c r="C41" t="s">
        <v>9</v>
      </c>
      <c r="D41" t="s">
        <v>11</v>
      </c>
      <c r="E41" t="s">
        <v>3</v>
      </c>
      <c r="F41" t="s">
        <v>1</v>
      </c>
      <c r="G41" t="s">
        <v>3</v>
      </c>
      <c r="H41" t="s">
        <v>8</v>
      </c>
      <c r="I41" t="s">
        <v>2</v>
      </c>
      <c r="J41" t="s">
        <v>12</v>
      </c>
      <c r="K41" t="s">
        <v>8</v>
      </c>
      <c r="L41" t="s">
        <v>5</v>
      </c>
      <c r="M41" t="s">
        <v>10</v>
      </c>
      <c r="N41" t="s">
        <v>10</v>
      </c>
      <c r="O41" t="s">
        <v>2</v>
      </c>
      <c r="P41" t="s">
        <v>3</v>
      </c>
      <c r="Q41" t="s">
        <v>3</v>
      </c>
      <c r="R41" s="2" t="s">
        <v>80</v>
      </c>
      <c r="S41" s="1" t="str">
        <f t="shared" si="2"/>
        <v>{ "年支": "申", "天哭": "戌", "天虛": "寅", "龍池": "子", "鳳閣": "寅", "紅鸞": "未", "天喜": "丑", "孤辰": "亥", "寡宿": "未", "蜚廉": "辰", "破碎": "酉", "天空": "酉", "月德": "丑", "年解": "寅", "天馬": "寅"},</v>
      </c>
    </row>
    <row r="42" spans="3:19" x14ac:dyDescent="0.25">
      <c r="C42" t="s">
        <v>10</v>
      </c>
      <c r="D42" t="s">
        <v>10</v>
      </c>
      <c r="E42" t="s">
        <v>4</v>
      </c>
      <c r="F42" t="s">
        <v>2</v>
      </c>
      <c r="G42" t="s">
        <v>2</v>
      </c>
      <c r="H42" t="s">
        <v>7</v>
      </c>
      <c r="I42" t="s">
        <v>1</v>
      </c>
      <c r="J42" t="s">
        <v>12</v>
      </c>
      <c r="K42" t="s">
        <v>8</v>
      </c>
      <c r="L42" t="s">
        <v>12</v>
      </c>
      <c r="M42" t="s">
        <v>6</v>
      </c>
      <c r="N42" t="s">
        <v>11</v>
      </c>
      <c r="O42" t="s">
        <v>3</v>
      </c>
      <c r="P42" t="s">
        <v>2</v>
      </c>
      <c r="Q42" t="s">
        <v>12</v>
      </c>
      <c r="R42" s="2" t="s">
        <v>81</v>
      </c>
      <c r="S42" s="1" t="str">
        <f t="shared" si="2"/>
        <v>{ "年支": "酉", "天哭": "酉", "天虛": "卯", "龍池": "丑", "鳳閣": "丑", "紅鸞": "午", "天喜": "子", "孤辰": "亥", "寡宿": "未", "蜚廉": "亥", "破碎": "巳", "天空": "戌", "月德": "寅", "年解": "丑", "天馬": "亥"},</v>
      </c>
    </row>
    <row r="43" spans="3:19" x14ac:dyDescent="0.25">
      <c r="C43" t="s">
        <v>11</v>
      </c>
      <c r="D43" t="s">
        <v>9</v>
      </c>
      <c r="E43" t="s">
        <v>5</v>
      </c>
      <c r="F43" t="s">
        <v>3</v>
      </c>
      <c r="G43" t="s">
        <v>1</v>
      </c>
      <c r="H43" t="s">
        <v>6</v>
      </c>
      <c r="I43" t="s">
        <v>12</v>
      </c>
      <c r="J43" t="s">
        <v>12</v>
      </c>
      <c r="K43" t="s">
        <v>8</v>
      </c>
      <c r="L43" t="s">
        <v>1</v>
      </c>
      <c r="M43" t="s">
        <v>2</v>
      </c>
      <c r="N43" t="s">
        <v>12</v>
      </c>
      <c r="O43" t="s">
        <v>4</v>
      </c>
      <c r="P43" t="s">
        <v>1</v>
      </c>
      <c r="Q43" t="s">
        <v>9</v>
      </c>
      <c r="R43" s="2" t="s">
        <v>82</v>
      </c>
      <c r="S43" s="1" t="str">
        <f t="shared" si="2"/>
        <v>{ "年支": "戌", "天哭": "申", "天虛": "辰", "龍池": "寅", "鳳閣": "子", "紅鸞": "巳", "天喜": "亥", "孤辰": "亥", "寡宿": "未", "蜚廉": "子", "破碎": "丑", "天空": "亥", "月德": "卯", "年解": "子", "天馬": "申"},</v>
      </c>
    </row>
    <row r="44" spans="3:19" x14ac:dyDescent="0.25">
      <c r="C44" t="s">
        <v>12</v>
      </c>
      <c r="D44" t="s">
        <v>8</v>
      </c>
      <c r="E44" t="s">
        <v>6</v>
      </c>
      <c r="F44" t="s">
        <v>4</v>
      </c>
      <c r="G44" t="s">
        <v>12</v>
      </c>
      <c r="H44" t="s">
        <v>5</v>
      </c>
      <c r="I44" t="s">
        <v>11</v>
      </c>
      <c r="J44" t="s">
        <v>3</v>
      </c>
      <c r="K44" t="s">
        <v>11</v>
      </c>
      <c r="L44" t="s">
        <v>2</v>
      </c>
      <c r="M44" t="s">
        <v>10</v>
      </c>
      <c r="N44" t="s">
        <v>1</v>
      </c>
      <c r="O44" t="s">
        <v>5</v>
      </c>
      <c r="P44" t="s">
        <v>12</v>
      </c>
      <c r="Q44" t="s">
        <v>6</v>
      </c>
      <c r="R44" s="2" t="s">
        <v>83</v>
      </c>
      <c r="S44" s="1" t="str">
        <f t="shared" si="2"/>
        <v>{ "年支": "亥", "天哭": "未", "天虛": "巳", "龍池": "卯", "鳳閣": "亥", "紅鸞": "辰", "天喜": "戌", "孤辰": "寅", "寡宿": "戌", "蜚廉": "丑", "破碎": "酉", "天空": "子", "月德": "辰", "年解": "亥", "天馬": "巳"},</v>
      </c>
    </row>
    <row r="45" spans="3:19" x14ac:dyDescent="0.25">
      <c r="C45" s="2" t="s">
        <v>84</v>
      </c>
      <c r="D45" s="2" t="s">
        <v>85</v>
      </c>
      <c r="E45" s="2"/>
      <c r="F45" s="2"/>
      <c r="G45" s="2"/>
      <c r="H45" s="2"/>
      <c r="I45" s="2"/>
    </row>
    <row r="48" spans="3:19" x14ac:dyDescent="0.25">
      <c r="C48" t="s">
        <v>86</v>
      </c>
      <c r="D48" t="s">
        <v>87</v>
      </c>
      <c r="E48" t="s">
        <v>88</v>
      </c>
      <c r="F48" t="s">
        <v>89</v>
      </c>
      <c r="G48" t="s">
        <v>90</v>
      </c>
      <c r="H48" t="s">
        <v>91</v>
      </c>
      <c r="I48" t="s">
        <v>92</v>
      </c>
      <c r="J48" t="s">
        <v>93</v>
      </c>
      <c r="K48" t="s">
        <v>94</v>
      </c>
      <c r="L48" t="s">
        <v>95</v>
      </c>
      <c r="M48" s="13" t="s">
        <v>809</v>
      </c>
    </row>
    <row r="49" spans="3:19" x14ac:dyDescent="0.25">
      <c r="C49">
        <v>1</v>
      </c>
      <c r="D49" t="s">
        <v>5</v>
      </c>
      <c r="E49" t="s">
        <v>11</v>
      </c>
      <c r="F49" t="s">
        <v>10</v>
      </c>
      <c r="G49" t="s">
        <v>2</v>
      </c>
      <c r="H49" t="s">
        <v>9</v>
      </c>
      <c r="I49" t="s">
        <v>9</v>
      </c>
      <c r="J49" t="s">
        <v>6</v>
      </c>
      <c r="K49" t="s">
        <v>11</v>
      </c>
      <c r="L49" t="s">
        <v>3</v>
      </c>
      <c r="M49" s="13" t="s">
        <v>9</v>
      </c>
      <c r="S49" s="1" t="str">
        <f>$B$6&amp;$C$48&amp;$B$9&amp;C49&amp;$B$12&amp;
$D$48&amp;$B$8&amp;D49&amp;$B$10&amp;
$E$48&amp;$B$8&amp;E49&amp;$B$10&amp;
$F$48&amp;$B$8&amp;F49&amp;$B$10&amp;
$G$48&amp;$B$8&amp;G49&amp;$B$10&amp;
$I$48&amp;$B$8&amp;I49&amp;$B$10&amp;
$J$48&amp;$B$8&amp;J49&amp;$B$10&amp;
$K$48&amp;$B$8&amp;K49&amp;$B$10&amp;
$L$48&amp;$B$8&amp;L49&amp;$B$17</f>
        <v>{ "生月": 1, "左輔": "辰", "右弼": "戌", "天刑": "酉", "天姚": "丑", "解神": "申", "天巫": "巳", "天月": "戌", "陰煞": "寅"},</v>
      </c>
    </row>
    <row r="50" spans="3:19" x14ac:dyDescent="0.25">
      <c r="C50">
        <v>2</v>
      </c>
      <c r="D50" t="s">
        <v>6</v>
      </c>
      <c r="E50" t="s">
        <v>10</v>
      </c>
      <c r="F50" t="s">
        <v>11</v>
      </c>
      <c r="G50" t="s">
        <v>3</v>
      </c>
      <c r="H50" t="s">
        <v>6</v>
      </c>
      <c r="I50" t="s">
        <v>9</v>
      </c>
      <c r="J50" t="s">
        <v>9</v>
      </c>
      <c r="K50" t="s">
        <v>6</v>
      </c>
      <c r="L50" t="s">
        <v>1</v>
      </c>
      <c r="M50" s="13" t="s">
        <v>6</v>
      </c>
      <c r="S50" s="1" t="str">
        <f t="shared" ref="S50:S60" si="3">$B$6&amp;$C$48&amp;$B$9&amp;C50&amp;$B$12&amp;
$D$48&amp;$B$8&amp;D50&amp;$B$10&amp;
$E$48&amp;$B$8&amp;E50&amp;$B$10&amp;
$F$48&amp;$B$8&amp;F50&amp;$B$10&amp;
$G$48&amp;$B$8&amp;G50&amp;$B$10&amp;
$I$48&amp;$B$8&amp;I50&amp;$B$10&amp;
$J$48&amp;$B$8&amp;J50&amp;$B$10&amp;
$K$48&amp;$B$8&amp;K50&amp;$B$10&amp;
$L$48&amp;$B$8&amp;L50&amp;$B$17</f>
        <v>{ "生月": 2, "左輔": "巳", "右弼": "酉", "天刑": "戌", "天姚": "寅", "解神": "申", "天巫": "申", "天月": "巳", "陰煞": "子"},</v>
      </c>
    </row>
    <row r="51" spans="3:19" x14ac:dyDescent="0.25">
      <c r="C51">
        <v>3</v>
      </c>
      <c r="D51" t="s">
        <v>7</v>
      </c>
      <c r="E51" t="s">
        <v>9</v>
      </c>
      <c r="F51" t="s">
        <v>12</v>
      </c>
      <c r="G51" t="s">
        <v>4</v>
      </c>
      <c r="H51" t="s">
        <v>3</v>
      </c>
      <c r="I51" t="s">
        <v>11</v>
      </c>
      <c r="J51" t="s">
        <v>3</v>
      </c>
      <c r="K51" t="s">
        <v>5</v>
      </c>
      <c r="L51" t="s">
        <v>11</v>
      </c>
      <c r="M51" s="13" t="s">
        <v>3</v>
      </c>
      <c r="S51" s="1" t="str">
        <f t="shared" si="3"/>
        <v>{ "生月": 3, "左輔": "午", "右弼": "申", "天刑": "亥", "天姚": "卯", "解神": "戌", "天巫": "寅", "天月": "辰", "陰煞": "戌"},</v>
      </c>
    </row>
    <row r="52" spans="3:19" x14ac:dyDescent="0.25">
      <c r="C52">
        <v>4</v>
      </c>
      <c r="D52" t="s">
        <v>8</v>
      </c>
      <c r="E52" t="s">
        <v>8</v>
      </c>
      <c r="F52" t="s">
        <v>1</v>
      </c>
      <c r="G52" t="s">
        <v>5</v>
      </c>
      <c r="H52" t="s">
        <v>12</v>
      </c>
      <c r="I52" t="s">
        <v>11</v>
      </c>
      <c r="J52" t="s">
        <v>12</v>
      </c>
      <c r="K52" t="s">
        <v>3</v>
      </c>
      <c r="L52" t="s">
        <v>9</v>
      </c>
      <c r="M52" s="13" t="s">
        <v>12</v>
      </c>
      <c r="S52" s="1" t="str">
        <f t="shared" si="3"/>
        <v>{ "生月": 4, "左輔": "未", "右弼": "未", "天刑": "子", "天姚": "辰", "解神": "戌", "天巫": "亥", "天月": "寅", "陰煞": "申"},</v>
      </c>
    </row>
    <row r="53" spans="3:19" x14ac:dyDescent="0.25">
      <c r="C53">
        <v>5</v>
      </c>
      <c r="D53" t="s">
        <v>9</v>
      </c>
      <c r="E53" t="s">
        <v>7</v>
      </c>
      <c r="F53" t="s">
        <v>2</v>
      </c>
      <c r="G53" t="s">
        <v>6</v>
      </c>
      <c r="H53" t="s">
        <v>9</v>
      </c>
      <c r="I53" t="s">
        <v>1</v>
      </c>
      <c r="J53" t="s">
        <v>6</v>
      </c>
      <c r="K53" t="s">
        <v>8</v>
      </c>
      <c r="L53" t="s">
        <v>7</v>
      </c>
      <c r="M53" s="13" t="s">
        <v>9</v>
      </c>
      <c r="S53" s="1" t="str">
        <f t="shared" si="3"/>
        <v>{ "生月": 5, "左輔": "申", "右弼": "午", "天刑": "丑", "天姚": "巳", "解神": "子", "天巫": "巳", "天月": "未", "陰煞": "午"},</v>
      </c>
    </row>
    <row r="54" spans="3:19" x14ac:dyDescent="0.25">
      <c r="C54">
        <v>6</v>
      </c>
      <c r="D54" t="s">
        <v>10</v>
      </c>
      <c r="E54" t="s">
        <v>6</v>
      </c>
      <c r="F54" t="s">
        <v>3</v>
      </c>
      <c r="G54" t="s">
        <v>7</v>
      </c>
      <c r="H54" t="s">
        <v>6</v>
      </c>
      <c r="I54" t="s">
        <v>1</v>
      </c>
      <c r="J54" t="s">
        <v>9</v>
      </c>
      <c r="K54" t="s">
        <v>4</v>
      </c>
      <c r="L54" t="s">
        <v>5</v>
      </c>
      <c r="M54" s="13" t="s">
        <v>6</v>
      </c>
      <c r="S54" s="1" t="str">
        <f t="shared" si="3"/>
        <v>{ "生月": 6, "左輔": "酉", "右弼": "巳", "天刑": "寅", "天姚": "午", "解神": "子", "天巫": "申", "天月": "卯", "陰煞": "辰"},</v>
      </c>
    </row>
    <row r="55" spans="3:19" x14ac:dyDescent="0.25">
      <c r="C55">
        <v>7</v>
      </c>
      <c r="D55" t="s">
        <v>11</v>
      </c>
      <c r="E55" t="s">
        <v>5</v>
      </c>
      <c r="F55" t="s">
        <v>4</v>
      </c>
      <c r="G55" t="s">
        <v>8</v>
      </c>
      <c r="H55" t="s">
        <v>3</v>
      </c>
      <c r="I55" t="s">
        <v>3</v>
      </c>
      <c r="J55" t="s">
        <v>3</v>
      </c>
      <c r="K55" t="s">
        <v>12</v>
      </c>
      <c r="L55" t="s">
        <v>3</v>
      </c>
      <c r="M55" s="13" t="s">
        <v>3</v>
      </c>
      <c r="S55" s="1" t="str">
        <f t="shared" si="3"/>
        <v>{ "生月": 7, "左輔": "戌", "右弼": "辰", "天刑": "卯", "天姚": "未", "解神": "寅", "天巫": "寅", "天月": "亥", "陰煞": "寅"},</v>
      </c>
    </row>
    <row r="56" spans="3:19" x14ac:dyDescent="0.25">
      <c r="C56">
        <v>8</v>
      </c>
      <c r="D56" t="s">
        <v>12</v>
      </c>
      <c r="E56" t="s">
        <v>4</v>
      </c>
      <c r="F56" t="s">
        <v>5</v>
      </c>
      <c r="G56" t="s">
        <v>9</v>
      </c>
      <c r="H56" t="s">
        <v>12</v>
      </c>
      <c r="I56" t="s">
        <v>3</v>
      </c>
      <c r="J56" t="s">
        <v>12</v>
      </c>
      <c r="K56" t="s">
        <v>8</v>
      </c>
      <c r="L56" t="s">
        <v>1</v>
      </c>
      <c r="M56" s="13" t="s">
        <v>12</v>
      </c>
      <c r="S56" s="1" t="str">
        <f t="shared" si="3"/>
        <v>{ "生月": 8, "左輔": "亥", "右弼": "卯", "天刑": "辰", "天姚": "申", "解神": "寅", "天巫": "亥", "天月": "未", "陰煞": "子"},</v>
      </c>
    </row>
    <row r="57" spans="3:19" x14ac:dyDescent="0.25">
      <c r="C57">
        <v>9</v>
      </c>
      <c r="D57" t="s">
        <v>1</v>
      </c>
      <c r="E57" t="s">
        <v>3</v>
      </c>
      <c r="F57" t="s">
        <v>6</v>
      </c>
      <c r="G57" t="s">
        <v>10</v>
      </c>
      <c r="H57" t="s">
        <v>9</v>
      </c>
      <c r="I57" t="s">
        <v>5</v>
      </c>
      <c r="J57" t="s">
        <v>6</v>
      </c>
      <c r="K57" t="s">
        <v>3</v>
      </c>
      <c r="L57" t="s">
        <v>11</v>
      </c>
      <c r="M57" s="13" t="s">
        <v>9</v>
      </c>
      <c r="S57" s="1" t="str">
        <f t="shared" si="3"/>
        <v>{ "生月": 9, "左輔": "子", "右弼": "寅", "天刑": "巳", "天姚": "酉", "解神": "辰", "天巫": "巳", "天月": "寅", "陰煞": "戌"},</v>
      </c>
    </row>
    <row r="58" spans="3:19" x14ac:dyDescent="0.25">
      <c r="C58">
        <v>10</v>
      </c>
      <c r="D58" t="s">
        <v>2</v>
      </c>
      <c r="E58" t="s">
        <v>2</v>
      </c>
      <c r="F58" t="s">
        <v>7</v>
      </c>
      <c r="G58" t="s">
        <v>11</v>
      </c>
      <c r="H58" t="s">
        <v>6</v>
      </c>
      <c r="I58" t="s">
        <v>5</v>
      </c>
      <c r="J58" t="s">
        <v>9</v>
      </c>
      <c r="K58" t="s">
        <v>7</v>
      </c>
      <c r="L58" t="s">
        <v>9</v>
      </c>
      <c r="M58" s="13" t="s">
        <v>6</v>
      </c>
      <c r="S58" s="1" t="str">
        <f t="shared" si="3"/>
        <v>{ "生月": 10, "左輔": "丑", "右弼": "丑", "天刑": "午", "天姚": "戌", "解神": "辰", "天巫": "申", "天月": "午", "陰煞": "申"},</v>
      </c>
    </row>
    <row r="59" spans="3:19" x14ac:dyDescent="0.25">
      <c r="C59">
        <v>11</v>
      </c>
      <c r="D59" t="s">
        <v>3</v>
      </c>
      <c r="E59" t="s">
        <v>1</v>
      </c>
      <c r="F59" t="s">
        <v>8</v>
      </c>
      <c r="G59" t="s">
        <v>12</v>
      </c>
      <c r="H59" t="s">
        <v>3</v>
      </c>
      <c r="I59" t="s">
        <v>7</v>
      </c>
      <c r="J59" t="s">
        <v>3</v>
      </c>
      <c r="K59" t="s">
        <v>11</v>
      </c>
      <c r="L59" t="s">
        <v>7</v>
      </c>
      <c r="M59" s="13" t="s">
        <v>3</v>
      </c>
      <c r="S59" s="1" t="str">
        <f t="shared" si="3"/>
        <v>{ "生月": 11, "左輔": "寅", "右弼": "子", "天刑": "未", "天姚": "亥", "解神": "午", "天巫": "寅", "天月": "戌", "陰煞": "午"},</v>
      </c>
    </row>
    <row r="60" spans="3:19" x14ac:dyDescent="0.25">
      <c r="C60">
        <v>12</v>
      </c>
      <c r="D60" t="s">
        <v>4</v>
      </c>
      <c r="E60" t="s">
        <v>12</v>
      </c>
      <c r="F60" t="s">
        <v>9</v>
      </c>
      <c r="G60" t="s">
        <v>1</v>
      </c>
      <c r="H60" t="s">
        <v>12</v>
      </c>
      <c r="I60" t="s">
        <v>7</v>
      </c>
      <c r="J60" t="s">
        <v>12</v>
      </c>
      <c r="K60" t="s">
        <v>3</v>
      </c>
      <c r="L60" t="s">
        <v>5</v>
      </c>
      <c r="M60" s="13" t="s">
        <v>12</v>
      </c>
      <c r="S60" s="1" t="str">
        <f t="shared" si="3"/>
        <v>{ "生月": 12, "左輔": "卯", "右弼": "亥", "天刑": "申", "天姚": "子", "解神": "午", "天巫": "亥", "天月": "寅", "陰煞": "辰"},</v>
      </c>
    </row>
    <row r="63" spans="3:19" x14ac:dyDescent="0.25">
      <c r="C63" t="s">
        <v>170</v>
      </c>
      <c r="D63" t="s">
        <v>230</v>
      </c>
    </row>
    <row r="64" spans="3:19" x14ac:dyDescent="0.25">
      <c r="C64" t="s">
        <v>171</v>
      </c>
      <c r="D64" t="s">
        <v>231</v>
      </c>
    </row>
    <row r="65" spans="3:19" x14ac:dyDescent="0.25">
      <c r="C65" t="s">
        <v>172</v>
      </c>
      <c r="D65" t="s">
        <v>232</v>
      </c>
    </row>
    <row r="66" spans="3:19" x14ac:dyDescent="0.25">
      <c r="C66" t="s">
        <v>173</v>
      </c>
      <c r="D66" t="s">
        <v>233</v>
      </c>
    </row>
    <row r="69" spans="3:19" x14ac:dyDescent="0.25">
      <c r="C69" t="s">
        <v>234</v>
      </c>
      <c r="D69" t="s">
        <v>96</v>
      </c>
      <c r="E69" t="s">
        <v>97</v>
      </c>
      <c r="F69" t="s">
        <v>98</v>
      </c>
      <c r="G69" t="s">
        <v>116</v>
      </c>
      <c r="H69" t="s">
        <v>100</v>
      </c>
      <c r="I69" t="s">
        <v>101</v>
      </c>
    </row>
    <row r="70" spans="3:19" x14ac:dyDescent="0.25">
      <c r="C70" t="s">
        <v>1</v>
      </c>
      <c r="D70" t="s">
        <v>11</v>
      </c>
      <c r="E70" t="s">
        <v>5</v>
      </c>
      <c r="F70" t="s">
        <v>12</v>
      </c>
      <c r="G70" t="s">
        <v>12</v>
      </c>
      <c r="H70" t="s">
        <v>7</v>
      </c>
      <c r="I70" t="s">
        <v>3</v>
      </c>
      <c r="S70" s="1" t="str">
        <f>$B$6&amp;$C$69&amp;$B$8&amp;C70&amp;$B$10&amp;
$D$69&amp;$B$8&amp;D70&amp;$B$10&amp;
$E$69&amp;$B$8&amp;E70&amp;$B$10&amp;
$F$69&amp;$B$8&amp;F70&amp;$B$10&amp;
$G$69&amp;$B$8&amp;G70&amp;$B$10&amp;
$H$69&amp;$B$8&amp;H70&amp;$B$10&amp;
$I$69&amp;$B$8&amp;I70&amp;$B$17</f>
        <v>{ "時支": "子", "文昌": "戌", "文曲": "辰", "地劫": "亥", "地空": "亥", "台輔": "午", "封誥": "寅"},</v>
      </c>
    </row>
    <row r="71" spans="3:19" x14ac:dyDescent="0.25">
      <c r="C71" t="s">
        <v>2</v>
      </c>
      <c r="D71" t="s">
        <v>10</v>
      </c>
      <c r="E71" t="s">
        <v>6</v>
      </c>
      <c r="F71" t="s">
        <v>1</v>
      </c>
      <c r="G71" t="s">
        <v>11</v>
      </c>
      <c r="H71" t="s">
        <v>8</v>
      </c>
      <c r="I71" t="s">
        <v>4</v>
      </c>
      <c r="S71" s="1" t="str">
        <f t="shared" ref="S71:S81" si="4">$B$6&amp;$C$69&amp;$B$8&amp;C71&amp;$B$10&amp;
$D$69&amp;$B$8&amp;D71&amp;$B$10&amp;
$E$69&amp;$B$8&amp;E71&amp;$B$10&amp;
$F$69&amp;$B$8&amp;F71&amp;$B$10&amp;
$G$69&amp;$B$8&amp;G71&amp;$B$10&amp;
$H$69&amp;$B$8&amp;H71&amp;$B$10&amp;
$I$69&amp;$B$8&amp;I71&amp;$B$17</f>
        <v>{ "時支": "丑", "文昌": "酉", "文曲": "巳", "地劫": "子", "地空": "戌", "台輔": "未", "封誥": "卯"},</v>
      </c>
    </row>
    <row r="72" spans="3:19" x14ac:dyDescent="0.25">
      <c r="C72" t="s">
        <v>3</v>
      </c>
      <c r="D72" t="s">
        <v>9</v>
      </c>
      <c r="E72" t="s">
        <v>7</v>
      </c>
      <c r="F72" t="s">
        <v>2</v>
      </c>
      <c r="G72" t="s">
        <v>10</v>
      </c>
      <c r="H72" t="s">
        <v>9</v>
      </c>
      <c r="I72" t="s">
        <v>5</v>
      </c>
      <c r="S72" s="1" t="str">
        <f t="shared" si="4"/>
        <v>{ "時支": "寅", "文昌": "申", "文曲": "午", "地劫": "丑", "地空": "酉", "台輔": "申", "封誥": "辰"},</v>
      </c>
    </row>
    <row r="73" spans="3:19" x14ac:dyDescent="0.25">
      <c r="C73" t="s">
        <v>4</v>
      </c>
      <c r="D73" t="s">
        <v>8</v>
      </c>
      <c r="E73" t="s">
        <v>8</v>
      </c>
      <c r="F73" t="s">
        <v>3</v>
      </c>
      <c r="G73" t="s">
        <v>9</v>
      </c>
      <c r="H73" t="s">
        <v>10</v>
      </c>
      <c r="I73" t="s">
        <v>6</v>
      </c>
      <c r="S73" s="1" t="str">
        <f t="shared" si="4"/>
        <v>{ "時支": "卯", "文昌": "未", "文曲": "未", "地劫": "寅", "地空": "申", "台輔": "酉", "封誥": "巳"},</v>
      </c>
    </row>
    <row r="74" spans="3:19" x14ac:dyDescent="0.25">
      <c r="C74" t="s">
        <v>5</v>
      </c>
      <c r="D74" t="s">
        <v>7</v>
      </c>
      <c r="E74" t="s">
        <v>9</v>
      </c>
      <c r="F74" t="s">
        <v>4</v>
      </c>
      <c r="G74" t="s">
        <v>8</v>
      </c>
      <c r="H74" t="s">
        <v>11</v>
      </c>
      <c r="I74" t="s">
        <v>7</v>
      </c>
      <c r="S74" s="1" t="str">
        <f t="shared" si="4"/>
        <v>{ "時支": "辰", "文昌": "午", "文曲": "申", "地劫": "卯", "地空": "未", "台輔": "戌", "封誥": "午"},</v>
      </c>
    </row>
    <row r="75" spans="3:19" x14ac:dyDescent="0.25">
      <c r="C75" t="s">
        <v>6</v>
      </c>
      <c r="D75" t="s">
        <v>6</v>
      </c>
      <c r="E75" t="s">
        <v>10</v>
      </c>
      <c r="F75" t="s">
        <v>5</v>
      </c>
      <c r="G75" t="s">
        <v>7</v>
      </c>
      <c r="H75" t="s">
        <v>12</v>
      </c>
      <c r="I75" t="s">
        <v>8</v>
      </c>
      <c r="S75" s="1" t="str">
        <f t="shared" si="4"/>
        <v>{ "時支": "巳", "文昌": "巳", "文曲": "酉", "地劫": "辰", "地空": "午", "台輔": "亥", "封誥": "未"},</v>
      </c>
    </row>
    <row r="76" spans="3:19" x14ac:dyDescent="0.25">
      <c r="C76" t="s">
        <v>7</v>
      </c>
      <c r="D76" t="s">
        <v>5</v>
      </c>
      <c r="E76" t="s">
        <v>11</v>
      </c>
      <c r="F76" t="s">
        <v>6</v>
      </c>
      <c r="G76" t="s">
        <v>6</v>
      </c>
      <c r="H76" t="s">
        <v>1</v>
      </c>
      <c r="I76" t="s">
        <v>9</v>
      </c>
      <c r="S76" s="1" t="str">
        <f t="shared" si="4"/>
        <v>{ "時支": "午", "文昌": "辰", "文曲": "戌", "地劫": "巳", "地空": "巳", "台輔": "子", "封誥": "申"},</v>
      </c>
    </row>
    <row r="77" spans="3:19" x14ac:dyDescent="0.25">
      <c r="C77" t="s">
        <v>8</v>
      </c>
      <c r="D77" t="s">
        <v>4</v>
      </c>
      <c r="E77" t="s">
        <v>12</v>
      </c>
      <c r="F77" t="s">
        <v>7</v>
      </c>
      <c r="G77" t="s">
        <v>5</v>
      </c>
      <c r="H77" t="s">
        <v>2</v>
      </c>
      <c r="I77" t="s">
        <v>10</v>
      </c>
      <c r="S77" s="1" t="str">
        <f t="shared" si="4"/>
        <v>{ "時支": "未", "文昌": "卯", "文曲": "亥", "地劫": "午", "地空": "辰", "台輔": "丑", "封誥": "酉"},</v>
      </c>
    </row>
    <row r="78" spans="3:19" x14ac:dyDescent="0.25">
      <c r="C78" t="s">
        <v>9</v>
      </c>
      <c r="D78" t="s">
        <v>3</v>
      </c>
      <c r="E78" t="s">
        <v>1</v>
      </c>
      <c r="F78" t="s">
        <v>8</v>
      </c>
      <c r="G78" t="s">
        <v>4</v>
      </c>
      <c r="H78" t="s">
        <v>3</v>
      </c>
      <c r="I78" t="s">
        <v>11</v>
      </c>
      <c r="S78" s="1" t="str">
        <f t="shared" si="4"/>
        <v>{ "時支": "申", "文昌": "寅", "文曲": "子", "地劫": "未", "地空": "卯", "台輔": "寅", "封誥": "戌"},</v>
      </c>
    </row>
    <row r="79" spans="3:19" x14ac:dyDescent="0.25">
      <c r="C79" t="s">
        <v>10</v>
      </c>
      <c r="D79" t="s">
        <v>2</v>
      </c>
      <c r="E79" t="s">
        <v>2</v>
      </c>
      <c r="F79" t="s">
        <v>9</v>
      </c>
      <c r="G79" t="s">
        <v>3</v>
      </c>
      <c r="H79" t="s">
        <v>4</v>
      </c>
      <c r="I79" t="s">
        <v>12</v>
      </c>
      <c r="S79" s="1" t="str">
        <f t="shared" si="4"/>
        <v>{ "時支": "酉", "文昌": "丑", "文曲": "丑", "地劫": "申", "地空": "寅", "台輔": "卯", "封誥": "亥"},</v>
      </c>
    </row>
    <row r="80" spans="3:19" x14ac:dyDescent="0.25">
      <c r="C80" t="s">
        <v>11</v>
      </c>
      <c r="D80" t="s">
        <v>1</v>
      </c>
      <c r="E80" t="s">
        <v>3</v>
      </c>
      <c r="F80" t="s">
        <v>10</v>
      </c>
      <c r="G80" t="s">
        <v>2</v>
      </c>
      <c r="H80" t="s">
        <v>5</v>
      </c>
      <c r="I80" t="s">
        <v>1</v>
      </c>
      <c r="S80" s="1" t="str">
        <f t="shared" si="4"/>
        <v>{ "時支": "戌", "文昌": "子", "文曲": "寅", "地劫": "酉", "地空": "丑", "台輔": "辰", "封誥": "子"},</v>
      </c>
    </row>
    <row r="81" spans="3:19" x14ac:dyDescent="0.25">
      <c r="C81" t="s">
        <v>12</v>
      </c>
      <c r="D81" t="s">
        <v>12</v>
      </c>
      <c r="E81" t="s">
        <v>4</v>
      </c>
      <c r="F81" t="s">
        <v>11</v>
      </c>
      <c r="G81" t="s">
        <v>1</v>
      </c>
      <c r="H81" t="s">
        <v>6</v>
      </c>
      <c r="I81" t="s">
        <v>2</v>
      </c>
      <c r="S81" s="1" t="str">
        <f t="shared" si="4"/>
        <v>{ "時支": "亥", "文昌": "亥", "文曲": "卯", "地劫": "戌", "地空": "子", "台輔": "巳", "封誥": "丑"},</v>
      </c>
    </row>
    <row r="84" spans="3:19" x14ac:dyDescent="0.25">
      <c r="C84" t="s">
        <v>102</v>
      </c>
      <c r="D84" t="s">
        <v>103</v>
      </c>
      <c r="E84" t="s">
        <v>2</v>
      </c>
      <c r="F84" t="s">
        <v>3</v>
      </c>
      <c r="G84" t="s">
        <v>4</v>
      </c>
      <c r="H84" t="s">
        <v>5</v>
      </c>
      <c r="I84" t="s">
        <v>6</v>
      </c>
      <c r="J84" t="s">
        <v>7</v>
      </c>
      <c r="K84" t="s">
        <v>8</v>
      </c>
      <c r="L84" t="s">
        <v>9</v>
      </c>
      <c r="M84" t="s">
        <v>10</v>
      </c>
      <c r="N84" t="s">
        <v>11</v>
      </c>
      <c r="O84" t="s">
        <v>12</v>
      </c>
      <c r="P84" t="s">
        <v>1</v>
      </c>
    </row>
    <row r="85" spans="3:19" x14ac:dyDescent="0.25">
      <c r="C85" t="s">
        <v>259</v>
      </c>
      <c r="D85" t="s">
        <v>104</v>
      </c>
      <c r="E85" t="s">
        <v>3</v>
      </c>
      <c r="F85" t="s">
        <v>4</v>
      </c>
      <c r="G85" t="s">
        <v>5</v>
      </c>
      <c r="H85" t="s">
        <v>6</v>
      </c>
      <c r="I85" t="s">
        <v>7</v>
      </c>
      <c r="J85" t="s">
        <v>8</v>
      </c>
      <c r="K85" t="s">
        <v>9</v>
      </c>
      <c r="L85" t="s">
        <v>10</v>
      </c>
      <c r="M85" t="s">
        <v>11</v>
      </c>
      <c r="N85" t="s">
        <v>12</v>
      </c>
      <c r="O85" t="s">
        <v>1</v>
      </c>
      <c r="P85" t="s">
        <v>2</v>
      </c>
    </row>
    <row r="86" spans="3:19" x14ac:dyDescent="0.25">
      <c r="D86" t="s">
        <v>105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  <c r="L86" t="s">
        <v>11</v>
      </c>
      <c r="M86" t="s">
        <v>12</v>
      </c>
      <c r="N86" t="s">
        <v>1</v>
      </c>
      <c r="O86" t="s">
        <v>2</v>
      </c>
      <c r="P86" t="s">
        <v>3</v>
      </c>
    </row>
    <row r="87" spans="3:19" x14ac:dyDescent="0.25">
      <c r="D87" t="s">
        <v>106</v>
      </c>
      <c r="E87" t="s">
        <v>10</v>
      </c>
      <c r="F87" t="s">
        <v>11</v>
      </c>
      <c r="G87" t="s">
        <v>12</v>
      </c>
      <c r="H87" t="s">
        <v>1</v>
      </c>
      <c r="I87" t="s">
        <v>2</v>
      </c>
      <c r="J87" t="s">
        <v>3</v>
      </c>
      <c r="K87" t="s">
        <v>4</v>
      </c>
      <c r="L87" t="s">
        <v>5</v>
      </c>
      <c r="M87" t="s">
        <v>6</v>
      </c>
      <c r="N87" t="s">
        <v>7</v>
      </c>
      <c r="O87" t="s">
        <v>8</v>
      </c>
      <c r="P87" t="s">
        <v>9</v>
      </c>
    </row>
    <row r="88" spans="3:19" x14ac:dyDescent="0.25">
      <c r="C88" t="s">
        <v>107</v>
      </c>
      <c r="D88" t="s">
        <v>103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  <c r="L88" t="s">
        <v>11</v>
      </c>
      <c r="M88" t="s">
        <v>12</v>
      </c>
      <c r="N88" t="s">
        <v>1</v>
      </c>
      <c r="O88" t="s">
        <v>2</v>
      </c>
      <c r="P88" t="s">
        <v>3</v>
      </c>
    </row>
    <row r="89" spans="3:19" x14ac:dyDescent="0.25">
      <c r="C89" t="s">
        <v>259</v>
      </c>
      <c r="D89" t="s">
        <v>104</v>
      </c>
      <c r="E89" t="s">
        <v>11</v>
      </c>
      <c r="F89" t="s">
        <v>12</v>
      </c>
      <c r="G89" t="s">
        <v>1</v>
      </c>
      <c r="H89" t="s">
        <v>2</v>
      </c>
      <c r="I89" t="s">
        <v>3</v>
      </c>
      <c r="J89" t="s">
        <v>4</v>
      </c>
      <c r="K89" t="s">
        <v>5</v>
      </c>
      <c r="L89" t="s">
        <v>6</v>
      </c>
      <c r="M89" t="s">
        <v>7</v>
      </c>
      <c r="N89" t="s">
        <v>8</v>
      </c>
      <c r="O89" t="s">
        <v>9</v>
      </c>
      <c r="P89" t="s">
        <v>10</v>
      </c>
    </row>
    <row r="90" spans="3:19" x14ac:dyDescent="0.25">
      <c r="D90" t="s">
        <v>105</v>
      </c>
      <c r="E90" t="s">
        <v>11</v>
      </c>
      <c r="F90" t="s">
        <v>12</v>
      </c>
      <c r="G90" t="s">
        <v>1</v>
      </c>
      <c r="H90" t="s">
        <v>2</v>
      </c>
      <c r="I90" t="s">
        <v>3</v>
      </c>
      <c r="J90" t="s">
        <v>4</v>
      </c>
      <c r="K90" t="s">
        <v>5</v>
      </c>
      <c r="L90" t="s">
        <v>6</v>
      </c>
      <c r="M90" t="s">
        <v>7</v>
      </c>
      <c r="N90" t="s">
        <v>8</v>
      </c>
      <c r="O90" t="s">
        <v>9</v>
      </c>
      <c r="P90" t="s">
        <v>10</v>
      </c>
    </row>
    <row r="91" spans="3:19" x14ac:dyDescent="0.25">
      <c r="D91" t="s">
        <v>106</v>
      </c>
      <c r="E91" t="s">
        <v>11</v>
      </c>
      <c r="F91" t="s">
        <v>12</v>
      </c>
      <c r="G91" t="s">
        <v>1</v>
      </c>
      <c r="H91" t="s">
        <v>2</v>
      </c>
      <c r="I91" t="s">
        <v>3</v>
      </c>
      <c r="J91" t="s">
        <v>4</v>
      </c>
      <c r="K91" t="s">
        <v>5</v>
      </c>
      <c r="L91" t="s">
        <v>6</v>
      </c>
      <c r="M91" t="s">
        <v>7</v>
      </c>
      <c r="N91" t="s">
        <v>8</v>
      </c>
      <c r="O91" t="s">
        <v>9</v>
      </c>
      <c r="P91" t="s">
        <v>10</v>
      </c>
    </row>
    <row r="93" spans="3:19" x14ac:dyDescent="0.25">
      <c r="C93" t="s">
        <v>236</v>
      </c>
    </row>
    <row r="94" spans="3:19" x14ac:dyDescent="0.25">
      <c r="C94" t="s">
        <v>237</v>
      </c>
    </row>
    <row r="95" spans="3:19" x14ac:dyDescent="0.25">
      <c r="C95" t="s">
        <v>238</v>
      </c>
    </row>
    <row r="96" spans="3:19" x14ac:dyDescent="0.25">
      <c r="C96" t="s">
        <v>239</v>
      </c>
    </row>
    <row r="97" spans="3:19" x14ac:dyDescent="0.25">
      <c r="C97" t="s">
        <v>240</v>
      </c>
    </row>
    <row r="99" spans="3:19" x14ac:dyDescent="0.25">
      <c r="C99" t="s">
        <v>108</v>
      </c>
      <c r="D99" t="s">
        <v>109</v>
      </c>
    </row>
    <row r="100" spans="3:19" x14ac:dyDescent="0.25">
      <c r="C100" t="s">
        <v>242</v>
      </c>
      <c r="D100" t="s">
        <v>110</v>
      </c>
    </row>
    <row r="104" spans="3:19" x14ac:dyDescent="0.25">
      <c r="C104" s="5" t="s">
        <v>258</v>
      </c>
      <c r="D104" s="5" t="s">
        <v>248</v>
      </c>
      <c r="E104" s="5" t="s">
        <v>249</v>
      </c>
      <c r="F104" s="5" t="s">
        <v>250</v>
      </c>
      <c r="G104" s="5" t="s">
        <v>251</v>
      </c>
      <c r="H104" s="5" t="s">
        <v>252</v>
      </c>
      <c r="I104" s="5" t="s">
        <v>253</v>
      </c>
      <c r="J104" s="5" t="s">
        <v>254</v>
      </c>
      <c r="K104" s="5" t="s">
        <v>255</v>
      </c>
      <c r="L104" s="5" t="s">
        <v>256</v>
      </c>
      <c r="M104" s="5" t="s">
        <v>257</v>
      </c>
    </row>
    <row r="105" spans="3:19" x14ac:dyDescent="0.25">
      <c r="C105" t="s">
        <v>174</v>
      </c>
      <c r="D105" t="s">
        <v>9</v>
      </c>
      <c r="E105" t="s">
        <v>9</v>
      </c>
      <c r="F105" t="s">
        <v>12</v>
      </c>
      <c r="G105" t="s">
        <v>12</v>
      </c>
      <c r="H105" t="s">
        <v>6</v>
      </c>
      <c r="I105" t="s">
        <v>6</v>
      </c>
      <c r="J105" t="s">
        <v>9</v>
      </c>
      <c r="K105" t="s">
        <v>9</v>
      </c>
      <c r="L105" t="s">
        <v>3</v>
      </c>
      <c r="M105" t="s">
        <v>3</v>
      </c>
      <c r="S105" s="1" t="str">
        <f>$B$6&amp;$C$104&amp;$B$8&amp;C105&amp;$B$10&amp;
$D$104&amp;$B$8&amp;D105&amp;$B$10&amp;
$E$104&amp;$B$8&amp;E105&amp;$B$10&amp;
$F$104&amp;$B$8&amp;F105&amp;$B$10&amp;
$G$104&amp;$B$8&amp;G105&amp;$B$10&amp;
$H$104&amp;$B$8&amp;H105&amp;$B$10&amp;
$I$104&amp;$B$8&amp;I105&amp;$B$10&amp;
$J$104&amp;$B$8&amp;J105&amp;$B$10&amp;
$K$104&amp;$B$8&amp;K105&amp;$B$10&amp;
$L$104&amp;$B$8&amp;L105&amp;$B$10&amp;
$M$104&amp;$B$8&amp;M105&amp;$B$17</f>
        <v>{ "長生十二神": "長生", "水二局陽男陰女": "申", "水二局陽女陰男": "申", "木三局陽男陰女": "亥", "木三局陽女陰男": "亥", "金四局陽男陰女": "巳", "金四局陽女陰男": "巳", "土五局陽男陰女": "申", "土五局陽女陰男": "申", "火六局陽男陰女": "寅", "火六局陽女陰男": "寅"},</v>
      </c>
    </row>
    <row r="106" spans="3:19" x14ac:dyDescent="0.25">
      <c r="C106" t="s">
        <v>175</v>
      </c>
      <c r="D106" t="s">
        <v>10</v>
      </c>
      <c r="E106" t="s">
        <v>8</v>
      </c>
      <c r="F106" t="s">
        <v>1</v>
      </c>
      <c r="G106" t="s">
        <v>11</v>
      </c>
      <c r="H106" t="s">
        <v>7</v>
      </c>
      <c r="I106" t="s">
        <v>5</v>
      </c>
      <c r="J106" t="s">
        <v>10</v>
      </c>
      <c r="K106" t="s">
        <v>8</v>
      </c>
      <c r="L106" t="s">
        <v>4</v>
      </c>
      <c r="M106" t="s">
        <v>2</v>
      </c>
      <c r="S106" s="1" t="str">
        <f t="shared" ref="S106:S116" si="5">$B$6&amp;$C$104&amp;$B$8&amp;C106&amp;$B$10&amp;
$D$104&amp;$B$8&amp;D106&amp;$B$10&amp;
$E$104&amp;$B$8&amp;E106&amp;$B$10&amp;
$F$104&amp;$B$8&amp;F106&amp;$B$10&amp;
$G$104&amp;$B$8&amp;G106&amp;$B$10&amp;
$H$104&amp;$B$8&amp;H106&amp;$B$10&amp;
$I$104&amp;$B$8&amp;I106&amp;$B$10&amp;
$J$104&amp;$B$8&amp;J106&amp;$B$10&amp;
$K$104&amp;$B$8&amp;K106&amp;$B$10&amp;
$L$104&amp;$B$8&amp;L106&amp;$B$10&amp;
$M$104&amp;$B$8&amp;M106&amp;$B$17</f>
        <v>{ "長生十二神": "沐浴", "水二局陽男陰女": "酉", "水二局陽女陰男": "未", "木三局陽男陰女": "子", "木三局陽女陰男": "戌", "金四局陽男陰女": "午", "金四局陽女陰男": "辰", "土五局陽男陰女": "酉", "土五局陽女陰男": "未", "火六局陽男陰女": "卯", "火六局陽女陰男": "丑"},</v>
      </c>
    </row>
    <row r="107" spans="3:19" x14ac:dyDescent="0.25">
      <c r="C107" t="s">
        <v>176</v>
      </c>
      <c r="D107" t="s">
        <v>11</v>
      </c>
      <c r="E107" t="s">
        <v>7</v>
      </c>
      <c r="F107" t="s">
        <v>2</v>
      </c>
      <c r="G107" t="s">
        <v>10</v>
      </c>
      <c r="H107" t="s">
        <v>8</v>
      </c>
      <c r="I107" t="s">
        <v>6</v>
      </c>
      <c r="J107" t="s">
        <v>11</v>
      </c>
      <c r="K107" t="s">
        <v>7</v>
      </c>
      <c r="L107" t="s">
        <v>5</v>
      </c>
      <c r="M107" t="s">
        <v>1</v>
      </c>
      <c r="S107" s="1" t="str">
        <f t="shared" si="5"/>
        <v>{ "長生十二神": "冠帶", "水二局陽男陰女": "戌", "水二局陽女陰男": "午", "木三局陽男陰女": "丑", "木三局陽女陰男": "酉", "金四局陽男陰女": "未", "金四局陽女陰男": "巳", "土五局陽男陰女": "戌", "土五局陽女陰男": "午", "火六局陽男陰女": "辰", "火六局陽女陰男": "子"},</v>
      </c>
    </row>
    <row r="108" spans="3:19" x14ac:dyDescent="0.25">
      <c r="C108" t="s">
        <v>177</v>
      </c>
      <c r="D108" t="s">
        <v>12</v>
      </c>
      <c r="E108" t="s">
        <v>6</v>
      </c>
      <c r="F108" t="s">
        <v>3</v>
      </c>
      <c r="G108" t="s">
        <v>9</v>
      </c>
      <c r="H108" t="s">
        <v>9</v>
      </c>
      <c r="I108" t="s">
        <v>7</v>
      </c>
      <c r="J108" t="s">
        <v>12</v>
      </c>
      <c r="K108" t="s">
        <v>6</v>
      </c>
      <c r="L108" t="s">
        <v>6</v>
      </c>
      <c r="M108" t="s">
        <v>12</v>
      </c>
      <c r="S108" s="1" t="str">
        <f t="shared" si="5"/>
        <v>{ "長生十二神": "臨官", "水二局陽男陰女": "亥", "水二局陽女陰男": "巳", "木三局陽男陰女": "寅", "木三局陽女陰男": "申", "金四局陽男陰女": "申", "金四局陽女陰男": "午", "土五局陽男陰女": "亥", "土五局陽女陰男": "巳", "火六局陽男陰女": "巳", "火六局陽女陰男": "亥"},</v>
      </c>
    </row>
    <row r="109" spans="3:19" x14ac:dyDescent="0.25">
      <c r="C109" t="s">
        <v>178</v>
      </c>
      <c r="D109" t="s">
        <v>1</v>
      </c>
      <c r="E109" t="s">
        <v>5</v>
      </c>
      <c r="F109" t="s">
        <v>4</v>
      </c>
      <c r="G109" t="s">
        <v>8</v>
      </c>
      <c r="H109" t="s">
        <v>10</v>
      </c>
      <c r="I109" t="s">
        <v>8</v>
      </c>
      <c r="J109" t="s">
        <v>1</v>
      </c>
      <c r="K109" t="s">
        <v>5</v>
      </c>
      <c r="L109" t="s">
        <v>7</v>
      </c>
      <c r="M109" t="s">
        <v>11</v>
      </c>
      <c r="S109" s="1" t="str">
        <f t="shared" si="5"/>
        <v>{ "長生十二神": "帝旺", "水二局陽男陰女": "子", "水二局陽女陰男": "辰", "木三局陽男陰女": "卯", "木三局陽女陰男": "未", "金四局陽男陰女": "酉", "金四局陽女陰男": "未", "土五局陽男陰女": "子", "土五局陽女陰男": "辰", "火六局陽男陰女": "午", "火六局陽女陰男": "戌"},</v>
      </c>
    </row>
    <row r="110" spans="3:19" x14ac:dyDescent="0.25">
      <c r="C110" t="s">
        <v>179</v>
      </c>
      <c r="D110" t="s">
        <v>2</v>
      </c>
      <c r="E110" t="s">
        <v>4</v>
      </c>
      <c r="F110" t="s">
        <v>5</v>
      </c>
      <c r="G110" t="s">
        <v>7</v>
      </c>
      <c r="H110" t="s">
        <v>11</v>
      </c>
      <c r="I110" t="s">
        <v>9</v>
      </c>
      <c r="J110" t="s">
        <v>2</v>
      </c>
      <c r="K110" t="s">
        <v>4</v>
      </c>
      <c r="L110" t="s">
        <v>8</v>
      </c>
      <c r="M110" t="s">
        <v>10</v>
      </c>
      <c r="S110" s="1" t="str">
        <f t="shared" si="5"/>
        <v>{ "長生十二神": "衰", "水二局陽男陰女": "丑", "水二局陽女陰男": "卯", "木三局陽男陰女": "辰", "木三局陽女陰男": "午", "金四局陽男陰女": "戌", "金四局陽女陰男": "申", "土五局陽男陰女": "丑", "土五局陽女陰男": "卯", "火六局陽男陰女": "未", "火六局陽女陰男": "酉"},</v>
      </c>
    </row>
    <row r="111" spans="3:19" x14ac:dyDescent="0.25">
      <c r="C111" t="s">
        <v>180</v>
      </c>
      <c r="D111" t="s">
        <v>3</v>
      </c>
      <c r="E111" t="s">
        <v>3</v>
      </c>
      <c r="F111" t="s">
        <v>6</v>
      </c>
      <c r="G111" t="s">
        <v>6</v>
      </c>
      <c r="H111" t="s">
        <v>12</v>
      </c>
      <c r="I111" t="s">
        <v>10</v>
      </c>
      <c r="J111" t="s">
        <v>3</v>
      </c>
      <c r="K111" t="s">
        <v>3</v>
      </c>
      <c r="L111" t="s">
        <v>9</v>
      </c>
      <c r="M111" t="s">
        <v>9</v>
      </c>
      <c r="S111" s="1" t="str">
        <f t="shared" si="5"/>
        <v>{ "長生十二神": "病", "水二局陽男陰女": "寅", "水二局陽女陰男": "寅", "木三局陽男陰女": "巳", "木三局陽女陰男": "巳", "金四局陽男陰女": "亥", "金四局陽女陰男": "酉", "土五局陽男陰女": "寅", "土五局陽女陰男": "寅", "火六局陽男陰女": "申", "火六局陽女陰男": "申"},</v>
      </c>
    </row>
    <row r="112" spans="3:19" x14ac:dyDescent="0.25">
      <c r="C112" t="s">
        <v>181</v>
      </c>
      <c r="D112" t="s">
        <v>4</v>
      </c>
      <c r="E112" t="s">
        <v>2</v>
      </c>
      <c r="F112" t="s">
        <v>7</v>
      </c>
      <c r="G112" t="s">
        <v>5</v>
      </c>
      <c r="H112" t="s">
        <v>1</v>
      </c>
      <c r="I112" t="s">
        <v>11</v>
      </c>
      <c r="J112" t="s">
        <v>4</v>
      </c>
      <c r="K112" t="s">
        <v>2</v>
      </c>
      <c r="L112" t="s">
        <v>10</v>
      </c>
      <c r="M112" t="s">
        <v>8</v>
      </c>
      <c r="S112" s="1" t="str">
        <f t="shared" si="5"/>
        <v>{ "長生十二神": "死", "水二局陽男陰女": "卯", "水二局陽女陰男": "丑", "木三局陽男陰女": "午", "木三局陽女陰男": "辰", "金四局陽男陰女": "子", "金四局陽女陰男": "戌", "土五局陽男陰女": "卯", "土五局陽女陰男": "丑", "火六局陽男陰女": "酉", "火六局陽女陰男": "未"},</v>
      </c>
    </row>
    <row r="113" spans="3:22" x14ac:dyDescent="0.25">
      <c r="C113" t="s">
        <v>182</v>
      </c>
      <c r="D113" t="s">
        <v>5</v>
      </c>
      <c r="E113" t="s">
        <v>1</v>
      </c>
      <c r="F113" t="s">
        <v>8</v>
      </c>
      <c r="G113" t="s">
        <v>4</v>
      </c>
      <c r="H113" t="s">
        <v>2</v>
      </c>
      <c r="I113" t="s">
        <v>12</v>
      </c>
      <c r="J113" t="s">
        <v>5</v>
      </c>
      <c r="K113" t="s">
        <v>1</v>
      </c>
      <c r="L113" t="s">
        <v>11</v>
      </c>
      <c r="M113" t="s">
        <v>7</v>
      </c>
      <c r="S113" s="1" t="str">
        <f t="shared" si="5"/>
        <v>{ "長生十二神": "墓", "水二局陽男陰女": "辰", "水二局陽女陰男": "子", "木三局陽男陰女": "未", "木三局陽女陰男": "卯", "金四局陽男陰女": "丑", "金四局陽女陰男": "亥", "土五局陽男陰女": "辰", "土五局陽女陰男": "子", "火六局陽男陰女": "戌", "火六局陽女陰男": "午"},</v>
      </c>
    </row>
    <row r="114" spans="3:22" x14ac:dyDescent="0.25">
      <c r="C114" t="s">
        <v>183</v>
      </c>
      <c r="D114" t="s">
        <v>6</v>
      </c>
      <c r="E114" t="s">
        <v>12</v>
      </c>
      <c r="F114" t="s">
        <v>9</v>
      </c>
      <c r="G114" t="s">
        <v>3</v>
      </c>
      <c r="H114" t="s">
        <v>3</v>
      </c>
      <c r="I114" t="s">
        <v>1</v>
      </c>
      <c r="J114" t="s">
        <v>6</v>
      </c>
      <c r="K114" t="s">
        <v>12</v>
      </c>
      <c r="L114" t="s">
        <v>12</v>
      </c>
      <c r="M114" t="s">
        <v>6</v>
      </c>
      <c r="S114" s="1" t="str">
        <f t="shared" si="5"/>
        <v>{ "長生十二神": "絕", "水二局陽男陰女": "巳", "水二局陽女陰男": "亥", "木三局陽男陰女": "申", "木三局陽女陰男": "寅", "金四局陽男陰女": "寅", "金四局陽女陰男": "子", "土五局陽男陰女": "巳", "土五局陽女陰男": "亥", "火六局陽男陰女": "亥", "火六局陽女陰男": "巳"},</v>
      </c>
    </row>
    <row r="115" spans="3:22" x14ac:dyDescent="0.25">
      <c r="C115" t="s">
        <v>184</v>
      </c>
      <c r="D115" t="s">
        <v>7</v>
      </c>
      <c r="E115" t="s">
        <v>11</v>
      </c>
      <c r="F115" t="s">
        <v>10</v>
      </c>
      <c r="G115" t="s">
        <v>2</v>
      </c>
      <c r="H115" t="s">
        <v>4</v>
      </c>
      <c r="I115" t="s">
        <v>2</v>
      </c>
      <c r="J115" t="s">
        <v>7</v>
      </c>
      <c r="K115" t="s">
        <v>11</v>
      </c>
      <c r="L115" t="s">
        <v>1</v>
      </c>
      <c r="M115" t="s">
        <v>5</v>
      </c>
      <c r="S115" s="1" t="str">
        <f t="shared" si="5"/>
        <v>{ "長生十二神": "胎", "水二局陽男陰女": "午", "水二局陽女陰男": "戌", "木三局陽男陰女": "酉", "木三局陽女陰男": "丑", "金四局陽男陰女": "卯", "金四局陽女陰男": "丑", "土五局陽男陰女": "午", "土五局陽女陰男": "戌", "火六局陽男陰女": "子", "火六局陽女陰男": "辰"},</v>
      </c>
    </row>
    <row r="116" spans="3:22" x14ac:dyDescent="0.25">
      <c r="C116" t="s">
        <v>185</v>
      </c>
      <c r="D116" t="s">
        <v>8</v>
      </c>
      <c r="E116" t="s">
        <v>10</v>
      </c>
      <c r="F116" t="s">
        <v>11</v>
      </c>
      <c r="G116" t="s">
        <v>1</v>
      </c>
      <c r="H116" t="s">
        <v>5</v>
      </c>
      <c r="I116" t="s">
        <v>3</v>
      </c>
      <c r="J116" t="s">
        <v>8</v>
      </c>
      <c r="K116" t="s">
        <v>10</v>
      </c>
      <c r="L116" t="s">
        <v>2</v>
      </c>
      <c r="M116" t="s">
        <v>4</v>
      </c>
      <c r="S116" s="1" t="str">
        <f t="shared" si="5"/>
        <v>{ "長生十二神": "養", "水二局陽男陰女": "未", "水二局陽女陰男": "酉", "木三局陽男陰女": "戌", "木三局陽女陰男": "子", "金四局陽男陰女": "辰", "金四局陽女陰男": "寅", "土五局陽男陰女": "未", "土五局陽女陰男": "酉", "火六局陽男陰女": "丑", "火六局陽女陰男": "卯"},</v>
      </c>
    </row>
    <row r="119" spans="3:22" x14ac:dyDescent="0.25">
      <c r="C119" s="5" t="s">
        <v>61</v>
      </c>
      <c r="D119" s="5" t="s">
        <v>246</v>
      </c>
      <c r="E119" s="5" t="s">
        <v>138</v>
      </c>
      <c r="F119" s="5" t="s">
        <v>139</v>
      </c>
      <c r="G119" s="5" t="s">
        <v>140</v>
      </c>
      <c r="H119" s="5" t="s">
        <v>141</v>
      </c>
      <c r="I119" s="5" t="s">
        <v>142</v>
      </c>
      <c r="J119" s="5" t="s">
        <v>143</v>
      </c>
      <c r="K119" s="5" t="s">
        <v>144</v>
      </c>
      <c r="L119" s="5" t="s">
        <v>145</v>
      </c>
      <c r="M119" s="5" t="s">
        <v>146</v>
      </c>
      <c r="N119" s="5" t="s">
        <v>147</v>
      </c>
      <c r="O119" s="5" t="s">
        <v>148</v>
      </c>
    </row>
    <row r="120" spans="3:22" x14ac:dyDescent="0.25">
      <c r="C120" t="s">
        <v>104</v>
      </c>
      <c r="D120" t="s">
        <v>1</v>
      </c>
      <c r="E120" t="s">
        <v>2</v>
      </c>
      <c r="F120" t="s">
        <v>3</v>
      </c>
      <c r="G120" t="s">
        <v>4</v>
      </c>
      <c r="H120" t="s">
        <v>5</v>
      </c>
      <c r="I120" t="s">
        <v>6</v>
      </c>
      <c r="J120" t="s">
        <v>7</v>
      </c>
      <c r="K120" t="s">
        <v>8</v>
      </c>
      <c r="L120" t="s">
        <v>9</v>
      </c>
      <c r="M120" t="s">
        <v>10</v>
      </c>
      <c r="N120" t="s">
        <v>11</v>
      </c>
      <c r="O120" t="s">
        <v>12</v>
      </c>
      <c r="S120" s="1" t="str">
        <f>$B$6&amp;$C$119&amp;$B$8&amp;C120&amp;$B$10&amp;
$D$119&amp;$B$8&amp;D120&amp;$B$10&amp;
$E$119&amp;$B$8&amp;E120&amp;$B$10&amp;
$F$119&amp;$B$8&amp;F120&amp;$B$10&amp;
$G$119&amp;$B$8&amp;G120&amp;$B$10&amp;
$H$119&amp;$B$8&amp;H120&amp;$B$10&amp;
$I$119&amp;$B$8&amp;I120&amp;$B$10&amp;
$J$119&amp;$B$8&amp;J120&amp;$B$10&amp;
$K$119&amp;$B$8&amp;K120&amp;$B$10&amp;
$L$119&amp;$B$8&amp;L120&amp;$B$10&amp;
$M$119&amp;$B$8&amp;M120&amp;$B$10&amp;
$N$119&amp;$B$8&amp;N120&amp;$B$10&amp;
$O$119&amp;$B$8&amp;O120&amp;$B$17</f>
        <v>{ "年支": "申子辰", "將星": "子", "攀鞍": "丑", "歲驛": "寅", "息神": "卯", "華蓋": "辰", "劫煞": "巳", "災煞": "午", "天煞": "未", "指背": "申", "咸池": "酉", "月煞": "戌", "亡神": "亥"},</v>
      </c>
    </row>
    <row r="121" spans="3:22" x14ac:dyDescent="0.25">
      <c r="C121" t="s">
        <v>105</v>
      </c>
      <c r="D121" t="s">
        <v>10</v>
      </c>
      <c r="E121" t="s">
        <v>11</v>
      </c>
      <c r="F121" t="s">
        <v>12</v>
      </c>
      <c r="G121" t="s">
        <v>1</v>
      </c>
      <c r="H121" t="s">
        <v>2</v>
      </c>
      <c r="I121" t="s">
        <v>3</v>
      </c>
      <c r="J121" t="s">
        <v>4</v>
      </c>
      <c r="K121" t="s">
        <v>5</v>
      </c>
      <c r="L121" t="s">
        <v>6</v>
      </c>
      <c r="M121" t="s">
        <v>7</v>
      </c>
      <c r="N121" t="s">
        <v>8</v>
      </c>
      <c r="O121" t="s">
        <v>9</v>
      </c>
      <c r="S121" s="1" t="str">
        <f t="shared" ref="S121:S123" si="6">$B$6&amp;$C$119&amp;$B$8&amp;C121&amp;$B$10&amp;
$D$119&amp;$B$8&amp;D121&amp;$B$10&amp;
$E$119&amp;$B$8&amp;E121&amp;$B$10&amp;
$F$119&amp;$B$8&amp;F121&amp;$B$10&amp;
$G$119&amp;$B$8&amp;G121&amp;$B$10&amp;
$H$119&amp;$B$8&amp;H121&amp;$B$10&amp;
$I$119&amp;$B$8&amp;I121&amp;$B$10&amp;
$J$119&amp;$B$8&amp;J121&amp;$B$10&amp;
$K$119&amp;$B$8&amp;K121&amp;$B$10&amp;
$L$119&amp;$B$8&amp;L121&amp;$B$10&amp;
$M$119&amp;$B$8&amp;M121&amp;$B$10&amp;
$N$119&amp;$B$8&amp;N121&amp;$B$10&amp;
$O$119&amp;$B$8&amp;O121&amp;$B$17</f>
        <v>{ "年支": "巳酉丑", "將星": "酉", "攀鞍": "戌", "歲驛": "亥", "息神": "子", "華蓋": "丑", "劫煞": "寅", "災煞": "卯", "天煞": "辰", "指背": "巳", "咸池": "午", "月煞": "未", "亡神": "申"},</v>
      </c>
    </row>
    <row r="122" spans="3:22" x14ac:dyDescent="0.25">
      <c r="C122" t="s">
        <v>103</v>
      </c>
      <c r="D122" t="s">
        <v>7</v>
      </c>
      <c r="E122" t="s">
        <v>8</v>
      </c>
      <c r="F122" t="s">
        <v>9</v>
      </c>
      <c r="G122" t="s">
        <v>10</v>
      </c>
      <c r="H122" t="s">
        <v>11</v>
      </c>
      <c r="I122" t="s">
        <v>12</v>
      </c>
      <c r="J122" t="s">
        <v>1</v>
      </c>
      <c r="K122" t="s">
        <v>2</v>
      </c>
      <c r="L122" t="s">
        <v>3</v>
      </c>
      <c r="M122" t="s">
        <v>4</v>
      </c>
      <c r="N122" t="s">
        <v>5</v>
      </c>
      <c r="O122" t="s">
        <v>6</v>
      </c>
      <c r="S122" s="1" t="str">
        <f t="shared" si="6"/>
        <v>{ "年支": "寅午戌", "將星": "午", "攀鞍": "未", "歲驛": "申", "息神": "酉", "華蓋": "戌", "劫煞": "亥", "災煞": "子", "天煞": "丑", "指背": "寅", "咸池": "卯", "月煞": "辰", "亡神": "巳"},</v>
      </c>
    </row>
    <row r="123" spans="3:22" x14ac:dyDescent="0.25">
      <c r="C123" t="s">
        <v>106</v>
      </c>
      <c r="D123" t="s">
        <v>4</v>
      </c>
      <c r="E123" t="s">
        <v>5</v>
      </c>
      <c r="F123" t="s">
        <v>6</v>
      </c>
      <c r="G123" t="s">
        <v>7</v>
      </c>
      <c r="H123" t="s">
        <v>8</v>
      </c>
      <c r="I123" t="s">
        <v>9</v>
      </c>
      <c r="J123" t="s">
        <v>10</v>
      </c>
      <c r="K123" t="s">
        <v>11</v>
      </c>
      <c r="L123" t="s">
        <v>12</v>
      </c>
      <c r="M123" t="s">
        <v>1</v>
      </c>
      <c r="N123" t="s">
        <v>2</v>
      </c>
      <c r="O123" t="s">
        <v>3</v>
      </c>
      <c r="S123" s="1" t="str">
        <f t="shared" si="6"/>
        <v>{ "年支": "亥卯未", "將星": "卯", "攀鞍": "辰", "歲驛": "巳", "息神": "午", "華蓋": "未", "劫煞": "申", "災煞": "酉", "天煞": "戌", "指背": "亥", "咸池": "子", "月煞": "丑", "亡神": "寅"},</v>
      </c>
    </row>
    <row r="126" spans="3:22" x14ac:dyDescent="0.25">
      <c r="D126" t="s">
        <v>260</v>
      </c>
    </row>
    <row r="127" spans="3:22" x14ac:dyDescent="0.25">
      <c r="C127" s="5" t="s">
        <v>243</v>
      </c>
      <c r="D127" s="5" t="s">
        <v>261</v>
      </c>
      <c r="E127" s="5" t="s">
        <v>262</v>
      </c>
      <c r="F127" s="5" t="s">
        <v>263</v>
      </c>
      <c r="G127" s="5" t="s">
        <v>264</v>
      </c>
      <c r="H127" s="5" t="s">
        <v>265</v>
      </c>
      <c r="I127" s="5" t="s">
        <v>266</v>
      </c>
      <c r="J127" s="5" t="s">
        <v>267</v>
      </c>
      <c r="K127" s="5" t="s">
        <v>268</v>
      </c>
      <c r="L127" s="5" t="s">
        <v>269</v>
      </c>
      <c r="M127" s="5" t="s">
        <v>270</v>
      </c>
      <c r="N127" s="5" t="s">
        <v>271</v>
      </c>
      <c r="O127" s="5" t="s">
        <v>272</v>
      </c>
      <c r="P127" s="5" t="s">
        <v>273</v>
      </c>
      <c r="Q127" s="5"/>
      <c r="R127" s="5" t="s">
        <v>274</v>
      </c>
      <c r="S127" s="5" t="s">
        <v>275</v>
      </c>
      <c r="T127" s="5" t="s">
        <v>276</v>
      </c>
    </row>
    <row r="128" spans="3:22" x14ac:dyDescent="0.25">
      <c r="C128" t="s">
        <v>150</v>
      </c>
      <c r="D128" t="s">
        <v>1</v>
      </c>
      <c r="E128" t="s">
        <v>1</v>
      </c>
      <c r="F128" t="s">
        <v>3</v>
      </c>
      <c r="G128" t="s">
        <v>3</v>
      </c>
      <c r="H128" t="s">
        <v>4</v>
      </c>
      <c r="I128" t="s">
        <v>4</v>
      </c>
      <c r="J128" t="s">
        <v>6</v>
      </c>
      <c r="K128" t="s">
        <v>6</v>
      </c>
      <c r="L128" t="s">
        <v>7</v>
      </c>
      <c r="M128" t="s">
        <v>7</v>
      </c>
      <c r="N128" t="s">
        <v>9</v>
      </c>
      <c r="O128" t="s">
        <v>9</v>
      </c>
      <c r="P128" t="s">
        <v>10</v>
      </c>
      <c r="R128" t="s">
        <v>10</v>
      </c>
      <c r="S128" t="s">
        <v>12</v>
      </c>
      <c r="T128" t="s">
        <v>12</v>
      </c>
      <c r="V128" s="1" t="str">
        <f>$B$6&amp;$C$127&amp;$B$8&amp;C128&amp;$B$10&amp;
$D$127&amp;$B$8&amp;D128&amp;$B$10&amp;
$E$127&amp;$B$8&amp;E128&amp;$B$10&amp;
$F$127&amp;$B$8&amp;F128&amp;$B$10&amp;
$G$127&amp;$B$8&amp;G128&amp;$B$10&amp;
$H$127&amp;$B$8&amp;H128&amp;$B$10&amp;
$I$127&amp;$B$8&amp;I128&amp;$B$10&amp;
$J$127&amp;$B$8&amp;J128&amp;$B$10&amp;
$K$127&amp;$B$8&amp;K128&amp;$B$10&amp;
$L$127&amp;$B$8&amp;L128&amp;$B$10&amp;
$M$127&amp;$B$8&amp;M128&amp;$B$10&amp;
$N$127&amp;$B$8&amp;N128&amp;$B$10&amp;
$O$127&amp;$B$8&amp;O128&amp;$B$10&amp;
$P$127&amp;$B$8&amp;P128&amp;$B$10&amp;
$R$127&amp;$B$8&amp;R128&amp;$B$10&amp;
$S$127&amp;$B$8&amp;S128&amp;$B$10&amp;
$T$127&amp;$B$8&amp;T128&amp;$B$17</f>
        <v>{ "博士十二神": "博士", "子陽男陰女": "子", "子陽女陰男": "子", "寅陽男陰女": "寅", "寅陽女陰男": "寅", "卯陽男陰女": "卯", "卯陽女陰男": "卯", "巳陽男陰女": "巳", "巳陽女陰男": "巳", "午陽男陰女": "午", "午陽女陰男": "午", "申陽男陰女": "申", "申陽女陰男": "申", "酉陽男陰女": "酉", "酉陽女陰男": "酉", "亥陽男陰女": "亥", "亥陽女陰男": "亥"},</v>
      </c>
    </row>
    <row r="129" spans="3:22" x14ac:dyDescent="0.25">
      <c r="C129" t="s">
        <v>151</v>
      </c>
      <c r="D129" t="s">
        <v>2</v>
      </c>
      <c r="E129" t="s">
        <v>12</v>
      </c>
      <c r="F129" t="s">
        <v>4</v>
      </c>
      <c r="G129" t="s">
        <v>2</v>
      </c>
      <c r="H129" t="s">
        <v>5</v>
      </c>
      <c r="I129" t="s">
        <v>3</v>
      </c>
      <c r="J129" t="s">
        <v>7</v>
      </c>
      <c r="K129" t="s">
        <v>5</v>
      </c>
      <c r="L129" t="s">
        <v>8</v>
      </c>
      <c r="M129" t="s">
        <v>6</v>
      </c>
      <c r="N129" t="s">
        <v>10</v>
      </c>
      <c r="O129" t="s">
        <v>8</v>
      </c>
      <c r="P129" t="s">
        <v>11</v>
      </c>
      <c r="R129" t="s">
        <v>9</v>
      </c>
      <c r="S129" t="s">
        <v>1</v>
      </c>
      <c r="T129" t="s">
        <v>11</v>
      </c>
      <c r="V129" s="1" t="str">
        <f t="shared" ref="V129:V139" si="7">$B$6&amp;$C$127&amp;$B$8&amp;C129&amp;$B$10&amp;
$D$127&amp;$B$8&amp;D129&amp;$B$10&amp;
$E$127&amp;$B$8&amp;E129&amp;$B$10&amp;
$F$127&amp;$B$8&amp;F129&amp;$B$10&amp;
$G$127&amp;$B$8&amp;G129&amp;$B$10&amp;
$H$127&amp;$B$8&amp;H129&amp;$B$10&amp;
$I$127&amp;$B$8&amp;I129&amp;$B$10&amp;
$J$127&amp;$B$8&amp;J129&amp;$B$10&amp;
$K$127&amp;$B$8&amp;K129&amp;$B$10&amp;
$L$127&amp;$B$8&amp;L129&amp;$B$10&amp;
$M$127&amp;$B$8&amp;M129&amp;$B$10&amp;
$N$127&amp;$B$8&amp;N129&amp;$B$10&amp;
$O$127&amp;$B$8&amp;O129&amp;$B$10&amp;
$P$127&amp;$B$8&amp;P129&amp;$B$10&amp;
$R$127&amp;$B$8&amp;R129&amp;$B$10&amp;
$S$127&amp;$B$8&amp;S129&amp;$B$10&amp;
$T$127&amp;$B$8&amp;T129&amp;$B$17</f>
        <v>{ "博士十二神": "力士", "子陽男陰女": "丑", "子陽女陰男": "亥", "寅陽男陰女": "卯", "寅陽女陰男": "丑", "卯陽男陰女": "辰", "卯陽女陰男": "寅", "巳陽男陰女": "午", "巳陽女陰男": "辰", "午陽男陰女": "未", "午陽女陰男": "巳", "申陽男陰女": "酉", "申陽女陰男": "未", "酉陽男陰女": "戌", "酉陽女陰男": "申", "亥陽男陰女": "子", "亥陽女陰男": "戌"},</v>
      </c>
    </row>
    <row r="130" spans="3:22" x14ac:dyDescent="0.25">
      <c r="C130" t="s">
        <v>152</v>
      </c>
      <c r="D130" t="s">
        <v>3</v>
      </c>
      <c r="E130" t="s">
        <v>11</v>
      </c>
      <c r="F130" t="s">
        <v>5</v>
      </c>
      <c r="G130" t="s">
        <v>1</v>
      </c>
      <c r="H130" t="s">
        <v>6</v>
      </c>
      <c r="I130" t="s">
        <v>2</v>
      </c>
      <c r="J130" t="s">
        <v>8</v>
      </c>
      <c r="K130" t="s">
        <v>6</v>
      </c>
      <c r="L130" t="s">
        <v>9</v>
      </c>
      <c r="M130" t="s">
        <v>5</v>
      </c>
      <c r="N130" t="s">
        <v>11</v>
      </c>
      <c r="O130" t="s">
        <v>7</v>
      </c>
      <c r="P130" t="s">
        <v>12</v>
      </c>
      <c r="R130" t="s">
        <v>8</v>
      </c>
      <c r="S130" t="s">
        <v>2</v>
      </c>
      <c r="T130" t="s">
        <v>10</v>
      </c>
      <c r="V130" s="1" t="str">
        <f t="shared" si="7"/>
        <v>{ "博士十二神": "青龍", "子陽男陰女": "寅", "子陽女陰男": "戌", "寅陽男陰女": "辰", "寅陽女陰男": "子", "卯陽男陰女": "巳", "卯陽女陰男": "丑", "巳陽男陰女": "未", "巳陽女陰男": "巳", "午陽男陰女": "申", "午陽女陰男": "辰", "申陽男陰女": "戌", "申陽女陰男": "午", "酉陽男陰女": "亥", "酉陽女陰男": "未", "亥陽男陰女": "丑", "亥陽女陰男": "酉"},</v>
      </c>
    </row>
    <row r="131" spans="3:22" x14ac:dyDescent="0.25">
      <c r="C131" t="s">
        <v>128</v>
      </c>
      <c r="D131" t="s">
        <v>4</v>
      </c>
      <c r="E131" t="s">
        <v>10</v>
      </c>
      <c r="F131" t="s">
        <v>6</v>
      </c>
      <c r="G131" t="s">
        <v>12</v>
      </c>
      <c r="H131" t="s">
        <v>7</v>
      </c>
      <c r="I131" t="s">
        <v>1</v>
      </c>
      <c r="J131" t="s">
        <v>9</v>
      </c>
      <c r="K131" t="s">
        <v>7</v>
      </c>
      <c r="L131" t="s">
        <v>10</v>
      </c>
      <c r="M131" t="s">
        <v>4</v>
      </c>
      <c r="N131" t="s">
        <v>12</v>
      </c>
      <c r="O131" t="s">
        <v>6</v>
      </c>
      <c r="P131" t="s">
        <v>1</v>
      </c>
      <c r="R131" t="s">
        <v>7</v>
      </c>
      <c r="S131" t="s">
        <v>3</v>
      </c>
      <c r="T131" t="s">
        <v>9</v>
      </c>
      <c r="V131" s="1" t="str">
        <f t="shared" si="7"/>
        <v>{ "博士十二神": "小耗", "子陽男陰女": "卯", "子陽女陰男": "酉", "寅陽男陰女": "巳", "寅陽女陰男": "亥", "卯陽男陰女": "午", "卯陽女陰男": "子", "巳陽男陰女": "申", "巳陽女陰男": "午", "午陽男陰女": "酉", "午陽女陰男": "卯", "申陽男陰女": "亥", "申陽女陰男": "巳", "酉陽男陰女": "子", "酉陽女陰男": "午", "亥陽男陰女": "寅", "亥陽女陰男": "申"},</v>
      </c>
    </row>
    <row r="132" spans="3:22" x14ac:dyDescent="0.25">
      <c r="C132" t="s">
        <v>136</v>
      </c>
      <c r="D132" t="s">
        <v>5</v>
      </c>
      <c r="E132" t="s">
        <v>9</v>
      </c>
      <c r="F132" t="s">
        <v>7</v>
      </c>
      <c r="G132" t="s">
        <v>11</v>
      </c>
      <c r="H132" t="s">
        <v>8</v>
      </c>
      <c r="I132" t="s">
        <v>12</v>
      </c>
      <c r="J132" t="s">
        <v>10</v>
      </c>
      <c r="K132" t="s">
        <v>8</v>
      </c>
      <c r="L132" t="s">
        <v>11</v>
      </c>
      <c r="M132" t="s">
        <v>3</v>
      </c>
      <c r="N132" t="s">
        <v>1</v>
      </c>
      <c r="O132" t="s">
        <v>5</v>
      </c>
      <c r="P132" t="s">
        <v>2</v>
      </c>
      <c r="R132" t="s">
        <v>6</v>
      </c>
      <c r="S132" t="s">
        <v>4</v>
      </c>
      <c r="T132" t="s">
        <v>8</v>
      </c>
      <c r="V132" s="1" t="str">
        <f t="shared" si="7"/>
        <v>{ "博士十二神": "將軍", "子陽男陰女": "辰", "子陽女陰男": "申", "寅陽男陰女": "午", "寅陽女陰男": "戌", "卯陽男陰女": "未", "卯陽女陰男": "亥", "巳陽男陰女": "酉", "巳陽女陰男": "未", "午陽男陰女": "戌", "午陽女陰男": "寅", "申陽男陰女": "子", "申陽女陰男": "辰", "酉陽男陰女": "丑", "酉陽女陰男": "巳", "亥陽男陰女": "卯", "亥陽女陰男": "未"},</v>
      </c>
    </row>
    <row r="133" spans="3:22" x14ac:dyDescent="0.25">
      <c r="C133" t="s">
        <v>153</v>
      </c>
      <c r="D133" t="s">
        <v>6</v>
      </c>
      <c r="E133" t="s">
        <v>8</v>
      </c>
      <c r="F133" t="s">
        <v>8</v>
      </c>
      <c r="G133" t="s">
        <v>10</v>
      </c>
      <c r="H133" t="s">
        <v>9</v>
      </c>
      <c r="I133" t="s">
        <v>11</v>
      </c>
      <c r="J133" t="s">
        <v>11</v>
      </c>
      <c r="K133" t="s">
        <v>9</v>
      </c>
      <c r="L133" t="s">
        <v>12</v>
      </c>
      <c r="M133" t="s">
        <v>2</v>
      </c>
      <c r="N133" t="s">
        <v>2</v>
      </c>
      <c r="O133" t="s">
        <v>4</v>
      </c>
      <c r="P133" t="s">
        <v>3</v>
      </c>
      <c r="R133" t="s">
        <v>5</v>
      </c>
      <c r="S133" t="s">
        <v>5</v>
      </c>
      <c r="T133" t="s">
        <v>7</v>
      </c>
      <c r="V133" s="1" t="str">
        <f t="shared" si="7"/>
        <v>{ "博士十二神": "奏書", "子陽男陰女": "巳", "子陽女陰男": "未", "寅陽男陰女": "未", "寅陽女陰男": "酉", "卯陽男陰女": "申", "卯陽女陰男": "戌", "巳陽男陰女": "戌", "巳陽女陰男": "申", "午陽男陰女": "亥", "午陽女陰男": "丑", "申陽男陰女": "丑", "申陽女陰男": "卯", "酉陽男陰女": "寅", "酉陽女陰男": "辰", "亥陽男陰女": "辰", "亥陽女陰男": "午"},</v>
      </c>
    </row>
    <row r="134" spans="3:22" x14ac:dyDescent="0.25">
      <c r="C134" t="s">
        <v>154</v>
      </c>
      <c r="D134" t="s">
        <v>7</v>
      </c>
      <c r="E134" t="s">
        <v>7</v>
      </c>
      <c r="F134" t="s">
        <v>9</v>
      </c>
      <c r="G134" t="s">
        <v>9</v>
      </c>
      <c r="H134" t="s">
        <v>10</v>
      </c>
      <c r="I134" t="s">
        <v>10</v>
      </c>
      <c r="J134" t="s">
        <v>12</v>
      </c>
      <c r="K134" t="s">
        <v>10</v>
      </c>
      <c r="L134" t="s">
        <v>1</v>
      </c>
      <c r="M134" t="s">
        <v>1</v>
      </c>
      <c r="N134" t="s">
        <v>3</v>
      </c>
      <c r="O134" t="s">
        <v>3</v>
      </c>
      <c r="P134" t="s">
        <v>4</v>
      </c>
      <c r="R134" t="s">
        <v>4</v>
      </c>
      <c r="S134" t="s">
        <v>6</v>
      </c>
      <c r="T134" t="s">
        <v>6</v>
      </c>
      <c r="V134" s="1" t="str">
        <f t="shared" si="7"/>
        <v>{ "博士十二神": "飛廉", "子陽男陰女": "午", "子陽女陰男": "午", "寅陽男陰女": "申", "寅陽女陰男": "申", "卯陽男陰女": "酉", "卯陽女陰男": "酉", "巳陽男陰女": "亥", "巳陽女陰男": "酉", "午陽男陰女": "子", "午陽女陰男": "子", "申陽男陰女": "寅", "申陽女陰男": "寅", "酉陽男陰女": "卯", "酉陽女陰男": "卯", "亥陽男陰女": "巳", "亥陽女陰男": "巳"},</v>
      </c>
    </row>
    <row r="135" spans="3:22" x14ac:dyDescent="0.25">
      <c r="C135" t="s">
        <v>155</v>
      </c>
      <c r="D135" t="s">
        <v>8</v>
      </c>
      <c r="E135" t="s">
        <v>6</v>
      </c>
      <c r="F135" t="s">
        <v>10</v>
      </c>
      <c r="G135" t="s">
        <v>8</v>
      </c>
      <c r="H135" t="s">
        <v>11</v>
      </c>
      <c r="I135" t="s">
        <v>9</v>
      </c>
      <c r="J135" t="s">
        <v>1</v>
      </c>
      <c r="K135" t="s">
        <v>11</v>
      </c>
      <c r="L135" t="s">
        <v>2</v>
      </c>
      <c r="M135" t="s">
        <v>12</v>
      </c>
      <c r="N135" t="s">
        <v>4</v>
      </c>
      <c r="O135" t="s">
        <v>2</v>
      </c>
      <c r="P135" t="s">
        <v>5</v>
      </c>
      <c r="R135" t="s">
        <v>3</v>
      </c>
      <c r="S135" t="s">
        <v>7</v>
      </c>
      <c r="T135" t="s">
        <v>5</v>
      </c>
      <c r="V135" s="1" t="str">
        <f t="shared" si="7"/>
        <v>{ "博士十二神": "喜神", "子陽男陰女": "未", "子陽女陰男": "巳", "寅陽男陰女": "酉", "寅陽女陰男": "未", "卯陽男陰女": "戌", "卯陽女陰男": "申", "巳陽男陰女": "子", "巳陽女陰男": "戌", "午陽男陰女": "丑", "午陽女陰男": "亥", "申陽男陰女": "卯", "申陽女陰男": "丑", "酉陽男陰女": "辰", "酉陽女陰男": "寅", "亥陽男陰女": "午", "亥陽女陰男": "辰"},</v>
      </c>
    </row>
    <row r="136" spans="3:22" x14ac:dyDescent="0.25">
      <c r="C136" t="s">
        <v>134</v>
      </c>
      <c r="D136" t="s">
        <v>9</v>
      </c>
      <c r="E136" t="s">
        <v>5</v>
      </c>
      <c r="F136" t="s">
        <v>11</v>
      </c>
      <c r="G136" t="s">
        <v>7</v>
      </c>
      <c r="H136" t="s">
        <v>12</v>
      </c>
      <c r="I136" t="s">
        <v>8</v>
      </c>
      <c r="J136" t="s">
        <v>2</v>
      </c>
      <c r="K136" t="s">
        <v>12</v>
      </c>
      <c r="L136" t="s">
        <v>3</v>
      </c>
      <c r="M136" t="s">
        <v>11</v>
      </c>
      <c r="N136" t="s">
        <v>5</v>
      </c>
      <c r="O136" t="s">
        <v>1</v>
      </c>
      <c r="P136" t="s">
        <v>6</v>
      </c>
      <c r="R136" t="s">
        <v>2</v>
      </c>
      <c r="S136" t="s">
        <v>8</v>
      </c>
      <c r="T136" t="s">
        <v>4</v>
      </c>
      <c r="V136" s="1" t="str">
        <f t="shared" si="7"/>
        <v>{ "博士十二神": "病符", "子陽男陰女": "申", "子陽女陰男": "辰", "寅陽男陰女": "戌", "寅陽女陰男": "午", "卯陽男陰女": "亥", "卯陽女陰男": "未", "巳陽男陰女": "丑", "巳陽女陰男": "亥", "午陽男陰女": "寅", "午陽女陰男": "戌", "申陽男陰女": "辰", "申陽女陰男": "子", "酉陽男陰女": "巳", "酉陽女陰男": "丑", "亥陽男陰女": "未", "亥陽女陰男": "卯"},</v>
      </c>
    </row>
    <row r="137" spans="3:22" x14ac:dyDescent="0.25">
      <c r="C137" t="s">
        <v>129</v>
      </c>
      <c r="D137" t="s">
        <v>10</v>
      </c>
      <c r="E137" t="s">
        <v>4</v>
      </c>
      <c r="F137" t="s">
        <v>12</v>
      </c>
      <c r="G137" t="s">
        <v>6</v>
      </c>
      <c r="H137" t="s">
        <v>2</v>
      </c>
      <c r="I137" t="s">
        <v>7</v>
      </c>
      <c r="J137" t="s">
        <v>3</v>
      </c>
      <c r="K137" t="s">
        <v>1</v>
      </c>
      <c r="L137" t="s">
        <v>4</v>
      </c>
      <c r="M137" t="s">
        <v>10</v>
      </c>
      <c r="N137" t="s">
        <v>6</v>
      </c>
      <c r="O137" t="s">
        <v>12</v>
      </c>
      <c r="P137" t="s">
        <v>7</v>
      </c>
      <c r="R137" t="s">
        <v>1</v>
      </c>
      <c r="S137" t="s">
        <v>9</v>
      </c>
      <c r="T137" t="s">
        <v>3</v>
      </c>
      <c r="V137" s="1" t="str">
        <f t="shared" si="7"/>
        <v>{ "博士十二神": "大耗", "子陽男陰女": "酉", "子陽女陰男": "卯", "寅陽男陰女": "亥", "寅陽女陰男": "巳", "卯陽男陰女": "丑", "卯陽女陰男": "午", "巳陽男陰女": "寅", "巳陽女陰男": "子", "午陽男陰女": "卯", "午陽女陰男": "酉", "申陽男陰女": "巳", "申陽女陰男": "亥", "酉陽男陰女": "午", "酉陽女陰男": "子", "亥陽男陰女": "申", "亥陽女陰男": "寅"},</v>
      </c>
    </row>
    <row r="138" spans="3:22" x14ac:dyDescent="0.25">
      <c r="C138" t="s">
        <v>156</v>
      </c>
      <c r="D138" t="s">
        <v>11</v>
      </c>
      <c r="E138" t="s">
        <v>3</v>
      </c>
      <c r="F138" t="s">
        <v>2</v>
      </c>
      <c r="G138" t="s">
        <v>5</v>
      </c>
      <c r="H138" t="s">
        <v>1</v>
      </c>
      <c r="I138" t="s">
        <v>6</v>
      </c>
      <c r="J138" t="s">
        <v>4</v>
      </c>
      <c r="K138" t="s">
        <v>2</v>
      </c>
      <c r="L138" t="s">
        <v>5</v>
      </c>
      <c r="M138" t="s">
        <v>9</v>
      </c>
      <c r="N138" t="s">
        <v>7</v>
      </c>
      <c r="O138" t="s">
        <v>11</v>
      </c>
      <c r="P138" t="s">
        <v>8</v>
      </c>
      <c r="R138" t="s">
        <v>12</v>
      </c>
      <c r="S138" t="s">
        <v>10</v>
      </c>
      <c r="T138" t="s">
        <v>2</v>
      </c>
      <c r="V138" s="1" t="str">
        <f t="shared" si="7"/>
        <v>{ "博士十二神": "伏兵", "子陽男陰女": "戌", "子陽女陰男": "寅", "寅陽男陰女": "丑", "寅陽女陰男": "辰", "卯陽男陰女": "子", "卯陽女陰男": "巳", "巳陽男陰女": "卯", "巳陽女陰男": "丑", "午陽男陰女": "辰", "午陽女陰男": "申", "申陽男陰女": "午", "申陽女陰男": "戌", "酉陽男陰女": "未", "酉陽女陰男": "亥", "亥陽男陰女": "酉", "亥陽女陰男": "丑"},</v>
      </c>
    </row>
    <row r="139" spans="3:22" x14ac:dyDescent="0.25">
      <c r="C139" t="s">
        <v>157</v>
      </c>
      <c r="D139" t="s">
        <v>12</v>
      </c>
      <c r="E139" t="s">
        <v>2</v>
      </c>
      <c r="F139" t="s">
        <v>1</v>
      </c>
      <c r="G139" t="s">
        <v>4</v>
      </c>
      <c r="H139" t="s">
        <v>2</v>
      </c>
      <c r="I139" t="s">
        <v>5</v>
      </c>
      <c r="J139" t="s">
        <v>5</v>
      </c>
      <c r="K139" t="s">
        <v>3</v>
      </c>
      <c r="L139" t="s">
        <v>6</v>
      </c>
      <c r="M139" t="s">
        <v>8</v>
      </c>
      <c r="N139" t="s">
        <v>8</v>
      </c>
      <c r="O139" t="s">
        <v>10</v>
      </c>
      <c r="P139" t="s">
        <v>9</v>
      </c>
      <c r="R139" t="s">
        <v>11</v>
      </c>
      <c r="S139" t="s">
        <v>11</v>
      </c>
      <c r="T139" t="s">
        <v>1</v>
      </c>
      <c r="V139" s="1" t="str">
        <f t="shared" si="7"/>
        <v>{ "博士十二神": "官府", "子陽男陰女": "亥", "子陽女陰男": "丑", "寅陽男陰女": "子", "寅陽女陰男": "卯", "卯陽男陰女": "丑", "卯陽女陰男": "辰", "巳陽男陰女": "辰", "巳陽女陰男": "寅", "午陽男陰女": "巳", "午陽女陰男": "未", "申陽男陰女": "未", "申陽女陰男": "酉", "酉陽男陰女": "申", "酉陽女陰男": "戌", "亥陽男陰女": "戌", "亥陽女陰男": "子"},</v>
      </c>
    </row>
    <row r="142" spans="3:22" x14ac:dyDescent="0.25">
      <c r="C142" t="s">
        <v>26</v>
      </c>
      <c r="D142" t="s">
        <v>118</v>
      </c>
      <c r="E142" t="s">
        <v>119</v>
      </c>
      <c r="F142" t="s">
        <v>120</v>
      </c>
      <c r="G142" t="s">
        <v>121</v>
      </c>
    </row>
    <row r="143" spans="3:22" x14ac:dyDescent="0.25">
      <c r="C143" t="s">
        <v>27</v>
      </c>
      <c r="D143" t="s">
        <v>17</v>
      </c>
      <c r="E143" t="s">
        <v>25</v>
      </c>
      <c r="F143" t="s">
        <v>15</v>
      </c>
      <c r="G143" t="s">
        <v>14</v>
      </c>
    </row>
    <row r="144" spans="3:22" x14ac:dyDescent="0.25">
      <c r="C144" t="s">
        <v>28</v>
      </c>
      <c r="D144" t="s">
        <v>13</v>
      </c>
      <c r="E144" t="s">
        <v>23</v>
      </c>
      <c r="F144" t="s">
        <v>0</v>
      </c>
      <c r="G144" t="s">
        <v>19</v>
      </c>
    </row>
    <row r="145" spans="3:19" x14ac:dyDescent="0.25">
      <c r="C145" t="s">
        <v>29</v>
      </c>
      <c r="D145" t="s">
        <v>16</v>
      </c>
      <c r="E145" t="s">
        <v>13</v>
      </c>
      <c r="F145" t="s">
        <v>96</v>
      </c>
      <c r="G145" t="s">
        <v>17</v>
      </c>
    </row>
    <row r="146" spans="3:19" x14ac:dyDescent="0.25">
      <c r="C146" t="s">
        <v>30</v>
      </c>
      <c r="D146" t="s">
        <v>19</v>
      </c>
      <c r="E146" t="s">
        <v>16</v>
      </c>
      <c r="F146" t="s">
        <v>13</v>
      </c>
      <c r="G146" t="s">
        <v>21</v>
      </c>
    </row>
    <row r="147" spans="3:19" x14ac:dyDescent="0.25">
      <c r="C147" t="s">
        <v>31</v>
      </c>
      <c r="D147" t="s">
        <v>20</v>
      </c>
      <c r="E147" t="s">
        <v>19</v>
      </c>
      <c r="F147" t="s">
        <v>88</v>
      </c>
      <c r="G147" t="s">
        <v>96</v>
      </c>
    </row>
    <row r="148" spans="3:19" x14ac:dyDescent="0.25">
      <c r="C148" t="s">
        <v>32</v>
      </c>
      <c r="D148" t="s">
        <v>15</v>
      </c>
      <c r="E148" t="s">
        <v>20</v>
      </c>
      <c r="F148" t="s">
        <v>23</v>
      </c>
      <c r="G148" t="s">
        <v>97</v>
      </c>
    </row>
    <row r="149" spans="3:19" x14ac:dyDescent="0.25">
      <c r="C149" t="s">
        <v>33</v>
      </c>
      <c r="D149" t="s">
        <v>14</v>
      </c>
      <c r="E149" t="s">
        <v>15</v>
      </c>
      <c r="F149" t="s">
        <v>18</v>
      </c>
      <c r="G149" t="s">
        <v>16</v>
      </c>
    </row>
    <row r="150" spans="3:19" x14ac:dyDescent="0.25">
      <c r="C150" t="s">
        <v>34</v>
      </c>
      <c r="D150" t="s">
        <v>21</v>
      </c>
      <c r="E150" t="s">
        <v>14</v>
      </c>
      <c r="F150" t="s">
        <v>97</v>
      </c>
      <c r="G150" t="s">
        <v>13</v>
      </c>
    </row>
    <row r="151" spans="3:19" x14ac:dyDescent="0.25">
      <c r="C151" t="s">
        <v>35</v>
      </c>
      <c r="D151" t="s">
        <v>23</v>
      </c>
      <c r="E151" t="s">
        <v>0</v>
      </c>
      <c r="F151" t="s">
        <v>87</v>
      </c>
      <c r="G151" t="s">
        <v>15</v>
      </c>
    </row>
    <row r="152" spans="3:19" x14ac:dyDescent="0.25">
      <c r="C152" t="s">
        <v>36</v>
      </c>
      <c r="D152" t="s">
        <v>25</v>
      </c>
      <c r="E152" t="s">
        <v>21</v>
      </c>
      <c r="F152" t="s">
        <v>19</v>
      </c>
      <c r="G152" t="s">
        <v>20</v>
      </c>
    </row>
    <row r="155" spans="3:19" x14ac:dyDescent="0.25">
      <c r="C155" s="5" t="s">
        <v>189</v>
      </c>
      <c r="D155" s="5" t="s">
        <v>1</v>
      </c>
      <c r="E155" s="5" t="s">
        <v>2</v>
      </c>
      <c r="F155" s="5" t="s">
        <v>3</v>
      </c>
      <c r="G155" s="5" t="s">
        <v>4</v>
      </c>
      <c r="H155" s="5" t="s">
        <v>5</v>
      </c>
      <c r="I155" s="5" t="s">
        <v>6</v>
      </c>
      <c r="J155" s="5" t="s">
        <v>7</v>
      </c>
      <c r="K155" s="5" t="s">
        <v>8</v>
      </c>
      <c r="L155" s="5" t="s">
        <v>9</v>
      </c>
      <c r="M155" s="5" t="s">
        <v>10</v>
      </c>
      <c r="N155" s="5" t="s">
        <v>11</v>
      </c>
      <c r="O155" s="5" t="s">
        <v>12</v>
      </c>
    </row>
    <row r="156" spans="3:19" x14ac:dyDescent="0.25">
      <c r="C156" t="s">
        <v>0</v>
      </c>
      <c r="D156" t="s">
        <v>159</v>
      </c>
      <c r="E156" t="s">
        <v>160</v>
      </c>
      <c r="F156" t="s">
        <v>163</v>
      </c>
      <c r="G156" t="s">
        <v>163</v>
      </c>
      <c r="H156" t="s">
        <v>162</v>
      </c>
      <c r="I156" t="s">
        <v>163</v>
      </c>
      <c r="J156" t="s">
        <v>160</v>
      </c>
      <c r="K156" t="s">
        <v>160</v>
      </c>
      <c r="L156" t="s">
        <v>163</v>
      </c>
      <c r="M156" t="s">
        <v>163</v>
      </c>
      <c r="N156" t="s">
        <v>162</v>
      </c>
      <c r="O156" t="s">
        <v>163</v>
      </c>
      <c r="S156" s="6" t="str">
        <f>$B$6&amp;$C$155&amp;$B$8&amp;C156&amp;$B$10&amp;
$D$155&amp;$B$8&amp;D156&amp;$B$10&amp;
$E$155&amp;$B$8&amp;E156&amp;$B$10&amp;
$F$155&amp;$B$8&amp;F156&amp;$B$10&amp;
$G$155&amp;$B$8&amp;G156&amp;$B$10&amp;
$H$155&amp;$B$8&amp;H156&amp;$B$10&amp;
$I$155&amp;$B$8&amp;I156&amp;$B$10&amp;
$J$155&amp;$B$8&amp;J156&amp;$B$10&amp;
$K$155&amp;$B$8&amp;K156&amp;$B$10&amp;
$L$155&amp;$B$8&amp;L156&amp;$B$10&amp;
$M$155&amp;$B$8&amp;M156&amp;$B$10&amp;
$N$155&amp;$B$8&amp;N156&amp;$B$10&amp;
$O$155&amp;$B$8&amp;O156&amp;$B$17</f>
        <v>{ "星曜": "紫微", "子": "平", "丑": "廟", "寅": "旺", "卯": "旺", "辰": "得", "巳": "旺", "午": "廟", "未": "廟", "申": "旺", "酉": "旺", "戌": "得", "亥": "旺"},</v>
      </c>
    </row>
    <row r="157" spans="3:19" x14ac:dyDescent="0.25">
      <c r="C157" t="s">
        <v>13</v>
      </c>
      <c r="D157" t="s">
        <v>160</v>
      </c>
      <c r="E157" t="s">
        <v>161</v>
      </c>
      <c r="F157" t="s">
        <v>162</v>
      </c>
      <c r="G157" t="s">
        <v>163</v>
      </c>
      <c r="H157" t="s">
        <v>159</v>
      </c>
      <c r="I157" t="s">
        <v>159</v>
      </c>
      <c r="J157" t="s">
        <v>160</v>
      </c>
      <c r="K157" t="s">
        <v>161</v>
      </c>
      <c r="L157" t="s">
        <v>162</v>
      </c>
      <c r="M157" t="s">
        <v>163</v>
      </c>
      <c r="N157" t="s">
        <v>159</v>
      </c>
      <c r="O157" t="s">
        <v>159</v>
      </c>
      <c r="S157" s="6" t="str">
        <f t="shared" ref="S157:S181" si="8">$B$6&amp;$C$155&amp;$B$8&amp;C157&amp;$B$10&amp;
$D$155&amp;$B$8&amp;D157&amp;$B$10&amp;
$E$155&amp;$B$8&amp;E157&amp;$B$10&amp;
$F$155&amp;$B$8&amp;F157&amp;$B$10&amp;
$G$155&amp;$B$8&amp;G157&amp;$B$10&amp;
$H$155&amp;$B$8&amp;H157&amp;$B$10&amp;
$I$155&amp;$B$8&amp;I157&amp;$B$10&amp;
$J$155&amp;$B$8&amp;J157&amp;$B$10&amp;
$K$155&amp;$B$8&amp;K157&amp;$B$10&amp;
$L$155&amp;$B$8&amp;L157&amp;$B$10&amp;
$M$155&amp;$B$8&amp;M157&amp;$B$10&amp;
$N$155&amp;$B$8&amp;N157&amp;$B$10&amp;
$O$155&amp;$B$8&amp;O157&amp;$B$17</f>
        <v>{ "星曜": "天機", "子": "廟", "丑": "陷", "寅": "得", "卯": "旺", "辰": "平", "巳": "平", "午": "廟", "未": "陷", "申": "得", "酉": "旺", "戌": "平", "亥": "平"},</v>
      </c>
    </row>
    <row r="158" spans="3:19" x14ac:dyDescent="0.25">
      <c r="C158" t="s">
        <v>14</v>
      </c>
      <c r="D158" t="s">
        <v>161</v>
      </c>
      <c r="E158" t="s">
        <v>161</v>
      </c>
      <c r="F158" t="s">
        <v>163</v>
      </c>
      <c r="G158" t="s">
        <v>160</v>
      </c>
      <c r="H158" t="s">
        <v>163</v>
      </c>
      <c r="I158" t="s">
        <v>163</v>
      </c>
      <c r="J158" t="s">
        <v>163</v>
      </c>
      <c r="K158" t="s">
        <v>162</v>
      </c>
      <c r="L158" t="s">
        <v>162</v>
      </c>
      <c r="M158" t="s">
        <v>159</v>
      </c>
      <c r="N158" t="s">
        <v>161</v>
      </c>
      <c r="O158" t="s">
        <v>161</v>
      </c>
      <c r="S158" s="6" t="str">
        <f t="shared" si="8"/>
        <v>{ "星曜": "太陽", "子": "陷", "丑": "陷", "寅": "旺", "卯": "廟", "辰": "旺", "巳": "旺", "午": "旺", "未": "得", "申": "得", "酉": "平", "戌": "陷", "亥": "陷"},</v>
      </c>
    </row>
    <row r="159" spans="3:19" x14ac:dyDescent="0.25">
      <c r="C159" t="s">
        <v>15</v>
      </c>
      <c r="D159" t="s">
        <v>163</v>
      </c>
      <c r="E159" t="s">
        <v>160</v>
      </c>
      <c r="F159" t="s">
        <v>162</v>
      </c>
      <c r="G159" t="s">
        <v>159</v>
      </c>
      <c r="H159" t="s">
        <v>160</v>
      </c>
      <c r="I159" t="s">
        <v>159</v>
      </c>
      <c r="J159" t="s">
        <v>163</v>
      </c>
      <c r="K159" t="s">
        <v>160</v>
      </c>
      <c r="L159" t="s">
        <v>162</v>
      </c>
      <c r="M159" t="s">
        <v>159</v>
      </c>
      <c r="N159" t="s">
        <v>160</v>
      </c>
      <c r="O159" t="s">
        <v>159</v>
      </c>
      <c r="S159" s="6" t="str">
        <f t="shared" si="8"/>
        <v>{ "星曜": "武曲", "子": "旺", "丑": "廟", "寅": "得", "卯": "平", "辰": "廟", "巳": "平", "午": "旺", "未": "廟", "申": "得", "酉": "平", "戌": "廟", "亥": "平"},</v>
      </c>
    </row>
    <row r="160" spans="3:19" x14ac:dyDescent="0.25">
      <c r="C160" t="s">
        <v>16</v>
      </c>
      <c r="D160" t="s">
        <v>163</v>
      </c>
      <c r="E160" t="s">
        <v>161</v>
      </c>
      <c r="F160" t="s">
        <v>159</v>
      </c>
      <c r="G160" t="s">
        <v>159</v>
      </c>
      <c r="H160" t="s">
        <v>159</v>
      </c>
      <c r="I160" t="s">
        <v>160</v>
      </c>
      <c r="J160" t="s">
        <v>161</v>
      </c>
      <c r="K160" t="s">
        <v>161</v>
      </c>
      <c r="L160" t="s">
        <v>163</v>
      </c>
      <c r="M160" t="s">
        <v>159</v>
      </c>
      <c r="N160" t="s">
        <v>159</v>
      </c>
      <c r="O160" t="s">
        <v>160</v>
      </c>
      <c r="S160" s="6" t="str">
        <f t="shared" si="8"/>
        <v>{ "星曜": "天同", "子": "旺", "丑": "陷", "寅": "平", "卯": "平", "辰": "平", "巳": "廟", "午": "陷", "未": "陷", "申": "旺", "酉": "平", "戌": "平", "亥": "廟"},</v>
      </c>
    </row>
    <row r="161" spans="3:19" x14ac:dyDescent="0.25">
      <c r="C161" t="s">
        <v>17</v>
      </c>
      <c r="D161" t="s">
        <v>159</v>
      </c>
      <c r="E161" t="s">
        <v>159</v>
      </c>
      <c r="F161" t="s">
        <v>160</v>
      </c>
      <c r="G161" t="s">
        <v>159</v>
      </c>
      <c r="H161" t="s">
        <v>159</v>
      </c>
      <c r="I161" t="s">
        <v>161</v>
      </c>
      <c r="J161" t="s">
        <v>159</v>
      </c>
      <c r="K161" t="s">
        <v>159</v>
      </c>
      <c r="L161" t="s">
        <v>160</v>
      </c>
      <c r="M161" t="s">
        <v>159</v>
      </c>
      <c r="N161" t="s">
        <v>159</v>
      </c>
      <c r="O161" t="s">
        <v>161</v>
      </c>
      <c r="S161" s="6" t="str">
        <f t="shared" si="8"/>
        <v>{ "星曜": "廉貞", "子": "平", "丑": "平", "寅": "廟", "卯": "平", "辰": "平", "巳": "陷", "午": "平", "未": "平", "申": "廟", "酉": "平", "戌": "平", "亥": "陷"},</v>
      </c>
    </row>
    <row r="162" spans="3:19" x14ac:dyDescent="0.25">
      <c r="C162" t="s">
        <v>18</v>
      </c>
      <c r="D162" t="s">
        <v>160</v>
      </c>
      <c r="E162" t="s">
        <v>160</v>
      </c>
      <c r="F162" t="s">
        <v>160</v>
      </c>
      <c r="G162" t="s">
        <v>162</v>
      </c>
      <c r="H162" t="s">
        <v>160</v>
      </c>
      <c r="I162" t="s">
        <v>162</v>
      </c>
      <c r="J162" t="s">
        <v>163</v>
      </c>
      <c r="K162" t="s">
        <v>160</v>
      </c>
      <c r="L162" t="s">
        <v>162</v>
      </c>
      <c r="M162" t="s">
        <v>163</v>
      </c>
      <c r="N162" t="s">
        <v>160</v>
      </c>
      <c r="O162" t="s">
        <v>162</v>
      </c>
      <c r="S162" s="6" t="str">
        <f t="shared" si="8"/>
        <v>{ "星曜": "天府", "子": "廟", "丑": "廟", "寅": "廟", "卯": "得", "辰": "廟", "巳": "得", "午": "旺", "未": "廟", "申": "得", "酉": "旺", "戌": "廟", "亥": "得"},</v>
      </c>
    </row>
    <row r="163" spans="3:19" x14ac:dyDescent="0.25">
      <c r="C163" t="s">
        <v>19</v>
      </c>
      <c r="D163" t="s">
        <v>160</v>
      </c>
      <c r="E163" t="s">
        <v>160</v>
      </c>
      <c r="F163" t="s">
        <v>163</v>
      </c>
      <c r="G163" t="s">
        <v>161</v>
      </c>
      <c r="H163" t="s">
        <v>161</v>
      </c>
      <c r="I163" t="s">
        <v>161</v>
      </c>
      <c r="J163" t="s">
        <v>159</v>
      </c>
      <c r="K163" t="s">
        <v>161</v>
      </c>
      <c r="L163" t="s">
        <v>159</v>
      </c>
      <c r="M163" t="s">
        <v>163</v>
      </c>
      <c r="N163" t="s">
        <v>163</v>
      </c>
      <c r="O163" t="s">
        <v>160</v>
      </c>
      <c r="S163" s="6" t="str">
        <f t="shared" si="8"/>
        <v>{ "星曜": "太陰", "子": "廟", "丑": "廟", "寅": "旺", "卯": "陷", "辰": "陷", "巳": "陷", "午": "平", "未": "陷", "申": "平", "酉": "旺", "戌": "旺", "亥": "廟"},</v>
      </c>
    </row>
    <row r="164" spans="3:19" x14ac:dyDescent="0.25">
      <c r="C164" t="s">
        <v>20</v>
      </c>
      <c r="D164" t="s">
        <v>163</v>
      </c>
      <c r="E164" t="s">
        <v>160</v>
      </c>
      <c r="F164" t="s">
        <v>159</v>
      </c>
      <c r="G164" t="s">
        <v>159</v>
      </c>
      <c r="H164" t="s">
        <v>160</v>
      </c>
      <c r="I164" t="s">
        <v>161</v>
      </c>
      <c r="J164" t="s">
        <v>163</v>
      </c>
      <c r="K164" t="s">
        <v>160</v>
      </c>
      <c r="L164" t="s">
        <v>159</v>
      </c>
      <c r="M164" t="s">
        <v>159</v>
      </c>
      <c r="N164" t="s">
        <v>160</v>
      </c>
      <c r="O164" t="s">
        <v>161</v>
      </c>
      <c r="S164" s="6" t="str">
        <f t="shared" si="8"/>
        <v>{ "星曜": "貪狼", "子": "旺", "丑": "廟", "寅": "平", "卯": "平", "辰": "廟", "巳": "陷", "午": "旺", "未": "廟", "申": "平", "酉": "平", "戌": "廟", "亥": "陷"},</v>
      </c>
    </row>
    <row r="165" spans="3:19" x14ac:dyDescent="0.25">
      <c r="C165" t="s">
        <v>21</v>
      </c>
      <c r="D165" t="s">
        <v>163</v>
      </c>
      <c r="E165" t="s">
        <v>161</v>
      </c>
      <c r="F165" t="s">
        <v>160</v>
      </c>
      <c r="G165" t="s">
        <v>160</v>
      </c>
      <c r="H165" t="s">
        <v>161</v>
      </c>
      <c r="I165" t="s">
        <v>163</v>
      </c>
      <c r="J165" t="s">
        <v>163</v>
      </c>
      <c r="K165" t="s">
        <v>161</v>
      </c>
      <c r="L165" t="s">
        <v>160</v>
      </c>
      <c r="M165" t="s">
        <v>160</v>
      </c>
      <c r="N165" t="s">
        <v>161</v>
      </c>
      <c r="O165" t="s">
        <v>163</v>
      </c>
      <c r="S165" s="6" t="str">
        <f t="shared" si="8"/>
        <v>{ "星曜": "巨門", "子": "旺", "丑": "陷", "寅": "廟", "卯": "廟", "辰": "陷", "巳": "旺", "午": "旺", "未": "陷", "申": "廟", "酉": "廟", "戌": "陷", "亥": "旺"},</v>
      </c>
    </row>
    <row r="166" spans="3:19" x14ac:dyDescent="0.25">
      <c r="C166" t="s">
        <v>22</v>
      </c>
      <c r="D166" t="s">
        <v>160</v>
      </c>
      <c r="E166" t="s">
        <v>160</v>
      </c>
      <c r="F166" t="s">
        <v>160</v>
      </c>
      <c r="G166" t="s">
        <v>161</v>
      </c>
      <c r="H166" t="s">
        <v>162</v>
      </c>
      <c r="I166" t="s">
        <v>162</v>
      </c>
      <c r="J166" t="s">
        <v>160</v>
      </c>
      <c r="K166" t="s">
        <v>162</v>
      </c>
      <c r="L166" t="s">
        <v>160</v>
      </c>
      <c r="M166" t="s">
        <v>161</v>
      </c>
      <c r="N166" t="s">
        <v>162</v>
      </c>
      <c r="O166" t="s">
        <v>162</v>
      </c>
      <c r="S166" s="6" t="str">
        <f t="shared" si="8"/>
        <v>{ "星曜": "天相", "子": "廟", "丑": "廟", "寅": "廟", "卯": "陷", "辰": "得", "巳": "得", "午": "廟", "未": "得", "申": "廟", "酉": "陷", "戌": "得", "亥": "得"},</v>
      </c>
    </row>
    <row r="167" spans="3:19" x14ac:dyDescent="0.25">
      <c r="C167" t="s">
        <v>23</v>
      </c>
      <c r="D167" t="s">
        <v>160</v>
      </c>
      <c r="E167" t="s">
        <v>163</v>
      </c>
      <c r="F167" t="s">
        <v>160</v>
      </c>
      <c r="G167" t="s">
        <v>160</v>
      </c>
      <c r="H167" t="s">
        <v>160</v>
      </c>
      <c r="I167" t="s">
        <v>161</v>
      </c>
      <c r="J167" t="s">
        <v>160</v>
      </c>
      <c r="K167" t="s">
        <v>163</v>
      </c>
      <c r="L167" t="s">
        <v>161</v>
      </c>
      <c r="M167" t="s">
        <v>162</v>
      </c>
      <c r="N167" t="s">
        <v>160</v>
      </c>
      <c r="O167" t="s">
        <v>161</v>
      </c>
      <c r="S167" s="6" t="str">
        <f t="shared" si="8"/>
        <v>{ "星曜": "天梁", "子": "廟", "丑": "旺", "寅": "廟", "卯": "廟", "辰": "廟", "巳": "陷", "午": "廟", "未": "旺", "申": "陷", "酉": "得", "戌": "廟", "亥": "陷"},</v>
      </c>
    </row>
    <row r="168" spans="3:19" x14ac:dyDescent="0.25">
      <c r="C168" t="s">
        <v>24</v>
      </c>
      <c r="D168" t="s">
        <v>163</v>
      </c>
      <c r="E168" t="s">
        <v>160</v>
      </c>
      <c r="F168" t="s">
        <v>160</v>
      </c>
      <c r="G168" t="s">
        <v>163</v>
      </c>
      <c r="H168" t="s">
        <v>160</v>
      </c>
      <c r="I168" t="s">
        <v>159</v>
      </c>
      <c r="J168" t="s">
        <v>163</v>
      </c>
      <c r="K168" t="s">
        <v>160</v>
      </c>
      <c r="L168" t="s">
        <v>160</v>
      </c>
      <c r="M168" t="s">
        <v>163</v>
      </c>
      <c r="N168" t="s">
        <v>160</v>
      </c>
      <c r="O168" t="s">
        <v>159</v>
      </c>
      <c r="S168" s="6" t="str">
        <f t="shared" si="8"/>
        <v>{ "星曜": "七殺", "子": "旺", "丑": "廟", "寅": "廟", "卯": "旺", "辰": "廟", "巳": "平", "午": "旺", "未": "廟", "申": "廟", "酉": "旺", "戌": "廟", "亥": "平"},</v>
      </c>
    </row>
    <row r="169" spans="3:19" x14ac:dyDescent="0.25">
      <c r="C169" t="s">
        <v>25</v>
      </c>
      <c r="D169" t="s">
        <v>160</v>
      </c>
      <c r="E169" t="s">
        <v>163</v>
      </c>
      <c r="F169" t="s">
        <v>162</v>
      </c>
      <c r="G169" t="s">
        <v>161</v>
      </c>
      <c r="H169" t="s">
        <v>163</v>
      </c>
      <c r="I169" t="s">
        <v>159</v>
      </c>
      <c r="J169" t="s">
        <v>160</v>
      </c>
      <c r="K169" t="s">
        <v>163</v>
      </c>
      <c r="L169" t="s">
        <v>162</v>
      </c>
      <c r="M169" t="s">
        <v>161</v>
      </c>
      <c r="N169" t="s">
        <v>163</v>
      </c>
      <c r="O169" t="s">
        <v>159</v>
      </c>
      <c r="S169" s="6" t="str">
        <f t="shared" si="8"/>
        <v>{ "星曜": "破軍", "子": "廟", "丑": "旺", "寅": "得", "卯": "陷", "辰": "旺", "巳": "平", "午": "廟", "未": "旺", "申": "得", "酉": "陷", "戌": "旺", "亥": "平"},</v>
      </c>
    </row>
    <row r="170" spans="3:19" x14ac:dyDescent="0.25">
      <c r="C170" t="s">
        <v>37</v>
      </c>
      <c r="D170" t="s">
        <v>160</v>
      </c>
      <c r="F170" t="s">
        <v>160</v>
      </c>
      <c r="G170" t="s">
        <v>160</v>
      </c>
      <c r="I170" t="s">
        <v>160</v>
      </c>
      <c r="J170" t="s">
        <v>160</v>
      </c>
      <c r="L170" t="s">
        <v>160</v>
      </c>
      <c r="M170" t="s">
        <v>160</v>
      </c>
      <c r="O170" t="s">
        <v>160</v>
      </c>
      <c r="S170" s="6" t="str">
        <f t="shared" si="8"/>
        <v>{ "星曜": "祿存", "子": "廟", "丑": "", "寅": "廟", "卯": "廟", "辰": "", "巳": "廟", "午": "廟", "未": "", "申": "廟", "酉": "廟", "戌": "", "亥": "廟"},</v>
      </c>
    </row>
    <row r="171" spans="3:19" x14ac:dyDescent="0.25">
      <c r="C171" t="s">
        <v>96</v>
      </c>
      <c r="D171" t="s">
        <v>162</v>
      </c>
      <c r="E171" t="s">
        <v>160</v>
      </c>
      <c r="F171" t="s">
        <v>161</v>
      </c>
      <c r="G171" t="s">
        <v>159</v>
      </c>
      <c r="H171" t="s">
        <v>162</v>
      </c>
      <c r="I171" t="s">
        <v>160</v>
      </c>
      <c r="J171" t="s">
        <v>161</v>
      </c>
      <c r="K171" t="s">
        <v>159</v>
      </c>
      <c r="L171" t="s">
        <v>162</v>
      </c>
      <c r="M171" t="s">
        <v>160</v>
      </c>
      <c r="N171" t="s">
        <v>161</v>
      </c>
      <c r="O171" t="s">
        <v>159</v>
      </c>
      <c r="S171" s="6" t="str">
        <f t="shared" si="8"/>
        <v>{ "星曜": "文昌", "子": "得", "丑": "廟", "寅": "陷", "卯": "平", "辰": "得", "巳": "廟", "午": "陷", "未": "平", "申": "得", "酉": "廟", "戌": "陷", "亥": "平"},</v>
      </c>
    </row>
    <row r="172" spans="3:19" x14ac:dyDescent="0.25">
      <c r="C172" t="s">
        <v>97</v>
      </c>
      <c r="D172" t="s">
        <v>162</v>
      </c>
      <c r="E172" t="s">
        <v>160</v>
      </c>
      <c r="F172" t="s">
        <v>159</v>
      </c>
      <c r="G172" t="s">
        <v>163</v>
      </c>
      <c r="H172" t="s">
        <v>162</v>
      </c>
      <c r="I172" t="s">
        <v>160</v>
      </c>
      <c r="J172" t="s">
        <v>161</v>
      </c>
      <c r="K172" t="s">
        <v>163</v>
      </c>
      <c r="L172" t="s">
        <v>162</v>
      </c>
      <c r="M172" t="s">
        <v>160</v>
      </c>
      <c r="N172" t="s">
        <v>161</v>
      </c>
      <c r="O172" t="s">
        <v>163</v>
      </c>
      <c r="S172" s="6" t="str">
        <f t="shared" si="8"/>
        <v>{ "星曜": "文曲", "子": "得", "丑": "廟", "寅": "平", "卯": "旺", "辰": "得", "巳": "廟", "午": "陷", "未": "旺", "申": "得", "酉": "廟", "戌": "陷", "亥": "旺"},</v>
      </c>
    </row>
    <row r="173" spans="3:19" x14ac:dyDescent="0.25">
      <c r="C173" t="s">
        <v>102</v>
      </c>
      <c r="D173" t="s">
        <v>161</v>
      </c>
      <c r="E173" t="s">
        <v>162</v>
      </c>
      <c r="F173" t="s">
        <v>160</v>
      </c>
      <c r="G173" t="s">
        <v>159</v>
      </c>
      <c r="H173" t="s">
        <v>161</v>
      </c>
      <c r="J173" t="s">
        <v>160</v>
      </c>
      <c r="K173" t="s">
        <v>159</v>
      </c>
      <c r="L173" t="s">
        <v>161</v>
      </c>
      <c r="M173" t="s">
        <v>162</v>
      </c>
      <c r="N173" t="s">
        <v>160</v>
      </c>
      <c r="O173" t="s">
        <v>159</v>
      </c>
      <c r="S173" s="6" t="str">
        <f t="shared" si="8"/>
        <v>{ "星曜": "火星", "子": "陷", "丑": "得", "寅": "廟", "卯": "平", "辰": "陷", "巳": "", "午": "廟", "未": "平", "申": "陷", "酉": "得", "戌": "廟", "亥": "平"},</v>
      </c>
    </row>
    <row r="174" spans="3:19" x14ac:dyDescent="0.25">
      <c r="C174" t="s">
        <v>107</v>
      </c>
      <c r="D174" t="s">
        <v>161</v>
      </c>
      <c r="E174" t="s">
        <v>162</v>
      </c>
      <c r="F174" t="s">
        <v>160</v>
      </c>
      <c r="G174" t="s">
        <v>159</v>
      </c>
      <c r="H174" t="s">
        <v>161</v>
      </c>
      <c r="J174" t="s">
        <v>160</v>
      </c>
      <c r="K174" t="s">
        <v>159</v>
      </c>
      <c r="L174" t="s">
        <v>161</v>
      </c>
      <c r="M174" t="s">
        <v>162</v>
      </c>
      <c r="N174" t="s">
        <v>160</v>
      </c>
      <c r="O174" t="s">
        <v>159</v>
      </c>
      <c r="S174" s="6" t="str">
        <f t="shared" si="8"/>
        <v>{ "星曜": "鈴星", "子": "陷", "丑": "得", "寅": "廟", "卯": "平", "辰": "陷", "巳": "", "午": "廟", "未": "平", "申": "陷", "酉": "得", "戌": "廟", "亥": "平"},</v>
      </c>
    </row>
    <row r="175" spans="3:19" x14ac:dyDescent="0.25">
      <c r="C175" t="s">
        <v>38</v>
      </c>
      <c r="D175" t="s">
        <v>161</v>
      </c>
      <c r="E175" t="s">
        <v>160</v>
      </c>
      <c r="G175" t="s">
        <v>161</v>
      </c>
      <c r="H175" t="s">
        <v>160</v>
      </c>
      <c r="J175" t="s">
        <v>161</v>
      </c>
      <c r="K175" t="s">
        <v>160</v>
      </c>
      <c r="M175" t="s">
        <v>161</v>
      </c>
      <c r="N175" t="s">
        <v>160</v>
      </c>
      <c r="S175" s="6" t="str">
        <f t="shared" si="8"/>
        <v>{ "星曜": "擎羊", "子": "陷", "丑": "廟", "寅": "", "卯": "陷", "辰": "廟", "巳": "", "午": "陷", "未": "廟", "申": "", "酉": "陷", "戌": "廟", "亥": ""},</v>
      </c>
    </row>
    <row r="176" spans="3:19" x14ac:dyDescent="0.25">
      <c r="C176" t="s">
        <v>39</v>
      </c>
      <c r="E176" t="s">
        <v>160</v>
      </c>
      <c r="F176" t="s">
        <v>161</v>
      </c>
      <c r="H176" t="s">
        <v>160</v>
      </c>
      <c r="I176" t="s">
        <v>161</v>
      </c>
      <c r="K176" t="s">
        <v>160</v>
      </c>
      <c r="L176" t="s">
        <v>161</v>
      </c>
      <c r="N176" t="s">
        <v>160</v>
      </c>
      <c r="O176" t="s">
        <v>161</v>
      </c>
      <c r="S176" s="6" t="str">
        <f t="shared" si="8"/>
        <v>{ "星曜": "陀羅", "子": "", "丑": "廟", "寅": "陷", "卯": "", "辰": "廟", "巳": "陷", "午": "", "未": "廟", "申": "陷", "酉": "", "戌": "廟", "亥": "陷"},</v>
      </c>
    </row>
    <row r="177" spans="3:19" x14ac:dyDescent="0.25">
      <c r="C177" t="s">
        <v>91</v>
      </c>
      <c r="F177" t="s">
        <v>163</v>
      </c>
      <c r="I177" t="s">
        <v>159</v>
      </c>
      <c r="L177" t="s">
        <v>163</v>
      </c>
      <c r="O177" t="s">
        <v>159</v>
      </c>
      <c r="S177" s="6" t="str">
        <f t="shared" si="8"/>
        <v>{ "星曜": "天馬", "子": "", "丑": "", "寅": "旺", "卯": "", "辰": "", "巳": "平", "午": "", "未": "", "申": "旺", "酉": "", "戌": "", "亥": "平"},</v>
      </c>
    </row>
    <row r="178" spans="3:19" x14ac:dyDescent="0.25">
      <c r="C178" t="s">
        <v>40</v>
      </c>
      <c r="D178" t="s">
        <v>163</v>
      </c>
      <c r="E178" t="s">
        <v>163</v>
      </c>
      <c r="G178" t="s">
        <v>160</v>
      </c>
      <c r="J178" t="s">
        <v>160</v>
      </c>
      <c r="O178" t="s">
        <v>163</v>
      </c>
      <c r="S178" s="6" t="str">
        <f t="shared" si="8"/>
        <v>{ "星曜": "天魁", "子": "旺", "丑": "旺", "寅": "", "卯": "廟", "辰": "", "巳": "", "午": "廟", "未": "", "申": "", "酉": "", "戌": "", "亥": "旺"},</v>
      </c>
    </row>
    <row r="179" spans="3:19" x14ac:dyDescent="0.25">
      <c r="C179" t="s">
        <v>44</v>
      </c>
      <c r="F179" t="s">
        <v>163</v>
      </c>
      <c r="I179" t="s">
        <v>163</v>
      </c>
      <c r="K179" t="s">
        <v>163</v>
      </c>
      <c r="L179" t="s">
        <v>160</v>
      </c>
      <c r="M179" t="s">
        <v>160</v>
      </c>
      <c r="S179" s="6" t="str">
        <f t="shared" si="8"/>
        <v>{ "星曜": "天鉞", "子": "", "丑": "", "寅": "旺", "卯": "", "辰": "", "巳": "旺", "午": "", "未": "旺", "申": "廟", "酉": "廟", "戌": "", "亥": ""},</v>
      </c>
    </row>
    <row r="180" spans="3:19" x14ac:dyDescent="0.25">
      <c r="C180" t="s">
        <v>116</v>
      </c>
      <c r="D180" t="s">
        <v>159</v>
      </c>
      <c r="E180" t="s">
        <v>161</v>
      </c>
      <c r="F180" t="s">
        <v>161</v>
      </c>
      <c r="G180" t="s">
        <v>159</v>
      </c>
      <c r="H180" t="s">
        <v>161</v>
      </c>
      <c r="I180" t="s">
        <v>160</v>
      </c>
      <c r="J180" t="s">
        <v>160</v>
      </c>
      <c r="K180" t="s">
        <v>159</v>
      </c>
      <c r="L180" t="s">
        <v>160</v>
      </c>
      <c r="M180" t="s">
        <v>160</v>
      </c>
      <c r="N180" t="s">
        <v>161</v>
      </c>
      <c r="O180" t="s">
        <v>161</v>
      </c>
      <c r="S180" s="6" t="str">
        <f t="shared" si="8"/>
        <v>{ "星曜": "地空", "子": "平", "丑": "陷", "寅": "陷", "卯": "平", "辰": "陷", "巳": "廟", "午": "廟", "未": "平", "申": "廟", "酉": "廟", "戌": "陷", "亥": "陷"},</v>
      </c>
    </row>
    <row r="181" spans="3:19" x14ac:dyDescent="0.25">
      <c r="C181" t="s">
        <v>98</v>
      </c>
      <c r="D181" t="s">
        <v>161</v>
      </c>
      <c r="E181" t="s">
        <v>161</v>
      </c>
      <c r="F181" t="s">
        <v>159</v>
      </c>
      <c r="G181" t="s">
        <v>159</v>
      </c>
      <c r="H181" t="s">
        <v>161</v>
      </c>
      <c r="I181" t="s">
        <v>162</v>
      </c>
      <c r="J181" t="s">
        <v>160</v>
      </c>
      <c r="K181" t="s">
        <v>159</v>
      </c>
      <c r="L181" t="s">
        <v>160</v>
      </c>
      <c r="M181" t="s">
        <v>159</v>
      </c>
      <c r="N181" t="s">
        <v>159</v>
      </c>
      <c r="O181" t="s">
        <v>163</v>
      </c>
      <c r="S181" s="6" t="str">
        <f t="shared" si="8"/>
        <v>{ "星曜": "地劫", "子": "陷", "丑": "陷", "寅": "平", "卯": "平", "辰": "陷", "巳": "得", "午": "廟", "未": "平", "申": "廟", "酉": "平", "戌": "平", "亥": "旺"},</v>
      </c>
    </row>
    <row r="186" spans="3:19" x14ac:dyDescent="0.25">
      <c r="D186" t="s">
        <v>1</v>
      </c>
      <c r="E186" t="s">
        <v>2</v>
      </c>
      <c r="F186" t="s">
        <v>3</v>
      </c>
      <c r="G186" t="s">
        <v>4</v>
      </c>
      <c r="H186" t="s">
        <v>5</v>
      </c>
      <c r="I186" t="s">
        <v>6</v>
      </c>
      <c r="J186" t="s">
        <v>7</v>
      </c>
      <c r="K186" t="s">
        <v>8</v>
      </c>
      <c r="L186" t="s">
        <v>9</v>
      </c>
      <c r="M186" t="s">
        <v>10</v>
      </c>
      <c r="N186" t="s">
        <v>11</v>
      </c>
      <c r="O186" t="s">
        <v>12</v>
      </c>
    </row>
    <row r="187" spans="3:19" x14ac:dyDescent="0.25">
      <c r="C187" t="s">
        <v>0</v>
      </c>
      <c r="D187" t="s">
        <v>111</v>
      </c>
      <c r="E187" t="s">
        <v>112</v>
      </c>
      <c r="F187" t="s">
        <v>113</v>
      </c>
      <c r="G187" t="s">
        <v>113</v>
      </c>
      <c r="H187" t="s">
        <v>114</v>
      </c>
      <c r="I187" t="s">
        <v>113</v>
      </c>
      <c r="J187" t="s">
        <v>112</v>
      </c>
      <c r="K187" t="s">
        <v>112</v>
      </c>
      <c r="L187" t="s">
        <v>113</v>
      </c>
      <c r="M187" t="s">
        <v>113</v>
      </c>
      <c r="N187" t="s">
        <v>114</v>
      </c>
      <c r="O187" t="s">
        <v>113</v>
      </c>
    </row>
    <row r="188" spans="3:19" x14ac:dyDescent="0.25">
      <c r="C188" t="s">
        <v>13</v>
      </c>
      <c r="D188" t="s">
        <v>112</v>
      </c>
      <c r="E188" t="s">
        <v>115</v>
      </c>
      <c r="F188" t="s">
        <v>114</v>
      </c>
      <c r="G188" t="s">
        <v>113</v>
      </c>
      <c r="H188" t="s">
        <v>111</v>
      </c>
      <c r="I188" t="s">
        <v>111</v>
      </c>
      <c r="J188" t="s">
        <v>112</v>
      </c>
      <c r="K188" t="s">
        <v>115</v>
      </c>
      <c r="L188" t="s">
        <v>114</v>
      </c>
      <c r="M188" t="s">
        <v>113</v>
      </c>
      <c r="N188" t="s">
        <v>111</v>
      </c>
      <c r="O188" t="s">
        <v>111</v>
      </c>
    </row>
    <row r="189" spans="3:19" x14ac:dyDescent="0.25">
      <c r="C189" t="s">
        <v>14</v>
      </c>
      <c r="D189" t="s">
        <v>115</v>
      </c>
      <c r="E189" t="s">
        <v>115</v>
      </c>
      <c r="F189" t="s">
        <v>113</v>
      </c>
      <c r="G189" t="s">
        <v>112</v>
      </c>
      <c r="H189" t="s">
        <v>113</v>
      </c>
      <c r="I189" t="s">
        <v>113</v>
      </c>
      <c r="J189" t="s">
        <v>113</v>
      </c>
      <c r="K189" t="s">
        <v>114</v>
      </c>
      <c r="L189" t="s">
        <v>114</v>
      </c>
      <c r="M189" t="s">
        <v>111</v>
      </c>
      <c r="N189" t="s">
        <v>115</v>
      </c>
      <c r="O189" t="s">
        <v>115</v>
      </c>
    </row>
    <row r="190" spans="3:19" x14ac:dyDescent="0.25">
      <c r="C190" t="s">
        <v>15</v>
      </c>
      <c r="D190" t="s">
        <v>113</v>
      </c>
      <c r="E190" t="s">
        <v>112</v>
      </c>
      <c r="F190" t="s">
        <v>114</v>
      </c>
      <c r="G190" t="s">
        <v>111</v>
      </c>
      <c r="H190" t="s">
        <v>112</v>
      </c>
      <c r="I190" t="s">
        <v>111</v>
      </c>
      <c r="J190" t="s">
        <v>113</v>
      </c>
      <c r="K190" t="s">
        <v>112</v>
      </c>
      <c r="L190" t="s">
        <v>114</v>
      </c>
      <c r="M190" t="s">
        <v>111</v>
      </c>
      <c r="N190" t="s">
        <v>112</v>
      </c>
      <c r="O190" t="s">
        <v>111</v>
      </c>
    </row>
    <row r="191" spans="3:19" x14ac:dyDescent="0.25">
      <c r="C191" t="s">
        <v>16</v>
      </c>
      <c r="D191" t="s">
        <v>113</v>
      </c>
      <c r="E191" t="s">
        <v>115</v>
      </c>
      <c r="F191" t="s">
        <v>111</v>
      </c>
      <c r="G191" t="s">
        <v>111</v>
      </c>
      <c r="H191" t="s">
        <v>111</v>
      </c>
      <c r="I191" t="s">
        <v>112</v>
      </c>
      <c r="J191" t="s">
        <v>115</v>
      </c>
      <c r="K191" t="s">
        <v>115</v>
      </c>
      <c r="L191" t="s">
        <v>113</v>
      </c>
      <c r="M191" t="s">
        <v>111</v>
      </c>
      <c r="N191" t="s">
        <v>111</v>
      </c>
      <c r="O191" t="s">
        <v>112</v>
      </c>
    </row>
    <row r="192" spans="3:19" x14ac:dyDescent="0.25">
      <c r="C192" t="s">
        <v>17</v>
      </c>
      <c r="D192" t="s">
        <v>111</v>
      </c>
      <c r="E192" t="s">
        <v>111</v>
      </c>
      <c r="F192" t="s">
        <v>112</v>
      </c>
      <c r="G192" t="s">
        <v>111</v>
      </c>
      <c r="H192" t="s">
        <v>111</v>
      </c>
      <c r="I192" t="s">
        <v>115</v>
      </c>
      <c r="J192" t="s">
        <v>111</v>
      </c>
      <c r="K192" t="s">
        <v>111</v>
      </c>
      <c r="L192" t="s">
        <v>112</v>
      </c>
      <c r="M192" t="s">
        <v>111</v>
      </c>
      <c r="N192" t="s">
        <v>111</v>
      </c>
      <c r="O192" t="s">
        <v>115</v>
      </c>
    </row>
    <row r="193" spans="3:15" x14ac:dyDescent="0.25">
      <c r="C193" t="s">
        <v>18</v>
      </c>
      <c r="D193" t="s">
        <v>112</v>
      </c>
      <c r="E193" t="s">
        <v>112</v>
      </c>
      <c r="F193" t="s">
        <v>112</v>
      </c>
      <c r="G193" t="s">
        <v>114</v>
      </c>
      <c r="H193" t="s">
        <v>112</v>
      </c>
      <c r="I193" t="s">
        <v>114</v>
      </c>
      <c r="J193" t="s">
        <v>113</v>
      </c>
      <c r="K193" t="s">
        <v>112</v>
      </c>
      <c r="L193" t="s">
        <v>114</v>
      </c>
      <c r="M193" t="s">
        <v>113</v>
      </c>
      <c r="N193" t="s">
        <v>112</v>
      </c>
      <c r="O193" t="s">
        <v>114</v>
      </c>
    </row>
    <row r="194" spans="3:15" x14ac:dyDescent="0.25">
      <c r="C194" t="s">
        <v>19</v>
      </c>
      <c r="D194" t="s">
        <v>112</v>
      </c>
      <c r="E194" t="s">
        <v>112</v>
      </c>
      <c r="F194" t="s">
        <v>113</v>
      </c>
      <c r="G194" t="s">
        <v>115</v>
      </c>
      <c r="H194" t="s">
        <v>115</v>
      </c>
      <c r="I194" t="s">
        <v>115</v>
      </c>
      <c r="J194" t="s">
        <v>111</v>
      </c>
      <c r="K194" t="s">
        <v>115</v>
      </c>
      <c r="L194" t="s">
        <v>111</v>
      </c>
      <c r="M194" t="s">
        <v>113</v>
      </c>
      <c r="N194" t="s">
        <v>113</v>
      </c>
      <c r="O194" t="s">
        <v>112</v>
      </c>
    </row>
    <row r="195" spans="3:15" x14ac:dyDescent="0.25">
      <c r="C195" t="s">
        <v>20</v>
      </c>
      <c r="D195" t="s">
        <v>113</v>
      </c>
      <c r="E195" t="s">
        <v>112</v>
      </c>
      <c r="F195" t="s">
        <v>111</v>
      </c>
      <c r="G195" t="s">
        <v>111</v>
      </c>
      <c r="H195" t="s">
        <v>112</v>
      </c>
      <c r="I195" t="s">
        <v>115</v>
      </c>
      <c r="J195" t="s">
        <v>113</v>
      </c>
      <c r="K195" t="s">
        <v>112</v>
      </c>
      <c r="L195" t="s">
        <v>111</v>
      </c>
      <c r="M195" t="s">
        <v>111</v>
      </c>
      <c r="N195" t="s">
        <v>112</v>
      </c>
      <c r="O195" t="s">
        <v>115</v>
      </c>
    </row>
    <row r="196" spans="3:15" x14ac:dyDescent="0.25">
      <c r="C196" t="s">
        <v>21</v>
      </c>
      <c r="D196" t="s">
        <v>113</v>
      </c>
      <c r="E196" t="s">
        <v>115</v>
      </c>
      <c r="F196" t="s">
        <v>112</v>
      </c>
      <c r="G196" t="s">
        <v>112</v>
      </c>
      <c r="H196" t="s">
        <v>115</v>
      </c>
      <c r="I196" t="s">
        <v>113</v>
      </c>
      <c r="J196" t="s">
        <v>113</v>
      </c>
      <c r="K196" t="s">
        <v>115</v>
      </c>
      <c r="L196" t="s">
        <v>112</v>
      </c>
      <c r="M196" t="s">
        <v>112</v>
      </c>
      <c r="N196" t="s">
        <v>115</v>
      </c>
      <c r="O196" t="s">
        <v>113</v>
      </c>
    </row>
    <row r="197" spans="3:15" x14ac:dyDescent="0.25">
      <c r="C197" t="s">
        <v>22</v>
      </c>
      <c r="D197" t="s">
        <v>112</v>
      </c>
      <c r="E197" t="s">
        <v>112</v>
      </c>
      <c r="F197" t="s">
        <v>112</v>
      </c>
      <c r="G197" t="s">
        <v>115</v>
      </c>
      <c r="H197" t="s">
        <v>114</v>
      </c>
      <c r="I197" t="s">
        <v>114</v>
      </c>
      <c r="J197" t="s">
        <v>112</v>
      </c>
      <c r="K197" t="s">
        <v>114</v>
      </c>
      <c r="L197" t="s">
        <v>112</v>
      </c>
      <c r="M197" t="s">
        <v>115</v>
      </c>
      <c r="N197" t="s">
        <v>114</v>
      </c>
      <c r="O197" t="s">
        <v>114</v>
      </c>
    </row>
    <row r="198" spans="3:15" x14ac:dyDescent="0.25">
      <c r="C198" t="s">
        <v>23</v>
      </c>
      <c r="D198" t="s">
        <v>112</v>
      </c>
      <c r="E198" t="s">
        <v>113</v>
      </c>
      <c r="F198" t="s">
        <v>112</v>
      </c>
      <c r="G198" t="s">
        <v>112</v>
      </c>
      <c r="H198" t="s">
        <v>112</v>
      </c>
      <c r="I198" t="s">
        <v>115</v>
      </c>
      <c r="J198" t="s">
        <v>112</v>
      </c>
      <c r="K198" t="s">
        <v>113</v>
      </c>
      <c r="L198" t="s">
        <v>115</v>
      </c>
      <c r="M198" t="s">
        <v>114</v>
      </c>
      <c r="N198" t="s">
        <v>112</v>
      </c>
      <c r="O198" t="s">
        <v>115</v>
      </c>
    </row>
    <row r="199" spans="3:15" x14ac:dyDescent="0.25">
      <c r="C199" t="s">
        <v>24</v>
      </c>
      <c r="D199" t="s">
        <v>113</v>
      </c>
      <c r="E199" t="s">
        <v>112</v>
      </c>
      <c r="F199" t="s">
        <v>112</v>
      </c>
      <c r="G199" t="s">
        <v>113</v>
      </c>
      <c r="H199" t="s">
        <v>112</v>
      </c>
      <c r="I199" t="s">
        <v>111</v>
      </c>
      <c r="J199" t="s">
        <v>113</v>
      </c>
      <c r="K199" t="s">
        <v>112</v>
      </c>
      <c r="L199" t="s">
        <v>112</v>
      </c>
      <c r="M199" t="s">
        <v>113</v>
      </c>
      <c r="N199" t="s">
        <v>112</v>
      </c>
      <c r="O199" t="s">
        <v>111</v>
      </c>
    </row>
    <row r="200" spans="3:15" x14ac:dyDescent="0.25">
      <c r="C200" t="s">
        <v>25</v>
      </c>
      <c r="D200" t="s">
        <v>112</v>
      </c>
      <c r="E200" t="s">
        <v>113</v>
      </c>
      <c r="F200" t="s">
        <v>114</v>
      </c>
      <c r="G200" t="s">
        <v>115</v>
      </c>
      <c r="H200" t="s">
        <v>113</v>
      </c>
      <c r="I200" t="s">
        <v>111</v>
      </c>
      <c r="J200" t="s">
        <v>112</v>
      </c>
      <c r="K200" t="s">
        <v>113</v>
      </c>
      <c r="L200" t="s">
        <v>114</v>
      </c>
      <c r="M200" t="s">
        <v>115</v>
      </c>
      <c r="N200" t="s">
        <v>113</v>
      </c>
      <c r="O200" t="s">
        <v>111</v>
      </c>
    </row>
    <row r="201" spans="3:15" x14ac:dyDescent="0.25">
      <c r="C201" t="s">
        <v>37</v>
      </c>
      <c r="D201" t="s">
        <v>112</v>
      </c>
      <c r="F201" t="s">
        <v>112</v>
      </c>
      <c r="G201" t="s">
        <v>112</v>
      </c>
      <c r="I201" t="s">
        <v>112</v>
      </c>
      <c r="J201" t="s">
        <v>112</v>
      </c>
      <c r="L201" t="s">
        <v>112</v>
      </c>
      <c r="M201" t="s">
        <v>112</v>
      </c>
      <c r="O201" t="s">
        <v>112</v>
      </c>
    </row>
    <row r="202" spans="3:15" x14ac:dyDescent="0.25">
      <c r="C202" t="s">
        <v>96</v>
      </c>
      <c r="D202" t="s">
        <v>114</v>
      </c>
      <c r="E202" t="s">
        <v>112</v>
      </c>
      <c r="F202" t="s">
        <v>115</v>
      </c>
      <c r="G202" t="s">
        <v>111</v>
      </c>
      <c r="H202" t="s">
        <v>114</v>
      </c>
      <c r="I202" t="s">
        <v>112</v>
      </c>
      <c r="J202" t="s">
        <v>115</v>
      </c>
      <c r="K202" t="s">
        <v>111</v>
      </c>
      <c r="L202" t="s">
        <v>114</v>
      </c>
      <c r="M202" t="s">
        <v>112</v>
      </c>
      <c r="N202" t="s">
        <v>115</v>
      </c>
      <c r="O202" t="s">
        <v>111</v>
      </c>
    </row>
    <row r="203" spans="3:15" x14ac:dyDescent="0.25">
      <c r="C203" t="s">
        <v>97</v>
      </c>
      <c r="D203" t="s">
        <v>114</v>
      </c>
      <c r="E203" t="s">
        <v>112</v>
      </c>
      <c r="F203" t="s">
        <v>111</v>
      </c>
      <c r="G203" t="s">
        <v>113</v>
      </c>
      <c r="H203" t="s">
        <v>114</v>
      </c>
      <c r="I203" t="s">
        <v>112</v>
      </c>
      <c r="J203" t="s">
        <v>115</v>
      </c>
      <c r="K203" t="s">
        <v>113</v>
      </c>
      <c r="L203" t="s">
        <v>114</v>
      </c>
      <c r="M203" t="s">
        <v>112</v>
      </c>
      <c r="N203" t="s">
        <v>115</v>
      </c>
      <c r="O203" t="s">
        <v>113</v>
      </c>
    </row>
    <row r="204" spans="3:15" x14ac:dyDescent="0.25">
      <c r="C204" t="s">
        <v>102</v>
      </c>
      <c r="D204" t="s">
        <v>115</v>
      </c>
      <c r="E204" t="s">
        <v>114</v>
      </c>
      <c r="F204" t="s">
        <v>112</v>
      </c>
      <c r="G204" t="s">
        <v>111</v>
      </c>
      <c r="H204" t="s">
        <v>115</v>
      </c>
      <c r="J204" t="s">
        <v>112</v>
      </c>
      <c r="K204" t="s">
        <v>111</v>
      </c>
      <c r="L204" t="s">
        <v>115</v>
      </c>
      <c r="M204" t="s">
        <v>114</v>
      </c>
      <c r="N204" t="s">
        <v>112</v>
      </c>
      <c r="O204" t="s">
        <v>111</v>
      </c>
    </row>
    <row r="205" spans="3:15" x14ac:dyDescent="0.25">
      <c r="C205" t="s">
        <v>107</v>
      </c>
      <c r="D205" t="s">
        <v>115</v>
      </c>
      <c r="E205" t="s">
        <v>114</v>
      </c>
      <c r="F205" t="s">
        <v>112</v>
      </c>
      <c r="G205" t="s">
        <v>111</v>
      </c>
      <c r="H205" t="s">
        <v>115</v>
      </c>
      <c r="J205" t="s">
        <v>112</v>
      </c>
      <c r="K205" t="s">
        <v>111</v>
      </c>
      <c r="L205" t="s">
        <v>115</v>
      </c>
      <c r="M205" t="s">
        <v>114</v>
      </c>
      <c r="N205" t="s">
        <v>112</v>
      </c>
      <c r="O205" t="s">
        <v>111</v>
      </c>
    </row>
    <row r="206" spans="3:15" x14ac:dyDescent="0.25">
      <c r="C206" t="s">
        <v>38</v>
      </c>
      <c r="D206" t="s">
        <v>115</v>
      </c>
      <c r="E206" t="s">
        <v>112</v>
      </c>
      <c r="G206" t="s">
        <v>115</v>
      </c>
      <c r="H206" t="s">
        <v>112</v>
      </c>
      <c r="J206" t="s">
        <v>115</v>
      </c>
      <c r="K206" t="s">
        <v>112</v>
      </c>
      <c r="M206" t="s">
        <v>115</v>
      </c>
      <c r="N206" t="s">
        <v>112</v>
      </c>
    </row>
    <row r="207" spans="3:15" x14ac:dyDescent="0.25">
      <c r="C207" t="s">
        <v>39</v>
      </c>
      <c r="E207" t="s">
        <v>112</v>
      </c>
      <c r="F207" t="s">
        <v>115</v>
      </c>
      <c r="H207" t="s">
        <v>112</v>
      </c>
      <c r="I207" t="s">
        <v>115</v>
      </c>
      <c r="K207" t="s">
        <v>112</v>
      </c>
      <c r="L207" t="s">
        <v>115</v>
      </c>
      <c r="N207" t="s">
        <v>112</v>
      </c>
      <c r="O207" t="s">
        <v>115</v>
      </c>
    </row>
    <row r="208" spans="3:15" x14ac:dyDescent="0.25">
      <c r="C208" t="s">
        <v>91</v>
      </c>
      <c r="F208" t="s">
        <v>113</v>
      </c>
      <c r="I208" t="s">
        <v>111</v>
      </c>
      <c r="L208" t="s">
        <v>113</v>
      </c>
      <c r="O208" t="s">
        <v>111</v>
      </c>
    </row>
    <row r="209" spans="3:15" x14ac:dyDescent="0.25">
      <c r="C209" t="s">
        <v>40</v>
      </c>
      <c r="D209" t="s">
        <v>113</v>
      </c>
      <c r="E209" t="s">
        <v>113</v>
      </c>
      <c r="G209" t="s">
        <v>112</v>
      </c>
      <c r="J209" t="s">
        <v>112</v>
      </c>
      <c r="O209" t="s">
        <v>113</v>
      </c>
    </row>
    <row r="210" spans="3:15" x14ac:dyDescent="0.25">
      <c r="C210" t="s">
        <v>44</v>
      </c>
      <c r="F210" t="s">
        <v>113</v>
      </c>
      <c r="I210" t="s">
        <v>113</v>
      </c>
      <c r="K210" t="s">
        <v>113</v>
      </c>
      <c r="L210" t="s">
        <v>112</v>
      </c>
      <c r="M210" t="s">
        <v>112</v>
      </c>
    </row>
    <row r="211" spans="3:15" x14ac:dyDescent="0.25">
      <c r="C211" t="s">
        <v>116</v>
      </c>
      <c r="D211" t="s">
        <v>111</v>
      </c>
      <c r="E211" t="s">
        <v>115</v>
      </c>
      <c r="F211" t="s">
        <v>115</v>
      </c>
      <c r="G211" t="s">
        <v>111</v>
      </c>
      <c r="H211" t="s">
        <v>115</v>
      </c>
      <c r="I211" t="s">
        <v>112</v>
      </c>
      <c r="J211" t="s">
        <v>112</v>
      </c>
      <c r="K211" t="s">
        <v>111</v>
      </c>
      <c r="L211" t="s">
        <v>112</v>
      </c>
      <c r="M211" t="s">
        <v>112</v>
      </c>
      <c r="N211" t="s">
        <v>115</v>
      </c>
      <c r="O211" t="s">
        <v>115</v>
      </c>
    </row>
    <row r="212" spans="3:15" x14ac:dyDescent="0.25">
      <c r="C212" t="s">
        <v>98</v>
      </c>
      <c r="D212" t="s">
        <v>115</v>
      </c>
      <c r="E212" t="s">
        <v>115</v>
      </c>
      <c r="F212" t="s">
        <v>111</v>
      </c>
      <c r="G212" t="s">
        <v>111</v>
      </c>
      <c r="H212" t="s">
        <v>115</v>
      </c>
      <c r="I212" t="s">
        <v>114</v>
      </c>
      <c r="J212" t="s">
        <v>112</v>
      </c>
      <c r="K212" t="s">
        <v>111</v>
      </c>
      <c r="L212" t="s">
        <v>112</v>
      </c>
      <c r="M212" t="s">
        <v>111</v>
      </c>
      <c r="N212" t="s">
        <v>111</v>
      </c>
      <c r="O212" t="s">
        <v>113</v>
      </c>
    </row>
    <row r="214" spans="3:15" x14ac:dyDescent="0.25">
      <c r="C214" t="s">
        <v>117</v>
      </c>
    </row>
    <row r="218" spans="3:15" x14ac:dyDescent="0.25">
      <c r="C218" t="s">
        <v>122</v>
      </c>
      <c r="D218" t="s">
        <v>123</v>
      </c>
      <c r="E218" t="s">
        <v>124</v>
      </c>
      <c r="F218" t="s">
        <v>125</v>
      </c>
      <c r="G218" t="s">
        <v>126</v>
      </c>
      <c r="H218" t="s">
        <v>127</v>
      </c>
      <c r="I218" t="s">
        <v>128</v>
      </c>
      <c r="J218" t="s">
        <v>129</v>
      </c>
      <c r="K218" t="s">
        <v>130</v>
      </c>
      <c r="L218" t="s">
        <v>131</v>
      </c>
      <c r="M218" t="s">
        <v>132</v>
      </c>
      <c r="N218" t="s">
        <v>133</v>
      </c>
      <c r="O218" t="s">
        <v>134</v>
      </c>
    </row>
    <row r="219" spans="3:15" x14ac:dyDescent="0.25">
      <c r="D219" t="s">
        <v>135</v>
      </c>
    </row>
    <row r="220" spans="3:15" x14ac:dyDescent="0.25">
      <c r="C220" t="s">
        <v>61</v>
      </c>
      <c r="D220" t="s">
        <v>9</v>
      </c>
      <c r="E220" t="s">
        <v>1</v>
      </c>
      <c r="F220" t="s">
        <v>5</v>
      </c>
      <c r="G220" t="s">
        <v>3</v>
      </c>
      <c r="H220" t="s">
        <v>7</v>
      </c>
      <c r="I220" t="s">
        <v>11</v>
      </c>
      <c r="J220" t="s">
        <v>12</v>
      </c>
      <c r="K220" t="s">
        <v>4</v>
      </c>
      <c r="L220" t="s">
        <v>8</v>
      </c>
      <c r="M220" t="s">
        <v>6</v>
      </c>
      <c r="N220" t="s">
        <v>10</v>
      </c>
      <c r="O220" t="s">
        <v>2</v>
      </c>
    </row>
    <row r="221" spans="3:15" x14ac:dyDescent="0.25">
      <c r="C221" t="s">
        <v>136</v>
      </c>
      <c r="D221" t="s">
        <v>1</v>
      </c>
      <c r="G221" t="s">
        <v>7</v>
      </c>
      <c r="J221" t="s">
        <v>4</v>
      </c>
      <c r="M221" t="s">
        <v>10</v>
      </c>
    </row>
    <row r="222" spans="3:15" x14ac:dyDescent="0.25">
      <c r="C222" t="s">
        <v>137</v>
      </c>
      <c r="D222" t="s">
        <v>136</v>
      </c>
      <c r="E222" t="s">
        <v>138</v>
      </c>
      <c r="F222" t="s">
        <v>139</v>
      </c>
      <c r="G222" t="s">
        <v>140</v>
      </c>
      <c r="H222" t="s">
        <v>141</v>
      </c>
      <c r="I222" t="s">
        <v>142</v>
      </c>
      <c r="J222" t="s">
        <v>143</v>
      </c>
      <c r="K222" t="s">
        <v>144</v>
      </c>
      <c r="L222" t="s">
        <v>145</v>
      </c>
      <c r="M222" t="s">
        <v>146</v>
      </c>
      <c r="N222" t="s">
        <v>147</v>
      </c>
      <c r="O222" t="s">
        <v>148</v>
      </c>
    </row>
    <row r="223" spans="3:15" x14ac:dyDescent="0.25">
      <c r="D223" t="s">
        <v>149</v>
      </c>
    </row>
    <row r="226" spans="3:19" x14ac:dyDescent="0.25">
      <c r="C226" t="s">
        <v>150</v>
      </c>
      <c r="D226" t="s">
        <v>151</v>
      </c>
      <c r="E226" t="s">
        <v>152</v>
      </c>
      <c r="F226" t="s">
        <v>128</v>
      </c>
      <c r="G226" t="s">
        <v>136</v>
      </c>
      <c r="H226" t="s">
        <v>153</v>
      </c>
      <c r="I226" t="s">
        <v>154</v>
      </c>
      <c r="J226" t="s">
        <v>155</v>
      </c>
      <c r="K226" t="s">
        <v>134</v>
      </c>
      <c r="L226" t="s">
        <v>129</v>
      </c>
      <c r="M226" t="s">
        <v>156</v>
      </c>
      <c r="N226" t="s">
        <v>157</v>
      </c>
    </row>
    <row r="227" spans="3:19" x14ac:dyDescent="0.25">
      <c r="C227" t="s">
        <v>158</v>
      </c>
    </row>
    <row r="232" spans="3:19" x14ac:dyDescent="0.25">
      <c r="C232" s="7" t="s">
        <v>26</v>
      </c>
      <c r="D232" s="7" t="s">
        <v>37</v>
      </c>
      <c r="E232" s="7" t="s">
        <v>38</v>
      </c>
      <c r="F232" s="7" t="s">
        <v>39</v>
      </c>
      <c r="G232" s="7" t="s">
        <v>40</v>
      </c>
      <c r="H232" s="7" t="s">
        <v>44</v>
      </c>
      <c r="I232" s="7" t="s">
        <v>96</v>
      </c>
      <c r="J232" s="7" t="s">
        <v>97</v>
      </c>
    </row>
    <row r="233" spans="3:19" x14ac:dyDescent="0.25">
      <c r="C233" t="s">
        <v>27</v>
      </c>
      <c r="D233" t="s">
        <v>3</v>
      </c>
      <c r="E233" t="s">
        <v>4</v>
      </c>
      <c r="F233" t="s">
        <v>2</v>
      </c>
      <c r="G233" t="s">
        <v>2</v>
      </c>
      <c r="H233" t="s">
        <v>8</v>
      </c>
      <c r="I233" t="s">
        <v>6</v>
      </c>
      <c r="J233" t="s">
        <v>10</v>
      </c>
      <c r="S233" s="1" t="str">
        <f>$B$6&amp;$C$232&amp;$B$8&amp;C233&amp;$B$10&amp;
$D$232&amp;$B$8&amp;D233&amp;$B$10&amp;
$E$232&amp;$B$8&amp;E233&amp;$B$10&amp;
$F$232&amp;$B$8&amp;F233&amp;$B$10&amp;
$G$232&amp;$B$8&amp;G233&amp;$B$10&amp;
$H$232&amp;$B$8&amp;H233&amp;$B$10&amp;
$I$232&amp;$B$8&amp;I233&amp;$B$10&amp;
$J$232&amp;$B$8&amp;J233&amp;$B$17</f>
        <v>{ "年干": "甲", "祿存": "寅", "擎羊": "卯", "陀羅": "丑", "天魁": "丑", "天鉞": "未", "文昌": "巳", "文曲": "酉"},</v>
      </c>
    </row>
    <row r="234" spans="3:19" x14ac:dyDescent="0.25">
      <c r="C234" t="s">
        <v>28</v>
      </c>
      <c r="D234" t="s">
        <v>4</v>
      </c>
      <c r="E234" t="s">
        <v>5</v>
      </c>
      <c r="F234" t="s">
        <v>3</v>
      </c>
      <c r="G234" t="s">
        <v>1</v>
      </c>
      <c r="H234" t="s">
        <v>9</v>
      </c>
      <c r="I234" t="s">
        <v>7</v>
      </c>
      <c r="J234" t="s">
        <v>9</v>
      </c>
      <c r="S234" s="1" t="str">
        <f t="shared" ref="S234:S242" si="9">$B$6&amp;$C$232&amp;$B$8&amp;C234&amp;$B$10&amp;
$D$232&amp;$B$8&amp;D234&amp;$B$10&amp;
$E$232&amp;$B$8&amp;E234&amp;$B$10&amp;
$F$232&amp;$B$8&amp;F234&amp;$B$10&amp;
$G$232&amp;$B$8&amp;G234&amp;$B$10&amp;
$H$232&amp;$B$8&amp;H234&amp;$B$10&amp;
$I$232&amp;$B$8&amp;I234&amp;$B$10&amp;
$J$232&amp;$B$8&amp;J234&amp;$B$17</f>
        <v>{ "年干": "乙", "祿存": "卯", "擎羊": "辰", "陀羅": "寅", "天魁": "子", "天鉞": "申", "文昌": "午", "文曲": "申"},</v>
      </c>
    </row>
    <row r="235" spans="3:19" x14ac:dyDescent="0.25">
      <c r="C235" t="s">
        <v>29</v>
      </c>
      <c r="D235" t="s">
        <v>6</v>
      </c>
      <c r="E235" t="s">
        <v>7</v>
      </c>
      <c r="F235" t="s">
        <v>5</v>
      </c>
      <c r="G235" t="s">
        <v>12</v>
      </c>
      <c r="H235" t="s">
        <v>10</v>
      </c>
      <c r="I235" t="s">
        <v>9</v>
      </c>
      <c r="J235" t="s">
        <v>7</v>
      </c>
      <c r="S235" s="1" t="str">
        <f t="shared" si="9"/>
        <v>{ "年干": "丙", "祿存": "巳", "擎羊": "午", "陀羅": "辰", "天魁": "亥", "天鉞": "酉", "文昌": "申", "文曲": "午"},</v>
      </c>
    </row>
    <row r="236" spans="3:19" x14ac:dyDescent="0.25">
      <c r="C236" t="s">
        <v>30</v>
      </c>
      <c r="D236" t="s">
        <v>7</v>
      </c>
      <c r="E236" t="s">
        <v>8</v>
      </c>
      <c r="F236" t="s">
        <v>6</v>
      </c>
      <c r="G236" t="s">
        <v>12</v>
      </c>
      <c r="H236" t="s">
        <v>10</v>
      </c>
      <c r="I236" t="s">
        <v>10</v>
      </c>
      <c r="J236" t="s">
        <v>6</v>
      </c>
      <c r="S236" s="1" t="str">
        <f t="shared" si="9"/>
        <v>{ "年干": "丁", "祿存": "午", "擎羊": "未", "陀羅": "巳", "天魁": "亥", "天鉞": "酉", "文昌": "酉", "文曲": "巳"},</v>
      </c>
    </row>
    <row r="237" spans="3:19" x14ac:dyDescent="0.25">
      <c r="C237" t="s">
        <v>31</v>
      </c>
      <c r="D237" t="s">
        <v>6</v>
      </c>
      <c r="E237" t="s">
        <v>7</v>
      </c>
      <c r="F237" t="s">
        <v>5</v>
      </c>
      <c r="G237" t="s">
        <v>2</v>
      </c>
      <c r="H237" t="s">
        <v>8</v>
      </c>
      <c r="I237" t="s">
        <v>9</v>
      </c>
      <c r="J237" t="s">
        <v>7</v>
      </c>
      <c r="S237" s="1" t="str">
        <f t="shared" si="9"/>
        <v>{ "年干": "戊", "祿存": "巳", "擎羊": "午", "陀羅": "辰", "天魁": "丑", "天鉞": "未", "文昌": "申", "文曲": "午"},</v>
      </c>
    </row>
    <row r="238" spans="3:19" x14ac:dyDescent="0.25">
      <c r="C238" t="s">
        <v>32</v>
      </c>
      <c r="D238" t="s">
        <v>7</v>
      </c>
      <c r="E238" t="s">
        <v>8</v>
      </c>
      <c r="F238" t="s">
        <v>6</v>
      </c>
      <c r="G238" t="s">
        <v>1</v>
      </c>
      <c r="H238" t="s">
        <v>9</v>
      </c>
      <c r="I238" t="s">
        <v>10</v>
      </c>
      <c r="J238" t="s">
        <v>6</v>
      </c>
      <c r="S238" s="1" t="str">
        <f t="shared" si="9"/>
        <v>{ "年干": "己", "祿存": "午", "擎羊": "未", "陀羅": "巳", "天魁": "子", "天鉞": "申", "文昌": "酉", "文曲": "巳"},</v>
      </c>
    </row>
    <row r="239" spans="3:19" x14ac:dyDescent="0.25">
      <c r="C239" t="s">
        <v>33</v>
      </c>
      <c r="D239" t="s">
        <v>9</v>
      </c>
      <c r="E239" t="s">
        <v>10</v>
      </c>
      <c r="F239" t="s">
        <v>8</v>
      </c>
      <c r="G239" t="s">
        <v>2</v>
      </c>
      <c r="H239" t="s">
        <v>8</v>
      </c>
      <c r="I239" t="s">
        <v>12</v>
      </c>
      <c r="J239" t="s">
        <v>4</v>
      </c>
      <c r="S239" s="1" t="str">
        <f t="shared" si="9"/>
        <v>{ "年干": "庚", "祿存": "申", "擎羊": "酉", "陀羅": "未", "天魁": "丑", "天鉞": "未", "文昌": "亥", "文曲": "卯"},</v>
      </c>
    </row>
    <row r="240" spans="3:19" x14ac:dyDescent="0.25">
      <c r="C240" t="s">
        <v>34</v>
      </c>
      <c r="D240" t="s">
        <v>10</v>
      </c>
      <c r="E240" t="s">
        <v>11</v>
      </c>
      <c r="F240" t="s">
        <v>9</v>
      </c>
      <c r="G240" t="s">
        <v>7</v>
      </c>
      <c r="H240" t="s">
        <v>3</v>
      </c>
      <c r="I240" t="s">
        <v>1</v>
      </c>
      <c r="J240" t="s">
        <v>3</v>
      </c>
      <c r="S240" s="1" t="str">
        <f t="shared" si="9"/>
        <v>{ "年干": "辛", "祿存": "酉", "擎羊": "戌", "陀羅": "申", "天魁": "午", "天鉞": "寅", "文昌": "子", "文曲": "寅"},</v>
      </c>
    </row>
    <row r="241" spans="3:19" x14ac:dyDescent="0.25">
      <c r="C241" t="s">
        <v>35</v>
      </c>
      <c r="D241" t="s">
        <v>12</v>
      </c>
      <c r="E241" t="s">
        <v>1</v>
      </c>
      <c r="F241" t="s">
        <v>11</v>
      </c>
      <c r="G241" t="s">
        <v>4</v>
      </c>
      <c r="H241" t="s">
        <v>6</v>
      </c>
      <c r="I241" t="s">
        <v>3</v>
      </c>
      <c r="J241" t="s">
        <v>1</v>
      </c>
      <c r="S241" s="1" t="str">
        <f t="shared" si="9"/>
        <v>{ "年干": "壬", "祿存": "亥", "擎羊": "子", "陀羅": "戌", "天魁": "卯", "天鉞": "巳", "文昌": "寅", "文曲": "子"},</v>
      </c>
    </row>
    <row r="242" spans="3:19" x14ac:dyDescent="0.25">
      <c r="C242" t="s">
        <v>36</v>
      </c>
      <c r="D242" t="s">
        <v>1</v>
      </c>
      <c r="E242" t="s">
        <v>2</v>
      </c>
      <c r="F242" t="s">
        <v>12</v>
      </c>
      <c r="G242" t="s">
        <v>4</v>
      </c>
      <c r="H242" t="s">
        <v>6</v>
      </c>
      <c r="I242" t="s">
        <v>4</v>
      </c>
      <c r="J242" t="s">
        <v>12</v>
      </c>
      <c r="S242" s="1" t="str">
        <f t="shared" si="9"/>
        <v>{ "年干": "癸", "祿存": "子", "擎羊": "丑", "陀羅": "亥", "天魁": "卯", "天鉞": "巳", "文昌": "卯", "文曲": "亥"},</v>
      </c>
    </row>
    <row r="245" spans="3:19" x14ac:dyDescent="0.25">
      <c r="C245" s="7" t="s">
        <v>190</v>
      </c>
      <c r="D245" s="7" t="s">
        <v>91</v>
      </c>
      <c r="E245" s="7" t="s">
        <v>166</v>
      </c>
      <c r="F245" s="7" t="s">
        <v>66</v>
      </c>
    </row>
    <row r="246" spans="3:19" x14ac:dyDescent="0.25">
      <c r="C246" t="s">
        <v>1</v>
      </c>
      <c r="D246" t="s">
        <v>3</v>
      </c>
      <c r="E246" t="s">
        <v>4</v>
      </c>
      <c r="F246" t="s">
        <v>10</v>
      </c>
      <c r="S246" s="1" t="str">
        <f>$B$6&amp;$C$245&amp;$B$8&amp;C246&amp;$B$10&amp;
$D$245&amp;$B$8&amp;D246&amp;$B$10&amp;
$E$245&amp;$B$8&amp;E246&amp;$B$10&amp;
$F$245&amp;$B$8&amp;F246&amp;$B$17</f>
        <v>{ "地支": "子", "天馬": "寅", "紅鸞": "卯", "天喜": "酉"},</v>
      </c>
    </row>
    <row r="247" spans="3:19" x14ac:dyDescent="0.25">
      <c r="C247" t="s">
        <v>2</v>
      </c>
      <c r="D247" t="s">
        <v>12</v>
      </c>
      <c r="E247" t="s">
        <v>3</v>
      </c>
      <c r="F247" t="s">
        <v>9</v>
      </c>
      <c r="S247" s="1" t="str">
        <f t="shared" ref="S247:S257" si="10">$B$6&amp;$C$245&amp;$B$8&amp;C247&amp;$B$10&amp;
$D$245&amp;$B$8&amp;D247&amp;$B$10&amp;
$E$245&amp;$B$8&amp;E247&amp;$B$10&amp;
$F$245&amp;$B$8&amp;F247&amp;$B$17</f>
        <v>{ "地支": "丑", "天馬": "亥", "紅鸞": "寅", "天喜": "申"},</v>
      </c>
    </row>
    <row r="248" spans="3:19" x14ac:dyDescent="0.25">
      <c r="C248" t="s">
        <v>3</v>
      </c>
      <c r="D248" t="s">
        <v>9</v>
      </c>
      <c r="E248" t="s">
        <v>2</v>
      </c>
      <c r="F248" t="s">
        <v>8</v>
      </c>
      <c r="S248" s="1" t="str">
        <f t="shared" si="10"/>
        <v>{ "地支": "寅", "天馬": "申", "紅鸞": "丑", "天喜": "未"},</v>
      </c>
    </row>
    <row r="249" spans="3:19" x14ac:dyDescent="0.25">
      <c r="C249" t="s">
        <v>4</v>
      </c>
      <c r="D249" t="s">
        <v>6</v>
      </c>
      <c r="E249" t="s">
        <v>1</v>
      </c>
      <c r="F249" t="s">
        <v>7</v>
      </c>
      <c r="S249" s="1" t="str">
        <f t="shared" si="10"/>
        <v>{ "地支": "卯", "天馬": "巳", "紅鸞": "子", "天喜": "午"},</v>
      </c>
    </row>
    <row r="250" spans="3:19" x14ac:dyDescent="0.25">
      <c r="C250" t="s">
        <v>5</v>
      </c>
      <c r="D250" t="s">
        <v>3</v>
      </c>
      <c r="E250" t="s">
        <v>12</v>
      </c>
      <c r="F250" t="s">
        <v>6</v>
      </c>
      <c r="S250" s="1" t="str">
        <f t="shared" si="10"/>
        <v>{ "地支": "辰", "天馬": "寅", "紅鸞": "亥", "天喜": "巳"},</v>
      </c>
    </row>
    <row r="251" spans="3:19" x14ac:dyDescent="0.25">
      <c r="C251" t="s">
        <v>6</v>
      </c>
      <c r="D251" t="s">
        <v>12</v>
      </c>
      <c r="E251" t="s">
        <v>11</v>
      </c>
      <c r="F251" t="s">
        <v>5</v>
      </c>
      <c r="S251" s="1" t="str">
        <f t="shared" si="10"/>
        <v>{ "地支": "巳", "天馬": "亥", "紅鸞": "戌", "天喜": "辰"},</v>
      </c>
    </row>
    <row r="252" spans="3:19" x14ac:dyDescent="0.25">
      <c r="C252" t="s">
        <v>7</v>
      </c>
      <c r="D252" t="s">
        <v>9</v>
      </c>
      <c r="E252" t="s">
        <v>10</v>
      </c>
      <c r="F252" t="s">
        <v>4</v>
      </c>
      <c r="S252" s="1" t="str">
        <f t="shared" si="10"/>
        <v>{ "地支": "午", "天馬": "申", "紅鸞": "酉", "天喜": "卯"},</v>
      </c>
    </row>
    <row r="253" spans="3:19" x14ac:dyDescent="0.25">
      <c r="C253" t="s">
        <v>8</v>
      </c>
      <c r="D253" t="s">
        <v>6</v>
      </c>
      <c r="E253" t="s">
        <v>9</v>
      </c>
      <c r="F253" t="s">
        <v>3</v>
      </c>
      <c r="S253" s="1" t="str">
        <f t="shared" si="10"/>
        <v>{ "地支": "未", "天馬": "巳", "紅鸞": "申", "天喜": "寅"},</v>
      </c>
    </row>
    <row r="254" spans="3:19" x14ac:dyDescent="0.25">
      <c r="C254" t="s">
        <v>9</v>
      </c>
      <c r="D254" t="s">
        <v>3</v>
      </c>
      <c r="E254" t="s">
        <v>8</v>
      </c>
      <c r="F254" t="s">
        <v>2</v>
      </c>
      <c r="S254" s="1" t="str">
        <f t="shared" si="10"/>
        <v>{ "地支": "申", "天馬": "寅", "紅鸞": "未", "天喜": "丑"},</v>
      </c>
    </row>
    <row r="255" spans="3:19" x14ac:dyDescent="0.25">
      <c r="C255" t="s">
        <v>10</v>
      </c>
      <c r="D255" t="s">
        <v>12</v>
      </c>
      <c r="E255" t="s">
        <v>7</v>
      </c>
      <c r="F255" t="s">
        <v>1</v>
      </c>
      <c r="S255" s="1" t="str">
        <f t="shared" si="10"/>
        <v>{ "地支": "酉", "天馬": "亥", "紅鸞": "午", "天喜": "子"},</v>
      </c>
    </row>
    <row r="256" spans="3:19" x14ac:dyDescent="0.25">
      <c r="C256" t="s">
        <v>11</v>
      </c>
      <c r="D256" t="s">
        <v>9</v>
      </c>
      <c r="E256" t="s">
        <v>6</v>
      </c>
      <c r="F256" t="s">
        <v>12</v>
      </c>
      <c r="S256" s="1" t="str">
        <f t="shared" si="10"/>
        <v>{ "地支": "戌", "天馬": "申", "紅鸞": "巳", "天喜": "亥"},</v>
      </c>
    </row>
    <row r="257" spans="3:19" x14ac:dyDescent="0.25">
      <c r="C257" t="s">
        <v>12</v>
      </c>
      <c r="D257" t="s">
        <v>6</v>
      </c>
      <c r="E257" t="s">
        <v>5</v>
      </c>
      <c r="F257" t="s">
        <v>11</v>
      </c>
      <c r="S257" s="1" t="str">
        <f t="shared" si="10"/>
        <v>{ "地支": "亥", "天馬": "巳", "紅鸞": "辰", "天喜": "戌"},</v>
      </c>
    </row>
    <row r="261" spans="3:19" x14ac:dyDescent="0.25">
      <c r="C261" s="8"/>
    </row>
  </sheetData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A133"/>
  <sheetViews>
    <sheetView workbookViewId="0">
      <pane xSplit="3" ySplit="4" topLeftCell="D17" activePane="bottomRight" state="frozen"/>
      <selection activeCell="B1" sqref="B1"/>
      <selection pane="topRight" activeCell="D1" sqref="D1"/>
      <selection pane="bottomLeft" activeCell="B5" sqref="B5"/>
      <selection pane="bottomRight" activeCell="J37" sqref="J37"/>
    </sheetView>
  </sheetViews>
  <sheetFormatPr defaultRowHeight="15" x14ac:dyDescent="0.25"/>
  <cols>
    <col min="1" max="1" width="9.140625" customWidth="1"/>
    <col min="6" max="6" width="11.140625" customWidth="1"/>
    <col min="8" max="8" width="13.85546875" customWidth="1"/>
    <col min="9" max="14" width="10.42578125" customWidth="1"/>
    <col min="20" max="21" width="9.140625" style="1"/>
  </cols>
  <sheetData>
    <row r="4" spans="1:27" x14ac:dyDescent="0.25">
      <c r="C4" t="s">
        <v>189</v>
      </c>
      <c r="D4" t="s">
        <v>164</v>
      </c>
      <c r="E4" t="s">
        <v>194</v>
      </c>
      <c r="F4" t="s">
        <v>199</v>
      </c>
      <c r="G4" t="s">
        <v>198</v>
      </c>
      <c r="H4" t="s">
        <v>195</v>
      </c>
      <c r="I4" t="s">
        <v>197</v>
      </c>
      <c r="J4" t="s">
        <v>326</v>
      </c>
      <c r="K4" t="s">
        <v>377</v>
      </c>
      <c r="L4" s="1" t="s">
        <v>365</v>
      </c>
      <c r="M4" t="s">
        <v>201</v>
      </c>
      <c r="N4" t="s">
        <v>200</v>
      </c>
      <c r="O4" t="s">
        <v>192</v>
      </c>
      <c r="P4" t="s">
        <v>190</v>
      </c>
      <c r="Q4" t="s">
        <v>191</v>
      </c>
      <c r="R4" t="s">
        <v>193</v>
      </c>
      <c r="S4" t="s">
        <v>202</v>
      </c>
      <c r="T4" s="1" t="s">
        <v>196</v>
      </c>
      <c r="U4" s="1" t="s">
        <v>354</v>
      </c>
    </row>
    <row r="5" spans="1:27" x14ac:dyDescent="0.25">
      <c r="A5">
        <f t="shared" ref="A5:A36" si="0">COUNTIF($C$5:$C$129,C5)</f>
        <v>1</v>
      </c>
      <c r="B5" t="s">
        <v>284</v>
      </c>
      <c r="C5" t="s">
        <v>0</v>
      </c>
      <c r="D5">
        <v>0</v>
      </c>
      <c r="E5" t="s">
        <v>206</v>
      </c>
      <c r="F5" t="s">
        <v>285</v>
      </c>
      <c r="G5" t="s">
        <v>203</v>
      </c>
      <c r="H5" t="s">
        <v>358</v>
      </c>
      <c r="I5" t="s">
        <v>204</v>
      </c>
      <c r="J5" t="s">
        <v>327</v>
      </c>
      <c r="L5" t="s">
        <v>378</v>
      </c>
      <c r="M5" t="s">
        <v>205</v>
      </c>
      <c r="O5">
        <v>-1</v>
      </c>
      <c r="T5" s="1" t="s">
        <v>228</v>
      </c>
      <c r="W5" t="str">
        <f t="shared" ref="W5:W10" si="1">$B$6&amp;$C$4&amp;$B$8&amp;C5&amp;$B$10&amp;
$D$4&amp;$B$9&amp;D5&amp;$B$12&amp;
$E$4&amp;$B$8&amp;E5&amp;$B$10&amp;
$F$4&amp;$B$8&amp;F5&amp;$B$10&amp;
$G$4&amp;$B$8&amp;G5&amp;$B$10&amp;
$H$4&amp;$B$8&amp;H5&amp;$B$10&amp;
$I$4&amp;$B$8&amp;I5&amp;$B$10&amp;
$J$4&amp;$B$8&amp;J5&amp;$B$10&amp;
$K$4&amp;$B$8&amp;K5&amp;$B$10&amp;
$L$4&amp;$B$8&amp;L5&amp;$B$10&amp;
$M$4&amp;$B$8&amp;M5&amp;$B$10&amp;
$N$4&amp;$B$8&amp;N5&amp;$B$10&amp;
$O$4&amp;$B$9&amp;O5&amp;$B$12&amp;
$P$4&amp;$B$8&amp;P5&amp;$B$10&amp;
$Q$4&amp;$B$8&amp;Q5&amp;$B$10&amp;
$R$4&amp;$B$8&amp;R5&amp;$B$10&amp;
$S$4&amp;$B$8&amp;S5&amp;$B$17</f>
        <v>{"星曜":"紫微","內值":0,"星斗":"北斗","拼音":"zǐwēi","五行":"己土","分類":"正曜","主司":"官祿主","化氣":"化氣為尊，掌爵祿。","註解":"","基本含義":"紫微屬陰土，為北斗主星，亦為領導群倫的星曜，所以古人稱之為「帝曜」，比喻為從前的皇帝。&lt;br&gt;&lt;br&gt;有氣派，有領導力，愛發號施令。至於領導才能是否完美，命令是否正確，則要視乎紫微所落的宮位，以及三方四正所會合的星曜吉凶而定。&lt;br&gt;&lt;br&gt;有調解力，即是所謂善於制化。所以紫微能制火、鈴、羊、陀、空、劫、化忌等星曜的凶焰，但卻不能避免巨門暗曜的影響。因為帝曜所在，雖群小懾服，可是皇帝卻不能避免進讒。巨門即有如讒臣，可以影響紫微的表現。&lt;br&gt;&lt;br&gt;有克制力。這是指對七殺、破軍二曜而言。比較上破軍雖如將帥在外，不受君王的命令，沒有七殺那麼對紫微貼服，但紫微破軍同宮，亦可將破軍的破壞力變成開創力。&lt;br&gt;&lt;br&gt;有競爭力。特別是對手愈強的時候，斗志愈強。倘若會合其他對競爭力有幫助的星曜，如天府、天相、化權、化科之類，則更不輕言讓步。&lt;br&gt;&lt;br&gt;有自尊心，而且性格強烈，會維持自己的尊嚴，所以性格上便容易表現得自高自大，好惡隨心。倘若所會照的是煞曜而非吉曜，則有愛之欲其生，惡之欲其死的偏激。但處於逆境之時，卻能忍受內心的痛苦，不肯表露。&lt;br&gt;&lt;br&gt;由於紫微是帝曜的緣故，所以最喜百官朝拱，最忌群臣遠離。百官及群臣，是指左輔、右弼﹔文昌、文曲﹔三台、八座﹔恩光、天貴﹔祿存、天馬﹔天魁、天鉞等曜。雖亦喜天府、天相朝拱，但仍不如百官朝拱的格局。所以紫微坐命得百官朝拱，可以大富大貴。得「府相朝垣」者只是格局不低，能將紫微的特性一一發揮而已，未必能富貴。&lt;br&gt;&lt;br&gt;如果沒有百官朝拱，便是群臣遠離。假如連「府相朝垣」都沒有，那便如一位在野的孤君，表現得落落寡合。但由於究竟是帝皇之尊，所以仍然有不同於俗流的思想。&lt;br&gt;&lt;br&gt;在野孤君再逢空、劫、四煞，則只宜於發揮其超脫的思想，所以古人認為適宜僧道。但在現代，則可發展成為思想獨特的人物。倘能見貪狼、天才，或會廉貞，則可能是位藝術家或設計師。&lt;br&gt;&lt;br&gt;但在野孤君若見煞空諸曜，卻與太陰相會，則其超脫的思想反而不發揮。由於太陰的影響，會變成喜弄權術，好耍手段的人。&lt;br&gt;&lt;br&gt;除了「三方四正」之外，紫微易受左右兩宮的影響。最喜左輔、右弼相夾，其次為文曲、文昌相夾。如果碰到火星、鈴星夾，或者擎羊、陀羅夾，那麼就會有化為暴君的可能，亦即盡量發揮紫微壞性質的一面。","後天卦":"坤","廟陷":"","地支數":-1,"地支":"","宮位":"","四化":"","備註":""},</v>
      </c>
      <c r="AA5" s="4" t="str">
        <f t="shared" ref="AA5:AA68" si="2">$B$6&amp;$C$4&amp;$B$8&amp;C5&amp;$B$10&amp;
$L$4&amp;$B$8&amp;L5&amp;$B$10&amp;
$S$4&amp;$B$8&amp;S5&amp;$B$17</f>
        <v>{"星曜":"紫微","基本含義":"紫微屬陰土，為北斗主星，亦為領導群倫的星曜，所以古人稱之為「帝曜」，比喻為從前的皇帝。&lt;br&gt;&lt;br&gt;有氣派，有領導力，愛發號施令。至於領導才能是否完美，命令是否正確，則要視乎紫微所落的宮位，以及三方四正所會合的星曜吉凶而定。&lt;br&gt;&lt;br&gt;有調解力，即是所謂善於制化。所以紫微能制火、鈴、羊、陀、空、劫、化忌等星曜的凶焰，但卻不能避免巨門暗曜的影響。因為帝曜所在，雖群小懾服，可是皇帝卻不能避免進讒。巨門即有如讒臣，可以影響紫微的表現。&lt;br&gt;&lt;br&gt;有克制力。這是指對七殺、破軍二曜而言。比較上破軍雖如將帥在外，不受君王的命令，沒有七殺那麼對紫微貼服，但紫微破軍同宮，亦可將破軍的破壞力變成開創力。&lt;br&gt;&lt;br&gt;有競爭力。特別是對手愈強的時候，斗志愈強。倘若會合其他對競爭力有幫助的星曜，如天府、天相、化權、化科之類，則更不輕言讓步。&lt;br&gt;&lt;br&gt;有自尊心，而且性格強烈，會維持自己的尊嚴，所以性格上便容易表現得自高自大，好惡隨心。倘若所會照的是煞曜而非吉曜，則有愛之欲其生，惡之欲其死的偏激。但處於逆境之時，卻能忍受內心的痛苦，不肯表露。&lt;br&gt;&lt;br&gt;由於紫微是帝曜的緣故，所以最喜百官朝拱，最忌群臣遠離。百官及群臣，是指左輔、右弼﹔文昌、文曲﹔三台、八座﹔恩光、天貴﹔祿存、天馬﹔天魁、天鉞等曜。雖亦喜天府、天相朝拱，但仍不如百官朝拱的格局。所以紫微坐命得百官朝拱，可以大富大貴。得「府相朝垣」者只是格局不低，能將紫微的特性一一發揮而已，未必能富貴。&lt;br&gt;&lt;br&gt;如果沒有百官朝拱，便是群臣遠離。假如連「府相朝垣」都沒有，那便如一位在野的孤君，表現得落落寡合。但由於究竟是帝皇之尊，所以仍然有不同於俗流的思想。&lt;br&gt;&lt;br&gt;在野孤君再逢空、劫、四煞，則只宜於發揮其超脫的思想，所以古人認為適宜僧道。但在現代，則可發展成為思想獨特的人物。倘能見貪狼、天才，或會廉貞，則可能是位藝術家或設計師。&lt;br&gt;&lt;br&gt;但在野孤君若見煞空諸曜，卻與太陰相會，則其超脫的思想反而不發揮。由於太陰的影響，會變成喜弄權術，好耍手段的人。&lt;br&gt;&lt;br&gt;除了「三方四正」之外，紫微易受左右兩宮的影響。最喜左輔、右弼相夾，其次為文曲、文昌相夾。如果碰到火星、鈴星夾，或者擎羊、陀羅夾，那麼就會有化為暴君的可能，亦即盡量發揮紫微壞性質的一面。","備註":""},</v>
      </c>
    </row>
    <row r="6" spans="1:27" x14ac:dyDescent="0.25">
      <c r="A6">
        <f t="shared" si="0"/>
        <v>1</v>
      </c>
      <c r="B6" t="s">
        <v>286</v>
      </c>
      <c r="C6" t="s">
        <v>13</v>
      </c>
      <c r="D6">
        <v>1</v>
      </c>
      <c r="E6" t="s">
        <v>207</v>
      </c>
      <c r="F6" t="s">
        <v>287</v>
      </c>
      <c r="G6" t="s">
        <v>208</v>
      </c>
      <c r="H6" t="s">
        <v>358</v>
      </c>
      <c r="I6" t="s">
        <v>209</v>
      </c>
      <c r="J6" t="s">
        <v>328</v>
      </c>
      <c r="L6" t="s">
        <v>379</v>
      </c>
      <c r="M6" t="s">
        <v>210</v>
      </c>
      <c r="O6">
        <v>-1</v>
      </c>
      <c r="T6" s="1" t="s">
        <v>228</v>
      </c>
      <c r="W6" t="str">
        <f t="shared" si="1"/>
        <v>{"星曜":"天機","內值":1,"星斗":"南斗","拼音":"tiānjī","五行":"乙木","分類":"正曜","主司":"兄弟主","化氣":"化氣為善，益壽之星。","註解":"","基本含義":"天機為南斗第一星，五行屬陰木，化氣為善。&lt;br&gt;&lt;br&gt;天機的基本性質是機變靈活，可以譬喻為謀士或軍師。&lt;br&gt;&lt;br&gt;從好的一方面來說，天機主聰明敏睿，處事有條理，所以善於學習，可成為多才多藝的人。而且由於敏睿的特性，其人對事則反應敏捷，對人則八面玲瓏。&lt;br&gt;&lt;br&gt;天機便有好動腦筋成為智囊的品格，而且也擅長分析與策劃，兼且有專門技能——這都是謀臣與軍師的特性。&lt;br&gt;&lt;br&gt;從缺點方面來說，天機卻有過份思慮、好操心的特質。所以便表現得不能堅持一己的計劃，因為計劃進行到一個階段，他於過慮的緣故，已經想到要變動計劃。具體來說，天機坐命的人容易見異思遷，多學不實，欲望過高。&lt;br&gt;&lt;br&gt;天機守命不宜經商，特別是不宜創業，只宜從事策劃性的僚幕工作。否則經營開創之時，容易因腦筋動得太快，思慮走入牛角尖而患得患失，不能堅持方針招致失敗。&lt;br&gt;&lt;br&gt;天機抵抗以及化解煞、忌、刑諸凶曜的力量甚為薄弱。天機本身且甚嫌化忌，使本身優點不能發揮，而缺點則完全暴露。可是亦恰與紫微相反，天機不忌巨門。巨門對天機的影響，只是易生背后的是非，尤其是語言上的誤會。","後天卦":"巽","廟陷":"","地支數":-1,"地支":"","宮位":"","四化":"","備註":""},</v>
      </c>
      <c r="AA6" s="4" t="str">
        <f t="shared" si="2"/>
        <v>{"星曜":"天機","基本含義":"天機為南斗第一星，五行屬陰木，化氣為善。&lt;br&gt;&lt;br&gt;天機的基本性質是機變靈活，可以譬喻為謀士或軍師。&lt;br&gt;&lt;br&gt;從好的一方面來說，天機主聰明敏睿，處事有條理，所以善於學習，可成為多才多藝的人。而且由於敏睿的特性，其人對事則反應敏捷，對人則八面玲瓏。&lt;br&gt;&lt;br&gt;天機便有好動腦筋成為智囊的品格，而且也擅長分析與策劃，兼且有專門技能——這都是謀臣與軍師的特性。&lt;br&gt;&lt;br&gt;從缺點方面來說，天機卻有過份思慮、好操心的特質。所以便表現得不能堅持一己的計劃，因為計劃進行到一個階段，他於過慮的緣故，已經想到要變動計劃。具體來說，天機坐命的人容易見異思遷，多學不實，欲望過高。&lt;br&gt;&lt;br&gt;天機守命不宜經商，特別是不宜創業，只宜從事策劃性的僚幕工作。否則經營開創之時，容易因腦筋動得太快，思慮走入牛角尖而患得患失，不能堅持方針招致失敗。&lt;br&gt;&lt;br&gt;天機抵抗以及化解煞、忌、刑諸凶曜的力量甚為薄弱。天機本身且甚嫌化忌，使本身優點不能發揮，而缺點則完全暴露。可是亦恰與紫微相反，天機不忌巨門。巨門對天機的影響，只是易生背后的是非，尤其是語言上的誤會。","備註":""},</v>
      </c>
    </row>
    <row r="7" spans="1:27" x14ac:dyDescent="0.25">
      <c r="A7">
        <f t="shared" si="0"/>
        <v>1</v>
      </c>
      <c r="B7" t="s">
        <v>47</v>
      </c>
      <c r="C7" t="s">
        <v>14</v>
      </c>
      <c r="D7">
        <v>2</v>
      </c>
      <c r="E7" t="s">
        <v>211</v>
      </c>
      <c r="F7" t="s">
        <v>288</v>
      </c>
      <c r="G7" t="s">
        <v>212</v>
      </c>
      <c r="H7" t="s">
        <v>358</v>
      </c>
      <c r="I7" t="s">
        <v>204</v>
      </c>
      <c r="J7" t="s">
        <v>329</v>
      </c>
      <c r="L7" t="s">
        <v>380</v>
      </c>
      <c r="M7" t="s">
        <v>213</v>
      </c>
      <c r="O7">
        <v>-1</v>
      </c>
      <c r="T7" s="1" t="s">
        <v>228</v>
      </c>
      <c r="W7" t="str">
        <f t="shared" si="1"/>
        <v>{"星曜":"太陽","內值":2,"星斗":"中天","拼音":"tàiyáng","五行":"丙火","分類":"正曜","主司":"官祿主","化氣":"化氣為貴，掌貴祿。為官祿宮主星，動態、競爭行業。也是父、子、夫星。","註解":"","基本含義":"太陽屬中天星系主星，不屬南北斗，五行屬陽火，化氣為貴。&lt;br&gt;&lt;br&gt;太陽的光芒與威力，有時甚至比紫微還要普照得廣遠，可是太陽的光與熱卻只施而不受，所以太陽的最主要特質，便是主貴而不主富，主名而不主利。&lt;br&gt;&lt;br&gt;由於這種性質，太陽最宜守事業宮，其中又以居於巳、午二宮最有氣勢。因為在巳宮是太陽即將走至中天，在午宮則如日方中，所以氣勢無倫。若居於落陷的宮位，則主為事業而操心勞碌。&lt;br&gt;&lt;br&gt;太陽既屬中天星系的主星，喜歡百官朝拱，喜得左輔、右弼、天魁、天鉞、文昌、文曲、三台、八座、恩光、天貴等貴吉之星會照。若不得百官朝拱，反會四煞，或煞多吉少，則主橫發橫破，富貴不能耐久。倘吉多煞少，則主心高氣傲。&lt;br&gt;&lt;br&gt;太陽所忌，除火、鈴、羊、陀四煞之外，尤忌巨門。因巨門為暗曜可以掩蓋陽光。亦不喜本身化忌，主對眼目不利。&lt;br&gt;&lt;br&gt;太陽於戌、亥、子、丑四宮落陷。在戌宮，主有近視散光眼疾﹔在亥宮為日月反背的格局，若會祿存、化祿、天馬諸曜，稱為得「祿馬交馳」，反能既富且貴。太陽於卯、午二宮入廟，在卯宮為「旭日東升」，主人有朝氣﹔在午宮為「日麗中天」，權祿雖重，但陽光過份猛烈，亦易患目疾。&lt;br&gt;&lt;br&gt;在男命，太陽為父星及子星﹔在女命，太陽為父星、夫星及子星。凡太陽在命宮，總對六親中的男性帶點刑剋的性質。刑剋的程度則須依其所處的宮位，以及同宮或會照的星曜吉凶而定。太陽在午宮，陽光猛烈，所以對男性六親的刑剋程度，一般來說亦較其他宮位為大。&lt;br&gt;&lt;br&gt;此外，凡太陽在命者，宜日生人，不宜夜生人。夜生人而居於陷宮，即使不會刑煞諸曜，刑剋男性六親的程度亦大。若日生人，則程度一般減輕。&lt;br&gt;&lt;br&gt;太陽普照萬物，所以主慷慨、慈和、氣量寬宏。但於陷宮則易華而不實。女命太陽，則主有丈夫之志，既賢淑且有主見，不易發生感情上的困擾。唯若與火星同宮，則反易感情用事。","後天卦":"離","廟陷":"","地支數":-1,"地支":"","宮位":"","四化":"","備註":""},</v>
      </c>
      <c r="AA7" s="4" t="str">
        <f t="shared" si="2"/>
        <v>{"星曜":"太陽","基本含義":"太陽屬中天星系主星，不屬南北斗，五行屬陽火，化氣為貴。&lt;br&gt;&lt;br&gt;太陽的光芒與威力，有時甚至比紫微還要普照得廣遠，可是太陽的光與熱卻只施而不受，所以太陽的最主要特質，便是主貴而不主富，主名而不主利。&lt;br&gt;&lt;br&gt;由於這種性質，太陽最宜守事業宮，其中又以居於巳、午二宮最有氣勢。因為在巳宮是太陽即將走至中天，在午宮則如日方中，所以氣勢無倫。若居於落陷的宮位，則主為事業而操心勞碌。&lt;br&gt;&lt;br&gt;太陽既屬中天星系的主星，喜歡百官朝拱，喜得左輔、右弼、天魁、天鉞、文昌、文曲、三台、八座、恩光、天貴等貴吉之星會照。若不得百官朝拱，反會四煞，或煞多吉少，則主橫發橫破，富貴不能耐久。倘吉多煞少，則主心高氣傲。&lt;br&gt;&lt;br&gt;太陽所忌，除火、鈴、羊、陀四煞之外，尤忌巨門。因巨門為暗曜可以掩蓋陽光。亦不喜本身化忌，主對眼目不利。&lt;br&gt;&lt;br&gt;太陽於戌、亥、子、丑四宮落陷。在戌宮，主有近視散光眼疾﹔在亥宮為日月反背的格局，若會祿存、化祿、天馬諸曜，稱為得「祿馬交馳」，反能既富且貴。太陽於卯、午二宮入廟，在卯宮為「旭日東升」，主人有朝氣﹔在午宮為「日麗中天」，權祿雖重，但陽光過份猛烈，亦易患目疾。&lt;br&gt;&lt;br&gt;在男命，太陽為父星及子星﹔在女命，太陽為父星、夫星及子星。凡太陽在命宮，總對六親中的男性帶點刑剋的性質。刑剋的程度則須依其所處的宮位，以及同宮或會照的星曜吉凶而定。太陽在午宮，陽光猛烈，所以對男性六親的刑剋程度，一般來說亦較其他宮位為大。&lt;br&gt;&lt;br&gt;此外，凡太陽在命者，宜日生人，不宜夜生人。夜生人而居於陷宮，即使不會刑煞諸曜，刑剋男性六親的程度亦大。若日生人，則程度一般減輕。&lt;br&gt;&lt;br&gt;太陽普照萬物，所以主慷慨、慈和、氣量寬宏。但於陷宮則易華而不實。女命太陽，則主有丈夫之志，既賢淑且有主見，不易發生感情上的困擾。唯若與火星同宮，則反易感情用事。","備註":""},</v>
      </c>
    </row>
    <row r="8" spans="1:27" x14ac:dyDescent="0.25">
      <c r="A8">
        <f t="shared" si="0"/>
        <v>1</v>
      </c>
      <c r="B8" t="s">
        <v>289</v>
      </c>
      <c r="C8" t="s">
        <v>15</v>
      </c>
      <c r="D8">
        <v>3</v>
      </c>
      <c r="E8" t="s">
        <v>206</v>
      </c>
      <c r="F8" t="s">
        <v>290</v>
      </c>
      <c r="G8" t="s">
        <v>214</v>
      </c>
      <c r="H8" t="s">
        <v>358</v>
      </c>
      <c r="I8" t="s">
        <v>215</v>
      </c>
      <c r="J8" t="s">
        <v>330</v>
      </c>
      <c r="L8" t="s">
        <v>381</v>
      </c>
      <c r="M8" t="s">
        <v>216</v>
      </c>
      <c r="O8">
        <v>-1</v>
      </c>
      <c r="T8" s="1" t="s">
        <v>228</v>
      </c>
      <c r="W8" t="str">
        <f t="shared" si="1"/>
        <v>{"星曜":"武曲","內值":3,"星斗":"北斗","拼音":"wǔqū","五行":"辛金","分類":"正曜","主司":"財帛主","化氣":"化氣為財，掌財帛，但必需挖掘，冶煉才能發揮功用，所以武曲必須先有事業才能進財。財多人散，故武曲星主孤寡。","註解":"","基本含義":"武曲為北斗第六星，屬陰金，化氣為財。&lt;br&gt;&lt;br&gt;在性格方面，武曲主決斷明快，其缺點則為短慮。於人命中能發亦能敗。&lt;br&gt;&lt;br&gt;武曲性剛，所以不宜再見火鈴同度。若見，必易因一時沖動而生災厄，於化解災難之時，要付很大的代價。由於性剛的緣故，武曲亦不宜見文曜（文昌、文曲、化科），否則反主人優柔寡斷，但外表卻似很有主見，以致進退之間失去分寸。這有如讓有文才的人去管理軍事，自然不覺得適合。&lt;br&gt;&lt;br&gt;武曲雖然不是戰將，像七殺和破軍那樣馳騁沙場，但從性剛一點來說，卻亦有如位列朝班的武臣，所以總帶點孤剋，不似文曜那麼柔和。武剛文柔，是基本特性。&lt;br&gt;&lt;br&gt;因此武曲比文曜更嫌化忌。若化忌星，主事業失敗，錢財耗散。倘更會煞星，則必須寧靜忍耐，否則易見崩散。但武曲卻最喜化祿，主財源泉涌，若再見祿存、天馬，則主發跡他鄉。&lt;br&gt;&lt;br&gt;由於性剛孤剋，所以亦不利婚姻，主遲婚或生離死別。輕則夫妻聚少離多，或夫妻不睦﹔重則夫妻離散。若見化忌、火星、孤辰、寡宿，則須由凶曜多寡，以及武曲所在的宮位，來判斷其婚姻不利的程度。&lt;br&gt;&lt;br&gt;女命武曲，主婦奪夫權，但亦主女子有丈夫氣概。倘會照左輔、右弼、三台、八座諸曜，則為女中強人，更逢科、祿、權及天刑，則權祿名譽均重，必為社會名媛，但不利婚姻。&lt;br&gt;&lt;br&gt;但倘武曲臨陷地的女命，逢四煞，則主刑剋孤獨，更逢化忌，有凶亡的危險。&lt;br&gt;&lt;br&gt;無論男女，武曲守命得天魁、天鉞，而無羊、陀、火、鈴、空、劫沖會或同度，皆主可握經濟大權，宜從事財經界工作。","後天卦":"乾","廟陷":"","地支數":-1,"地支":"","宮位":"","四化":"","備註":""},</v>
      </c>
      <c r="AA8" s="4" t="str">
        <f t="shared" si="2"/>
        <v>{"星曜":"武曲","基本含義":"武曲為北斗第六星，屬陰金，化氣為財。&lt;br&gt;&lt;br&gt;在性格方面，武曲主決斷明快，其缺點則為短慮。於人命中能發亦能敗。&lt;br&gt;&lt;br&gt;武曲性剛，所以不宜再見火鈴同度。若見，必易因一時沖動而生災厄，於化解災難之時，要付很大的代價。由於性剛的緣故，武曲亦不宜見文曜（文昌、文曲、化科），否則反主人優柔寡斷，但外表卻似很有主見，以致進退之間失去分寸。這有如讓有文才的人去管理軍事，自然不覺得適合。&lt;br&gt;&lt;br&gt;武曲雖然不是戰將，像七殺和破軍那樣馳騁沙場，但從性剛一點來說，卻亦有如位列朝班的武臣，所以總帶點孤剋，不似文曜那麼柔和。武剛文柔，是基本特性。&lt;br&gt;&lt;br&gt;因此武曲比文曜更嫌化忌。若化忌星，主事業失敗，錢財耗散。倘更會煞星，則必須寧靜忍耐，否則易見崩散。但武曲卻最喜化祿，主財源泉涌，若再見祿存、天馬，則主發跡他鄉。&lt;br&gt;&lt;br&gt;由於性剛孤剋，所以亦不利婚姻，主遲婚或生離死別。輕則夫妻聚少離多，或夫妻不睦﹔重則夫妻離散。若見化忌、火星、孤辰、寡宿，則須由凶曜多寡，以及武曲所在的宮位，來判斷其婚姻不利的程度。&lt;br&gt;&lt;br&gt;女命武曲，主婦奪夫權，但亦主女子有丈夫氣概。倘會照左輔、右弼、三台、八座諸曜，則為女中強人，更逢科、祿、權及天刑，則權祿名譽均重，必為社會名媛，但不利婚姻。&lt;br&gt;&lt;br&gt;但倘武曲臨陷地的女命，逢四煞，則主刑剋孤獨，更逢化忌，有凶亡的危險。&lt;br&gt;&lt;br&gt;無論男女，武曲守命得天魁、天鉞，而無羊、陀、火、鈴、空、劫沖會或同度，皆主可握經濟大權，宜從事財經界工作。","備註":""},</v>
      </c>
    </row>
    <row r="9" spans="1:27" x14ac:dyDescent="0.25">
      <c r="A9">
        <f t="shared" si="0"/>
        <v>1</v>
      </c>
      <c r="B9" t="s">
        <v>291</v>
      </c>
      <c r="C9" t="s">
        <v>16</v>
      </c>
      <c r="D9">
        <v>4</v>
      </c>
      <c r="E9" t="s">
        <v>207</v>
      </c>
      <c r="F9" t="s">
        <v>292</v>
      </c>
      <c r="G9" t="s">
        <v>217</v>
      </c>
      <c r="H9" t="s">
        <v>358</v>
      </c>
      <c r="I9" t="s">
        <v>218</v>
      </c>
      <c r="J9" t="s">
        <v>331</v>
      </c>
      <c r="L9" t="s">
        <v>382</v>
      </c>
      <c r="M9" t="s">
        <v>219</v>
      </c>
      <c r="O9">
        <v>-1</v>
      </c>
      <c r="T9" s="1" t="s">
        <v>228</v>
      </c>
      <c r="W9" t="str">
        <f t="shared" si="1"/>
        <v>{"星曜":"天同","內值":4,"星斗":"南斗","拼音":"tiāntóng","五行":"壬水","分類":"正曜","主司":"福德主","化氣":"化氣為福，為福德宮主星，掌生命，少積極。","註解":"","基本含義":"天同為南斗第四星，屬陽水，化氣為福。&lt;br&gt;&lt;br&gt;在斗數中，天同比喻為照顧帝皇起居飲食，安排其宴樂享受的侍臣。所以他的特質是享受，缺點則為浪費及軟弱。&lt;br&gt;&lt;br&gt;天同入命，吉則主人謙遜聰敏，格調高雅，但凶則主人耽於欲樂，優柔寡斷，或只好計劃而不務實。&lt;br&gt;&lt;br&gt;天同畏火星、鈴星的剛剋，但卻不畏擎羊。在午宮與擎羊同度或會合，稱為「馬頭帶箭」。反主可握軍警大權。&lt;br&gt;&lt;br&gt;天同僅於亥宮不喜化忌。若於亥宮化忌，再會四煞空劫及天刑，主刑剋孤單，或災病侵壽。&lt;br&gt;&lt;br&gt;最喜坐戌宮，於對宮（即辰宮）見巨門化忌，稱為「反背」。得祿存或化祿會合，為否極泰來反成大貴之命。&lt;br&gt;&lt;br&gt;女命天同，衣祿豐足，唯易覺精神空虛。故古人稱女命天同居巳亥入廟，雖美而淫，精神空虛。若能充實精神生活，找點事業上或嗜好方面的寄托，則可以避免，仍主婚姻生活愉快。&lt;br&gt;&lt;br&gt;凡天同坐命，或居福德宮，只要不化忌星，多主有音樂方面的才能，或喜愛優美的事物。&lt;br&gt;&lt;br&gt;無論男女，若天同守命，遇煞曜刑曜反而能有開創力，不致產生精神方面的苦悶。若只遇吉曜而不逢煞刑諸曜，則反易因耽於樂逸，流為放蕩。","後天卦":"坎","廟陷":"","地支數":-1,"地支":"","宮位":"","四化":"","備註":""},</v>
      </c>
      <c r="AA9" s="4" t="str">
        <f t="shared" si="2"/>
        <v>{"星曜":"天同","基本含義":"天同為南斗第四星，屬陽水，化氣為福。&lt;br&gt;&lt;br&gt;在斗數中，天同比喻為照顧帝皇起居飲食，安排其宴樂享受的侍臣。所以他的特質是享受，缺點則為浪費及軟弱。&lt;br&gt;&lt;br&gt;天同入命，吉則主人謙遜聰敏，格調高雅，但凶則主人耽於欲樂，優柔寡斷，或只好計劃而不務實。&lt;br&gt;&lt;br&gt;天同畏火星、鈴星的剛剋，但卻不畏擎羊。在午宮與擎羊同度或會合，稱為「馬頭帶箭」。反主可握軍警大權。&lt;br&gt;&lt;br&gt;天同僅於亥宮不喜化忌。若於亥宮化忌，再會四煞空劫及天刑，主刑剋孤單，或災病侵壽。&lt;br&gt;&lt;br&gt;最喜坐戌宮，於對宮（即辰宮）見巨門化忌，稱為「反背」。得祿存或化祿會合，為否極泰來反成大貴之命。&lt;br&gt;&lt;br&gt;女命天同，衣祿豐足，唯易覺精神空虛。故古人稱女命天同居巳亥入廟，雖美而淫，精神空虛。若能充實精神生活，找點事業上或嗜好方面的寄托，則可以避免，仍主婚姻生活愉快。&lt;br&gt;&lt;br&gt;凡天同坐命，或居福德宮，只要不化忌星，多主有音樂方面的才能，或喜愛優美的事物。&lt;br&gt;&lt;br&gt;無論男女，若天同守命，遇煞曜刑曜反而能有開創力，不致產生精神方面的苦悶。若只遇吉曜而不逢煞刑諸曜，則反易因耽於樂逸，流為放蕩。","備註":""},</v>
      </c>
    </row>
    <row r="10" spans="1:27" x14ac:dyDescent="0.25">
      <c r="A10">
        <f t="shared" si="0"/>
        <v>1</v>
      </c>
      <c r="B10" t="s">
        <v>293</v>
      </c>
      <c r="C10" t="s">
        <v>17</v>
      </c>
      <c r="D10">
        <v>5</v>
      </c>
      <c r="E10" t="s">
        <v>206</v>
      </c>
      <c r="F10" t="s">
        <v>294</v>
      </c>
      <c r="G10" t="s">
        <v>220</v>
      </c>
      <c r="H10" t="s">
        <v>358</v>
      </c>
      <c r="I10" t="s">
        <v>204</v>
      </c>
      <c r="J10" t="s">
        <v>332</v>
      </c>
      <c r="L10" t="s">
        <v>383</v>
      </c>
      <c r="O10">
        <v>-1</v>
      </c>
      <c r="T10" s="1" t="s">
        <v>228</v>
      </c>
      <c r="W10" t="str">
        <f t="shared" si="1"/>
        <v>{"星曜":"廉貞","內值":5,"星斗":"北斗","拼音":"liánzhēn","五行":"丁火","分類":"正曜","主司":"官祿主","化氣":"化氣為囚，為官祿主，掌品秩，靜態、非競爭行業，次桃花。","註解":"","基本含義":"廉貞為北斗第五星，於五行屬陰火。為斗數中的「次桃花」，化氣為囚。於性格主聰敏，敗則為邪惡。&lt;br&gt;&lt;br&gt;在性格方面，廉貞守命的人大多數重感情，欠理智，所以為人有風度，但是卻可能任情放縱。這即是所謂「次桃花」的基本性質。&lt;br&gt;&lt;br&gt;由於「桃花」性質，所以廉貞最喜文昌、文曲。因為當文星與桃花相會之時，桃花的性質即變得閑雅，不會淪為肉欲。便可能化解作詩酒風流，或轉化為藝術的創造力。文學藝術多帶愛情的色彩。凡廉貞守命宮的人，亦多有美術的愛好，特別傾向於書畫。否則對色彩便有特殊的欣賞力，當與貪狼會合時尤為確切。&lt;br&gt;&lt;br&gt;如果不見文星，只與天魁、天鉞、左輔、右弼會合，這類斗數中的輔曜，反易增加廉貞的困擾，以致進退不安。&lt;br&gt;&lt;br&gt;對於火、鈴、羊、陀四煞，廉貞的抵抗力非常之弱。所以凡廉貞坐命，必不見四煞然后才能有所建樹。尤其是巳亥兩宮，見四煞則主四海奔波，若再見天刑、大耗、化忌，更主客死他鄉。&lt;br&gt;&lt;br&gt;廉貞是一顆性質變化非常復雜的星曜，雖有「次桃花」的說法，但卻未必代表廉貞守命的人即命帶桃花，或性格淫蕩。其人必然帶點輕佻與幽默，可是內心卻主觀極強，不易對人遷就。&lt;br&gt;&lt;br&gt;廉貞雖然輕鬆幽默，在交際場合中略帶點小丑的味道，但由於同時有主觀強的性質，所以不可見他輕鬆幽默就以為在公事上好說話。實際上他很可能有一派公事公辦的脾氣。當會合地空、地劫之時，這性質尤其顯著。所以適合從事理工，作科技方面的研究。因為科技工程最宜一板一眼。&lt;br&gt;&lt;br&gt;廉貞坐命亦宜從事建築，因為建築既是工程，又帶藝術的意味。&lt;br&gt;&lt;br&gt;廉貞最嫌化忌，主膿血之災。居於命宮、疾厄宮及遷移宮，對人的運程都有影響。","後天卦":"","廟陷":"","地支數":-1,"地支":"","宮位":"","四化":"","備註":""},</v>
      </c>
      <c r="AA10" s="4" t="str">
        <f t="shared" si="2"/>
        <v>{"星曜":"廉貞","基本含義":"廉貞為北斗第五星，於五行屬陰火。為斗數中的「次桃花」，化氣為囚。於性格主聰敏，敗則為邪惡。&lt;br&gt;&lt;br&gt;在性格方面，廉貞守命的人大多數重感情，欠理智，所以為人有風度，但是卻可能任情放縱。這即是所謂「次桃花」的基本性質。&lt;br&gt;&lt;br&gt;由於「桃花」性質，所以廉貞最喜文昌、文曲。因為當文星與桃花相會之時，桃花的性質即變得閑雅，不會淪為肉欲。便可能化解作詩酒風流，或轉化為藝術的創造力。文學藝術多帶愛情的色彩。凡廉貞守命宮的人，亦多有美術的愛好，特別傾向於書畫。否則對色彩便有特殊的欣賞力，當與貪狼會合時尤為確切。&lt;br&gt;&lt;br&gt;如果不見文星，只與天魁、天鉞、左輔、右弼會合，這類斗數中的輔曜，反易增加廉貞的困擾，以致進退不安。&lt;br&gt;&lt;br&gt;對於火、鈴、羊、陀四煞，廉貞的抵抗力非常之弱。所以凡廉貞坐命，必不見四煞然后才能有所建樹。尤其是巳亥兩宮，見四煞則主四海奔波，若再見天刑、大耗、化忌，更主客死他鄉。&lt;br&gt;&lt;br&gt;廉貞是一顆性質變化非常復雜的星曜，雖有「次桃花」的說法，但卻未必代表廉貞守命的人即命帶桃花，或性格淫蕩。其人必然帶點輕佻與幽默，可是內心卻主觀極強，不易對人遷就。&lt;br&gt;&lt;br&gt;廉貞雖然輕鬆幽默，在交際場合中略帶點小丑的味道，但由於同時有主觀強的性質，所以不可見他輕鬆幽默就以為在公事上好說話。實際上他很可能有一派公事公辦的脾氣。當會合地空、地劫之時，這性質尤其顯著。所以適合從事理工，作科技方面的研究。因為科技工程最宜一板一眼。&lt;br&gt;&lt;br&gt;廉貞坐命亦宜從事建築，因為建築既是工程，又帶藝術的意味。&lt;br&gt;&lt;br&gt;廉貞最嫌化忌，主膿血之災。居於命宮、疾厄宮及遷移宮，對人的運程都有影響。","備註":""},</v>
      </c>
    </row>
    <row r="11" spans="1:27" x14ac:dyDescent="0.25">
      <c r="A11">
        <f t="shared" si="0"/>
        <v>1</v>
      </c>
      <c r="B11" t="s">
        <v>51</v>
      </c>
      <c r="C11" t="s">
        <v>18</v>
      </c>
      <c r="D11">
        <v>6</v>
      </c>
      <c r="E11" t="s">
        <v>207</v>
      </c>
      <c r="F11" t="s">
        <v>295</v>
      </c>
      <c r="G11" t="s">
        <v>222</v>
      </c>
      <c r="H11" t="s">
        <v>358</v>
      </c>
      <c r="I11" t="s">
        <v>221</v>
      </c>
      <c r="J11" t="s">
        <v>333</v>
      </c>
      <c r="L11" t="s">
        <v>384</v>
      </c>
      <c r="M11" t="s">
        <v>205</v>
      </c>
      <c r="O11">
        <v>-1</v>
      </c>
      <c r="T11" s="1" t="s">
        <v>228</v>
      </c>
      <c r="W11" t="str">
        <f>$B$6&amp;$C$4&amp;$B$8&amp;C11&amp;$B$10&amp;
$D$4&amp;$B$9&amp;D11&amp;$B$12&amp;
$E$4&amp;$B$8&amp;E11&amp;$B$10&amp;
$F$4&amp;$B$8&amp;F11&amp;$B$10&amp;
$G$4&amp;$B$8&amp;G11&amp;$B$10&amp;
$H$4&amp;$B$8&amp;H11&amp;$B$10&amp;
$I$4&amp;$B$8&amp;I11&amp;$B$10&amp;
$J$4&amp;$B$8&amp;J11&amp;$B$10&amp;
$L$4&amp;$B$8&amp;L11&amp;$B$10&amp;
$M$4&amp;$B$8&amp;M11&amp;$B$10&amp;
$N$4&amp;$B$8&amp;N11&amp;$B$10&amp;
$O$4&amp;$B$9&amp;O11&amp;$B$12&amp;
$P$4&amp;$B$8&amp;P11&amp;$B$10&amp;
$Q$4&amp;$B$8&amp;Q11&amp;$B$10&amp;
$R$4&amp;$B$8&amp;R11&amp;$B$10&amp;
$S$4&amp;$B$8&amp;S11&amp;$B$17</f>
        <v>{"星曜":"天府","內值":6,"星斗":"南斗","拼音":"tiānfǔ","五行":"戊土","分類":"正曜","主司":"田宅主","化氣":"化氣為令，為財帛、田宅主，祿庫之星，掌福權。","基本含義":"天府為南斗主星，屬陽土，主賢能，為財帛的府庫。&lt;br&gt;&lt;br&gt;天府亦具有領導能力。可是這種領導力卻傾向於守成，缺乏開創性。這有如中央銀行的行長，他的職責在於「理財」而不在於「生財」，所以便難免小心翼翼。辦起事來，表現得有點「細眉細眼」，不如紫微的大方，亦不如太陽的豪邁。&lt;br&gt;&lt;br&gt;因此天府坐命的人，只宜就原有的局面發展，欠缺卓爾不群的表現，亦無獨特的見解，較為隨波逐流。其領導力只表現為一個稱職的主管。由於具有府庫的性質，所以天府坐命的人便比較愛惜金錢。謹慎、穩重，極力尋求安定。府庫無生財之力，只能守財以及運用錢財，因此天府最喜見祿。無論與祿存或化祿會合，都可以增加格局的吉利，能成富格。&lt;br&gt;&lt;br&gt;天府亦喜魁、鉞、輔、弼、昌、曲會合，可以使其人有特殊的見解。同時亦增加了領導群倫的氣勢。亦喜左輔、右弼夾，龍池、鳳閣夾。主人厚重干練，謹慎善謀，足當大任。&lt;br&gt;&lt;br&gt;天府入命不喜見四煞。如果不見祿而只見四煞，很不適合「財庫」的性質。難免諸般奸巧以求財。假如天府與四煞會合，同時又會文昌文曲，卻可能是豪門的清客，亦即是所謂「傍友」。因為昌曲主其人頗能文墨，兼且能言善辯，雖嫌刁巧，亦不失為儒流文士。但倘若文昌或文曲化忌，則這種「天府見煞會昌曲」的星系結構便大為減色，其人容易流為三家村的寒儒，滿腹牢騷，自以為懷才不遇。&lt;br&gt;&lt;br&gt;一般來說，天府不宜獨坐。因為守財庫的官吏不宜孤單，孤單即易對財帛「眼見心謀」。若獨坐無吉曜，會四煞，則變得凡事取巧，善謀好詐。亦不宜見空曜，主孤立無援。若天府獨坐，見空曜及天姚，主其人權術陰謀。&lt;br&gt;&lt;br&gt;天府與天相，是斗數中一對重要的「對星」，所以古人有「逢府尋相」、「逢相尋府」的說法。由於是「對星」的關系，所以「府相朝垣」可以成為格局。&lt;br&gt;&lt;br&gt;女命天府，一般均主忠厚慈祥，聰明機巧，樂於助人。若會吉曜，特別是與左輔右弼會合，有男子之威儀，亦能富貴。見四煞刑劫諸曜，則夫子不全，或須再婚。","後天卦":"坤","廟陷":"","地支數":-1,"地支":"","宮位":"","四化":"","備註":""},</v>
      </c>
      <c r="Z11" s="4"/>
      <c r="AA11" s="4" t="str">
        <f t="shared" si="2"/>
        <v>{"星曜":"天府","基本含義":"天府為南斗主星，屬陽土，主賢能，為財帛的府庫。&lt;br&gt;&lt;br&gt;天府亦具有領導能力。可是這種領導力卻傾向於守成，缺乏開創性。這有如中央銀行的行長，他的職責在於「理財」而不在於「生財」，所以便難免小心翼翼。辦起事來，表現得有點「細眉細眼」，不如紫微的大方，亦不如太陽的豪邁。&lt;br&gt;&lt;br&gt;因此天府坐命的人，只宜就原有的局面發展，欠缺卓爾不群的表現，亦無獨特的見解，較為隨波逐流。其領導力只表現為一個稱職的主管。由於具有府庫的性質，所以天府坐命的人便比較愛惜金錢。謹慎、穩重，極力尋求安定。府庫無生財之力，只能守財以及運用錢財，因此天府最喜見祿。無論與祿存或化祿會合，都可以增加格局的吉利，能成富格。&lt;br&gt;&lt;br&gt;天府亦喜魁、鉞、輔、弼、昌、曲會合，可以使其人有特殊的見解。同時亦增加了領導群倫的氣勢。亦喜左輔、右弼夾，龍池、鳳閣夾。主人厚重干練，謹慎善謀，足當大任。&lt;br&gt;&lt;br&gt;天府入命不喜見四煞。如果不見祿而只見四煞，很不適合「財庫」的性質。難免諸般奸巧以求財。假如天府與四煞會合，同時又會文昌文曲，卻可能是豪門的清客，亦即是所謂「傍友」。因為昌曲主其人頗能文墨，兼且能言善辯，雖嫌刁巧，亦不失為儒流文士。但倘若文昌或文曲化忌，則這種「天府見煞會昌曲」的星系結構便大為減色，其人容易流為三家村的寒儒，滿腹牢騷，自以為懷才不遇。&lt;br&gt;&lt;br&gt;一般來說，天府不宜獨坐。因為守財庫的官吏不宜孤單，孤單即易對財帛「眼見心謀」。若獨坐無吉曜，會四煞，則變得凡事取巧，善謀好詐。亦不宜見空曜，主孤立無援。若天府獨坐，見空曜及天姚，主其人權術陰謀。&lt;br&gt;&lt;br&gt;天府與天相，是斗數中一對重要的「對星」，所以古人有「逢府尋相」、「逢相尋府」的說法。由於是「對星」的關系，所以「府相朝垣」可以成為格局。&lt;br&gt;&lt;br&gt;女命天府，一般均主忠厚慈祥，聰明機巧，樂於助人。若會吉曜，特別是與左輔右弼會合，有男子之威儀，亦能富貴。見四煞刑劫諸曜，則夫子不全，或須再婚。","備註":""},</v>
      </c>
    </row>
    <row r="12" spans="1:27" x14ac:dyDescent="0.25">
      <c r="A12">
        <f t="shared" si="0"/>
        <v>1</v>
      </c>
      <c r="B12" t="s">
        <v>296</v>
      </c>
      <c r="C12" t="s">
        <v>19</v>
      </c>
      <c r="D12">
        <v>7</v>
      </c>
      <c r="E12" t="s">
        <v>211</v>
      </c>
      <c r="F12" t="s">
        <v>297</v>
      </c>
      <c r="G12" t="s">
        <v>223</v>
      </c>
      <c r="H12" t="s">
        <v>358</v>
      </c>
      <c r="I12" t="s">
        <v>221</v>
      </c>
      <c r="J12" t="s">
        <v>334</v>
      </c>
      <c r="L12" t="s">
        <v>385</v>
      </c>
      <c r="M12" t="s">
        <v>219</v>
      </c>
      <c r="O12">
        <v>-1</v>
      </c>
      <c r="T12" s="1" t="s">
        <v>228</v>
      </c>
      <c r="W12" t="str">
        <f t="shared" ref="W12:W75" si="3">$B$6&amp;$C$4&amp;$B$8&amp;C12&amp;$B$10&amp;
$D$4&amp;$B$9&amp;D12&amp;$B$12&amp;
$E$4&amp;$B$8&amp;E12&amp;$B$10&amp;
$F$4&amp;$B$8&amp;F12&amp;$B$10&amp;
$G$4&amp;$B$8&amp;G12&amp;$B$10&amp;
$H$4&amp;$B$8&amp;H12&amp;$B$10&amp;
$I$4&amp;$B$8&amp;I12&amp;$B$10&amp;
$J$4&amp;$B$8&amp;J12&amp;$B$10&amp;
$L$4&amp;$B$8&amp;L12&amp;$B$10&amp;
$M$4&amp;$B$8&amp;M12&amp;$B$10&amp;
$N$4&amp;$B$8&amp;N12&amp;$B$10&amp;
$O$4&amp;$B$9&amp;O12&amp;$B$12&amp;
$P$4&amp;$B$8&amp;P12&amp;$B$10&amp;
$Q$4&amp;$B$8&amp;Q12&amp;$B$10&amp;
$R$4&amp;$B$8&amp;R12&amp;$B$10&amp;
$S$4&amp;$B$8&amp;S12&amp;$B$17</f>
        <v>{"星曜":"太陰","內值":7,"星斗":"中天","拼音":"tàiyīn","五行":"癸水","分類":"正曜","主司":"田宅主","化氣":"化氣為富，為田宅主，掌母、妻、女。","基本含義":"太陰為中天星曜，於五行屬陰水，化氣為富。&lt;br&gt;&lt;br&gt;太陰與太陽為斗數中重要的「對星」，因此彼此有相同的性質，亦有相異的性質：太陰主富，太陽主貴﹔太陰主女，太陽主男﹔太陰主柔，太陽主剛﹔太陰屬水，太陽屬火﹔太陰為母，太陽為父﹔太陰為女，太陽為子。&lt;br&gt;&lt;br&gt;一般來說，無論男女命見太陰，都對女性的六親不利。可據太陰所在的宮位，以及三方四正的星系組合，來推斷女親的命運。大致上主幼年母親不利。若為女命，則幼年自身不利﹔若為男命，則太陰落陷是不利妻女。&lt;br&gt;&lt;br&gt;男命身宮見太陰，容易與異性接近，亦主其人帶女性化的溫柔。倘若福德宮及夫妻宮不佳，便可能有同性戀的傾向。女命身宮見太陰，不會煞曜，主為人端庄、聰明。若見煞刑諸曜，則有剋夫傷子的傾向。若見桃花諸曜，而福德宮夫妻宮不佳者，亦可能發展成為同性戀。&lt;br&gt;&lt;br&gt;太陰會合文昌文曲，主有才能且博學，可文章秀發。最喜與祿存、化祿會合，因為太陰主藏、主富、主靜，與祿存及化祿氣味相投。與化權、化科會合，則可剛柔相濟。&lt;br&gt;&lt;br&gt;太陰與太陽會合，倘二曜均入廟旺之地，亦主剛柔相濟。其人既有內才，且泱泱大度，豪邁不凡。&lt;br&gt;&lt;br&gt;太陰於陷宮不嫌化忌，因陷宮的太陰本來無光，自然不忌雲遮霧掩。於廟旺的宮位反怕化忌，以雲霧掩蓋月華之故。但在亥宮化忌，則稱為「變景」，除非煞刑諸曜並照，否則「變景」只反增加月色的光彩。&lt;br&gt;&lt;br&gt;凡太陰守命，於論斷時最宜兼視福德宮。因為太陰主富，古代社會單純，雖有競爭卻不激烈，因此主精神享受的福德宮便影響不大。現代社會競爭激烈，競爭手段亦陰謀百出，倘如福德宮不好的話，由於太陰主富的關系，往往反而容易招惹精神上的痛苦。","後天卦":"坎","廟陷":"","地支數":-1,"地支":"","宮位":"","四化":"","備註":""},</v>
      </c>
      <c r="AA12" s="4" t="str">
        <f t="shared" si="2"/>
        <v>{"星曜":"太陰","基本含義":"太陰為中天星曜，於五行屬陰水，化氣為富。&lt;br&gt;&lt;br&gt;太陰與太陽為斗數中重要的「對星」，因此彼此有相同的性質，亦有相異的性質：太陰主富，太陽主貴﹔太陰主女，太陽主男﹔太陰主柔，太陽主剛﹔太陰屬水，太陽屬火﹔太陰為母，太陽為父﹔太陰為女，太陽為子。&lt;br&gt;&lt;br&gt;一般來說，無論男女命見太陰，都對女性的六親不利。可據太陰所在的宮位，以及三方四正的星系組合，來推斷女親的命運。大致上主幼年母親不利。若為女命，則幼年自身不利﹔若為男命，則太陰落陷是不利妻女。&lt;br&gt;&lt;br&gt;男命身宮見太陰，容易與異性接近，亦主其人帶女性化的溫柔。倘若福德宮及夫妻宮不佳，便可能有同性戀的傾向。女命身宮見太陰，不會煞曜，主為人端庄、聰明。若見煞刑諸曜，則有剋夫傷子的傾向。若見桃花諸曜，而福德宮夫妻宮不佳者，亦可能發展成為同性戀。&lt;br&gt;&lt;br&gt;太陰會合文昌文曲，主有才能且博學，可文章秀發。最喜與祿存、化祿會合，因為太陰主藏、主富、主靜，與祿存及化祿氣味相投。與化權、化科會合，則可剛柔相濟。&lt;br&gt;&lt;br&gt;太陰與太陽會合，倘二曜均入廟旺之地，亦主剛柔相濟。其人既有內才，且泱泱大度，豪邁不凡。&lt;br&gt;&lt;br&gt;太陰於陷宮不嫌化忌，因陷宮的太陰本來無光，自然不忌雲遮霧掩。於廟旺的宮位反怕化忌，以雲霧掩蓋月華之故。但在亥宮化忌，則稱為「變景」，除非煞刑諸曜並照，否則「變景」只反增加月色的光彩。&lt;br&gt;&lt;br&gt;凡太陰守命，於論斷時最宜兼視福德宮。因為太陰主富，古代社會單純，雖有競爭卻不激烈，因此主精神享受的福德宮便影響不大。現代社會競爭激烈，競爭手段亦陰謀百出，倘如福德宮不好的話，由於太陰主富的關系，往往反而容易招惹精神上的痛苦。","備註":""},</v>
      </c>
    </row>
    <row r="13" spans="1:27" x14ac:dyDescent="0.25">
      <c r="A13">
        <f t="shared" si="0"/>
        <v>1</v>
      </c>
      <c r="B13" t="s">
        <v>298</v>
      </c>
      <c r="C13" t="s">
        <v>20</v>
      </c>
      <c r="D13">
        <v>8</v>
      </c>
      <c r="E13" t="s">
        <v>206</v>
      </c>
      <c r="F13" t="s">
        <v>299</v>
      </c>
      <c r="G13" t="s">
        <v>224</v>
      </c>
      <c r="H13" t="s">
        <v>358</v>
      </c>
      <c r="I13" t="s">
        <v>225</v>
      </c>
      <c r="J13" t="s">
        <v>335</v>
      </c>
      <c r="L13" t="s">
        <v>386</v>
      </c>
      <c r="O13">
        <v>-1</v>
      </c>
      <c r="T13" s="1" t="s">
        <v>228</v>
      </c>
      <c r="W13" t="str">
        <f t="shared" si="3"/>
        <v>{"星曜":"貪狼","內值":8,"星斗":"北斗","拼音":"tānláng","五行":"甲木","分類":"正曜","主司":"禍福主","化氣":"化氣為桃花，解災排難，為禍福主，掌游樂。","基本含義":"貪狼為北斗第一星，屬陽木，其體則屬水，化氣為桃花。&lt;br&gt;&lt;br&gt;貪狼在命身宮，主人擅長交際，且有多方面的才藝。好動圓滑，手腕八面玲瓏，但卻常易沉溺於嗜好。&lt;br&gt;&lt;br&gt;如果與文昌文曲會合，其嗜好為詩酒琴棋。從物欲方面來說，則為酒色財氣。倘會華蓋，則主其人愛好神秘的哲學。從物欲方面來說，則是喜歡神秘的事物。&lt;br&gt;&lt;br&gt;不過，倘如貪狼會合火、鈴、羊、陀、化忌諸曜，則物欲的性質很深，容易流為貪花好酒，服藥賭博。&lt;br&gt;&lt;br&gt;古人對於貪狼，有「貪居旺宮，終身鼠竊」的說法。古人的說法，是由於「貪居旺宮」的人，心理上容易執著，因此容易發展成為佔有欲過深，由是便有「終生鼠竊」的推斷，因此宜減輕佔有欲。但還得視福德宮所會合星曜而定。&lt;br&gt;&lt;br&gt;貪狼會合吉曜，主榮華富貴，甚至可掌握軍警大權。&lt;br&gt;&lt;br&gt;遇火、鈴，是為「火貪格」或「鈴貪格」，皆主財祿豐厚有突破性的發展。以「火貪格」為上格，「鈴貪」次之。又以見於辰戌宮者為上格，丑未宮次之，其他宮位更次。但若同時見擎羊或陀羅則不合格。合格者見祿存或化祿，尤其有意外的財源，可成暴富。&lt;br&gt;&lt;br&gt;貪狼最不喜擎羊、陀羅，亦畏化忌，但見空劫反可使人踏實。所以見空劫者，多主人有專門技藝。若不見化忌，可從事理工科技研究﹔若見化忌，則宜為工匠。&lt;br&gt;&lt;br&gt;貪狼遇羊陀，會增加人生的坎坷與辛勞。在亥子二宮，更稱為「泛水桃花」，主人自命風流，因色招禍，有吉曜則可轉化為風騷儒雅。在寅宮，貪狼遇陀羅，稱為「風流採杖」，亦主因色遭災。&lt;br&gt;&lt;br&gt;女命貪狼，最大特點是容易染上嗜好，同時性喜神秘，易有宗教信仰。在現代，則可能成為公關、交際的人才。尤其是當有左輔、右弼、天魁、天鉞、天官、天福、恩光、天貴會合時，女命亦能貴，或有相當高的社會地位﹔若會祿曜，且得火鈴拱照者，皆主富厚。是為性情剛毅，旺夫益子的命造。&lt;br&gt;&lt;br&gt;命宮或福德宮見貪狼廉貞會合，主其人有色彩感，亦主愛好藝術，尤喜運動或跳舞。若貪狼獨坐，則有愛好運動的傾向。","後天卦":"","廟陷":"","地支數":-1,"地支":"","宮位":"","四化":"","備註":""},</v>
      </c>
      <c r="AA13" s="4" t="str">
        <f t="shared" si="2"/>
        <v>{"星曜":"貪狼","基本含義":"貪狼為北斗第一星，屬陽木，其體則屬水，化氣為桃花。&lt;br&gt;&lt;br&gt;貪狼在命身宮，主人擅長交際，且有多方面的才藝。好動圓滑，手腕八面玲瓏，但卻常易沉溺於嗜好。&lt;br&gt;&lt;br&gt;如果與文昌文曲會合，其嗜好為詩酒琴棋。從物欲方面來說，則為酒色財氣。倘會華蓋，則主其人愛好神秘的哲學。從物欲方面來說，則是喜歡神秘的事物。&lt;br&gt;&lt;br&gt;不過，倘如貪狼會合火、鈴、羊、陀、化忌諸曜，則物欲的性質很深，容易流為貪花好酒，服藥賭博。&lt;br&gt;&lt;br&gt;古人對於貪狼，有「貪居旺宮，終身鼠竊」的說法。古人的說法，是由於「貪居旺宮」的人，心理上容易執著，因此容易發展成為佔有欲過深，由是便有「終生鼠竊」的推斷，因此宜減輕佔有欲。但還得視福德宮所會合星曜而定。&lt;br&gt;&lt;br&gt;貪狼會合吉曜，主榮華富貴，甚至可掌握軍警大權。&lt;br&gt;&lt;br&gt;遇火、鈴，是為「火貪格」或「鈴貪格」，皆主財祿豐厚有突破性的發展。以「火貪格」為上格，「鈴貪」次之。又以見於辰戌宮者為上格，丑未宮次之，其他宮位更次。但若同時見擎羊或陀羅則不合格。合格者見祿存或化祿，尤其有意外的財源，可成暴富。&lt;br&gt;&lt;br&gt;貪狼最不喜擎羊、陀羅，亦畏化忌，但見空劫反可使人踏實。所以見空劫者，多主人有專門技藝。若不見化忌，可從事理工科技研究﹔若見化忌，則宜為工匠。&lt;br&gt;&lt;br&gt;貪狼遇羊陀，會增加人生的坎坷與辛勞。在亥子二宮，更稱為「泛水桃花」，主人自命風流，因色招禍，有吉曜則可轉化為風騷儒雅。在寅宮，貪狼遇陀羅，稱為「風流採杖」，亦主因色遭災。&lt;br&gt;&lt;br&gt;女命貪狼，最大特點是容易染上嗜好，同時性喜神秘，易有宗教信仰。在現代，則可能成為公關、交際的人才。尤其是當有左輔、右弼、天魁、天鉞、天官、天福、恩光、天貴會合時，女命亦能貴，或有相當高的社會地位﹔若會祿曜，且得火鈴拱照者，皆主富厚。是為性情剛毅，旺夫益子的命造。&lt;br&gt;&lt;br&gt;命宮或福德宮見貪狼廉貞會合，主其人有色彩感，亦主愛好藝術，尤喜運動或跳舞。若貪狼獨坐，則有愛好運動的傾向。","備註":""},</v>
      </c>
    </row>
    <row r="14" spans="1:27" x14ac:dyDescent="0.25">
      <c r="A14">
        <f t="shared" si="0"/>
        <v>1</v>
      </c>
      <c r="B14" t="s">
        <v>300</v>
      </c>
      <c r="C14" t="s">
        <v>21</v>
      </c>
      <c r="D14">
        <v>9</v>
      </c>
      <c r="E14" t="s">
        <v>206</v>
      </c>
      <c r="F14" t="s">
        <v>301</v>
      </c>
      <c r="G14" t="s">
        <v>223</v>
      </c>
      <c r="H14" t="s">
        <v>358</v>
      </c>
      <c r="I14" t="s">
        <v>280</v>
      </c>
      <c r="J14" t="s">
        <v>336</v>
      </c>
      <c r="L14" t="s">
        <v>387</v>
      </c>
      <c r="O14">
        <v>-1</v>
      </c>
      <c r="T14" s="1" t="s">
        <v>228</v>
      </c>
      <c r="W14" t="str">
        <f t="shared" si="3"/>
        <v>{"星曜":"巨門","內值":9,"星斗":"北斗","拼音":"jùmén","五行":"癸水","分類":"正曜","主司":"品物主","化氣":"化氣為暗，為品物主，掌是非。","基本含義":"巨門為北斗第二星，屬陰土，又屬陰金。&lt;br&gt;&lt;br&gt;古人有「土多金埋」之故，所以將巨門作為暗曜，主是非口舌及明爭暗斗。&lt;br&gt;&lt;br&gt;但巨門於是非口舌之外，亦主口才。最喜化權，格局高固能富貴，否則亦可為人師表。與太陽會照，則光明磊落，能富能貴。&lt;br&gt;&lt;br&gt;古代受社會條件限制，巨門守命的人，其發展行業有限。現時社會背景不同，則可為公關、播音人才，甚至可從事外交或律師。若見廉貞、貪狼、龍池、鳳閣、天才等曜，更可從事表演藝術。&lt;br&gt;&lt;br&gt;巨門能以言辭取信於他人，所以當化權的時候，其言談即具有權威性。若巨門化祿，則宜於表演人員，尤其是可成為優秀的司儀。見文昌文曲、紅鸞天喜、天姚、咸池更佳。&lt;br&gt;&lt;br&gt;若巨門化權或化祿，更與化科的正曜會合，主聲名遠播，必為社會聞人，不時公開發表言論。&lt;br&gt;&lt;br&gt;巨門的最大特點是好表現自己，但如果學不精湛，其才不足以濟其用，就變成不容易服人，因此招惹嫌忌。所以巨門最喜會昌曲、化科等文曜。命宮即使不見文曜，福德宮若文星畢集亦可補救。&lt;br&gt;&lt;br&gt;巨門居子午二宮，稱為「石中隱玉」。這個格局的好處，是令人減少了自我表現的欲望。其才華藏而不露，是為美格。以見化祿、化權、化科者為上格。見祿存者為次格。皆主人社會地位崇高，且易致富。但此格局的人若一旦登上高峰，成為頭號人物，則反易招嫌忌以致身敗名裂。從這個格局，即可見巨門的表現欲應加節制，同時需要注意才學修養。&lt;br&gt;&lt;br&gt;太陽與巨門會合，可解巨門之暗。從性質來說，是因為「日巨守命」的人，做事多光明磊落，容易為人理解。&lt;br&gt;&lt;br&gt;太陽巨門的星系組合，又有「異族」的性質。所以當這星系會合吉曜的時候，視其所落宮位而定，有與異族通婚，受異族人推崇的性質。&lt;br&gt;&lt;br&gt;巨門對火、鈴、羊、陀、空、劫、刑、忌都有所畏。大致上來說，羊陀令人感情易起波瀾﹔火鈴令人生平添許多風波﹔空劫令人坎坷挫折，而且照古人的說法，可能幼年即遭父母棄擲﹔刑忌則生口舌是非。倘若四煞並照，又見天刑，逢疾厄宮不佳，則易夭折。","後天卦":"","廟陷":"","地支數":-1,"地支":"","宮位":"","四化":"","備註":""},</v>
      </c>
      <c r="AA14" s="4" t="str">
        <f t="shared" si="2"/>
        <v>{"星曜":"巨門","基本含義":"巨門為北斗第二星，屬陰土，又屬陰金。&lt;br&gt;&lt;br&gt;古人有「土多金埋」之故，所以將巨門作為暗曜，主是非口舌及明爭暗斗。&lt;br&gt;&lt;br&gt;但巨門於是非口舌之外，亦主口才。最喜化權，格局高固能富貴，否則亦可為人師表。與太陽會照，則光明磊落，能富能貴。&lt;br&gt;&lt;br&gt;古代受社會條件限制，巨門守命的人，其發展行業有限。現時社會背景不同，則可為公關、播音人才，甚至可從事外交或律師。若見廉貞、貪狼、龍池、鳳閣、天才等曜，更可從事表演藝術。&lt;br&gt;&lt;br&gt;巨門能以言辭取信於他人，所以當化權的時候，其言談即具有權威性。若巨門化祿，則宜於表演人員，尤其是可成為優秀的司儀。見文昌文曲、紅鸞天喜、天姚、咸池更佳。&lt;br&gt;&lt;br&gt;若巨門化權或化祿，更與化科的正曜會合，主聲名遠播，必為社會聞人，不時公開發表言論。&lt;br&gt;&lt;br&gt;巨門的最大特點是好表現自己，但如果學不精湛，其才不足以濟其用，就變成不容易服人，因此招惹嫌忌。所以巨門最喜會昌曲、化科等文曜。命宮即使不見文曜，福德宮若文星畢集亦可補救。&lt;br&gt;&lt;br&gt;巨門居子午二宮，稱為「石中隱玉」。這個格局的好處，是令人減少了自我表現的欲望。其才華藏而不露，是為美格。以見化祿、化權、化科者為上格。見祿存者為次格。皆主人社會地位崇高，且易致富。但此格局的人若一旦登上高峰，成為頭號人物，則反易招嫌忌以致身敗名裂。從這個格局，即可見巨門的表現欲應加節制，同時需要注意才學修養。&lt;br&gt;&lt;br&gt;太陽與巨門會合，可解巨門之暗。從性質來說，是因為「日巨守命」的人，做事多光明磊落，容易為人理解。&lt;br&gt;&lt;br&gt;太陽巨門的星系組合，又有「異族」的性質。所以當這星系會合吉曜的時候，視其所落宮位而定，有與異族通婚，受異族人推崇的性質。&lt;br&gt;&lt;br&gt;巨門對火、鈴、羊、陀、空、劫、刑、忌都有所畏。大致上來說，羊陀令人感情易起波瀾﹔火鈴令人生平添許多風波﹔空劫令人坎坷挫折，而且照古人的說法，可能幼年即遭父母棄擲﹔刑忌則生口舌是非。倘若四煞並照，又見天刑，逢疾厄宮不佳，則易夭折。","備註":""},</v>
      </c>
    </row>
    <row r="15" spans="1:27" x14ac:dyDescent="0.25">
      <c r="A15">
        <f t="shared" si="0"/>
        <v>1</v>
      </c>
      <c r="B15" t="s">
        <v>302</v>
      </c>
      <c r="C15" t="s">
        <v>22</v>
      </c>
      <c r="D15">
        <v>10</v>
      </c>
      <c r="E15" t="s">
        <v>207</v>
      </c>
      <c r="F15" t="s">
        <v>303</v>
      </c>
      <c r="G15" t="s">
        <v>217</v>
      </c>
      <c r="H15" t="s">
        <v>358</v>
      </c>
      <c r="I15" t="s">
        <v>204</v>
      </c>
      <c r="J15" t="s">
        <v>337</v>
      </c>
      <c r="L15" t="s">
        <v>388</v>
      </c>
      <c r="O15">
        <v>-1</v>
      </c>
      <c r="T15" s="1" t="s">
        <v>228</v>
      </c>
      <c r="W15" t="str">
        <f t="shared" si="3"/>
        <v>{"星曜":"天相","內值":10,"星斗":"南斗","拼音":"tiānxiāng","五行":"壬水","分類":"正曜","主司":"官祿主","化氣":"化氣為印，為官祿主，掌爵福，司衣食。","基本含義":"天相為南斗第二星，屬陽水，化氣為印。&lt;br&gt;&lt;br&gt;印星的特點為公正、謹慎。多終身從事一行職業，不易見異思遷，為最佳僚幕人才。&lt;br&gt;&lt;br&gt;印的本身能善能惡，但善惡均由掌印者左右。譬如法堂上的印，斷人富貴，骨肉團聚，亦能使人受刑罰，家破人散。所以天相在命宮的人，雖多正義感，但亦可流為軟弱。&lt;br&gt;&lt;br&gt;天相在天星為宰相或軍師之意。故忠於主人，為主人度計設謀，以主人之利害為自己之利害，所以逢吉則吉，逢凶則凶。故於十二宮中，天相僅隨其所會合的星曜而分吉凶善惡。&lt;br&gt;&lt;br&gt;天相守命的人，亦甚受社會環境的影響。凡社會文化背景不同，而命盤結構相同的人，命運的遭遇相差很大。&lt;br&gt;&lt;br&gt;天相在命宮或身宮，見化祿及天梁夾持，為「財蔭夾印」，主富貴榮華，快樂享受﹔天相在命宮或身宮，見化忌及擎羊夾持，為「刑忌夾印」，主有牢獄之災，並有刑傷。&lt;br&gt;&lt;br&gt;天相守命，無得力主星拱照，更見火鈴沖破，易見殘疾。&lt;br&gt;&lt;br&gt;女命天相，忌昌曲同會，主情感波瀾。","後天卦":"","廟陷":"","地支數":-1,"地支":"","宮位":"","四化":"","備註":""},</v>
      </c>
      <c r="AA15" s="4" t="str">
        <f t="shared" si="2"/>
        <v>{"星曜":"天相","基本含義":"天相為南斗第二星，屬陽水，化氣為印。&lt;br&gt;&lt;br&gt;印星的特點為公正、謹慎。多終身從事一行職業，不易見異思遷，為最佳僚幕人才。&lt;br&gt;&lt;br&gt;印的本身能善能惡，但善惡均由掌印者左右。譬如法堂上的印，斷人富貴，骨肉團聚，亦能使人受刑罰，家破人散。所以天相在命宮的人，雖多正義感，但亦可流為軟弱。&lt;br&gt;&lt;br&gt;天相在天星為宰相或軍師之意。故忠於主人，為主人度計設謀，以主人之利害為自己之利害，所以逢吉則吉，逢凶則凶。故於十二宮中，天相僅隨其所會合的星曜而分吉凶善惡。&lt;br&gt;&lt;br&gt;天相守命的人，亦甚受社會環境的影響。凡社會文化背景不同，而命盤結構相同的人，命運的遭遇相差很大。&lt;br&gt;&lt;br&gt;天相在命宮或身宮，見化祿及天梁夾持，為「財蔭夾印」，主富貴榮華，快樂享受﹔天相在命宮或身宮，見化忌及擎羊夾持，為「刑忌夾印」，主有牢獄之災，並有刑傷。&lt;br&gt;&lt;br&gt;天相守命，無得力主星拱照，更見火鈴沖破，易見殘疾。&lt;br&gt;&lt;br&gt;女命天相，忌昌曲同會，主情感波瀾。","備註":""},</v>
      </c>
    </row>
    <row r="16" spans="1:27" x14ac:dyDescent="0.25">
      <c r="A16">
        <f t="shared" si="0"/>
        <v>1</v>
      </c>
      <c r="C16" t="s">
        <v>23</v>
      </c>
      <c r="D16">
        <v>11</v>
      </c>
      <c r="E16" t="s">
        <v>207</v>
      </c>
      <c r="F16" t="s">
        <v>304</v>
      </c>
      <c r="G16" t="s">
        <v>222</v>
      </c>
      <c r="H16" t="s">
        <v>358</v>
      </c>
      <c r="I16" t="s">
        <v>281</v>
      </c>
      <c r="J16" t="s">
        <v>376</v>
      </c>
      <c r="L16" t="s">
        <v>389</v>
      </c>
      <c r="M16" t="s">
        <v>205</v>
      </c>
      <c r="O16">
        <v>-1</v>
      </c>
      <c r="T16" s="1" t="s">
        <v>228</v>
      </c>
      <c r="W16" t="str">
        <f t="shared" si="3"/>
        <v>{"星曜":"天梁","內值":11,"星斗":"南斗","拼音":"tiānliáng","五行":"戊土","分類":"正曜","主司":"父母主","化氣":"化氣為蔭，亦為刑法紀律之星，掌壽命。","基本含義":"天梁屬陽土，為南斗第三星，司壽，化氣力蔭，有解厄制化之力，然宜會照不宜守命。即對照命宮亦有不宜，總多少帶點孤剋的意味。若守命宮，女命六親均有缺點，其福不齊。&lt;br&gt;&lt;br&gt;天梁在命身宮，主有名士風致：懶散、隨便、拖延、人生欠積極。少年大限過宮，逢災能解，然必逢災病﹔老年大限照坐，雖有病災厄症，亦主帶病延年。&lt;br&gt;&lt;br&gt;天梁在福德宮者，思想清高，有名士風味而不得閑。蓋必有待其排解之事發生，而致其人為虛名而奔忙。若大限福德宮見天梁，而大限命宮不吉，疾厄宮又凶者，多為死限。&lt;br&gt;&lt;br&gt;天梁於人身命宮，主逢凶化吉，遇難呈祥。唯亦因之一生每多災險，或非常之遭遇。故天梁臨命者，必多災多難、多是非、多病痛，唯亦能化災化凶，延壽延年。&lt;br&gt;&lt;br&gt;天梁臨巳宮，最見多災多難、消災解難的情形。&lt;br&gt;&lt;br&gt;凡天梁臨命宮、身宮，或福德宮，都可有甚深之佛道信仰，謂之有善根。宜從事哲學方面的研究。若與天機同度，多出塵之想，可為看破紅塵的僧道。若天梁、太陽、文昌，會祿存或化祿則為「陽梁昌祿」格，大利考試，尤利重要典試，或在選拔性的競爭中得勝。&lt;br&gt;&lt;br&gt;天梁為清官御史，可直諫皇帝，所以最不宜見祿存或化祿。倘有祿星同躔，則不易為人敬服，多招怨恨是非。因此「梁祿同躔」雖能發財，卻多困難憂慮。天梁亦不喜見擎羊單星及天刑，主官司或是非，或主因病動手術。&lt;br&gt;&lt;br&gt;但天梁到底有逢凶化吉的力量，所以雖見四煞刑忌，仍然能憑本身的力量去加以化解。不過難免危險重重，人生多不平凡的際遇。","後天卦":"坤","廟陷":"","地支數":-1,"地支":"","宮位":"","四化":"","備註":""},</v>
      </c>
      <c r="AA16" s="4" t="str">
        <f t="shared" si="2"/>
        <v>{"星曜":"天梁","基本含義":"天梁屬陽土，為南斗第三星，司壽，化氣力蔭，有解厄制化之力，然宜會照不宜守命。即對照命宮亦有不宜，總多少帶點孤剋的意味。若守命宮，女命六親均有缺點，其福不齊。&lt;br&gt;&lt;br&gt;天梁在命身宮，主有名士風致：懶散、隨便、拖延、人生欠積極。少年大限過宮，逢災能解，然必逢災病﹔老年大限照坐，雖有病災厄症，亦主帶病延年。&lt;br&gt;&lt;br&gt;天梁在福德宮者，思想清高，有名士風味而不得閑。蓋必有待其排解之事發生，而致其人為虛名而奔忙。若大限福德宮見天梁，而大限命宮不吉，疾厄宮又凶者，多為死限。&lt;br&gt;&lt;br&gt;天梁於人身命宮，主逢凶化吉，遇難呈祥。唯亦因之一生每多災險，或非常之遭遇。故天梁臨命者，必多災多難、多是非、多病痛，唯亦能化災化凶，延壽延年。&lt;br&gt;&lt;br&gt;天梁臨巳宮，最見多災多難、消災解難的情形。&lt;br&gt;&lt;br&gt;凡天梁臨命宮、身宮，或福德宮，都可有甚深之佛道信仰，謂之有善根。宜從事哲學方面的研究。若與天機同度，多出塵之想，可為看破紅塵的僧道。若天梁、太陽、文昌，會祿存或化祿則為「陽梁昌祿」格，大利考試，尤利重要典試，或在選拔性的競爭中得勝。&lt;br&gt;&lt;br&gt;天梁為清官御史，可直諫皇帝，所以最不宜見祿存或化祿。倘有祿星同躔，則不易為人敬服，多招怨恨是非。因此「梁祿同躔」雖能發財，卻多困難憂慮。天梁亦不喜見擎羊單星及天刑，主官司或是非，或主因病動手術。&lt;br&gt;&lt;br&gt;但天梁到底有逢凶化吉的力量，所以雖見四煞刑忌，仍然能憑本身的力量去加以化解。不過難免危險重重，人生多不平凡的際遇。","備註":""},</v>
      </c>
    </row>
    <row r="17" spans="1:27" x14ac:dyDescent="0.25">
      <c r="A17">
        <f t="shared" si="0"/>
        <v>1</v>
      </c>
      <c r="B17" t="s">
        <v>56</v>
      </c>
      <c r="C17" t="s">
        <v>24</v>
      </c>
      <c r="D17">
        <v>12</v>
      </c>
      <c r="E17" t="s">
        <v>207</v>
      </c>
      <c r="F17" t="s">
        <v>305</v>
      </c>
      <c r="G17" t="s">
        <v>226</v>
      </c>
      <c r="H17" t="s">
        <v>358</v>
      </c>
      <c r="I17" t="s">
        <v>282</v>
      </c>
      <c r="J17" t="s">
        <v>338</v>
      </c>
      <c r="L17" t="s">
        <v>390</v>
      </c>
      <c r="O17">
        <v>-1</v>
      </c>
      <c r="T17" s="1" t="s">
        <v>228</v>
      </c>
      <c r="W17" t="str">
        <f t="shared" si="3"/>
        <v>{"星曜":"七殺","內值":12,"星斗":"南斗","拼音":"qīshā","五行":"庚金","分類":"正曜","主司":"成敗主","化氣":"化氣為將星，為成敗主星，掌風寧，主刑孤。","基本含義":"七殺為南斗第五星，屬陰金，化氣為權。亦為帝皇身邊的將星，主肅殺。故人生寂寞，多無知己。不過亦可利用這個特點，發展「掉臂獨行」的性格，成為出奇制勝的創業人才。&lt;br&gt;&lt;br&gt;紫微與七殺相會，可藉帝星對七殺的駕馭，轉化為權力。而肅殺之氣因之亦可祥和。&lt;br&gt;&lt;br&gt;七殺因為是大將星曜，所以最喜佐輔紫微、天府，主能得貴人提拔而平步青雲。 即使遇到煞曜,亦可從商致富。若從商，僅宜從事實業，且能善任手下工作人員，不可投機，易生破敗。且一蹶不振，無東山復起的機會。&lt;br&gt;&lt;br&gt;凡七殺坐命的人，一生必有一次重大的挫折。命宮見空、劫、大耗者尤甚。倘從事實業，雖有挫折仍能得人信任，極易恢復元氣，是故絕對不宜投機。&lt;br&gt;&lt;br&gt;七殺與廉貞同度於未宮，或七殺在午宮守命，廉貞在申宮守福德，皆稱為「雄宿乾元格」，主其人魄力雄厚。此乃七殺陰金為廉貞陰火鍛煉，相制為用，若火煉礦苗，成為有用之才。若七殺在子宮守命者次之。&lt;br&gt;&lt;br&gt;七殺居丑宮，雖亦有廉貞同度，但格局普通。若會照火、鈴、羊、陀四煞，反主刑剋顛沛傷害，重則終生殘疾。&lt;br&gt;&lt;br&gt;七殺最嫌落陷、化忌，亦不喜四煞、空劫、天虛、陰煞諸曜，主為人孤獨，其福不全。每多解脫塵世的宗教人士。又主其人多幻想，時覺心靈空虛。&lt;br&gt;&lt;br&gt;七殺居丑未二宮，遷移宮必為天府，主為人外剛強而內富情感，每易生出世之想，多悲天憫人之念，且對婚姻不利。&lt;br&gt;&lt;br&gt;七殺會太陽巨門於帝旺之鄉，謂之吉處藏凶。主人於順境中忽生劇變，宜韜光養晦。&lt;br&gt;&lt;br&gt;七殺既是將星，魁鉞、昌曲等曜，以及化祿、化權、化科對它來說都不重要，僅能增加其人的聲勢。倒不如將吉曜分配於命宮之外的其他宮位，命盤配置反覺均衡。&lt;br&gt;&lt;br&gt;男命七殺，宜福德宮見諸吉﹔女命七殺，則宜夫妻宮見諸吉曜。","後天卦":"","廟陷":"","地支數":-1,"地支":"","宮位":"","四化":"","備註":""},</v>
      </c>
      <c r="AA17" s="4" t="str">
        <f t="shared" si="2"/>
        <v>{"星曜":"七殺","基本含義":"七殺為南斗第五星，屬陰金，化氣為權。亦為帝皇身邊的將星，主肅殺。故人生寂寞，多無知己。不過亦可利用這個特點，發展「掉臂獨行」的性格，成為出奇制勝的創業人才。&lt;br&gt;&lt;br&gt;紫微與七殺相會，可藉帝星對七殺的駕馭，轉化為權力。而肅殺之氣因之亦可祥和。&lt;br&gt;&lt;br&gt;七殺因為是大將星曜，所以最喜佐輔紫微、天府，主能得貴人提拔而平步青雲。 即使遇到煞曜,亦可從商致富。若從商，僅宜從事實業，且能善任手下工作人員，不可投機，易生破敗。且一蹶不振，無東山復起的機會。&lt;br&gt;&lt;br&gt;凡七殺坐命的人，一生必有一次重大的挫折。命宮見空、劫、大耗者尤甚。倘從事實業，雖有挫折仍能得人信任，極易恢復元氣，是故絕對不宜投機。&lt;br&gt;&lt;br&gt;七殺與廉貞同度於未宮，或七殺在午宮守命，廉貞在申宮守福德，皆稱為「雄宿乾元格」，主其人魄力雄厚。此乃七殺陰金為廉貞陰火鍛煉，相制為用，若火煉礦苗，成為有用之才。若七殺在子宮守命者次之。&lt;br&gt;&lt;br&gt;七殺居丑宮，雖亦有廉貞同度，但格局普通。若會照火、鈴、羊、陀四煞，反主刑剋顛沛傷害，重則終生殘疾。&lt;br&gt;&lt;br&gt;七殺最嫌落陷、化忌，亦不喜四煞、空劫、天虛、陰煞諸曜，主為人孤獨，其福不全。每多解脫塵世的宗教人士。又主其人多幻想，時覺心靈空虛。&lt;br&gt;&lt;br&gt;七殺居丑未二宮，遷移宮必為天府，主為人外剛強而內富情感，每易生出世之想，多悲天憫人之念，且對婚姻不利。&lt;br&gt;&lt;br&gt;七殺會太陽巨門於帝旺之鄉，謂之吉處藏凶。主人於順境中忽生劇變，宜韜光養晦。&lt;br&gt;&lt;br&gt;七殺既是將星，魁鉞、昌曲等曜，以及化祿、化權、化科對它來說都不重要，僅能增加其人的聲勢。倒不如將吉曜分配於命宮之外的其他宮位，命盤配置反覺均衡。&lt;br&gt;&lt;br&gt;男命七殺，宜福德宮見諸吉﹔女命七殺，則宜夫妻宮見諸吉曜。","備註":""},</v>
      </c>
    </row>
    <row r="18" spans="1:27" x14ac:dyDescent="0.25">
      <c r="A18">
        <f t="shared" si="0"/>
        <v>1</v>
      </c>
      <c r="B18" t="s">
        <v>57</v>
      </c>
      <c r="C18" t="s">
        <v>25</v>
      </c>
      <c r="D18">
        <v>13</v>
      </c>
      <c r="E18" t="s">
        <v>206</v>
      </c>
      <c r="F18" t="s">
        <v>306</v>
      </c>
      <c r="G18" t="s">
        <v>223</v>
      </c>
      <c r="H18" t="s">
        <v>358</v>
      </c>
      <c r="I18" t="s">
        <v>283</v>
      </c>
      <c r="J18" t="s">
        <v>339</v>
      </c>
      <c r="L18" t="s">
        <v>785</v>
      </c>
      <c r="O18">
        <v>-1</v>
      </c>
      <c r="T18" s="1" t="s">
        <v>228</v>
      </c>
      <c r="W18" t="str">
        <f t="shared" si="3"/>
        <v>{"星曜":"破軍","內值":13,"星斗":"北斗","拼音":"pòjūn","五行":"癸水","分類":"正曜","主司":"子女主","化氣":"化氣為耗，為子女主，掌統帥，先敗後成。","基本含義":"破軍為北斗第七星，五行屬陰水，化氣為耗。&lt;br&gt;&lt;br&gt;破軍為開路先鋒，逢山開路，遇水搭橋，且率先沖鋒陷陣。所以他的基本性質便是能攻而不能守。這種性質，便令到破軍守命的人，容易脾氣暴燥，但卻正直剛烈，於困難的局面中，反易表現出領導才能與開創的魄力。&lt;br&gt;&lt;br&gt;破軍稱為「英星」，見吉主權威，見凶則主破耗。其無論吉凶都帶有破壞力，凶則純屬破耗；吉則破壞後有建設。&lt;br&gt;&lt;br&gt;由於擅開創而不擅守成的性格，倘福德宮見紫微天府，變得多能多勞而主觀甚強，更不耐煩於既成的局面下發展。甚至於創業安定之際，亦時生改變局面之心。&lt;br&gt;&lt;br&gt;破軍沖鋒陷陣，爭城奪寨，先有破壞而后建設，所以自身的危難亦多，每易尾大不掉，陷於困境而不能自拔。於處事時，常易在轉折點受到挫折。&lt;br&gt;&lt;br&gt;破軍最喜見祿，則有后援源源不絕補充，名為「有根」。與祿存或化祿同宮者最吉，會合其他正曜化祿者次之，會合祿存更次。&lt;br&gt;&lt;br&gt;化權、魁鉞、輔弼與破軍會照或同度，可以增加創業的氣勢。若見空劫，則一生多障礙﹔見火、鈴、羊、陀四煞，凡有變動，均先見不利﹔見天哭天虛，則主人心靈空虛。&lt;br&gt;&lt;br&gt;由於破軍有先破壞、后建設的意味，所以一生事業變動必大。唯所有變動，皆有「去舊更新」的性質，所以經商者多由舊事業翻出新的局面。亦主多雙重事業。見耗星則主兼差兼職，或經常負擔額外的工作。「能者多勞」正是破軍坐命的寫照。&lt;br&gt;&lt;br&gt;女命破軍，一般均以遲婚為宜。遇羊陀者更甚。若破軍化祿，則有整容的傾向。這時須留意是否與煞忌刑曜相會。如是，則小心會留下疤痕。","後天卦":"","廟陷":"","地支數":-1,"地支":"","宮位":"","四化":"","備註":""},</v>
      </c>
      <c r="AA18" s="4" t="str">
        <f t="shared" si="2"/>
        <v>{"星曜":"破軍","基本含義":"破軍為北斗第七星，五行屬陰水，化氣為耗。&lt;br&gt;&lt;br&gt;破軍為開路先鋒，逢山開路，遇水搭橋，且率先沖鋒陷陣。所以他的基本性質便是能攻而不能守。這種性質，便令到破軍守命的人，容易脾氣暴燥，但卻正直剛烈，於困難的局面中，反易表現出領導才能與開創的魄力。&lt;br&gt;&lt;br&gt;破軍稱為「英星」，見吉主權威，見凶則主破耗。其無論吉凶都帶有破壞力，凶則純屬破耗；吉則破壞後有建設。&lt;br&gt;&lt;br&gt;由於擅開創而不擅守成的性格，倘福德宮見紫微天府，變得多能多勞而主觀甚強，更不耐煩於既成的局面下發展。甚至於創業安定之際，亦時生改變局面之心。&lt;br&gt;&lt;br&gt;破軍沖鋒陷陣，爭城奪寨，先有破壞而后建設，所以自身的危難亦多，每易尾大不掉，陷於困境而不能自拔。於處事時，常易在轉折點受到挫折。&lt;br&gt;&lt;br&gt;破軍最喜見祿，則有后援源源不絕補充，名為「有根」。與祿存或化祿同宮者最吉，會合其他正曜化祿者次之，會合祿存更次。&lt;br&gt;&lt;br&gt;化權、魁鉞、輔弼與破軍會照或同度，可以增加創業的氣勢。若見空劫，則一生多障礙﹔見火、鈴、羊、陀四煞，凡有變動，均先見不利﹔見天哭天虛，則主人心靈空虛。&lt;br&gt;&lt;br&gt;由於破軍有先破壞、后建設的意味，所以一生事業變動必大。唯所有變動，皆有「去舊更新」的性質，所以經商者多由舊事業翻出新的局面。亦主多雙重事業。見耗星則主兼差兼職，或經常負擔額外的工作。「能者多勞」正是破軍坐命的寫照。&lt;br&gt;&lt;br&gt;女命破軍，一般均以遲婚為宜。遇羊陀者更甚。若破軍化祿，則有整容的傾向。這時須留意是否與煞忌刑曜相會。如是，則小心會留下疤痕。","備註":""},</v>
      </c>
    </row>
    <row r="19" spans="1:27" x14ac:dyDescent="0.25">
      <c r="A19">
        <f t="shared" si="0"/>
        <v>1</v>
      </c>
      <c r="C19" t="s">
        <v>87</v>
      </c>
      <c r="D19">
        <v>14</v>
      </c>
      <c r="F19" t="s">
        <v>307</v>
      </c>
      <c r="G19" t="s">
        <v>222</v>
      </c>
      <c r="H19" t="s">
        <v>357</v>
      </c>
      <c r="J19" t="s">
        <v>370</v>
      </c>
      <c r="L19" s="1" t="s">
        <v>564</v>
      </c>
      <c r="O19">
        <v>-1</v>
      </c>
      <c r="T19" s="1" t="s">
        <v>86</v>
      </c>
      <c r="W19" t="str">
        <f t="shared" si="3"/>
        <v>{"星曜":"左輔","內值":14,"星斗":"","拼音":"zuǒfǔ","五行":"戊土","分類":"輔佐八曜","主司":"","化氣":"化氣為令，為佐助之星，掌善令。","基本含義":"北斗助星，五行屬土，是代表助力，是輔佐之星，其助力之性質來自平輩，如同事或部屬，或是合作的事業伙伴。&lt;br&gt;左輔代表忠厚，為人作事盡職，人緣佳。&lt;br&gt;左輔加會右弼，有管理能力。&lt;br&gt;左輔加會文昌，文曲，感情豐富，有才藝。&lt;br&gt;左輔加會天魁、天鉞，機運多。&lt;br&gt;左輔化科：有才華，有助力。&lt;br&gt;左輔加會科、權、祿，得財利，企業管理人才。&lt;br&gt;左輔加會火星或鈴星多變動，勇於面對問題來解決。&lt;br&gt;左輔加會擎羊、陀羅，感情多波折，勇於面對問題來解決。&lt;br&gt;左輔加會火星、鈴星、擎羊、陀羅、地空、地劫、化忌多感情多波折，勇於面對問題來解決。","後天卦":"","廟陷":"","地支數":-1,"地支":"","宮位":"","四化":"","備註":""},</v>
      </c>
      <c r="AA19" s="4" t="str">
        <f t="shared" si="2"/>
        <v>{"星曜":"左輔","基本含義":"北斗助星，五行屬土，是代表助力，是輔佐之星，其助力之性質來自平輩，如同事或部屬，或是合作的事業伙伴。&lt;br&gt;左輔代表忠厚，為人作事盡職，人緣佳。&lt;br&gt;左輔加會右弼，有管理能力。&lt;br&gt;左輔加會文昌，文曲，感情豐富，有才藝。&lt;br&gt;左輔加會天魁、天鉞，機運多。&lt;br&gt;左輔化科：有才華，有助力。&lt;br&gt;左輔加會科、權、祿，得財利，企業管理人才。&lt;br&gt;左輔加會火星或鈴星多變動，勇於面對問題來解決。&lt;br&gt;左輔加會擎羊、陀羅，感情多波折，勇於面對問題來解決。&lt;br&gt;左輔加會火星、鈴星、擎羊、陀羅、地空、地劫、化忌多感情多波折，勇於面對問題來解決。","備註":""},</v>
      </c>
    </row>
    <row r="20" spans="1:27" x14ac:dyDescent="0.25">
      <c r="A20">
        <f t="shared" si="0"/>
        <v>1</v>
      </c>
      <c r="B20" t="s">
        <v>308</v>
      </c>
      <c r="C20" t="s">
        <v>88</v>
      </c>
      <c r="D20">
        <v>15</v>
      </c>
      <c r="F20" t="s">
        <v>309</v>
      </c>
      <c r="G20" t="s">
        <v>223</v>
      </c>
      <c r="H20" t="s">
        <v>357</v>
      </c>
      <c r="J20" t="s">
        <v>371</v>
      </c>
      <c r="L20" s="1" t="s">
        <v>565</v>
      </c>
      <c r="O20">
        <v>-1</v>
      </c>
      <c r="T20" s="1" t="s">
        <v>86</v>
      </c>
      <c r="W20" t="str">
        <f t="shared" si="3"/>
        <v>{"星曜":"右弼","內值":15,"星斗":"","拼音":"yòubì","五行":"癸水","分類":"輔佐八曜","主司":"","化氣":"化氣為令，為佐助之星，掌制令。","基本含義":"北斗助星，五行屬水，亦是代表助力之輔佐之星，其助力亦來自平輩或晚輩，與左輔相同。&lt;br&gt;右弼代表豁達，為人樂觀，好文學。&lt;br&gt;右弼加會左輔，有管理能力。&lt;br&gt;右弼加會文昌，文曲，感情豐富，有才藝。&lt;br&gt;右弼加會天魁、天鉞，機運多。&lt;br&gt;右弼化科：善思考，有助力。&lt;br&gt;右弼加會科、權、祿，得財利，企業管理人才。&lt;br&gt;右弼加會火星或鈴星，多變動，勇於面對問題來解決。&lt;br&gt;右弼加會擎羊、陀羅，感情多困擾，勇於面對問題來解決。&lt;br&gt;右弼加會火星、鈴星、擎羊、陀羅、地空、地劫、化忌多　感情多困擾，多變動，勇於面對問題來解決。","後天卦":"","廟陷":"","地支數":-1,"地支":"","宮位":"","四化":"","備註":""},</v>
      </c>
      <c r="AA20" s="4" t="str">
        <f t="shared" si="2"/>
        <v>{"星曜":"右弼","基本含義":"北斗助星，五行屬水，亦是代表助力之輔佐之星，其助力亦來自平輩或晚輩，與左輔相同。&lt;br&gt;右弼代表豁達，為人樂觀，好文學。&lt;br&gt;右弼加會左輔，有管理能力。&lt;br&gt;右弼加會文昌，文曲，感情豐富，有才藝。&lt;br&gt;右弼加會天魁、天鉞，機運多。&lt;br&gt;右弼化科：善思考，有助力。&lt;br&gt;右弼加會科、權、祿，得財利，企業管理人才。&lt;br&gt;右弼加會火星或鈴星，多變動，勇於面對問題來解決。&lt;br&gt;右弼加會擎羊、陀羅，感情多困擾，勇於面對問題來解決。&lt;br&gt;右弼加會火星、鈴星、擎羊、陀羅、地空、地劫、化忌多　感情多困擾，多變動，勇於面對問題來解決。","備註":""},</v>
      </c>
    </row>
    <row r="21" spans="1:27" x14ac:dyDescent="0.25">
      <c r="A21">
        <f t="shared" si="0"/>
        <v>1</v>
      </c>
      <c r="B21" t="s">
        <v>310</v>
      </c>
      <c r="C21" t="s">
        <v>40</v>
      </c>
      <c r="D21">
        <v>16</v>
      </c>
      <c r="E21" t="s">
        <v>373</v>
      </c>
      <c r="F21" t="s">
        <v>311</v>
      </c>
      <c r="G21" t="s">
        <v>212</v>
      </c>
      <c r="H21" t="s">
        <v>357</v>
      </c>
      <c r="J21" t="s">
        <v>374</v>
      </c>
      <c r="L21" s="1" t="s">
        <v>556</v>
      </c>
      <c r="O21">
        <v>-1</v>
      </c>
      <c r="T21" s="1" t="s">
        <v>227</v>
      </c>
      <c r="W21" t="str">
        <f t="shared" si="3"/>
        <v>{"星曜":"天魁","內值":16,"星斗":"南北斗","拼音":"tiānkuí","五行":"丙火","分類":"輔佐八曜","主司":"","化氣":"化氣為陽貴，天乙貴人，為才名之星，掌科甲。","基本含義":"天魁星是南斗助星，五行屬火，是一顆貴人星，專門職掌科甲、功名，是顯而易見的貴助，也代著貴助來自長輩、長官或上層機構。&lt;br&gt;天魁代表正直，善良，積極，機敏。&lt;br&gt;天魁加會左輔，右弼有管理能力。&lt;br&gt;天魁加會文昌，文曲，感情豐富，有才采。&lt;br&gt;天魁加會科、權、祿，得財利，企業管理人才。&lt;br&gt;天魁加會火星或鈴星錢財不聚，感情多困擾。&lt;br&gt;天魁加會擎羊、陀羅，錢財不聚，感情多困擾。&lt;br&gt;天魁加會火星、鈴星、擎羊、陀羅、地空、地劫、化忌，錢財不聚，感情多困擾。","後天卦":"","廟陷":"","地支數":-1,"地支":"","宮位":"","四化":"","備註":""},</v>
      </c>
      <c r="AA21" s="4" t="str">
        <f t="shared" si="2"/>
        <v>{"星曜":"天魁","基本含義":"天魁星是南斗助星，五行屬火，是一顆貴人星，專門職掌科甲、功名，是顯而易見的貴助，也代著貴助來自長輩、長官或上層機構。&lt;br&gt;天魁代表正直，善良，積極，機敏。&lt;br&gt;天魁加會左輔，右弼有管理能力。&lt;br&gt;天魁加會文昌，文曲，感情豐富，有才采。&lt;br&gt;天魁加會科、權、祿，得財利，企業管理人才。&lt;br&gt;天魁加會火星或鈴星錢財不聚，感情多困擾。&lt;br&gt;天魁加會擎羊、陀羅，錢財不聚，感情多困擾。&lt;br&gt;天魁加會火星、鈴星、擎羊、陀羅、地空、地劫、化忌，錢財不聚，感情多困擾。","備註":""},</v>
      </c>
    </row>
    <row r="22" spans="1:27" x14ac:dyDescent="0.25">
      <c r="A22">
        <f t="shared" si="0"/>
        <v>1</v>
      </c>
      <c r="B22" t="s">
        <v>312</v>
      </c>
      <c r="C22" t="s">
        <v>44</v>
      </c>
      <c r="D22">
        <v>17</v>
      </c>
      <c r="E22" t="s">
        <v>373</v>
      </c>
      <c r="F22" t="s">
        <v>313</v>
      </c>
      <c r="G22" t="s">
        <v>220</v>
      </c>
      <c r="H22" t="s">
        <v>357</v>
      </c>
      <c r="J22" t="s">
        <v>375</v>
      </c>
      <c r="L22" s="1" t="s">
        <v>555</v>
      </c>
      <c r="O22">
        <v>-1</v>
      </c>
      <c r="T22" s="1" t="s">
        <v>227</v>
      </c>
      <c r="W22" t="str">
        <f t="shared" si="3"/>
        <v>{"星曜":"天鉞","內值":17,"星斗":"南北斗","拼音":"tiānyuè","五行":"丁火","分類":"輔佐八曜","主司":"","化氣":"化氣為陰貴，玉堂貴人，為才名之星，掌科甲。","基本含義":"天鉞星是南斗助星，五行屬火，是一顆貴人星，專門職掌科甲、功名，其貴助並非顯而易見，但卻在暗中有很大的助益，其貴助也是來自長輩、長官或上層機構。&lt;br&gt;天鉞代表自重，好義，積極，上進。&lt;br&gt;天鉞加會左輔，右弼有管理能力。&lt;br&gt;天鉞加會文昌，文曲，感情豐富，有才采。&lt;br&gt;天鉞加會科、權、祿，得財利，企業管理人才。&lt;br&gt;天鉞加會火星或鈴星錢財不聚，感情多困擾。&lt;br&gt;天鉞加會擎羊、陀羅，錢財不聚，感情多困擾。&lt;br&gt;天鉞加會火星、鈴星、擎羊、陀羅、地空、地劫、化忌，錢財不聚，感情多困擾。","後天卦":"","廟陷":"","地支數":-1,"地支":"","宮位":"","四化":"","備註":""},</v>
      </c>
      <c r="AA22" s="4" t="str">
        <f t="shared" si="2"/>
        <v>{"星曜":"天鉞","基本含義":"天鉞星是南斗助星，五行屬火，是一顆貴人星，專門職掌科甲、功名，其貴助並非顯而易見，但卻在暗中有很大的助益，其貴助也是來自長輩、長官或上層機構。&lt;br&gt;天鉞代表自重，好義，積極，上進。&lt;br&gt;天鉞加會左輔，右弼有管理能力。&lt;br&gt;天鉞加會文昌，文曲，感情豐富，有才采。&lt;br&gt;天鉞加會科、權、祿，得財利，企業管理人才。&lt;br&gt;天鉞加會火星或鈴星錢財不聚，感情多困擾。&lt;br&gt;天鉞加會擎羊、陀羅，錢財不聚，感情多困擾。&lt;br&gt;天鉞加會火星、鈴星、擎羊、陀羅、地空、地劫、化忌，錢財不聚，感情多困擾。","備註":""},</v>
      </c>
    </row>
    <row r="23" spans="1:27" x14ac:dyDescent="0.25">
      <c r="A23">
        <f t="shared" si="0"/>
        <v>1</v>
      </c>
      <c r="C23" t="s">
        <v>96</v>
      </c>
      <c r="D23">
        <v>18</v>
      </c>
      <c r="F23" t="s">
        <v>314</v>
      </c>
      <c r="G23" t="s">
        <v>226</v>
      </c>
      <c r="H23" t="s">
        <v>357</v>
      </c>
      <c r="J23" t="s">
        <v>340</v>
      </c>
      <c r="L23" s="1" t="s">
        <v>557</v>
      </c>
      <c r="O23">
        <v>-1</v>
      </c>
      <c r="T23" s="1" t="s">
        <v>235</v>
      </c>
      <c r="W23" t="str">
        <f t="shared" si="3"/>
        <v>{"星曜":"文昌","內值":18,"星斗":"","拼音":"wénchāng","五行":"庚金","分類":"輔佐八曜","主司":"","化氣":"化氣為文星，為科甲主星，掌文墨。","基本含義":"南斗第六星，五行屬陽金，化氣為文魁，司科甲之名。入命為人眉清目秀，多才多藝，學識賅博，性耿縱貫情理。&lt;br&gt;逢火鈴較為孤癖，逢羊陀心機重。此星喜加會太陽、天梁、祿存等星，有專技在身。&lt;br&gt;女命文昌獨座命宮無主星，福不全美，加會羊、火易落風塵。&lt;br&gt;文昌立命之人，行事多先難后易，陷地加煞，多為帶疾延年之人。&lt;br&gt;有表達自己的強烈意念，會努力學習，藉由在學術、讀書、考試、研究等方面的表現，讓人了解自己，故而強化了學習能力，讓人覺得聰明。為了能有好的表達，當然也需要好好的了解自己及他人，所以也加強了觀察和分析的能力。由于具有濃厚的文藝氣味，氣質優雅，令人有好感，也常能吸引異性的留意。&lt;br&gt;文昌主人秀氣端，見多識廣，頭腦反就靈敏，福壽并臻。入廟旺之宮，身有暗痣，大多為紅痣，黑痣亦不忌，于午戌宮陷地，身有斑痕，體瘦。&lt;br&gt;文昌守命，廟旺見諸吉，文章蓋世，功名顯赫，尤喜與文曲同宮。&lt;br&gt;文昌喜金四局生人，富貴雙全，先難后易，中晚年有聲名。&lt;br&gt;文昌守命，陷見諸兇，亦主舌辨，巧藝，本事高人。&lt;br&gt;文昌會太陽、天梁、天同、祿存，可發揮文化、學術、藝術、治理方面的才華，主富貴。&lt;br&gt;文昌武曲守身命宮，文武兼備，有卓越才干，從事文化、政治、貿易均能出人頭地。&lt;br&gt;文昌與擎羊同守，又有廉貞、七殺同守，主人詐偽。&lt;br&gt;文昌貪狼同宮，政事顛倒。&lt;br&gt;文昌貪狼于巳亥宮守命，加煞化忌，主粉骨碎裂尸，夭亡。&lt;br&gt;文昌巨門同宮，喪志，遇挫折限頹廢，或有時善于見風使舵。&lt;br&gt;文昌破軍同宮，主有水災，如被淹死，或患泌尿、生殖系統及腎臟方面的疾病。&lt;br&gt;文昌、左輔會吉星，可做高官。&lt;br&gt;文昌化科在命，主人學習優秀，有才華及學識，考試能金榜題名。&lt;br&gt;文昌可與化科拱照，利于考學，能金榜題名。或文昌在官祿宮化科亦是。&lt;br&gt;文昌陷于天傷，顏回夭折。（命有劫空羊陀，限至七殺，羊陀迭并方論）。&lt;br&gt;文昌化忌在命，亦主其人好學，但學業恐有阻，廟旺化忌災小，陷在化忌災重。","後天卦":"","廟陷":"","地支數":-1,"地支":"","宮位":"","四化":"","備註":""},</v>
      </c>
      <c r="AA23" s="4" t="str">
        <f t="shared" si="2"/>
        <v>{"星曜":"文昌","基本含義":"南斗第六星，五行屬陽金，化氣為文魁，司科甲之名。入命為人眉清目秀，多才多藝，學識賅博，性耿縱貫情理。&lt;br&gt;逢火鈴較為孤癖，逢羊陀心機重。此星喜加會太陽、天梁、祿存等星，有專技在身。&lt;br&gt;女命文昌獨座命宮無主星，福不全美，加會羊、火易落風塵。&lt;br&gt;文昌立命之人，行事多先難后易，陷地加煞，多為帶疾延年之人。&lt;br&gt;有表達自己的強烈意念，會努力學習，藉由在學術、讀書、考試、研究等方面的表現，讓人了解自己，故而強化了學習能力，讓人覺得聰明。為了能有好的表達，當然也需要好好的了解自己及他人，所以也加強了觀察和分析的能力。由于具有濃厚的文藝氣味，氣質優雅，令人有好感，也常能吸引異性的留意。&lt;br&gt;文昌主人秀氣端，見多識廣，頭腦反就靈敏，福壽并臻。入廟旺之宮，身有暗痣，大多為紅痣，黑痣亦不忌，于午戌宮陷地，身有斑痕，體瘦。&lt;br&gt;文昌守命，廟旺見諸吉，文章蓋世，功名顯赫，尤喜與文曲同宮。&lt;br&gt;文昌喜金四局生人，富貴雙全，先難后易，中晚年有聲名。&lt;br&gt;文昌守命，陷見諸兇，亦主舌辨，巧藝，本事高人。&lt;br&gt;文昌會太陽、天梁、天同、祿存，可發揮文化、學術、藝術、治理方面的才華，主富貴。&lt;br&gt;文昌武曲守身命宮，文武兼備，有卓越才干，從事文化、政治、貿易均能出人頭地。&lt;br&gt;文昌與擎羊同守，又有廉貞、七殺同守，主人詐偽。&lt;br&gt;文昌貪狼同宮，政事顛倒。&lt;br&gt;文昌貪狼于巳亥宮守命，加煞化忌，主粉骨碎裂尸，夭亡。&lt;br&gt;文昌巨門同宮，喪志，遇挫折限頹廢，或有時善于見風使舵。&lt;br&gt;文昌破軍同宮，主有水災，如被淹死，或患泌尿、生殖系統及腎臟方面的疾病。&lt;br&gt;文昌、左輔會吉星，可做高官。&lt;br&gt;文昌化科在命，主人學習優秀，有才華及學識，考試能金榜題名。&lt;br&gt;文昌可與化科拱照，利于考學，能金榜題名。或文昌在官祿宮化科亦是。&lt;br&gt;文昌陷于天傷，顏回夭折。（命有劫空羊陀，限至七殺，羊陀迭并方論）。&lt;br&gt;文昌化忌在命，亦主其人好學，但學業恐有阻，廟旺化忌災小，陷在化忌災重。","備註":""},</v>
      </c>
    </row>
    <row r="24" spans="1:27" x14ac:dyDescent="0.25">
      <c r="A24">
        <f t="shared" si="0"/>
        <v>1</v>
      </c>
      <c r="C24" t="s">
        <v>97</v>
      </c>
      <c r="D24">
        <v>19</v>
      </c>
      <c r="F24" t="s">
        <v>315</v>
      </c>
      <c r="G24" t="s">
        <v>223</v>
      </c>
      <c r="H24" t="s">
        <v>357</v>
      </c>
      <c r="J24" t="s">
        <v>341</v>
      </c>
      <c r="L24" s="1" t="s">
        <v>558</v>
      </c>
      <c r="O24">
        <v>-1</v>
      </c>
      <c r="T24" s="1" t="s">
        <v>235</v>
      </c>
      <c r="W24" t="str">
        <f t="shared" si="3"/>
        <v>{"星曜":"文曲","內值":19,"星斗":"","拼音":"wénqū","五行":"癸水","分類":"輔佐八曜","主司":"","化氣":"化氣為文華，為科甲主星，掌文墨。","基本含義":"文曲星是北斗星系，五行屬水，是專司科甲、功名的星曜，是文華之星，也是桃花星，有口才也代表異路功名。在封神榜中協助姜子牙的女將龍吉即被封為文曲星，有著口舌伶俐，博學多才及修飾美化的功能。&lt;br&gt;文曲代表柔和、口才。&lt;br&gt;文昌為南斗星為人多文雅，口才佳，有文章佳。&lt;br&gt;文曲加會左輔、右弼，有管理能力。&lt;br&gt;文曲加會文昌，感情豐富，有才藝。&lt;br&gt;文曲加會天魁、天鉞，機運多。&lt;br&gt;文曲化科：有才華，口才佳。&lt;br&gt;文曲化忌：專研某事物或無法專心，口才差。&lt;br&gt;文曲加會科、權、祿，得文財，企業管理人才。&lt;br&gt;文曲加會火星或鈴星錢財不聚，感情不順。&lt;br&gt;文曲加會擎羊、陀羅，錢財不聚，有名無實。&lt;br&gt;文曲加會火星、鈴星、擎羊、陀羅、地空、地劫、化忌多感情不佳。","後天卦":"","廟陷":"","地支數":-1,"地支":"","宮位":"","四化":"","備註":""},</v>
      </c>
      <c r="AA24" s="4" t="str">
        <f t="shared" si="2"/>
        <v>{"星曜":"文曲","基本含義":"文曲星是北斗星系，五行屬水，是專司科甲、功名的星曜，是文華之星，也是桃花星，有口才也代表異路功名。在封神榜中協助姜子牙的女將龍吉即被封為文曲星，有著口舌伶俐，博學多才及修飾美化的功能。&lt;br&gt;文曲代表柔和、口才。&lt;br&gt;文昌為南斗星為人多文雅，口才佳，有文章佳。&lt;br&gt;文曲加會左輔、右弼，有管理能力。&lt;br&gt;文曲加會文昌，感情豐富，有才藝。&lt;br&gt;文曲加會天魁、天鉞，機運多。&lt;br&gt;文曲化科：有才華，口才佳。&lt;br&gt;文曲化忌：專研某事物或無法專心，口才差。&lt;br&gt;文曲加會科、權、祿，得文財，企業管理人才。&lt;br&gt;文曲加會火星或鈴星錢財不聚，感情不順。&lt;br&gt;文曲加會擎羊、陀羅，錢財不聚，有名無實。&lt;br&gt;文曲加會火星、鈴星、擎羊、陀羅、地空、地劫、化忌多感情不佳。","備註":""},</v>
      </c>
    </row>
    <row r="25" spans="1:27" x14ac:dyDescent="0.25">
      <c r="A25">
        <f t="shared" si="0"/>
        <v>1</v>
      </c>
      <c r="C25" t="s">
        <v>38</v>
      </c>
      <c r="D25">
        <v>20</v>
      </c>
      <c r="E25" t="s">
        <v>206</v>
      </c>
      <c r="F25" t="s">
        <v>316</v>
      </c>
      <c r="G25" t="s">
        <v>226</v>
      </c>
      <c r="H25" t="s">
        <v>359</v>
      </c>
      <c r="J25" t="s">
        <v>342</v>
      </c>
      <c r="L25" s="1" t="s">
        <v>559</v>
      </c>
      <c r="O25">
        <v>-1</v>
      </c>
      <c r="T25" s="1" t="s">
        <v>227</v>
      </c>
      <c r="W25" t="str">
        <f t="shared" si="3"/>
        <v>{"星曜":"擎羊","內值":20,"星斗":"北斗","拼音":"qíngyáng","五行":"庚金","分類":"煞曜","主司":"","化氣":"化氣為刑，為護衛之星，主凶禍。","基本含義":"擎羊星是北斗助星，五星屬金，主凶厄刑傷，其傷害是顯而易見的。在封神榜中，周朝的大將楊戩被封於擎羊星，職司殘忍、粗暴，是明槍。&lt;br&gt;擎羊代表權威，果決。&lt;br&gt;擎羊為北斗助星為人事業心強，頗有個性。&lt;br&gt;擎羊加會左輔、右弼，有管理能力。&lt;br&gt;擎羊加會文昌、文曲，感情豐富，有才藝。&lt;br&gt;擎羊加會天魁、天鉞，機運多。&lt;br&gt;擎羊加會科、權、祿，得財利，企業管理人才。&lt;br&gt;擎羊加會火星或鈴星主有權威。&lt;br&gt;擎羊加會火星、鈴星、地空、地劫、化忌主破財，衝動。","後天卦":"","廟陷":"","地支數":-1,"地支":"","宮位":"","四化":"","備註":""},</v>
      </c>
      <c r="AA25" s="4" t="str">
        <f t="shared" si="2"/>
        <v>{"星曜":"擎羊","基本含義":"擎羊星是北斗助星，五星屬金，主凶厄刑傷，其傷害是顯而易見的。在封神榜中，周朝的大將楊戩被封於擎羊星，職司殘忍、粗暴，是明槍。&lt;br&gt;擎羊代表權威，果決。&lt;br&gt;擎羊為北斗助星為人事業心強，頗有個性。&lt;br&gt;擎羊加會左輔、右弼，有管理能力。&lt;br&gt;擎羊加會文昌、文曲，感情豐富，有才藝。&lt;br&gt;擎羊加會天魁、天鉞，機運多。&lt;br&gt;擎羊加會科、權、祿，得財利，企業管理人才。&lt;br&gt;擎羊加會火星或鈴星主有權威。&lt;br&gt;擎羊加會火星、鈴星、地空、地劫、化忌主破財，衝動。","備註":""},</v>
      </c>
    </row>
    <row r="26" spans="1:27" x14ac:dyDescent="0.25">
      <c r="A26">
        <f t="shared" si="0"/>
        <v>1</v>
      </c>
      <c r="C26" t="s">
        <v>39</v>
      </c>
      <c r="D26">
        <v>21</v>
      </c>
      <c r="E26" t="s">
        <v>206</v>
      </c>
      <c r="F26" t="s">
        <v>317</v>
      </c>
      <c r="G26" t="s">
        <v>214</v>
      </c>
      <c r="H26" t="s">
        <v>359</v>
      </c>
      <c r="J26" t="s">
        <v>343</v>
      </c>
      <c r="L26" s="1" t="s">
        <v>566</v>
      </c>
      <c r="O26">
        <v>-1</v>
      </c>
      <c r="T26" s="1" t="s">
        <v>227</v>
      </c>
      <c r="W26" t="str">
        <f t="shared" si="3"/>
        <v>{"星曜":"陀羅","內值":21,"星斗":"北斗","拼音":"tuóluó","五行":"辛金","分類":"煞曜","主司":"","化氣":"化氣為忌，為護衛之星，主凶禍。","基本含義":"五行屬金，為北斗浮星，化氣為忌。陀羅入命宮者，身形雄壯，臉呈方圓形，兩頰略寬，入廟多肥胖，落陷顏面有傷痕，齒弱。陀羅坐命之人大多心術不正，東奔西走，好行奸弄巧，有反抗心，言語虛夸，具有哄騙別人的習慣。&lt;br&gt;女命陀羅，內狠外虛，凌夫克子，不守婦道，又無廉恥。&lt;br&gt;陀羅喜西、北及四墓年生人，安命辰戌丑未，武人橫發高遷，文人則不耐久。陀羅守命寅申巳亥為失陷，主幼時難養，成人則易遭刑傷，遇有吉星扶救則災輕，惟破相不免。（注：亦主少年背井離鄉、棄祖出外亦可得吉，惟值于四生者刑克不免，與其它煞星或廉破殺同守或三合交會，則必妻離子散，父母失養，自身亦必天涯飄泊，孤苦無依。）&lt;br&gt;陀星獨守命宮，主孤寡棄祖，多為巧藝之人，逢遇刑囚諸惡二姓延生。陀羅守命身交會日月忌煞，男女刑克且主目疾。&lt;br&gt;此星守命會輔弼昌曲多有暗痣，逢巨門或七殺傷殘帶疾，刑克妻、子及悖六親。&lt;br&gt;與貪狼同守命身，廟旺者好酒色，更會惡星因此成疾；值于陷地不惟嗜酒戀色而招疾，亦主浪蕩飄流與刑夭。&lt;br&gt;陀羅與火星或鈴星守命于廟旺，且得諸吉星拱照，可主吉利，失于陷地則主孤寡貧窮。陀羅陷地入命，三方會火鈴，必有牢獄之災；或陷地與七殺、破軍、貪狼、巨門、廉貞、武曲同宮，亦為犯罪入獄之命。&lt;br&gt;陀羅在巳亥宮坐命，不論同宮之正星是廟旺或是陷失，坐牢的比例很高，若三方又有火星或鈴星，幾乎為入獄的絕對符。&lt;br&gt;或命宮正星落陷見天空地劫，三方會羊陀火鈴，亦為牢獄資訊。&lt;br&gt;或化忌星在命，與羊陀同宮、加會，亦招官非刑責，囚獄難免。或遷移宮有當生之官府并七殺、擎羊，主離鄉遭配，入獄服刑。","後天卦":"","廟陷":"","地支數":-1,"地支":"","宮位":"","四化":"","備註":""},</v>
      </c>
      <c r="AA26" s="4" t="str">
        <f t="shared" si="2"/>
        <v>{"星曜":"陀羅","基本含義":"五行屬金，為北斗浮星，化氣為忌。陀羅入命宮者，身形雄壯，臉呈方圓形，兩頰略寬，入廟多肥胖，落陷顏面有傷痕，齒弱。陀羅坐命之人大多心術不正，東奔西走，好行奸弄巧，有反抗心，言語虛夸，具有哄騙別人的習慣。&lt;br&gt;女命陀羅，內狠外虛，凌夫克子，不守婦道，又無廉恥。&lt;br&gt;陀羅喜西、北及四墓年生人，安命辰戌丑未，武人橫發高遷，文人則不耐久。陀羅守命寅申巳亥為失陷，主幼時難養，成人則易遭刑傷，遇有吉星扶救則災輕，惟破相不免。（注：亦主少年背井離鄉、棄祖出外亦可得吉，惟值于四生者刑克不免，與其它煞星或廉破殺同守或三合交會，則必妻離子散，父母失養，自身亦必天涯飄泊，孤苦無依。）&lt;br&gt;陀星獨守命宮，主孤寡棄祖，多為巧藝之人，逢遇刑囚諸惡二姓延生。陀羅守命身交會日月忌煞，男女刑克且主目疾。&lt;br&gt;此星守命會輔弼昌曲多有暗痣，逢巨門或七殺傷殘帶疾，刑克妻、子及悖六親。&lt;br&gt;與貪狼同守命身，廟旺者好酒色，更會惡星因此成疾；值于陷地不惟嗜酒戀色而招疾，亦主浪蕩飄流與刑夭。&lt;br&gt;陀羅與火星或鈴星守命于廟旺，且得諸吉星拱照，可主吉利，失于陷地則主孤寡貧窮。陀羅陷地入命，三方會火鈴，必有牢獄之災；或陷地與七殺、破軍、貪狼、巨門、廉貞、武曲同宮，亦為犯罪入獄之命。&lt;br&gt;陀羅在巳亥宮坐命，不論同宮之正星是廟旺或是陷失，坐牢的比例很高，若三方又有火星或鈴星，幾乎為入獄的絕對符。&lt;br&gt;或命宮正星落陷見天空地劫，三方會羊陀火鈴，亦為牢獄資訊。&lt;br&gt;或化忌星在命，與羊陀同宮、加會，亦招官非刑責，囚獄難免。或遷移宮有當生之官府并七殺、擎羊，主離鄉遭配，入獄服刑。","備註":""},</v>
      </c>
    </row>
    <row r="27" spans="1:27" x14ac:dyDescent="0.25">
      <c r="A27">
        <f t="shared" si="0"/>
        <v>1</v>
      </c>
      <c r="C27" t="s">
        <v>102</v>
      </c>
      <c r="D27">
        <v>22</v>
      </c>
      <c r="F27" t="s">
        <v>318</v>
      </c>
      <c r="G27" t="s">
        <v>212</v>
      </c>
      <c r="H27" t="s">
        <v>359</v>
      </c>
      <c r="J27" t="s">
        <v>344</v>
      </c>
      <c r="L27" s="1" t="s">
        <v>560</v>
      </c>
      <c r="O27">
        <v>-1</v>
      </c>
      <c r="T27" s="1" t="s">
        <v>241</v>
      </c>
      <c r="W27" t="str">
        <f t="shared" si="3"/>
        <v>{"星曜":"火星","內值":22,"星斗":"","拼音":"huǒxīng","五行":"丙火","分類":"煞曜","主司":"","化氣":"化氣為暴，為殺神，主刑災。","基本含義":"火星是南斗助星，五行屬火，是為殺神，主凶厄之事，行為作風剛猛。在封神榜的故事中，紂王之子殷郊，封於火星，職司暴躁、火速。&lt;br&gt;火星代表有膽識，為人外向，不耐靜。&lt;br&gt;火星加會左輔、右弼，有管理能力。&lt;br&gt;火星加會文曲，感情豐富，有才藝。&lt;br&gt;火星加會天魁、天鉞，機運多。&lt;br&gt;火星加會科、權、祿，得財利，企業管理人才。&lt;br&gt;火星加會擎羊、陀羅，是非多，權威出眾。&lt;br&gt;火星加會鈴星、擎羊、陀羅、地空、地劫、化忌是非多。","後天卦":"","廟陷":"","地支數":-1,"地支":"","宮位":"","四化":"","備註":""},</v>
      </c>
      <c r="AA27" s="4" t="str">
        <f t="shared" si="2"/>
        <v>{"星曜":"火星","基本含義":"火星是南斗助星，五行屬火，是為殺神，主凶厄之事，行為作風剛猛。在封神榜的故事中，紂王之子殷郊，封於火星，職司暴躁、火速。&lt;br&gt;火星代表有膽識，為人外向，不耐靜。&lt;br&gt;火星加會左輔、右弼，有管理能力。&lt;br&gt;火星加會文曲，感情豐富，有才藝。&lt;br&gt;火星加會天魁、天鉞，機運多。&lt;br&gt;火星加會科、權、祿，得財利，企業管理人才。&lt;br&gt;火星加會擎羊、陀羅，是非多，權威出眾。&lt;br&gt;火星加會鈴星、擎羊、陀羅、地空、地劫、化忌是非多。","備註":""},</v>
      </c>
    </row>
    <row r="28" spans="1:27" x14ac:dyDescent="0.25">
      <c r="A28">
        <f t="shared" si="0"/>
        <v>1</v>
      </c>
      <c r="C28" t="s">
        <v>107</v>
      </c>
      <c r="D28">
        <v>23</v>
      </c>
      <c r="F28" t="s">
        <v>319</v>
      </c>
      <c r="G28" t="s">
        <v>220</v>
      </c>
      <c r="H28" t="s">
        <v>359</v>
      </c>
      <c r="J28" t="s">
        <v>345</v>
      </c>
      <c r="L28" s="1" t="s">
        <v>561</v>
      </c>
      <c r="O28">
        <v>-1</v>
      </c>
      <c r="T28" s="1" t="s">
        <v>241</v>
      </c>
      <c r="W28" t="str">
        <f t="shared" si="3"/>
        <v>{"星曜":"鈴星","內值":23,"星斗":"","拼音":"língxīng","五行":"丁火","分類":"煞曜","主司":"","化氣":"化氣為暴，為從神，主威名。","基本含義":"南斗助星，五行屬火，是為殺神，主凶厄，心性暴烈。在封神榜的故事中，紂王之子殷洪，封於鈴星。&lt;br&gt;鈴星為南斗浮星為人性急，果斷，不耐靜，愛表現。&lt;br&gt;鈴星加會左輔、右弼，有管理能力。&lt;br&gt;鈴星加會文曲，感情豐富，有才藝。&lt;br&gt;鈴星加會天魁、天鉞，機運多。&lt;br&gt;鈴星加會科、權、祿，得財利，企業管理人才。&lt;br&gt;鈴星加會擎羊、陀羅，親緣薄。&lt;br&gt;鈴星加會火星、擎羊、陀羅、地空、地劫、化忌親緣薄。","後天卦":"","廟陷":"","地支數":-1,"地支":"","宮位":"","四化":"","備註":""},</v>
      </c>
      <c r="AA28" s="4" t="str">
        <f t="shared" si="2"/>
        <v>{"星曜":"鈴星","基本含義":"南斗助星，五行屬火，是為殺神，主凶厄，心性暴烈。在封神榜的故事中，紂王之子殷洪，封於鈴星。&lt;br&gt;鈴星為南斗浮星為人性急，果斷，不耐靜，愛表現。&lt;br&gt;鈴星加會左輔、右弼，有管理能力。&lt;br&gt;鈴星加會文曲，感情豐富，有才藝。&lt;br&gt;鈴星加會天魁、天鉞，機運多。&lt;br&gt;鈴星加會科、權、祿，得財利，企業管理人才。&lt;br&gt;鈴星加會擎羊、陀羅，親緣薄。&lt;br&gt;鈴星加會火星、擎羊、陀羅、地空、地劫、化忌親緣薄。","備註":""},</v>
      </c>
    </row>
    <row r="29" spans="1:27" x14ac:dyDescent="0.25">
      <c r="A29">
        <f t="shared" si="0"/>
        <v>1</v>
      </c>
      <c r="C29" t="s">
        <v>116</v>
      </c>
      <c r="D29">
        <v>24</v>
      </c>
      <c r="F29" t="s">
        <v>320</v>
      </c>
      <c r="G29" t="s">
        <v>212</v>
      </c>
      <c r="H29" t="s">
        <v>359</v>
      </c>
      <c r="J29" t="s">
        <v>368</v>
      </c>
      <c r="L29" s="1" t="s">
        <v>562</v>
      </c>
      <c r="O29">
        <v>-1</v>
      </c>
      <c r="T29" s="1" t="s">
        <v>235</v>
      </c>
      <c r="W29" t="str">
        <f t="shared" si="3"/>
        <v>{"星曜":"地空","內值":24,"星斗":"","拼音":"dìkōng","五行":"丙火","分類":"煞曜","主司":"","化氣":"化氣為多災，空亡之神，主災禍。","基本含義":"地空代表不畏挫折，揮霍，靈感佳。&lt;br&gt;地空加會左輔，右弼有管理能力。&lt;br&gt;地空加會文昌，文曲，感情豐富，有文采和才學。&lt;br&gt;地空加會科、權、祿，得財順利，是很好的企業管理人才。&lt;br&gt;地空加會火星或鈴星有賺錢機會，懂得賺錢也懂得享受，財進財出頻繁。&lt;br&gt;地空加會擎羊、陀羅，有賺錢頭腦，敢於投資，不易守財。&lt;br&gt;地空加會火星、鈴星、擎羊、陀羅、地劫、化忌，賺錢機會多，財進財出頻繁，當科學家，詩人的機率高。","後天卦":"","廟陷":"","地支數":-1,"地支":"","宮位":"","四化":"","備註":""},</v>
      </c>
      <c r="AA29" s="4" t="str">
        <f t="shared" si="2"/>
        <v>{"星曜":"地空","基本含義":"地空代表不畏挫折，揮霍，靈感佳。&lt;br&gt;地空加會左輔，右弼有管理能力。&lt;br&gt;地空加會文昌，文曲，感情豐富，有文采和才學。&lt;br&gt;地空加會科、權、祿，得財順利，是很好的企業管理人才。&lt;br&gt;地空加會火星或鈴星有賺錢機會，懂得賺錢也懂得享受，財進財出頻繁。&lt;br&gt;地空加會擎羊、陀羅，有賺錢頭腦，敢於投資，不易守財。&lt;br&gt;地空加會火星、鈴星、擎羊、陀羅、地劫、化忌，賺錢機會多，財進財出頻繁，當科學家，詩人的機率高。","備註":""},</v>
      </c>
    </row>
    <row r="30" spans="1:27" x14ac:dyDescent="0.25">
      <c r="A30">
        <f t="shared" si="0"/>
        <v>1</v>
      </c>
      <c r="C30" t="s">
        <v>98</v>
      </c>
      <c r="D30">
        <v>25</v>
      </c>
      <c r="F30" t="s">
        <v>321</v>
      </c>
      <c r="G30" t="s">
        <v>212</v>
      </c>
      <c r="H30" t="s">
        <v>359</v>
      </c>
      <c r="J30" t="s">
        <v>369</v>
      </c>
      <c r="L30" s="1" t="s">
        <v>563</v>
      </c>
      <c r="O30">
        <v>-1</v>
      </c>
      <c r="T30" s="1" t="s">
        <v>235</v>
      </c>
      <c r="W30" t="str">
        <f t="shared" si="3"/>
        <v>{"星曜":"地劫","內值":25,"星斗":"","拼音":"dìjié","五行":"丙火","分類":"煞曜","主司":"","化氣":"化氣為破失，劫殺之神，主破敗。","基本含義":"地劫代表努力不懈，獨立，靈感佳。&lt;br&gt;地劫加會左輔，右弼有管理能力。&lt;br&gt;地劫加會文昌，文曲，感情豐富，有文采和才學。&lt;br&gt;地劫加會科、權、祿，得財順利，是很好的企業管理人才。&lt;br&gt;地劫加會火星或鈴星，投資慾望強烈，易因太過冒險而損財。&lt;br&gt;地劫加會擎羊、陀羅，賺錢能力強，花錢也大方，不易守財。&lt;br&gt;地劫加會火星、鈴星、擎羊、陀羅、地空、化忌，有經濟頭腦，敢於投資，成為科學家，詩人的機會大。","後天卦":"","廟陷":"","地支數":-1,"地支":"","宮位":"","四化":"","備註":""},</v>
      </c>
      <c r="AA30" s="4" t="str">
        <f t="shared" si="2"/>
        <v>{"星曜":"地劫","基本含義":"地劫代表努力不懈，獨立，靈感佳。&lt;br&gt;地劫加會左輔，右弼有管理能力。&lt;br&gt;地劫加會文昌，文曲，感情豐富，有文采和才學。&lt;br&gt;地劫加會科、權、祿，得財順利，是很好的企業管理人才。&lt;br&gt;地劫加會火星或鈴星，投資慾望強烈，易因太過冒險而損財。&lt;br&gt;地劫加會擎羊、陀羅，賺錢能力強，花錢也大方，不易守財。&lt;br&gt;地劫加會火星、鈴星、擎羊、陀羅、地空、化忌，有經濟頭腦，敢於投資，成為科學家，詩人的機會大。","備註":""},</v>
      </c>
    </row>
    <row r="31" spans="1:27" x14ac:dyDescent="0.25">
      <c r="A31">
        <f t="shared" si="0"/>
        <v>1</v>
      </c>
      <c r="C31" t="s">
        <v>118</v>
      </c>
      <c r="D31">
        <v>26</v>
      </c>
      <c r="F31" t="s">
        <v>322</v>
      </c>
      <c r="G31" t="s">
        <v>362</v>
      </c>
      <c r="H31" t="s">
        <v>193</v>
      </c>
      <c r="J31" t="s">
        <v>346</v>
      </c>
      <c r="L31" s="1" t="s">
        <v>347</v>
      </c>
      <c r="O31">
        <v>-1</v>
      </c>
      <c r="T31" s="1" t="s">
        <v>227</v>
      </c>
      <c r="W31" t="str">
        <f t="shared" si="3"/>
        <v>{"星曜":"化祿","內值":26,"星斗":"","拼音":"huàlù","五行":"金","分類":"四化","主司":"","化氣":"為福德之神，主財祿。","基本含義":"名位、富裕、榮華。","後天卦":"","廟陷":"","地支數":-1,"地支":"","宮位":"","四化":"","備註":""},</v>
      </c>
      <c r="AA31" s="4" t="str">
        <f t="shared" si="2"/>
        <v>{"星曜":"化祿","基本含義":"名位、富裕、榮華。","備註":""},</v>
      </c>
    </row>
    <row r="32" spans="1:27" x14ac:dyDescent="0.25">
      <c r="A32">
        <f t="shared" si="0"/>
        <v>1</v>
      </c>
      <c r="C32" t="s">
        <v>119</v>
      </c>
      <c r="D32">
        <v>27</v>
      </c>
      <c r="F32" t="s">
        <v>323</v>
      </c>
      <c r="G32" t="s">
        <v>361</v>
      </c>
      <c r="H32" t="s">
        <v>193</v>
      </c>
      <c r="J32" t="s">
        <v>348</v>
      </c>
      <c r="L32" s="1" t="s">
        <v>349</v>
      </c>
      <c r="O32">
        <v>-1</v>
      </c>
      <c r="T32" s="1" t="s">
        <v>227</v>
      </c>
      <c r="W32" t="str">
        <f t="shared" si="3"/>
        <v>{"星曜":"化權","內值":27,"星斗":"","拼音":"huàquán","五行":"火","分類":"四化","主司":"","化氣":"為掌判之神，主權勢。","基本含義":"統御、功業、判決。","後天卦":"","廟陷":"","地支數":-1,"地支":"","宮位":"","四化":"","備註":""},</v>
      </c>
      <c r="AA32" s="4" t="str">
        <f t="shared" si="2"/>
        <v>{"星曜":"化權","基本含義":"統御、功業、判決。","備註":""},</v>
      </c>
    </row>
    <row r="33" spans="1:27" x14ac:dyDescent="0.25">
      <c r="A33">
        <f t="shared" si="0"/>
        <v>1</v>
      </c>
      <c r="C33" t="s">
        <v>120</v>
      </c>
      <c r="D33">
        <v>28</v>
      </c>
      <c r="F33" t="s">
        <v>324</v>
      </c>
      <c r="G33" t="s">
        <v>364</v>
      </c>
      <c r="H33" t="s">
        <v>193</v>
      </c>
      <c r="J33" t="s">
        <v>350</v>
      </c>
      <c r="L33" s="1" t="s">
        <v>351</v>
      </c>
      <c r="O33">
        <v>-1</v>
      </c>
      <c r="T33" s="1" t="s">
        <v>227</v>
      </c>
      <c r="W33" t="str">
        <f t="shared" si="3"/>
        <v>{"星曜":"化科","內值":28,"星斗":"","拼音":"huàkē","五行":"木","分類":"四化","主司":"","化氣":"為文墨之神，主考試。","基本含義":"考選、師范、獎譽。","後天卦":"","廟陷":"","地支數":-1,"地支":"","宮位":"","四化":"","備註":""},</v>
      </c>
      <c r="AA33" s="4" t="str">
        <f t="shared" si="2"/>
        <v>{"星曜":"化科","基本含義":"考選、師范、獎譽。","備註":""},</v>
      </c>
    </row>
    <row r="34" spans="1:27" x14ac:dyDescent="0.25">
      <c r="A34">
        <f t="shared" si="0"/>
        <v>1</v>
      </c>
      <c r="C34" t="s">
        <v>121</v>
      </c>
      <c r="D34">
        <v>29</v>
      </c>
      <c r="F34" t="s">
        <v>325</v>
      </c>
      <c r="G34" t="s">
        <v>363</v>
      </c>
      <c r="H34" t="s">
        <v>193</v>
      </c>
      <c r="J34" t="s">
        <v>352</v>
      </c>
      <c r="L34" s="1" t="s">
        <v>353</v>
      </c>
      <c r="O34">
        <v>-1</v>
      </c>
      <c r="T34" s="1" t="s">
        <v>227</v>
      </c>
      <c r="W34" t="str">
        <f t="shared" si="3"/>
        <v>{"星曜":"化忌","內值":29,"星斗":"","拼音":"huàjì","五行":"水","分類":"四化","主司":"","化氣":"為多管之神，主災咎。","基本含義":"阻礙、是非、打擊。","後天卦":"","廟陷":"","地支數":-1,"地支":"","宮位":"","四化":"","備註":""},</v>
      </c>
      <c r="AA34" s="4" t="str">
        <f t="shared" si="2"/>
        <v>{"星曜":"化忌","基本含義":"阻礙、是非、打擊。","備註":""},</v>
      </c>
    </row>
    <row r="35" spans="1:27" x14ac:dyDescent="0.25">
      <c r="A35">
        <f t="shared" si="0"/>
        <v>1</v>
      </c>
      <c r="C35" t="s">
        <v>37</v>
      </c>
      <c r="D35">
        <v>30</v>
      </c>
      <c r="F35" t="s">
        <v>392</v>
      </c>
      <c r="G35" t="s">
        <v>203</v>
      </c>
      <c r="H35" t="s">
        <v>357</v>
      </c>
      <c r="J35" t="s">
        <v>372</v>
      </c>
      <c r="L35" s="1" t="s">
        <v>567</v>
      </c>
      <c r="O35">
        <v>-1</v>
      </c>
      <c r="T35" s="1" t="s">
        <v>227</v>
      </c>
      <c r="W35" t="str">
        <f t="shared" si="3"/>
        <v>{"星曜":"祿存","內值":30,"星斗":"","拼音":"lùcún","五行":"己土","分類":"輔佐八曜","主司":"","化氣":"化氣為爵貴，司貴壽；解凶厄，有解厄制化之功，掌壽基。","基本含義":"祿存屬土，北斗第三星，真人之宿，主人貴爵，掌人壽基，並有解厄制化之功。&lt;br&gt;祿存入命，為人多仁慈，穩重，主人有肥胖的體態。若獨守命宮，臉呈圓形或方圓形，身材稍高，略胖或肥胖，面色黃白。&lt;br&gt;祿存加會左輔、右弼，有管理能力，財運多。&lt;br&gt;祿存加會文曲，感情豐富，有才藝，為人秀麗。&lt;br&gt;祿存加會天魁、天鉞，財運多。&lt;br&gt;祿存加會科、權、祿，得財，企業管理人才。&lt;br&gt;祿存加會地空、地劫，錢財會賺會花。&lt;br&gt;祿存加會擎羊、陀羅，錢財不聚，有才藝之人。&lt;br&gt;祿存加會火星、鈴星、擎羊、陀羅、地空、地劫、化忌感情不順，易被人欺侮，有才藝之人。&lt;br&gt;祿存為羊陀所夾，亦代表要賺取錢財，必同時帶有是非與勞累。天下間無唾手可得的正財。&lt;br&gt;祿存與紫微、天相同度，主權力﹔與太陽、太陰同度，主光輝﹔天府、武曲主財，天梁主蔭，天同主福，亦喜祿存同度增加福祿蔭庇之力。&lt;br&gt;祿存與天壽同在命宮，往往長壽。&lt;br&gt;命無正曜得祿存獨守，乃看財奴。&lt;br&gt;祿馬交馳格喜與昌曲同度，可減少辛勞。若天馬與火鈴同度，主奔波﹔與陀羅同度，為折足﹔與空曜同度，則動而不實，卻又不能不動。&lt;br&gt;除了命宮、遷移宮之外，財帛宮見祿馬亦主得遠方之財或動財，田宅宮見祿馬主在遠方可置產業，但夫妻宮祿馬則為重離輕別之兆。","後天卦":"","廟陷":"","地支數":-1,"地支":"","宮位":"","四化":"","備註":""},</v>
      </c>
      <c r="AA35" s="4" t="str">
        <f t="shared" si="2"/>
        <v>{"星曜":"祿存","基本含義":"祿存屬土，北斗第三星，真人之宿，主人貴爵，掌人壽基，並有解厄制化之功。&lt;br&gt;祿存入命，為人多仁慈，穩重，主人有肥胖的體態。若獨守命宮，臉呈圓形或方圓形，身材稍高，略胖或肥胖，面色黃白。&lt;br&gt;祿存加會左輔、右弼，有管理能力，財運多。&lt;br&gt;祿存加會文曲，感情豐富，有才藝，為人秀麗。&lt;br&gt;祿存加會天魁、天鉞，財運多。&lt;br&gt;祿存加會科、權、祿，得財，企業管理人才。&lt;br&gt;祿存加會地空、地劫，錢財會賺會花。&lt;br&gt;祿存加會擎羊、陀羅，錢財不聚，有才藝之人。&lt;br&gt;祿存加會火星、鈴星、擎羊、陀羅、地空、地劫、化忌感情不順，易被人欺侮，有才藝之人。&lt;br&gt;祿存為羊陀所夾，亦代表要賺取錢財，必同時帶有是非與勞累。天下間無唾手可得的正財。&lt;br&gt;祿存與紫微、天相同度，主權力﹔與太陽、太陰同度，主光輝﹔天府、武曲主財，天梁主蔭，天同主福，亦喜祿存同度增加福祿蔭庇之力。&lt;br&gt;祿存與天壽同在命宮，往往長壽。&lt;br&gt;命無正曜得祿存獨守，乃看財奴。&lt;br&gt;祿馬交馳格喜與昌曲同度，可減少辛勞。若天馬與火鈴同度，主奔波﹔與陀羅同度，為折足﹔與空曜同度，則動而不實，卻又不能不動。&lt;br&gt;除了命宮、遷移宮之外，財帛宮見祿馬亦主得遠方之財或動財，田宅宮見祿馬主在遠方可置產業，但夫妻宮祿馬則為重離輕別之兆。","備註":""},</v>
      </c>
    </row>
    <row r="36" spans="1:27" x14ac:dyDescent="0.25">
      <c r="A36">
        <f t="shared" si="0"/>
        <v>1</v>
      </c>
      <c r="C36" t="s">
        <v>91</v>
      </c>
      <c r="D36">
        <v>31</v>
      </c>
      <c r="F36" t="s">
        <v>391</v>
      </c>
      <c r="G36" t="s">
        <v>212</v>
      </c>
      <c r="H36" t="s">
        <v>357</v>
      </c>
      <c r="J36" t="s">
        <v>367</v>
      </c>
      <c r="L36" s="1" t="s">
        <v>542</v>
      </c>
      <c r="O36">
        <v>-1</v>
      </c>
      <c r="T36" s="1" t="s">
        <v>86</v>
      </c>
      <c r="W36" t="str">
        <f t="shared" si="3"/>
        <v>{"星曜":"天馬","內值":31,"星斗":"","拼音":"tiānmǎ","五行":"丙火","分類":"輔佐八曜","主司":"","化氣":"司財祿主遷動","基本含義":"主驛馬，變動，趕時髦，潛力、勞動，旅行，貴人，調整，異鄉，肢體，傳染。&lt;br&gt;天馬+空劫，勞而無功。&lt;br&gt;天馬+火鈴，性暴易怒。&lt;br&gt;天馬+羊陀，身體刑傷。&lt;br&gt;女命宮，太陰、天梁、天相、巨門+天馬，婚姻不美。&lt;br&gt;女夫妻，七殺、武曲、破軍+天馬，兩地相思。&lt;br&gt;天馬+祿存，化祿，勞碌生財。&lt;br&gt;天馬+左輔右弼，朋友有助。&lt;br&gt;天馬+天魁、天鉞，長輩有緣。&lt;br&gt;天馬+文昌、文曲，外緣廣泛。","後天卦":"","廟陷":"","地支數":-1,"地支":"","宮位":"","四化":"","備註":""},</v>
      </c>
      <c r="AA36" s="4" t="str">
        <f t="shared" si="2"/>
        <v>{"星曜":"天馬","基本含義":"主驛馬，變動，趕時髦，潛力、勞動，旅行，貴人，調整，異鄉，肢體，傳染。&lt;br&gt;天馬+空劫，勞而無功。&lt;br&gt;天馬+火鈴，性暴易怒。&lt;br&gt;天馬+羊陀，身體刑傷。&lt;br&gt;女命宮，太陰、天梁、天相、巨門+天馬，婚姻不美。&lt;br&gt;女夫妻，七殺、武曲、破軍+天馬，兩地相思。&lt;br&gt;天馬+祿存，化祿，勞碌生財。&lt;br&gt;天馬+左輔右弼，朋友有助。&lt;br&gt;天馬+天魁、天鉞，長輩有緣。&lt;br&gt;天馬+文昌、文曲，外緣廣泛。","備註":""},</v>
      </c>
    </row>
    <row r="37" spans="1:27" x14ac:dyDescent="0.25">
      <c r="A37">
        <f t="shared" ref="A37:A68" si="4">COUNTIF($C$5:$C$129,C37)</f>
        <v>1</v>
      </c>
      <c r="C37" t="s">
        <v>41</v>
      </c>
      <c r="D37">
        <v>32</v>
      </c>
      <c r="F37" t="s">
        <v>393</v>
      </c>
      <c r="G37" t="s">
        <v>222</v>
      </c>
      <c r="H37" t="s">
        <v>360</v>
      </c>
      <c r="L37" s="1" t="s">
        <v>521</v>
      </c>
      <c r="O37">
        <v>-1</v>
      </c>
      <c r="T37" s="1" t="s">
        <v>227</v>
      </c>
      <c r="W37" t="str">
        <f t="shared" si="3"/>
        <v>{"星曜":"天官","內值":32,"星斗":"","拼音":"tiānguān","五行":"戊土","分類":"雜曜","主司":"","化氣":"","基本含義":"主顯貴、散慢、清閑、氣質、思想、身份。宜入命身財官遷。","後天卦":"","廟陷":"","地支數":-1,"地支":"","宮位":"","四化":"","備註":""},</v>
      </c>
      <c r="AA37" s="4" t="str">
        <f t="shared" si="2"/>
        <v>{"星曜":"天官","基本含義":"主顯貴、散慢、清閑、氣質、思想、身份。宜入命身財官遷。","備註":""},</v>
      </c>
    </row>
    <row r="38" spans="1:27" x14ac:dyDescent="0.25">
      <c r="A38">
        <f t="shared" si="4"/>
        <v>1</v>
      </c>
      <c r="C38" t="s">
        <v>42</v>
      </c>
      <c r="D38">
        <v>33</v>
      </c>
      <c r="F38" t="s">
        <v>394</v>
      </c>
      <c r="G38" t="s">
        <v>222</v>
      </c>
      <c r="H38" t="s">
        <v>360</v>
      </c>
      <c r="L38" s="1" t="s">
        <v>547</v>
      </c>
      <c r="O38">
        <v>-1</v>
      </c>
      <c r="T38" s="1" t="s">
        <v>227</v>
      </c>
      <c r="W38" t="str">
        <f t="shared" si="3"/>
        <v>{"星曜":"天福","內值":33,"星斗":"","拼音":"tiānfú","五行":"戊土","分類":"雜曜","主司":"","化氣":"","基本含義":"主爵祿，性急，管事，誠實，人緣，地位，掌文翰。宜入命身財官遷。為福德之星，天賜之福。主增加人的通達和地位，且一生很會享樂。又主福壽、名利，主福份為天賜自得。&lt;br&gt;為天同的輔星，與天同同度最吉，主福壽雙全﹔與天同同守於福德宮，亦主有福享。&lt;br&gt;與天壽星同宮可增吉，主有福壽。&lt;br&gt;為命宮主星時，面黃白色，方圓臉，中矮身材，微胖，有福相。&lt;br&gt;女命清秀端庄，但不艷麗，與天同同宮，旺夫益子。&lt;br&gt;性情急躁，樂觀直爽，誠實，溫和善良，喜旅游，樂於助人，好布施，好交友，待人處事恰到好處，多管閑事，但管得恰到好處，令人口服心服﹔喜歡運動，但較懶散，講夠享受，家中喜裝璜擺飾。&lt;br&gt;入身命，有僥幸的運氣，喜會吉星，主福厚富貴高壽，衣食無缺，一生無安逸，出身富貴之家，一生得貴人助，逢凶化吉﹔早婚，夫妻諧老，父母兄弟皆全，一生名利雙收。","後天卦":"","廟陷":"","地支數":-1,"地支":"","宮位":"","四化":"","備註":""},</v>
      </c>
      <c r="AA38" s="4" t="str">
        <f t="shared" si="2"/>
        <v>{"星曜":"天福","基本含義":"主爵祿，性急，管事，誠實，人緣，地位，掌文翰。宜入命身財官遷。為福德之星，天賜之福。主增加人的通達和地位，且一生很會享樂。又主福壽、名利，主福份為天賜自得。&lt;br&gt;為天同的輔星，與天同同度最吉，主福壽雙全﹔與天同同守於福德宮，亦主有福享。&lt;br&gt;與天壽星同宮可增吉，主有福壽。&lt;br&gt;為命宮主星時，面黃白色，方圓臉，中矮身材，微胖，有福相。&lt;br&gt;女命清秀端庄，但不艷麗，與天同同宮，旺夫益子。&lt;br&gt;性情急躁，樂觀直爽，誠實，溫和善良，喜旅游，樂於助人，好布施，好交友，待人處事恰到好處，多管閑事，但管得恰到好處，令人口服心服﹔喜歡運動，但較懶散，講夠享受，家中喜裝璜擺飾。&lt;br&gt;入身命，有僥幸的運氣，喜會吉星，主福厚富貴高壽，衣食無缺，一生無安逸，出身富貴之家，一生得貴人助，逢凶化吉﹔早婚，夫妻諧老，父母兄弟皆全，一生名利雙收。","備註":""},</v>
      </c>
    </row>
    <row r="39" spans="1:27" x14ac:dyDescent="0.25">
      <c r="A39">
        <f t="shared" si="4"/>
        <v>1</v>
      </c>
      <c r="C39" t="s">
        <v>43</v>
      </c>
      <c r="D39">
        <v>34</v>
      </c>
      <c r="F39" t="s">
        <v>395</v>
      </c>
      <c r="H39" t="s">
        <v>277</v>
      </c>
      <c r="L39" s="1" t="s">
        <v>548</v>
      </c>
      <c r="O39">
        <v>-1</v>
      </c>
      <c r="T39" s="1" t="s">
        <v>227</v>
      </c>
      <c r="W39" t="str">
        <f t="shared" si="3"/>
        <v>{"星曜":"截空","內值":34,"星斗":"","拼音":"jiékōng","五行":"","分類":"空曜","主司":"","化氣":"","基本含義":"主障礙、凡事節外生枝﹔表落空、虧空、阻截、中途截斷，截斷一部分，事因多為外力作用引起。逢凶聚為喪亡，主半途夭折、斷魂、立即死亡、喪命。&lt;br&gt;陽年空陽，陰年空陰，為正截空。忌入身命財田遷，喜入疾厄，命限逢此星，意志消沉，萬事宜保守，以退為進，以靜為寶，宜信奉宗教，研習命理。","後天卦":"","廟陷":"","地支數":-1,"地支":"","宮位":"","四化":"","備註":""},</v>
      </c>
      <c r="AA39" s="4" t="str">
        <f t="shared" si="2"/>
        <v>{"星曜":"截空","基本含義":"主障礙、凡事節外生枝﹔表落空、虧空、阻截、中途截斷，截斷一部分，事因多為外力作用引起。逢凶聚為喪亡，主半途夭折、斷魂、立即死亡、喪命。&lt;br&gt;陽年空陽，陰年空陰，為正截空。忌入身命財田遷，喜入疾厄，命限逢此星，意志消沉，萬事宜保守，以退為進，以靜為寶，宜信奉宗教，研習命理。","備註":""},</v>
      </c>
    </row>
    <row r="40" spans="1:27" x14ac:dyDescent="0.25">
      <c r="A40">
        <f t="shared" si="4"/>
        <v>1</v>
      </c>
      <c r="C40" t="s">
        <v>165</v>
      </c>
      <c r="D40">
        <v>35</v>
      </c>
      <c r="F40" t="s">
        <v>396</v>
      </c>
      <c r="G40" t="s">
        <v>203</v>
      </c>
      <c r="H40" t="s">
        <v>360</v>
      </c>
      <c r="L40" s="1" t="s">
        <v>546</v>
      </c>
      <c r="O40">
        <v>-1</v>
      </c>
      <c r="T40" s="1" t="s">
        <v>227</v>
      </c>
      <c r="W40" t="str">
        <f t="shared" si="3"/>
        <v>{"星曜":"天廚","內值":35,"星斗":"","拼音":"tiānchú","五行":"己土","分類":"雜曜","主司":"","化氣":"","基本含義":"為俸祿之星，主吉。天廚入命、官等宮，主有終身公職﹔加會廉、貪、巨、陽等星，主多應酬、能研究廚藝﹔若遇天才星，更顯烹飪之資。&lt;br&gt;優點：聰慧機敏而學習力強，負責敬業能吃苦耐勞，親切和睦、人緣極佳，有口福且能嚐美食。&lt;br&gt;缺點：操心操勞且顧慮繁多，思緒難安而容易分心，對人無防致使容易吃虧，食慾旺盛、易造成身體負擔。","後天卦":"","廟陷":"","地支數":-1,"地支":"","宮位":"","四化":"","備註":""},</v>
      </c>
      <c r="AA40" s="4" t="str">
        <f t="shared" si="2"/>
        <v>{"星曜":"天廚","基本含義":"為俸祿之星，主吉。天廚入命、官等宮，主有終身公職﹔加會廉、貪、巨、陽等星，主多應酬、能研究廚藝﹔若遇天才星，更顯烹飪之資。&lt;br&gt;優點：聰慧機敏而學習力強，負責敬業能吃苦耐勞，親切和睦、人緣極佳，有口福且能嚐美食。&lt;br&gt;缺點：操心操勞且顧慮繁多，思緒難安而容易分心，對人無防致使容易吃虧，食慾旺盛、易造成身體負擔。","備註":""},</v>
      </c>
    </row>
    <row r="41" spans="1:27" x14ac:dyDescent="0.25">
      <c r="A41">
        <f t="shared" si="4"/>
        <v>1</v>
      </c>
      <c r="C41" t="s">
        <v>188</v>
      </c>
      <c r="D41">
        <v>36</v>
      </c>
      <c r="F41" t="s">
        <v>397</v>
      </c>
      <c r="H41" t="s">
        <v>277</v>
      </c>
      <c r="L41" s="1" t="s">
        <v>548</v>
      </c>
      <c r="O41">
        <v>-1</v>
      </c>
      <c r="T41" s="1" t="s">
        <v>227</v>
      </c>
      <c r="W41" t="str">
        <f t="shared" si="3"/>
        <v>{"星曜":"截路","內值":36,"星斗":"","拼音":"jiélù","五行":"","分類":"空曜","主司":"","化氣":"","基本含義":"主障礙、凡事節外生枝﹔表落空、虧空、阻截、中途截斷，截斷一部分，事因多為外力作用引起。逢凶聚為喪亡，主半途夭折、斷魂、立即死亡、喪命。&lt;br&gt;陽年空陽，陰年空陰，為正截空。忌入身命財田遷，喜入疾厄，命限逢此星，意志消沉，萬事宜保守，以退為進，以靜為寶，宜信奉宗教，研習命理。","後天卦":"","廟陷":"","地支數":-1,"地支":"","宮位":"","四化":"","備註":""},</v>
      </c>
      <c r="AA41" s="4" t="str">
        <f t="shared" si="2"/>
        <v>{"星曜":"截路","基本含義":"主障礙、凡事節外生枝﹔表落空、虧空、阻截、中途截斷，截斷一部分，事因多為外力作用引起。逢凶聚為喪亡，主半途夭折、斷魂、立即死亡、喪命。&lt;br&gt;陽年空陽，陰年空陰，為正截空。忌入身命財田遷，喜入疾厄，命限逢此星，意志消沉，萬事宜保守，以退為進，以靜為寶，宜信奉宗教，研習命理。","備註":""},</v>
      </c>
    </row>
    <row r="42" spans="1:27" x14ac:dyDescent="0.25">
      <c r="A42">
        <f t="shared" si="4"/>
        <v>1</v>
      </c>
      <c r="C42" t="s">
        <v>186</v>
      </c>
      <c r="D42">
        <v>37</v>
      </c>
      <c r="F42" t="s">
        <v>398</v>
      </c>
      <c r="H42" t="s">
        <v>277</v>
      </c>
      <c r="L42" s="1" t="s">
        <v>548</v>
      </c>
      <c r="O42">
        <v>-1</v>
      </c>
      <c r="T42" s="1" t="s">
        <v>227</v>
      </c>
      <c r="W42" t="str">
        <f t="shared" si="3"/>
        <v>{"星曜":"空亡","內值":37,"星斗":"","拼音":"kōngwáng","五行":"","分類":"空曜","主司":"","化氣":"","基本含義":"主障礙、凡事節外生枝﹔表落空、虧空、阻截、中途截斷，截斷一部分，事因多為外力作用引起。逢凶聚為喪亡，主半途夭折、斷魂、立即死亡、喪命。&lt;br&gt;陽年空陽，陰年空陰，為正截空。忌入身命財田遷，喜入疾厄，命限逢此星，意志消沉，萬事宜保守，以退為進，以靜為寶，宜信奉宗教，研習命理。","後天卦":"","廟陷":"","地支數":-1,"地支":"","宮位":"","四化":"","備註":""},</v>
      </c>
      <c r="AA42" s="4" t="str">
        <f t="shared" si="2"/>
        <v>{"星曜":"空亡","基本含義":"主障礙、凡事節外生枝﹔表落空、虧空、阻截、中途截斷，截斷一部分，事因多為外力作用引起。逢凶聚為喪亡，主半途夭折、斷魂、立即死亡、喪命。&lt;br&gt;陽年空陽，陰年空陰，為正截空。忌入身命財田遷，喜入疾厄，命限逢此星，意志消沉，萬事宜保守，以退為進，以靜為寶，宜信奉宗教，研習命理。","備註":""},</v>
      </c>
    </row>
    <row r="43" spans="1:27" x14ac:dyDescent="0.25">
      <c r="A43">
        <f t="shared" si="4"/>
        <v>1</v>
      </c>
      <c r="C43" t="s">
        <v>62</v>
      </c>
      <c r="D43">
        <v>38</v>
      </c>
      <c r="F43" t="s">
        <v>399</v>
      </c>
      <c r="G43" t="s">
        <v>226</v>
      </c>
      <c r="H43" t="s">
        <v>360</v>
      </c>
      <c r="L43" t="s">
        <v>538</v>
      </c>
      <c r="O43">
        <v>-1</v>
      </c>
      <c r="T43" s="1" t="s">
        <v>229</v>
      </c>
      <c r="W43" t="str">
        <f t="shared" si="3"/>
        <v>{"星曜":"天哭","內值":38,"星斗":"","拼音":"tiānkū","五行":"庚金","分類":"雜曜","主司":"","化氣":"","基本含義":"主刑剋、喪服、哭泣、孤獨、憂愁、孤僻、憂傷、賠償、後悔、無助、離鄉、敗名。&lt;br&gt;哭虛與巨門廟旺，地方名聲。&lt;br&gt;哭虛與巨門弱陷，喪事破敗。&lt;br&gt;哭虛丑卯申宮+祿存，名聲顯揚。&lt;br&gt;哭虛不宜福德父母六親宮。","後天卦":"","廟陷":"","地支數":-1,"地支":"","宮位":"","四化":"","備註":""},</v>
      </c>
      <c r="AA43" s="4" t="str">
        <f t="shared" si="2"/>
        <v>{"星曜":"天哭","基本含義":"主刑剋、喪服、哭泣、孤獨、憂愁、孤僻、憂傷、賠償、後悔、無助、離鄉、敗名。&lt;br&gt;哭虛與巨門廟旺，地方名聲。&lt;br&gt;哭虛與巨門弱陷，喪事破敗。&lt;br&gt;哭虛丑卯申宮+祿存，名聲顯揚。&lt;br&gt;哭虛不宜福德父母六親宮。","備註":""},</v>
      </c>
    </row>
    <row r="44" spans="1:27" x14ac:dyDescent="0.25">
      <c r="A44">
        <f t="shared" si="4"/>
        <v>1</v>
      </c>
      <c r="C44" t="s">
        <v>63</v>
      </c>
      <c r="D44">
        <v>39</v>
      </c>
      <c r="F44" t="s">
        <v>400</v>
      </c>
      <c r="G44" t="s">
        <v>203</v>
      </c>
      <c r="H44" t="s">
        <v>360</v>
      </c>
      <c r="L44" t="s">
        <v>539</v>
      </c>
      <c r="O44">
        <v>-1</v>
      </c>
      <c r="T44" s="1" t="s">
        <v>229</v>
      </c>
      <c r="W44" t="str">
        <f t="shared" si="3"/>
        <v>{"星曜":"天虛","內值":39,"星斗":"","拼音":"tiānxū","五行":"己土","分類":"雜曜","主司":"","化氣":"","基本含義":"主虛耗，不安，茫然，無靠，失落，不實，傷心，離家。&lt;br&gt;哭虛與巨門廟旺，地方名聲。&lt;br&gt;哭虛與巨門弱陷，喪事破敗。&lt;br&gt;哭虛丑卯申宮+祿存，名聲顯揚。&lt;br&gt;哭虛不宜福德父母六親宮。","後天卦":"","廟陷":"","地支數":-1,"地支":"","宮位":"","四化":"","備註":""},</v>
      </c>
      <c r="AA44" s="4" t="str">
        <f t="shared" si="2"/>
        <v>{"星曜":"天虛","基本含義":"主虛耗，不安，茫然，無靠，失落，不實，傷心，離家。&lt;br&gt;哭虛與巨門廟旺，地方名聲。&lt;br&gt;哭虛與巨門弱陷，喪事破敗。&lt;br&gt;哭虛丑卯申宮+祿存，名聲顯揚。&lt;br&gt;哭虛不宜福德父母六親宮。","備註":""},</v>
      </c>
    </row>
    <row r="45" spans="1:27" x14ac:dyDescent="0.25">
      <c r="A45">
        <f t="shared" si="4"/>
        <v>1</v>
      </c>
      <c r="C45" t="s">
        <v>64</v>
      </c>
      <c r="D45">
        <v>40</v>
      </c>
      <c r="F45" t="s">
        <v>401</v>
      </c>
      <c r="G45" t="s">
        <v>217</v>
      </c>
      <c r="H45" t="s">
        <v>360</v>
      </c>
      <c r="L45" t="s">
        <v>530</v>
      </c>
      <c r="O45">
        <v>-1</v>
      </c>
      <c r="T45" s="1" t="s">
        <v>229</v>
      </c>
      <c r="W45" t="str">
        <f t="shared" si="3"/>
        <v>{"星曜":"龍池","內值":40,"星斗":"","拼音":"lóngchí","五行":"壬水","分類":"雜曜","主司":"","化氣":"","基本含義":"科甲之星，學問淵博，相貌出眾，有作為，人傲氣，品飲食，有煞耳朵問題。宜入命官。","後天卦":"","廟陷":"","地支數":-1,"地支":"","宮位":"","四化":"","備註":""},</v>
      </c>
      <c r="AA45" s="4" t="str">
        <f t="shared" si="2"/>
        <v>{"星曜":"龍池","基本含義":"科甲之星，學問淵博，相貌出眾，有作為，人傲氣，品飲食，有煞耳朵問題。宜入命官。","備註":""},</v>
      </c>
    </row>
    <row r="46" spans="1:27" x14ac:dyDescent="0.25">
      <c r="A46">
        <f t="shared" si="4"/>
        <v>1</v>
      </c>
      <c r="C46" t="s">
        <v>65</v>
      </c>
      <c r="D46">
        <v>41</v>
      </c>
      <c r="F46" t="s">
        <v>402</v>
      </c>
      <c r="G46" t="s">
        <v>222</v>
      </c>
      <c r="H46" t="s">
        <v>360</v>
      </c>
      <c r="L46" t="s">
        <v>531</v>
      </c>
      <c r="O46">
        <v>-1</v>
      </c>
      <c r="T46" s="1" t="s">
        <v>229</v>
      </c>
      <c r="W46" t="str">
        <f t="shared" si="3"/>
        <v>{"星曜":"鳳閣","內值":41,"星斗":"","拼音":"fèng gé","五行":"戊土","分類":"雜曜","主司":"","化氣":"","基本含義":"婚姻之星，反應快，好講究，喜服飾，文學考試，華麗、明朗，宜少年、不宜老年，有煞牙齒問題。宜入命官。","後天卦":"","廟陷":"","地支數":-1,"地支":"","宮位":"","四化":"","備註":""},</v>
      </c>
      <c r="AA46" s="4" t="str">
        <f t="shared" si="2"/>
        <v>{"星曜":"鳳閣","基本含義":"婚姻之星，反應快，好講究，喜服飾，文學考試，華麗、明朗，宜少年、不宜老年，有煞牙齒問題。宜入命官。","備註":""},</v>
      </c>
    </row>
    <row r="47" spans="1:27" x14ac:dyDescent="0.25">
      <c r="A47">
        <f t="shared" si="4"/>
        <v>1</v>
      </c>
      <c r="C47" t="s">
        <v>166</v>
      </c>
      <c r="D47">
        <v>42</v>
      </c>
      <c r="F47" t="s">
        <v>403</v>
      </c>
      <c r="G47" t="s">
        <v>223</v>
      </c>
      <c r="H47" t="s">
        <v>360</v>
      </c>
      <c r="L47" t="s">
        <v>536</v>
      </c>
      <c r="O47">
        <v>-1</v>
      </c>
      <c r="T47" s="1" t="s">
        <v>229</v>
      </c>
      <c r="W47" t="str">
        <f t="shared" si="3"/>
        <v>{"星曜":"紅鸞","內值":42,"星斗":"","拼音":"hóngluán","五行":"癸水","分類":"雜曜","主司":"","化氣":"","基本含義":"主福喜、喜慶、秀麗，桃花，婚姻，女孩，及格，得到，奢侈。&lt;br&gt;40歲晚年主血光、失去、開刀、喪偶。","後天卦":"","廟陷":"","地支數":-1,"地支":"","宮位":"","四化":"","備註":""},</v>
      </c>
      <c r="AA47" s="4" t="str">
        <f t="shared" si="2"/>
        <v>{"星曜":"紅鸞","基本含義":"主福喜、喜慶、秀麗，桃花，婚姻，女孩，及格，得到，奢侈。&lt;br&gt;40歲晚年主血光、失去、開刀、喪偶。","備註":""},</v>
      </c>
    </row>
    <row r="48" spans="1:27" x14ac:dyDescent="0.25">
      <c r="A48">
        <f t="shared" si="4"/>
        <v>1</v>
      </c>
      <c r="C48" t="s">
        <v>66</v>
      </c>
      <c r="D48">
        <v>43</v>
      </c>
      <c r="F48" t="s">
        <v>404</v>
      </c>
      <c r="G48" t="s">
        <v>217</v>
      </c>
      <c r="H48" t="s">
        <v>360</v>
      </c>
      <c r="L48" t="s">
        <v>537</v>
      </c>
      <c r="O48">
        <v>-1</v>
      </c>
      <c r="T48" s="1" t="s">
        <v>229</v>
      </c>
      <c r="W48" t="str">
        <f t="shared" si="3"/>
        <v>{"星曜":"天喜","內值":43,"星斗":"","拼音":"tiānxǐ","五行":"壬水","分類":"雜曜","主司":"","化氣":"","基本含義":"主吉慶、訂約、熱鬧、深緣、短期、投機、買賣、音樂、婚姻、生子、進財。","後天卦":"","廟陷":"","地支數":-1,"地支":"","宮位":"","四化":"","備註":""},</v>
      </c>
      <c r="AA48" s="4" t="str">
        <f t="shared" si="2"/>
        <v>{"星曜":"天喜","基本含義":"主吉慶、訂約、熱鬧、深緣、短期、投機、買賣、音樂、婚姻、生子、進財。","備註":""},</v>
      </c>
    </row>
    <row r="49" spans="1:27" x14ac:dyDescent="0.25">
      <c r="A49">
        <f t="shared" si="4"/>
        <v>1</v>
      </c>
      <c r="C49" t="s">
        <v>67</v>
      </c>
      <c r="D49">
        <v>44</v>
      </c>
      <c r="F49" t="s">
        <v>405</v>
      </c>
      <c r="G49" t="s">
        <v>212</v>
      </c>
      <c r="H49" t="s">
        <v>360</v>
      </c>
      <c r="L49" t="s">
        <v>532</v>
      </c>
      <c r="O49">
        <v>-1</v>
      </c>
      <c r="T49" s="1" t="s">
        <v>229</v>
      </c>
      <c r="W49" t="str">
        <f t="shared" si="3"/>
        <v>{"星曜":"孤辰","內值":44,"星斗":"","拼音":"gūchén","五行":"丙火","分類":"雜曜","主司":"","化氣":"","基本含義":"孤寡乃財、印墓絕之位，主孤獨，固執、破相、離開、挑剔、怨天尤人，男命忌之。忌入命身父母。","後天卦":"","廟陷":"","地支數":-1,"地支":"","宮位":"","四化":"","備註":""},</v>
      </c>
      <c r="AA49" s="4" t="str">
        <f t="shared" si="2"/>
        <v>{"星曜":"孤辰","基本含義":"孤寡乃財、印墓絕之位，主孤獨，固執、破相、離開、挑剔、怨天尤人，男命忌之。忌入命身父母。","備註":""},</v>
      </c>
    </row>
    <row r="50" spans="1:27" x14ac:dyDescent="0.25">
      <c r="A50">
        <f t="shared" si="4"/>
        <v>1</v>
      </c>
      <c r="C50" t="s">
        <v>68</v>
      </c>
      <c r="D50">
        <v>45</v>
      </c>
      <c r="F50" t="s">
        <v>406</v>
      </c>
      <c r="G50" t="s">
        <v>220</v>
      </c>
      <c r="H50" t="s">
        <v>360</v>
      </c>
      <c r="L50" t="s">
        <v>535</v>
      </c>
      <c r="O50">
        <v>-1</v>
      </c>
      <c r="T50" s="1" t="s">
        <v>229</v>
      </c>
      <c r="W50" t="str">
        <f t="shared" si="3"/>
        <v>{"星曜":"寡宿","內值":45,"星斗":"","拼音":"guǎsù","五行":"丁火","分類":"雜曜","主司":"","化氣":"","基本含義":"主孤寡、減少、流蕩、不得、刁難、自以為是，女命忌之。忌入命身夫妻。","後天卦":"","廟陷":"","地支數":-1,"地支":"","宮位":"","四化":"","備註":""},</v>
      </c>
      <c r="AA50" s="4" t="str">
        <f t="shared" si="2"/>
        <v>{"星曜":"寡宿","基本含義":"主孤寡、減少、流蕩、不得、刁難、自以為是，女命忌之。忌入命身夫妻。","備註":""},</v>
      </c>
    </row>
    <row r="51" spans="1:27" x14ac:dyDescent="0.25">
      <c r="A51">
        <f t="shared" si="4"/>
        <v>1</v>
      </c>
      <c r="C51" t="s">
        <v>69</v>
      </c>
      <c r="D51">
        <v>46</v>
      </c>
      <c r="F51" t="s">
        <v>407</v>
      </c>
      <c r="G51" t="s">
        <v>212</v>
      </c>
      <c r="H51" t="s">
        <v>360</v>
      </c>
      <c r="L51" t="s">
        <v>366</v>
      </c>
      <c r="O51">
        <v>-1</v>
      </c>
      <c r="T51" s="1" t="s">
        <v>229</v>
      </c>
      <c r="W51" t="str">
        <f t="shared" si="3"/>
        <v>{"星曜":"蜚廉","內值":46,"星斗":"","拼音":"fěilián","五行":"丙火","分類":"雜曜","主司":"","化氣":"","基本含義":"主孤寡、不和。忌入命身父母。","後天卦":"","廟陷":"","地支數":-1,"地支":"","宮位":"","四化":"","備註":""},</v>
      </c>
      <c r="AA51" s="4" t="str">
        <f t="shared" si="2"/>
        <v>{"星曜":"蜚廉","基本含義":"主孤寡、不和。忌入命身父母。","備註":""},</v>
      </c>
    </row>
    <row r="52" spans="1:27" x14ac:dyDescent="0.25">
      <c r="A52">
        <f t="shared" si="4"/>
        <v>1</v>
      </c>
      <c r="C52" t="s">
        <v>70</v>
      </c>
      <c r="D52">
        <v>47</v>
      </c>
      <c r="F52" t="s">
        <v>408</v>
      </c>
      <c r="G52" t="s">
        <v>220</v>
      </c>
      <c r="H52" t="s">
        <v>360</v>
      </c>
      <c r="L52" t="s">
        <v>526</v>
      </c>
      <c r="O52">
        <v>-1</v>
      </c>
      <c r="T52" s="1" t="s">
        <v>229</v>
      </c>
      <c r="W52" t="str">
        <f t="shared" si="3"/>
        <v>{"星曜":"破碎","內值":47,"星斗":"","拼音":"pòsuì","五行":"丁火","分類":"雜曜","主司":"","化氣":"","基本含義":"主耗散、勞碌，低賤，反覆，不全，遇煞頭面有傷痕，刑罰、受傷、流血、癱瘓、破財、哭泣。忌入命身。","後天卦":"","廟陷":"","地支數":-1,"地支":"","宮位":"","四化":"","備註":""},</v>
      </c>
      <c r="AA52" s="4" t="str">
        <f t="shared" si="2"/>
        <v>{"星曜":"破碎","基本含義":"主耗散、勞碌，低賤，反覆，不全，遇煞頭面有傷痕，刑罰、受傷、流血、癱瘓、破財、哭泣。忌入命身。","備註":""},</v>
      </c>
    </row>
    <row r="53" spans="1:27" x14ac:dyDescent="0.25">
      <c r="A53">
        <f t="shared" si="4"/>
        <v>1</v>
      </c>
      <c r="C53" t="s">
        <v>99</v>
      </c>
      <c r="D53">
        <v>48</v>
      </c>
      <c r="F53" t="s">
        <v>409</v>
      </c>
      <c r="H53" t="s">
        <v>360</v>
      </c>
      <c r="L53" t="s">
        <v>549</v>
      </c>
      <c r="O53">
        <v>-1</v>
      </c>
      <c r="T53" s="1" t="s">
        <v>229</v>
      </c>
      <c r="W53" t="str">
        <f t="shared" si="3"/>
        <v>{"星曜":"天空","內值":48,"星斗":"","拼音":"tiānkōng","五行":"","分類":"雜曜","主司":"","化氣":"","基本含義":"為中天兇星，劫殺之神，又名斷橋煞。天空為空亡星，為空出，主多災多風險，不聚財，先成后敗，在人生的運程中打擊很嚴重，尤其精神感情方面。&lt;br&gt;有正星吉星廟旺同度，則為禍較輕，加煞沖則孤寒貧賤，重則夭亡；若同宮正星不好，主多學少成，淡泊名利，六親緣薄。&lt;br&gt;入身宮，行動無目標，到處亂闖，常遇欺騙之事，做事易說謊言，好大喜功，謊報軍情，喜投機取巧而獲財名；若無得力主星，顛三倒四，一生不順；與佛道五術有緣。&lt;br&gt;入命身，亦主孤獨晚婚，加華蓋孤寡，很晚才結婚，甚至不婚，遁入空門。","後天卦":"","廟陷":"","地支數":-1,"地支":"","宮位":"","四化":"","備註":""},</v>
      </c>
      <c r="AA53" s="4" t="str">
        <f t="shared" si="2"/>
        <v>{"星曜":"天空","基本含義":"為中天兇星，劫殺之神，又名斷橋煞。天空為空亡星，為空出，主多災多風險，不聚財，先成后敗，在人生的運程中打擊很嚴重，尤其精神感情方面。&lt;br&gt;有正星吉星廟旺同度，則為禍較輕，加煞沖則孤寒貧賤，重則夭亡；若同宮正星不好，主多學少成，淡泊名利，六親緣薄。&lt;br&gt;入身宮，行動無目標，到處亂闖，常遇欺騙之事，做事易說謊言，好大喜功，謊報軍情，喜投機取巧而獲財名；若無得力主星，顛三倒四，一生不順；與佛道五術有緣。&lt;br&gt;入命身，亦主孤獨晚婚，加華蓋孤寡，很晚才結婚，甚至不婚，遁入空門。","備註":""},</v>
      </c>
    </row>
    <row r="54" spans="1:27" x14ac:dyDescent="0.25">
      <c r="A54">
        <f t="shared" si="4"/>
        <v>1</v>
      </c>
      <c r="C54" t="s">
        <v>71</v>
      </c>
      <c r="D54">
        <v>49</v>
      </c>
      <c r="F54" t="s">
        <v>410</v>
      </c>
      <c r="G54" t="s">
        <v>208</v>
      </c>
      <c r="H54" t="s">
        <v>360</v>
      </c>
      <c r="L54" t="s">
        <v>520</v>
      </c>
      <c r="O54">
        <v>-1</v>
      </c>
      <c r="T54" s="1" t="s">
        <v>229</v>
      </c>
      <c r="W54" t="str">
        <f t="shared" si="3"/>
        <v>{"星曜":"天才","內值":49,"星斗":"","拼音":"tiāncái","五行":"乙木","分類":"雜曜","主司":"","化氣":"","基本含義":"學習快，才藝類，智慧，才藝、正直、優秀，神經問題。宜入命身。","後天卦":"","廟陷":"","地支數":-1,"地支":"","宮位":"","四化":"","備註":""},</v>
      </c>
      <c r="AA54" s="4" t="str">
        <f t="shared" si="2"/>
        <v>{"星曜":"天才","基本含義":"學習快，才藝類，智慧，才藝、正直、優秀，神經問題。宜入命身。","備註":""},</v>
      </c>
    </row>
    <row r="55" spans="1:27" x14ac:dyDescent="0.25">
      <c r="A55">
        <f t="shared" si="4"/>
        <v>1</v>
      </c>
      <c r="C55" t="s">
        <v>84</v>
      </c>
      <c r="D55">
        <v>50</v>
      </c>
      <c r="F55" t="s">
        <v>411</v>
      </c>
      <c r="G55" t="s">
        <v>222</v>
      </c>
      <c r="H55" t="s">
        <v>360</v>
      </c>
      <c r="L55" t="s">
        <v>519</v>
      </c>
      <c r="O55">
        <v>-1</v>
      </c>
      <c r="T55" s="1" t="s">
        <v>229</v>
      </c>
      <c r="W55" t="str">
        <f t="shared" si="3"/>
        <v>{"星曜":"天壽","內值":50,"星斗":"","拼音":"tiānshòu","五行":"戊土","分類":"雜曜","主司":"","化氣":"","基本含義":"健康、長壽、勤奮性、正規類、脾胃問題、平和。在六親宮表年紀差距大。宜入命身財官。","後天卦":"","廟陷":"","地支數":-1,"地支":"","宮位":"","四化":"","備註":""},</v>
      </c>
      <c r="AA55" s="4" t="str">
        <f t="shared" si="2"/>
        <v>{"星曜":"天壽","基本含義":"健康、長壽、勤奮性、正規類、脾胃問題、平和。在六親宮表年紀差距大。宜入命身財官。","備註":""},</v>
      </c>
    </row>
    <row r="56" spans="1:27" x14ac:dyDescent="0.25">
      <c r="A56">
        <f t="shared" si="4"/>
        <v>1</v>
      </c>
      <c r="C56" t="s">
        <v>89</v>
      </c>
      <c r="D56">
        <v>51</v>
      </c>
      <c r="F56" t="s">
        <v>412</v>
      </c>
      <c r="G56" t="s">
        <v>212</v>
      </c>
      <c r="H56" t="s">
        <v>360</v>
      </c>
      <c r="L56" t="s">
        <v>541</v>
      </c>
      <c r="O56">
        <v>-1</v>
      </c>
      <c r="T56" s="1" t="s">
        <v>86</v>
      </c>
      <c r="W56" t="str">
        <f t="shared" si="3"/>
        <v>{"星曜":"天刑","內值":51,"星斗":"","拼音":"tiānxíng","五行":"丙火","分類":"雜曜","主司":"","化氣":"","基本含義":"主孤剋、威嚴、凶器、宗教、法律、中醫、藥丸、膀胱、好面子、不服輸。&lt;br&gt;天刑+太陽貪狼巨門天梁，司律法務。&lt;br&gt;天刑+七殺武曲破軍天梁，軍警黑道。&lt;br&gt;天刑+太陽太陰天梁巨門，宗教醫療。&lt;br&gt;主星弱陷+天刑、羊陀、破碎，傷殘。&lt;br&gt;主星弱陷+天刑、傷使、陰煞，陰靈。","後天卦":"","廟陷":"","地支數":-1,"地支":"","宮位":"","四化":"","備註":""},</v>
      </c>
      <c r="AA56" s="4" t="str">
        <f t="shared" si="2"/>
        <v>{"星曜":"天刑","基本含義":"主孤剋、威嚴、凶器、宗教、法律、中醫、藥丸、膀胱、好面子、不服輸。&lt;br&gt;天刑+太陽貪狼巨門天梁，司律法務。&lt;br&gt;天刑+七殺武曲破軍天梁，軍警黑道。&lt;br&gt;天刑+太陽太陰天梁巨門，宗教醫療。&lt;br&gt;主星弱陷+天刑、羊陀、破碎，傷殘。&lt;br&gt;主星弱陷+天刑、傷使、陰煞，陰靈。","備註":""},</v>
      </c>
    </row>
    <row r="57" spans="1:27" x14ac:dyDescent="0.25">
      <c r="A57">
        <f t="shared" si="4"/>
        <v>1</v>
      </c>
      <c r="C57" t="s">
        <v>90</v>
      </c>
      <c r="D57">
        <v>52</v>
      </c>
      <c r="F57" t="s">
        <v>413</v>
      </c>
      <c r="G57" t="s">
        <v>223</v>
      </c>
      <c r="H57" t="s">
        <v>360</v>
      </c>
      <c r="L57" t="s">
        <v>540</v>
      </c>
      <c r="O57">
        <v>-1</v>
      </c>
      <c r="T57" s="1" t="s">
        <v>86</v>
      </c>
      <c r="W57" t="str">
        <f t="shared" si="3"/>
        <v>{"星曜":"天姚","內值":52,"星斗":"","拼音":"tiānyáo","五行":"癸水","分類":"雜曜","主司":"","化氣":"","基本含義":"主風流、束縛、禁錮、善變、多疑、虛榮、桃花、文彩、賭博、投機、物慾、貴人、女人、不穩、夭折。&lt;br&gt;入廟雅逸，落陷淫佚。卯酉戌亥廟旺文彩聰明。&lt;br&gt;天姚+廉貞、貪狼，多病。&lt;br&gt;天姚不宜財帛宮與夫妻宮位。&lt;br&gt;天姚不宜福德宮易感情困擾與沉迷事物。&lt;br&gt;天姚+羊陀火鈴，失敗，酒色。","後天卦":"","廟陷":"","地支數":-1,"地支":"","宮位":"","四化":"","備註":""},</v>
      </c>
      <c r="AA57" s="4" t="str">
        <f t="shared" si="2"/>
        <v>{"星曜":"天姚","基本含義":"主風流、束縛、禁錮、善變、多疑、虛榮、桃花、文彩、賭博、投機、物慾、貴人、女人、不穩、夭折。&lt;br&gt;入廟雅逸，落陷淫佚。卯酉戌亥廟旺文彩聰明。&lt;br&gt;天姚+廉貞、貪狼，多病。&lt;br&gt;天姚不宜財帛宮與夫妻宮位。&lt;br&gt;天姚不宜福德宮易感情困擾與沉迷事物。&lt;br&gt;天姚+羊陀火鈴，失敗，酒色。","備註":""},</v>
      </c>
    </row>
    <row r="58" spans="1:27" x14ac:dyDescent="0.25">
      <c r="A58">
        <f t="shared" si="4"/>
        <v>1</v>
      </c>
      <c r="C58" t="s">
        <v>92</v>
      </c>
      <c r="D58">
        <v>53</v>
      </c>
      <c r="F58" t="s">
        <v>414</v>
      </c>
      <c r="H58" t="s">
        <v>360</v>
      </c>
      <c r="L58" t="s">
        <v>356</v>
      </c>
      <c r="O58">
        <v>-1</v>
      </c>
      <c r="T58" s="1" t="s">
        <v>86</v>
      </c>
      <c r="U58" s="1" t="s">
        <v>355</v>
      </c>
      <c r="W58" t="str">
        <f t="shared" si="3"/>
        <v>{"星曜":"解神","內值":53,"星斗":"","拼音":"jiěshén","五行":"","分類":"雜曜","主司":"","化氣":"","基本含義":"主消解災害、糾紛、是非、煩惱。","後天卦":"","廟陷":"","地支數":-1,"地支":"","宮位":"","四化":"","備註":""},</v>
      </c>
      <c r="AA58" s="4" t="str">
        <f t="shared" si="2"/>
        <v>{"星曜":"解神","基本含義":"主消解災害、糾紛、是非、煩惱。","備註":""},</v>
      </c>
    </row>
    <row r="59" spans="1:27" x14ac:dyDescent="0.25">
      <c r="A59">
        <f t="shared" si="4"/>
        <v>1</v>
      </c>
      <c r="C59" t="s">
        <v>93</v>
      </c>
      <c r="D59">
        <v>54</v>
      </c>
      <c r="F59" t="s">
        <v>415</v>
      </c>
      <c r="H59" t="s">
        <v>360</v>
      </c>
      <c r="L59" t="s">
        <v>524</v>
      </c>
      <c r="O59">
        <v>-1</v>
      </c>
      <c r="T59" s="1" t="s">
        <v>86</v>
      </c>
      <c r="W59" t="str">
        <f t="shared" si="3"/>
        <v>{"星曜":"天巫","內值":54,"星斗":"","拼音":"tiānwū","五行":"","分類":"雜曜","主司":"","化氣":"","基本含義":"積善修德，宗教，神明，靈異，責任，陰暗面，能負責，有信心，白手成家。","後天卦":"","廟陷":"","地支數":-1,"地支":"","宮位":"","四化":"","備註":""},</v>
      </c>
      <c r="AA59" s="4" t="str">
        <f t="shared" si="2"/>
        <v>{"星曜":"天巫","基本含義":"積善修德，宗教，神明，靈異，責任，陰暗面，能負責，有信心，白手成家。","備註":""},</v>
      </c>
    </row>
    <row r="60" spans="1:27" x14ac:dyDescent="0.25">
      <c r="A60">
        <f t="shared" si="4"/>
        <v>1</v>
      </c>
      <c r="C60" t="s">
        <v>94</v>
      </c>
      <c r="D60">
        <v>55</v>
      </c>
      <c r="F60" t="s">
        <v>313</v>
      </c>
      <c r="H60" t="s">
        <v>360</v>
      </c>
      <c r="L60" t="s">
        <v>525</v>
      </c>
      <c r="O60">
        <v>-1</v>
      </c>
      <c r="T60" s="1" t="s">
        <v>86</v>
      </c>
      <c r="W60" t="str">
        <f t="shared" si="3"/>
        <v>{"星曜":"天月","內值":55,"星斗":"","拼音":"tiānyuè","五行":"","分類":"雜曜","主司":"","化氣":"","基本含義":"病痛，腰酸，經期，麻木，慢性長期問題，主橫禍。","後天卦":"","廟陷":"","地支數":-1,"地支":"","宮位":"","四化":"","備註":""},</v>
      </c>
      <c r="AA60" s="4" t="str">
        <f t="shared" si="2"/>
        <v>{"星曜":"天月","基本含義":"病痛，腰酸，經期，麻木，慢性長期問題，主橫禍。","備註":""},</v>
      </c>
    </row>
    <row r="61" spans="1:27" x14ac:dyDescent="0.25">
      <c r="A61">
        <f t="shared" si="4"/>
        <v>1</v>
      </c>
      <c r="C61" t="s">
        <v>95</v>
      </c>
      <c r="D61">
        <v>56</v>
      </c>
      <c r="F61" t="s">
        <v>416</v>
      </c>
      <c r="H61" t="s">
        <v>360</v>
      </c>
      <c r="L61" t="s">
        <v>527</v>
      </c>
      <c r="O61">
        <v>-1</v>
      </c>
      <c r="T61" s="1" t="s">
        <v>86</v>
      </c>
      <c r="W61" t="str">
        <f t="shared" si="3"/>
        <v>{"星曜":"陰煞","內值":56,"星斗":"","拼音":"yīnshā","五行":"","分類":"雜曜","主司":"","化氣":"","基本含義":"防害，小人，妒嫉，陰靈，敏感，精神面，產難，冤枉、怪病、謀害。陰、為女性、暗、不明。","後天卦":"","廟陷":"","地支數":-1,"地支":"","宮位":"","四化":"","備註":""},</v>
      </c>
      <c r="AA61" s="4" t="str">
        <f t="shared" si="2"/>
        <v>{"星曜":"陰煞","基本含義":"防害，小人，妒嫉，陰靈，敏感，精神面，產難，冤枉、怪病、謀害。陰、為女性、暗、不明。","備註":""},</v>
      </c>
    </row>
    <row r="62" spans="1:27" x14ac:dyDescent="0.25">
      <c r="A62">
        <f t="shared" si="4"/>
        <v>1</v>
      </c>
      <c r="C62" t="s">
        <v>170</v>
      </c>
      <c r="D62">
        <v>57</v>
      </c>
      <c r="E62" t="s">
        <v>206</v>
      </c>
      <c r="F62" t="s">
        <v>417</v>
      </c>
      <c r="G62" t="s">
        <v>222</v>
      </c>
      <c r="H62" t="s">
        <v>360</v>
      </c>
      <c r="L62" t="s">
        <v>517</v>
      </c>
      <c r="O62">
        <v>-1</v>
      </c>
      <c r="T62" s="1" t="s">
        <v>228</v>
      </c>
      <c r="W62" t="str">
        <f t="shared" si="3"/>
        <v>{"星曜":"三台","內值":57,"星斗":"北斗","拼音":"sāntái","五行":"戊土","分類":"雜曜","主司":"","化氣":"","基本含義":"主福貴，正義、防禦心、文職、穩重、正直、輔助、升等。宜入命身宮。","後天卦":"","廟陷":"","地支數":-1,"地支":"","宮位":"","四化":"","備註":""},</v>
      </c>
      <c r="AA62" s="4" t="str">
        <f t="shared" si="2"/>
        <v>{"星曜":"三台","基本含義":"主福貴，正義、防禦心、文職、穩重、正直、輔助、升等。宜入命身宮。","備註":""},</v>
      </c>
    </row>
    <row r="63" spans="1:27" x14ac:dyDescent="0.25">
      <c r="A63">
        <f t="shared" si="4"/>
        <v>1</v>
      </c>
      <c r="C63" t="s">
        <v>171</v>
      </c>
      <c r="D63">
        <v>58</v>
      </c>
      <c r="E63" t="s">
        <v>206</v>
      </c>
      <c r="F63" t="s">
        <v>418</v>
      </c>
      <c r="G63" t="s">
        <v>203</v>
      </c>
      <c r="H63" t="s">
        <v>360</v>
      </c>
      <c r="L63" t="s">
        <v>518</v>
      </c>
      <c r="O63">
        <v>-1</v>
      </c>
      <c r="T63" s="1" t="s">
        <v>228</v>
      </c>
      <c r="W63" t="str">
        <f t="shared" si="3"/>
        <v>{"星曜":"八座","內值":58,"星斗":"北斗","拼音":"bāzuò","五行":"己土","分類":"雜曜","主司":"","化氣":"","基本含義":"主貴，武職。高尚、口快、熱情、權勢、領導、升等、好辯論。 宜入命身宮。","後天卦":"","廟陷":"","地支數":-1,"地支":"","宮位":"","四化":"","備註":""},</v>
      </c>
      <c r="AA63" s="4" t="str">
        <f t="shared" si="2"/>
        <v>{"星曜":"八座","基本含義":"主貴，武職。高尚、口快、熱情、權勢、領導、升等、好辯論。 宜入命身宮。","備註":""},</v>
      </c>
    </row>
    <row r="64" spans="1:27" x14ac:dyDescent="0.25">
      <c r="A64">
        <f t="shared" si="4"/>
        <v>1</v>
      </c>
      <c r="C64" t="s">
        <v>172</v>
      </c>
      <c r="D64">
        <v>59</v>
      </c>
      <c r="E64" t="s">
        <v>207</v>
      </c>
      <c r="F64" t="s">
        <v>419</v>
      </c>
      <c r="G64" t="s">
        <v>212</v>
      </c>
      <c r="H64" t="s">
        <v>360</v>
      </c>
      <c r="L64" t="s">
        <v>522</v>
      </c>
      <c r="O64">
        <v>-1</v>
      </c>
      <c r="T64" s="1" t="s">
        <v>228</v>
      </c>
      <c r="W64" t="str">
        <f t="shared" si="3"/>
        <v>{"星曜":"恩光","內值":59,"星斗":"南斗","拼音":"ēnguāng","五行":"丙火","分類":"雜曜","主司":"","化氣":"","基本含義":"主恩遇，謹慎，守信，朋友助力，賞識、提拔、贊美。宜入命身財官遷。","後天卦":"","廟陷":"","地支數":-1,"地支":"","宮位":"","四化":"","備註":""},</v>
      </c>
      <c r="AA64" s="4" t="str">
        <f t="shared" si="2"/>
        <v>{"星曜":"恩光","基本含義":"主恩遇，謹慎，守信，朋友助力，賞識、提拔、贊美。宜入命身財官遷。","備註":""},</v>
      </c>
    </row>
    <row r="65" spans="1:27" x14ac:dyDescent="0.25">
      <c r="A65">
        <f t="shared" si="4"/>
        <v>1</v>
      </c>
      <c r="C65" t="s">
        <v>173</v>
      </c>
      <c r="D65">
        <v>60</v>
      </c>
      <c r="E65" t="s">
        <v>206</v>
      </c>
      <c r="F65" t="s">
        <v>420</v>
      </c>
      <c r="G65" t="s">
        <v>222</v>
      </c>
      <c r="H65" t="s">
        <v>360</v>
      </c>
      <c r="L65" t="s">
        <v>523</v>
      </c>
      <c r="O65">
        <v>-1</v>
      </c>
      <c r="T65" s="1" t="s">
        <v>228</v>
      </c>
      <c r="W65" t="str">
        <f t="shared" si="3"/>
        <v>{"星曜":"天貴","內值":60,"星斗":"北斗","拼音":"tiānguì","五行":"戊土","分類":"雜曜","主司":"","化氣":"","基本含義":"主貴、明快、果斷、長輩助力、信譽、名望、成功、正義。宜入命身財官遷。","後天卦":"","廟陷":"","地支數":-1,"地支":"","宮位":"","四化":"","備註":""},</v>
      </c>
      <c r="AA65" s="4" t="str">
        <f t="shared" si="2"/>
        <v>{"星曜":"天貴","基本含義":"主貴、明快、果斷、長輩助力、信譽、名望、成功、正義。宜入命身財官遷。","備註":""},</v>
      </c>
    </row>
    <row r="66" spans="1:27" x14ac:dyDescent="0.25">
      <c r="A66">
        <f t="shared" si="4"/>
        <v>1</v>
      </c>
      <c r="C66" t="s">
        <v>100</v>
      </c>
      <c r="D66">
        <v>61</v>
      </c>
      <c r="F66" t="s">
        <v>421</v>
      </c>
      <c r="G66" t="s">
        <v>222</v>
      </c>
      <c r="H66" t="s">
        <v>360</v>
      </c>
      <c r="L66" t="s">
        <v>529</v>
      </c>
      <c r="O66">
        <v>-1</v>
      </c>
      <c r="T66" s="1" t="s">
        <v>235</v>
      </c>
      <c r="W66" t="str">
        <f t="shared" si="3"/>
        <v>{"星曜":"台輔","內值":61,"星斗":"","拼音":"táifǔ","五行":"戊土","分類":"雜曜","主司":"","化氣":"","基本含義":"台閣之星，主顯貴，性剛強，文學興趣，耿直、參謀、助力，命身疾易皮膚過敏。宜入命身財官遷。","後天卦":"","廟陷":"","地支數":-1,"地支":"","宮位":"","四化":"","備註":""},</v>
      </c>
      <c r="AA66" s="4" t="str">
        <f t="shared" si="2"/>
        <v>{"星曜":"台輔","基本含義":"台閣之星，主顯貴，性剛強，文學興趣，耿直、參謀、助力，命身疾易皮膚過敏。宜入命身財官遷。","備註":""},</v>
      </c>
    </row>
    <row r="67" spans="1:27" x14ac:dyDescent="0.25">
      <c r="A67">
        <f t="shared" si="4"/>
        <v>1</v>
      </c>
      <c r="C67" t="s">
        <v>101</v>
      </c>
      <c r="D67">
        <v>62</v>
      </c>
      <c r="F67" t="s">
        <v>422</v>
      </c>
      <c r="G67" t="s">
        <v>203</v>
      </c>
      <c r="H67" t="s">
        <v>360</v>
      </c>
      <c r="L67" t="s">
        <v>528</v>
      </c>
      <c r="O67">
        <v>-1</v>
      </c>
      <c r="T67" s="1" t="s">
        <v>235</v>
      </c>
      <c r="W67" t="str">
        <f t="shared" si="3"/>
        <v>{"星曜":"封誥","內值":62,"星斗":"","拼音":"fēnggào","五行":"己土","分類":"雜曜","主司":"","化氣":"","基本含義":"封章之星，主榮譽，性精明，藝術創作，模范、完美、特長，命身疾易皮膚濕疹。宜入命身財官遷。","後天卦":"","廟陷":"","地支數":-1,"地支":"","宮位":"","四化":"","備註":""},</v>
      </c>
      <c r="AA67" s="4" t="str">
        <f t="shared" si="2"/>
        <v>{"星曜":"封誥","基本含義":"封章之星，主榮譽，性精明，藝術創作，模范、完美、特長，命身疾易皮膚濕疹。宜入命身財官遷。","備註":""},</v>
      </c>
    </row>
    <row r="68" spans="1:27" x14ac:dyDescent="0.25">
      <c r="A68">
        <f t="shared" si="4"/>
        <v>1</v>
      </c>
      <c r="C68" t="s">
        <v>174</v>
      </c>
      <c r="D68">
        <v>63</v>
      </c>
      <c r="F68" t="s">
        <v>423</v>
      </c>
      <c r="H68" t="s">
        <v>258</v>
      </c>
      <c r="L68" t="s">
        <v>550</v>
      </c>
      <c r="O68">
        <v>-1</v>
      </c>
      <c r="T68" s="1" t="s">
        <v>278</v>
      </c>
      <c r="W68" t="str">
        <f t="shared" si="3"/>
        <v>{"星曜":"長生","內值":63,"星斗":"","拼音":"chángshēng","五行":"","分類":"長生十二神","主司":"","化氣":"","基本含義":"年少／開始，成長，順利，貴人。老運則相反。","後天卦":"","廟陷":"","地支數":-1,"地支":"","宮位":"","四化":"","備註":""},</v>
      </c>
      <c r="AA68" s="4" t="str">
        <f t="shared" si="2"/>
        <v>{"星曜":"長生","基本含義":"年少／開始，成長，順利，貴人。老運則相反。","備註":""},</v>
      </c>
    </row>
    <row r="69" spans="1:27" x14ac:dyDescent="0.25">
      <c r="A69">
        <f t="shared" ref="A69:A100" si="5">COUNTIF($C$5:$C$129,C69)</f>
        <v>1</v>
      </c>
      <c r="C69" t="s">
        <v>175</v>
      </c>
      <c r="D69">
        <v>64</v>
      </c>
      <c r="F69" t="s">
        <v>425</v>
      </c>
      <c r="H69" t="s">
        <v>258</v>
      </c>
      <c r="L69" t="s">
        <v>507</v>
      </c>
      <c r="O69">
        <v>-1</v>
      </c>
      <c r="T69" s="1" t="s">
        <v>278</v>
      </c>
      <c r="W69" t="str">
        <f t="shared" si="3"/>
        <v>{"星曜":"沐浴","內值":64,"星斗":"","拼音":"mùyù","五行":"","分類":"長生十二神","主司":"","化氣":"","基本含義":"桃花，苦惱，感情，錢財，新鮮。子午卯酉為桃花地，有煞為桃花劫。","後天卦":"","廟陷":"","地支數":-1,"地支":"","宮位":"","四化":"","備註":""},</v>
      </c>
      <c r="AA69" s="4" t="str">
        <f t="shared" ref="AA69:AA120" si="6">$B$6&amp;$C$4&amp;$B$8&amp;C69&amp;$B$10&amp;
$L$4&amp;$B$8&amp;L69&amp;$B$10&amp;
$S$4&amp;$B$8&amp;S69&amp;$B$17</f>
        <v>{"星曜":"沐浴","基本含義":"桃花，苦惱，感情，錢財，新鮮。子午卯酉為桃花地，有煞為桃花劫。","備註":""},</v>
      </c>
    </row>
    <row r="70" spans="1:27" x14ac:dyDescent="0.25">
      <c r="A70">
        <f t="shared" si="5"/>
        <v>1</v>
      </c>
      <c r="C70" t="s">
        <v>176</v>
      </c>
      <c r="D70">
        <v>65</v>
      </c>
      <c r="F70" t="s">
        <v>424</v>
      </c>
      <c r="H70" t="s">
        <v>258</v>
      </c>
      <c r="L70" t="s">
        <v>508</v>
      </c>
      <c r="O70">
        <v>-1</v>
      </c>
      <c r="T70" s="1" t="s">
        <v>278</v>
      </c>
      <c r="W70" t="str">
        <f t="shared" si="3"/>
        <v>{"星曜":"冠帶","內值":65,"星斗":"","拼音":"guàndài","五行":"","分類":"長生十二神","主司":"","化氣":"","基本含義":"順利，吉祥，成就，虛名。","後天卦":"","廟陷":"","地支數":-1,"地支":"","宮位":"","四化":"","備註":""},</v>
      </c>
      <c r="AA70" s="4" t="str">
        <f t="shared" si="6"/>
        <v>{"星曜":"冠帶","基本含義":"順利，吉祥，成就，虛名。","備註":""},</v>
      </c>
    </row>
    <row r="71" spans="1:27" x14ac:dyDescent="0.25">
      <c r="A71">
        <f t="shared" si="5"/>
        <v>1</v>
      </c>
      <c r="C71" t="s">
        <v>177</v>
      </c>
      <c r="D71">
        <v>66</v>
      </c>
      <c r="F71" t="s">
        <v>426</v>
      </c>
      <c r="H71" t="s">
        <v>258</v>
      </c>
      <c r="L71" t="s">
        <v>509</v>
      </c>
      <c r="O71">
        <v>-1</v>
      </c>
      <c r="T71" s="1" t="s">
        <v>278</v>
      </c>
      <c r="W71" t="str">
        <f t="shared" si="3"/>
        <v>{"星曜":"臨官","內值":66,"星斗":"","拼音":"línguān","五行":"","分類":"長生十二神","主司":"","化氣":"","基本含義":"順暢，結果，得到，滿意，幸福，擁有。","後天卦":"","廟陷":"","地支數":-1,"地支":"","宮位":"","四化":"","備註":""},</v>
      </c>
      <c r="AA71" s="4" t="str">
        <f t="shared" si="6"/>
        <v>{"星曜":"臨官","基本含義":"順暢，結果，得到，滿意，幸福，擁有。","備註":""},</v>
      </c>
    </row>
    <row r="72" spans="1:27" x14ac:dyDescent="0.25">
      <c r="A72">
        <f t="shared" si="5"/>
        <v>1</v>
      </c>
      <c r="C72" t="s">
        <v>178</v>
      </c>
      <c r="D72">
        <v>67</v>
      </c>
      <c r="F72" t="s">
        <v>427</v>
      </c>
      <c r="H72" t="s">
        <v>258</v>
      </c>
      <c r="L72" t="s">
        <v>551</v>
      </c>
      <c r="O72">
        <v>-1</v>
      </c>
      <c r="T72" s="1" t="s">
        <v>278</v>
      </c>
      <c r="W72" t="str">
        <f t="shared" si="3"/>
        <v>{"星曜":"帝旺","內值":67,"星斗":"","拼音":"dìwàng","五行":"","分類":"長生十二神","主司":"","化氣":"","基本含義":"壯大，發展，延伸，暴露，高處。年老／後悔，不及。","後天卦":"","廟陷":"","地支數":-1,"地支":"","宮位":"","四化":"","備註":""},</v>
      </c>
      <c r="AA72" s="4" t="str">
        <f t="shared" si="6"/>
        <v>{"星曜":"帝旺","基本含義":"壯大，發展，延伸，暴露，高處。年老／後悔，不及。","備註":""},</v>
      </c>
    </row>
    <row r="73" spans="1:27" x14ac:dyDescent="0.25">
      <c r="A73">
        <f t="shared" si="5"/>
        <v>1</v>
      </c>
      <c r="C73" t="s">
        <v>179</v>
      </c>
      <c r="D73">
        <v>68</v>
      </c>
      <c r="F73" t="s">
        <v>428</v>
      </c>
      <c r="H73" t="s">
        <v>258</v>
      </c>
      <c r="L73" t="s">
        <v>510</v>
      </c>
      <c r="O73">
        <v>-1</v>
      </c>
      <c r="T73" s="1" t="s">
        <v>278</v>
      </c>
      <c r="W73" t="str">
        <f t="shared" si="3"/>
        <v>{"星曜":"衰","內值":68,"星斗":"","拼音":"shuāi","五行":"","分類":"長生十二神","主司":"","化氣":"","基本含義":"墜落，頹廢，沒力，隨便，敷衍。","後天卦":"","廟陷":"","地支數":-1,"地支":"","宮位":"","四化":"","備註":""},</v>
      </c>
      <c r="AA73" s="4" t="str">
        <f t="shared" si="6"/>
        <v>{"星曜":"衰","基本含義":"墜落，頹廢，沒力，隨便，敷衍。","備註":""},</v>
      </c>
    </row>
    <row r="74" spans="1:27" x14ac:dyDescent="0.25">
      <c r="A74">
        <f t="shared" si="5"/>
        <v>1</v>
      </c>
      <c r="C74" t="s">
        <v>180</v>
      </c>
      <c r="D74">
        <v>69</v>
      </c>
      <c r="F74" t="s">
        <v>429</v>
      </c>
      <c r="H74" t="s">
        <v>258</v>
      </c>
      <c r="L74" t="s">
        <v>511</v>
      </c>
      <c r="O74">
        <v>-1</v>
      </c>
      <c r="T74" s="1" t="s">
        <v>278</v>
      </c>
      <c r="W74" t="str">
        <f t="shared" si="3"/>
        <v>{"星曜":"病","內值":69,"星斗":"","拼音":"bìng","五行":"","分類":"長生十二神","主司":"","化氣":"","基本含義":"停滯，延遲，晚到，不敢，害怕，驚嚇。","後天卦":"","廟陷":"","地支數":-1,"地支":"","宮位":"","四化":"","備註":""},</v>
      </c>
      <c r="AA74" s="4" t="str">
        <f t="shared" si="6"/>
        <v>{"星曜":"病","基本含義":"停滯，延遲，晚到，不敢，害怕，驚嚇。","備註":""},</v>
      </c>
    </row>
    <row r="75" spans="1:27" x14ac:dyDescent="0.25">
      <c r="A75">
        <f t="shared" si="5"/>
        <v>1</v>
      </c>
      <c r="C75" t="s">
        <v>181</v>
      </c>
      <c r="D75">
        <v>70</v>
      </c>
      <c r="F75" t="s">
        <v>430</v>
      </c>
      <c r="H75" t="s">
        <v>258</v>
      </c>
      <c r="L75" t="s">
        <v>512</v>
      </c>
      <c r="O75">
        <v>-1</v>
      </c>
      <c r="T75" s="1" t="s">
        <v>278</v>
      </c>
      <c r="W75" t="str">
        <f t="shared" si="3"/>
        <v>{"星曜":"死","內值":70,"星斗":"","拼音":"sǐ","五行":"","分類":"長生十二神","主司":"","化氣":"","基本含義":"結束，放棄，消極，陰暗，等待，舊物，落後。","後天卦":"","廟陷":"","地支數":-1,"地支":"","宮位":"","四化":"","備註":""},</v>
      </c>
      <c r="AA75" s="4" t="str">
        <f t="shared" si="6"/>
        <v>{"星曜":"死","基本含義":"結束，放棄，消極，陰暗，等待，舊物，落後。","備註":""},</v>
      </c>
    </row>
    <row r="76" spans="1:27" x14ac:dyDescent="0.25">
      <c r="A76">
        <f t="shared" si="5"/>
        <v>1</v>
      </c>
      <c r="C76" t="s">
        <v>182</v>
      </c>
      <c r="D76">
        <v>71</v>
      </c>
      <c r="F76" t="s">
        <v>431</v>
      </c>
      <c r="H76" t="s">
        <v>258</v>
      </c>
      <c r="L76" t="s">
        <v>513</v>
      </c>
      <c r="O76">
        <v>-1</v>
      </c>
      <c r="T76" s="1" t="s">
        <v>278</v>
      </c>
      <c r="W76" t="str">
        <f t="shared" ref="W76:W120" si="7">$B$6&amp;$C$4&amp;$B$8&amp;C76&amp;$B$10&amp;
$D$4&amp;$B$9&amp;D76&amp;$B$12&amp;
$E$4&amp;$B$8&amp;E76&amp;$B$10&amp;
$F$4&amp;$B$8&amp;F76&amp;$B$10&amp;
$G$4&amp;$B$8&amp;G76&amp;$B$10&amp;
$H$4&amp;$B$8&amp;H76&amp;$B$10&amp;
$I$4&amp;$B$8&amp;I76&amp;$B$10&amp;
$J$4&amp;$B$8&amp;J76&amp;$B$10&amp;
$L$4&amp;$B$8&amp;L76&amp;$B$10&amp;
$M$4&amp;$B$8&amp;M76&amp;$B$10&amp;
$N$4&amp;$B$8&amp;N76&amp;$B$10&amp;
$O$4&amp;$B$9&amp;O76&amp;$B$12&amp;
$P$4&amp;$B$8&amp;P76&amp;$B$10&amp;
$Q$4&amp;$B$8&amp;Q76&amp;$B$10&amp;
$R$4&amp;$B$8&amp;R76&amp;$B$10&amp;
$S$4&amp;$B$8&amp;S76&amp;$B$17</f>
        <v>{"星曜":"墓","內值":71,"星斗":"","拼音":"mù","五行":"","分類":"長生十二神","主司":"","化氣":"","基本含義":"重新，準備，計畫，改進，裝修。","後天卦":"","廟陷":"","地支數":-1,"地支":"","宮位":"","四化":"","備註":""},</v>
      </c>
      <c r="AA76" s="4" t="str">
        <f t="shared" si="6"/>
        <v>{"星曜":"墓","基本含義":"重新，準備，計畫，改進，裝修。","備註":""},</v>
      </c>
    </row>
    <row r="77" spans="1:27" x14ac:dyDescent="0.25">
      <c r="A77">
        <f t="shared" si="5"/>
        <v>1</v>
      </c>
      <c r="C77" t="s">
        <v>183</v>
      </c>
      <c r="D77">
        <v>72</v>
      </c>
      <c r="F77" t="s">
        <v>432</v>
      </c>
      <c r="H77" t="s">
        <v>258</v>
      </c>
      <c r="L77" t="s">
        <v>514</v>
      </c>
      <c r="O77">
        <v>-1</v>
      </c>
      <c r="T77" s="1" t="s">
        <v>278</v>
      </c>
      <c r="W77" t="str">
        <f t="shared" si="7"/>
        <v>{"星曜":"絕","內值":72,"星斗":"","拼音":"jué","五行":"","分類":"長生十二神","主司":"","化氣":"","基本含義":"孤獨，消滅，低窪，無助，沒心，相反。","後天卦":"","廟陷":"","地支數":-1,"地支":"","宮位":"","四化":"","備註":""},</v>
      </c>
      <c r="AA77" s="4" t="str">
        <f t="shared" si="6"/>
        <v>{"星曜":"絕","基本含義":"孤獨，消滅，低窪，無助，沒心，相反。","備註":""},</v>
      </c>
    </row>
    <row r="78" spans="1:27" x14ac:dyDescent="0.25">
      <c r="A78">
        <f t="shared" si="5"/>
        <v>1</v>
      </c>
      <c r="C78" t="s">
        <v>184</v>
      </c>
      <c r="D78">
        <v>73</v>
      </c>
      <c r="F78" t="s">
        <v>433</v>
      </c>
      <c r="H78" t="s">
        <v>258</v>
      </c>
      <c r="L78" t="s">
        <v>515</v>
      </c>
      <c r="O78">
        <v>-1</v>
      </c>
      <c r="T78" s="1" t="s">
        <v>278</v>
      </c>
      <c r="W78" t="str">
        <f t="shared" si="7"/>
        <v>{"星曜":"胎","內值":73,"星斗":"","拼音":"tāi","五行":"","分類":"長生十二神","主司":"","化氣":"","基本含義":"希望，期待，新的，細微，冷藏。","後天卦":"","廟陷":"","地支數":-1,"地支":"","宮位":"","四化":"","備註":""},</v>
      </c>
      <c r="AA78" s="4" t="str">
        <f t="shared" si="6"/>
        <v>{"星曜":"胎","基本含義":"希望，期待，新的，細微，冷藏。","備註":""},</v>
      </c>
    </row>
    <row r="79" spans="1:27" x14ac:dyDescent="0.25">
      <c r="A79">
        <f t="shared" si="5"/>
        <v>1</v>
      </c>
      <c r="C79" t="s">
        <v>185</v>
      </c>
      <c r="D79">
        <v>74</v>
      </c>
      <c r="F79" t="s">
        <v>434</v>
      </c>
      <c r="H79" t="s">
        <v>258</v>
      </c>
      <c r="L79" t="s">
        <v>516</v>
      </c>
      <c r="O79">
        <v>-1</v>
      </c>
      <c r="T79" s="1" t="s">
        <v>278</v>
      </c>
      <c r="W79" t="str">
        <f t="shared" si="7"/>
        <v>{"星曜":"養","內值":74,"星斗":"","拼音":"yǎng","五行":"","分類":"長生十二神","主司":"","化氣":"","基本含義":"幼小，正面，收藏，吸收，複合，多次。","後天卦":"","廟陷":"","地支數":-1,"地支":"","宮位":"","四化":"","備註":""},</v>
      </c>
      <c r="AA79" s="4" t="str">
        <f t="shared" si="6"/>
        <v>{"星曜":"養","基本含義":"幼小，正面，收藏，吸收，複合，多次。","備註":""},</v>
      </c>
    </row>
    <row r="80" spans="1:27" x14ac:dyDescent="0.25">
      <c r="A80">
        <f t="shared" si="5"/>
        <v>1</v>
      </c>
      <c r="C80" t="s">
        <v>123</v>
      </c>
      <c r="D80">
        <v>75</v>
      </c>
      <c r="F80" t="s">
        <v>435</v>
      </c>
      <c r="H80" t="s">
        <v>247</v>
      </c>
      <c r="L80" t="s">
        <v>474</v>
      </c>
      <c r="O80">
        <v>-1</v>
      </c>
      <c r="T80" s="1" t="s">
        <v>229</v>
      </c>
      <c r="W80" t="str">
        <f t="shared" si="7"/>
        <v>{"星曜":"歲建","內值":75,"星斗":"","拼音":"suìjiàn","五行":"","分類":"歲前十二神","主司":"","化氣":"","基本含義":"男意外，女難產，麻煩，停滯，糾纏。","後天卦":"","廟陷":"","地支數":-1,"地支":"","宮位":"","四化":"","備註":""},</v>
      </c>
      <c r="AA80" s="4" t="str">
        <f t="shared" si="6"/>
        <v>{"星曜":"歲建","基本含義":"男意外，女難產，麻煩，停滯，糾纏。","備註":""},</v>
      </c>
    </row>
    <row r="81" spans="1:27" x14ac:dyDescent="0.25">
      <c r="A81">
        <f t="shared" si="5"/>
        <v>1</v>
      </c>
      <c r="C81" t="s">
        <v>124</v>
      </c>
      <c r="D81">
        <v>76</v>
      </c>
      <c r="F81" t="s">
        <v>436</v>
      </c>
      <c r="H81" t="s">
        <v>247</v>
      </c>
      <c r="L81" t="s">
        <v>475</v>
      </c>
      <c r="O81">
        <v>-1</v>
      </c>
      <c r="T81" s="1" t="s">
        <v>229</v>
      </c>
      <c r="W81" t="str">
        <f t="shared" si="7"/>
        <v>{"星曜":"晦氣","內值":76,"星斗":"","拼音":"huìqì","五行":"","分類":"歲前十二神","主司":"","化氣":"","基本含義":"後悔，無助，消沉，無力感。","後天卦":"","廟陷":"","地支數":-1,"地支":"","宮位":"","四化":"","備註":""},</v>
      </c>
      <c r="AA81" s="4" t="str">
        <f t="shared" si="6"/>
        <v>{"星曜":"晦氣","基本含義":"後悔，無助，消沉，無力感。","備註":""},</v>
      </c>
    </row>
    <row r="82" spans="1:27" x14ac:dyDescent="0.25">
      <c r="A82">
        <f t="shared" si="5"/>
        <v>1</v>
      </c>
      <c r="C82" t="s">
        <v>125</v>
      </c>
      <c r="D82">
        <v>77</v>
      </c>
      <c r="F82" t="s">
        <v>437</v>
      </c>
      <c r="H82" t="s">
        <v>247</v>
      </c>
      <c r="L82" t="s">
        <v>476</v>
      </c>
      <c r="O82">
        <v>-1</v>
      </c>
      <c r="T82" s="1" t="s">
        <v>229</v>
      </c>
      <c r="W82" t="str">
        <f t="shared" si="7"/>
        <v>{"星曜":"喪門","內值":77,"星斗":"","拼音":"sàngmén","五行":"","分類":"歲前十二神","主司":"","化氣":"","基本含義":"原本有的~失去，消失，不見，身體酸痛，淤青。","後天卦":"","廟陷":"","地支數":-1,"地支":"","宮位":"","四化":"","備註":""},</v>
      </c>
      <c r="AA82" s="4" t="str">
        <f t="shared" si="6"/>
        <v>{"星曜":"喪門","基本含義":"原本有的~失去，消失，不見，身體酸痛，淤青。","備註":""},</v>
      </c>
    </row>
    <row r="83" spans="1:27" x14ac:dyDescent="0.25">
      <c r="A83">
        <f t="shared" si="5"/>
        <v>1</v>
      </c>
      <c r="C83" t="s">
        <v>126</v>
      </c>
      <c r="D83">
        <v>78</v>
      </c>
      <c r="F83" t="s">
        <v>438</v>
      </c>
      <c r="H83" t="s">
        <v>247</v>
      </c>
      <c r="L83" t="s">
        <v>477</v>
      </c>
      <c r="O83">
        <v>-1</v>
      </c>
      <c r="T83" s="1" t="s">
        <v>229</v>
      </c>
      <c r="W83" t="str">
        <f t="shared" si="7"/>
        <v>{"星曜":"貫索","內值":78,"星斗":"","拼音":"guànsuǒ","五行":"","分類":"歲前十二神","主司":"","化氣":"","基本含義":"約束，被迫，流言，醫院診療。","後天卦":"","廟陷":"","地支數":-1,"地支":"","宮位":"","四化":"","備註":""},</v>
      </c>
      <c r="AA83" s="4" t="str">
        <f t="shared" si="6"/>
        <v>{"星曜":"貫索","基本含義":"約束，被迫，流言，醫院診療。","備註":""},</v>
      </c>
    </row>
    <row r="84" spans="1:27" x14ac:dyDescent="0.25">
      <c r="A84">
        <f t="shared" si="5"/>
        <v>1</v>
      </c>
      <c r="C84" t="s">
        <v>127</v>
      </c>
      <c r="D84">
        <v>79</v>
      </c>
      <c r="F84" t="s">
        <v>439</v>
      </c>
      <c r="H84" t="s">
        <v>247</v>
      </c>
      <c r="L84" t="s">
        <v>478</v>
      </c>
      <c r="O84">
        <v>-1</v>
      </c>
      <c r="T84" s="1" t="s">
        <v>229</v>
      </c>
      <c r="W84" t="str">
        <f t="shared" si="7"/>
        <v>{"星曜":"官符","內值":79,"星斗":"","拼音":"guānfú","五行":"","分類":"歲前十二神","主司":"","化氣":"","基本含義":"法律，糾紛，破財，罰則，規避。","後天卦":"","廟陷":"","地支數":-1,"地支":"","宮位":"","四化":"","備註":""},</v>
      </c>
      <c r="AA84" s="4" t="str">
        <f t="shared" si="6"/>
        <v>{"星曜":"官符","基本含義":"法律，糾紛，破財，罰則，規避。","備註":""},</v>
      </c>
    </row>
    <row r="85" spans="1:27" x14ac:dyDescent="0.25">
      <c r="A85">
        <f t="shared" si="5"/>
        <v>1</v>
      </c>
      <c r="C85" t="s">
        <v>128</v>
      </c>
      <c r="D85">
        <v>80</v>
      </c>
      <c r="F85" t="s">
        <v>440</v>
      </c>
      <c r="H85" t="s">
        <v>247</v>
      </c>
      <c r="L85" t="s">
        <v>552</v>
      </c>
      <c r="O85">
        <v>-1</v>
      </c>
      <c r="T85" s="1" t="s">
        <v>229</v>
      </c>
      <c r="W85" t="str">
        <f t="shared" si="7"/>
        <v>{"星曜":"小耗","內值":80,"星斗":"","拼音":"xiǎohào","五行":"","分類":"歲前十二神","主司":"","化氣":"","基本含義":"自己／金錢損失，物件損害。","後天卦":"","廟陷":"","地支數":-1,"地支":"","宮位":"","四化":"","備註":""},</v>
      </c>
      <c r="AA85" s="4" t="str">
        <f t="shared" si="6"/>
        <v>{"星曜":"小耗","基本含義":"自己／金錢損失，物件損害。","備註":""},</v>
      </c>
    </row>
    <row r="86" spans="1:27" x14ac:dyDescent="0.25">
      <c r="A86">
        <f t="shared" si="5"/>
        <v>1</v>
      </c>
      <c r="C86" t="s">
        <v>167</v>
      </c>
      <c r="D86">
        <v>81</v>
      </c>
      <c r="F86" t="s">
        <v>441</v>
      </c>
      <c r="H86" t="s">
        <v>247</v>
      </c>
      <c r="L86" t="s">
        <v>553</v>
      </c>
      <c r="O86">
        <v>-1</v>
      </c>
      <c r="T86" s="1" t="s">
        <v>229</v>
      </c>
      <c r="U86" t="s">
        <v>129</v>
      </c>
      <c r="W86" t="str">
        <f t="shared" si="7"/>
        <v>{"星曜":"歲破","內值":81,"星斗":"","拼音":"suìpò","五行":"","分類":"歲前十二神","主司":"","化氣":"","基本含義":"家人／金錢，精神，損失，錯誤。×","後天卦":"","廟陷":"","地支數":-1,"地支":"","宮位":"","四化":"","備註":""},</v>
      </c>
      <c r="AA86" s="4" t="str">
        <f t="shared" si="6"/>
        <v>{"星曜":"歲破","基本含義":"家人／金錢，精神，損失，錯誤。×","備註":""},</v>
      </c>
    </row>
    <row r="87" spans="1:27" x14ac:dyDescent="0.25">
      <c r="A87">
        <f t="shared" si="5"/>
        <v>1</v>
      </c>
      <c r="C87" t="s">
        <v>130</v>
      </c>
      <c r="D87">
        <v>82</v>
      </c>
      <c r="F87" t="s">
        <v>442</v>
      </c>
      <c r="H87" t="s">
        <v>247</v>
      </c>
      <c r="L87" t="s">
        <v>479</v>
      </c>
      <c r="O87">
        <v>-1</v>
      </c>
      <c r="T87" s="1" t="s">
        <v>229</v>
      </c>
      <c r="W87" t="str">
        <f t="shared" si="7"/>
        <v>{"星曜":"龍德","內值":82,"星斗":"","拼音":"lóngdé","五行":"","分類":"歲前十二神","主司":"","化氣":"","基本含義":"化凶，平安，轉讓。","後天卦":"","廟陷":"","地支數":-1,"地支":"","宮位":"","四化":"","備註":""},</v>
      </c>
      <c r="AA87" s="4" t="str">
        <f t="shared" si="6"/>
        <v>{"星曜":"龍德","基本含義":"化凶，平安，轉讓。","備註":""},</v>
      </c>
    </row>
    <row r="88" spans="1:27" x14ac:dyDescent="0.25">
      <c r="A88">
        <f t="shared" si="5"/>
        <v>1</v>
      </c>
      <c r="C88" t="s">
        <v>131</v>
      </c>
      <c r="D88">
        <v>83</v>
      </c>
      <c r="F88" t="s">
        <v>443</v>
      </c>
      <c r="G88" t="s">
        <v>362</v>
      </c>
      <c r="H88" t="s">
        <v>247</v>
      </c>
      <c r="L88" t="s">
        <v>480</v>
      </c>
      <c r="O88">
        <v>-1</v>
      </c>
      <c r="T88" s="1" t="s">
        <v>229</v>
      </c>
      <c r="W88" t="str">
        <f t="shared" si="7"/>
        <v>{"星曜":"白虎","內值":83,"星斗":"","拼音":"báihǔ","五行":"金","分類":"歲前十二神","主司":"","化氣":"","基本含義":"主刑傷，血光，傷害，意外，不喜入命身及少中運。","後天卦":"","廟陷":"","地支數":-1,"地支":"","宮位":"","四化":"","備註":""},</v>
      </c>
      <c r="AA88" s="4" t="str">
        <f t="shared" si="6"/>
        <v>{"星曜":"白虎","基本含義":"主刑傷，血光，傷害，意外，不喜入命身及少中運。","備註":""},</v>
      </c>
    </row>
    <row r="89" spans="1:27" x14ac:dyDescent="0.25">
      <c r="A89">
        <f t="shared" si="5"/>
        <v>1</v>
      </c>
      <c r="C89" t="s">
        <v>132</v>
      </c>
      <c r="D89">
        <v>84</v>
      </c>
      <c r="F89" t="s">
        <v>444</v>
      </c>
      <c r="H89" t="s">
        <v>247</v>
      </c>
      <c r="L89" t="s">
        <v>481</v>
      </c>
      <c r="O89">
        <v>-1</v>
      </c>
      <c r="T89" s="1" t="s">
        <v>229</v>
      </c>
      <c r="W89" t="str">
        <f t="shared" si="7"/>
        <v>{"星曜":"天德","內值":84,"星斗":"","拼音":"tiāndé","五行":"","分類":"歲前十二神","主司":"","化氣":"","基本含義":"保護，阻擋，化桃花煞，解咸池，沐浴。","後天卦":"","廟陷":"","地支數":-1,"地支":"","宮位":"","四化":"","備註":""},</v>
      </c>
      <c r="AA89" s="4" t="str">
        <f t="shared" si="6"/>
        <v>{"星曜":"天德","基本含義":"保護，阻擋，化桃花煞，解咸池，沐浴。","備註":""},</v>
      </c>
    </row>
    <row r="90" spans="1:27" x14ac:dyDescent="0.25">
      <c r="A90">
        <f t="shared" si="5"/>
        <v>1</v>
      </c>
      <c r="C90" t="s">
        <v>133</v>
      </c>
      <c r="D90">
        <v>85</v>
      </c>
      <c r="F90" t="s">
        <v>445</v>
      </c>
      <c r="G90" t="s">
        <v>361</v>
      </c>
      <c r="H90" t="s">
        <v>247</v>
      </c>
      <c r="L90" t="s">
        <v>482</v>
      </c>
      <c r="O90">
        <v>-1</v>
      </c>
      <c r="T90" s="1" t="s">
        <v>229</v>
      </c>
      <c r="W90" t="str">
        <f t="shared" si="7"/>
        <v>{"星曜":"弔客","內值":85,"星斗":"","拼音":"diàokè","五行":"火","分類":"歲前十二神","主司":"","化氣":"","基本含義":"主孝服，開刀，困擾，心情低落，不喜入命身及少中運。","後天卦":"","廟陷":"","地支數":-1,"地支":"","宮位":"","四化":"","備註":""},</v>
      </c>
      <c r="AA90" s="4" t="str">
        <f t="shared" si="6"/>
        <v>{"星曜":"弔客","基本含義":"主孝服，開刀，困擾，心情低落，不喜入命身及少中運。","備註":""},</v>
      </c>
    </row>
    <row r="91" spans="1:27" x14ac:dyDescent="0.25">
      <c r="A91">
        <f t="shared" si="5"/>
        <v>1</v>
      </c>
      <c r="C91" t="s">
        <v>134</v>
      </c>
      <c r="D91">
        <v>86</v>
      </c>
      <c r="F91" t="s">
        <v>446</v>
      </c>
      <c r="H91" t="s">
        <v>247</v>
      </c>
      <c r="L91" t="s">
        <v>483</v>
      </c>
      <c r="O91">
        <v>-1</v>
      </c>
      <c r="T91" s="1" t="s">
        <v>229</v>
      </c>
      <c r="W91" t="str">
        <f t="shared" si="7"/>
        <v>{"星曜":"病符","內值":86,"星斗":"","拼音":"bìngfú","五行":"","分類":"歲前十二神","主司":"","化氣":"","基本含義":"小傷，外傷，感染。","後天卦":"","廟陷":"","地支數":-1,"地支":"","宮位":"","四化":"","備註":""},</v>
      </c>
      <c r="AA91" s="4" t="str">
        <f t="shared" si="6"/>
        <v>{"星曜":"病符","基本含義":"小傷，外傷，感染。","備註":""},</v>
      </c>
    </row>
    <row r="92" spans="1:27" x14ac:dyDescent="0.25">
      <c r="A92">
        <f t="shared" si="5"/>
        <v>1</v>
      </c>
      <c r="C92" t="s">
        <v>246</v>
      </c>
      <c r="D92">
        <v>87</v>
      </c>
      <c r="F92" t="s">
        <v>447</v>
      </c>
      <c r="H92" t="s">
        <v>279</v>
      </c>
      <c r="L92" t="s">
        <v>484</v>
      </c>
      <c r="O92">
        <v>-1</v>
      </c>
      <c r="T92" s="1" t="s">
        <v>229</v>
      </c>
      <c r="W92" t="str">
        <f t="shared" si="7"/>
        <v>{"星曜":"將星","內值":87,"星斗":"","拼音":"jiāngxīng","五行":"","分類":"將前十二神","主司":"","化氣":"","基本含義":"武貴，文升，化凶。","後天卦":"","廟陷":"","地支數":-1,"地支":"","宮位":"","四化":"","備註":""},</v>
      </c>
      <c r="AA92" s="4" t="str">
        <f t="shared" si="6"/>
        <v>{"星曜":"將星","基本含義":"武貴，文升，化凶。","備註":""},</v>
      </c>
    </row>
    <row r="93" spans="1:27" x14ac:dyDescent="0.25">
      <c r="A93">
        <f t="shared" si="5"/>
        <v>1</v>
      </c>
      <c r="C93" t="s">
        <v>138</v>
      </c>
      <c r="D93">
        <v>88</v>
      </c>
      <c r="F93" t="s">
        <v>448</v>
      </c>
      <c r="H93" t="s">
        <v>279</v>
      </c>
      <c r="L93" t="s">
        <v>485</v>
      </c>
      <c r="O93">
        <v>-1</v>
      </c>
      <c r="T93" s="1" t="s">
        <v>229</v>
      </c>
      <c r="W93" t="str">
        <f t="shared" si="7"/>
        <v>{"星曜":"攀鞍","內值":88,"星斗":"","拼音":"pānān","五行":"","分類":"將前十二神","主司":"","化氣":"","基本含義":"就職，考試，名次。","後天卦":"","廟陷":"","地支數":-1,"地支":"","宮位":"","四化":"","備註":""},</v>
      </c>
      <c r="AA93" s="4" t="str">
        <f t="shared" si="6"/>
        <v>{"星曜":"攀鞍","基本含義":"就職，考試，名次。","備註":""},</v>
      </c>
    </row>
    <row r="94" spans="1:27" x14ac:dyDescent="0.25">
      <c r="A94">
        <f t="shared" si="5"/>
        <v>1</v>
      </c>
      <c r="C94" t="s">
        <v>139</v>
      </c>
      <c r="D94">
        <v>89</v>
      </c>
      <c r="F94" t="s">
        <v>449</v>
      </c>
      <c r="H94" t="s">
        <v>279</v>
      </c>
      <c r="L94" t="s">
        <v>486</v>
      </c>
      <c r="O94">
        <v>-1</v>
      </c>
      <c r="T94" s="1" t="s">
        <v>229</v>
      </c>
      <c r="W94" t="str">
        <f t="shared" si="7"/>
        <v>{"星曜":"歲驛","內值":89,"星斗":"","拼音":"suìyì","五行":"","分類":"將前十二神","主司":"","化氣":"","基本含義":"變動，外出，忙碌。","後天卦":"","廟陷":"","地支數":-1,"地支":"","宮位":"","四化":"","備註":""},</v>
      </c>
      <c r="AA94" s="4" t="str">
        <f t="shared" si="6"/>
        <v>{"星曜":"歲驛","基本含義":"變動，外出，忙碌。","備註":""},</v>
      </c>
    </row>
    <row r="95" spans="1:27" x14ac:dyDescent="0.25">
      <c r="A95">
        <f t="shared" si="5"/>
        <v>1</v>
      </c>
      <c r="C95" t="s">
        <v>140</v>
      </c>
      <c r="D95">
        <v>90</v>
      </c>
      <c r="F95" t="s">
        <v>450</v>
      </c>
      <c r="H95" t="s">
        <v>279</v>
      </c>
      <c r="L95" t="s">
        <v>487</v>
      </c>
      <c r="O95">
        <v>-1</v>
      </c>
      <c r="T95" s="1" t="s">
        <v>229</v>
      </c>
      <c r="W95" t="str">
        <f t="shared" si="7"/>
        <v>{"星曜":"息神","內值":90,"星斗":"","拼音":"xīshén","五行":"","分類":"將前十二神","主司":"","化氣":"","基本含義":"沉默，停止，中斷，解約。","後天卦":"","廟陷":"","地支數":-1,"地支":"","宮位":"","四化":"","備註":""},</v>
      </c>
      <c r="AA95" s="4" t="str">
        <f t="shared" si="6"/>
        <v>{"星曜":"息神","基本含義":"沉默，停止，中斷，解約。","備註":""},</v>
      </c>
    </row>
    <row r="96" spans="1:27" x14ac:dyDescent="0.25">
      <c r="A96">
        <f t="shared" si="5"/>
        <v>1</v>
      </c>
      <c r="C96" t="s">
        <v>141</v>
      </c>
      <c r="D96">
        <v>91</v>
      </c>
      <c r="F96" t="s">
        <v>451</v>
      </c>
      <c r="H96" t="s">
        <v>279</v>
      </c>
      <c r="L96" t="s">
        <v>488</v>
      </c>
      <c r="O96">
        <v>-1</v>
      </c>
      <c r="T96" s="1" t="s">
        <v>229</v>
      </c>
      <c r="W96" t="str">
        <f t="shared" si="7"/>
        <v>{"星曜":"華蓋","內值":91,"星斗":"","拼音":"huágài","五行":"","分類":"將前十二神","主司":"","化氣":"","基本含義":"才藝，學習，孤獨，不被理解。","後天卦":"","廟陷":"","地支數":-1,"地支":"","宮位":"","四化":"","備註":""},</v>
      </c>
      <c r="AA96" s="4" t="str">
        <f t="shared" si="6"/>
        <v>{"星曜":"華蓋","基本含義":"才藝，學習，孤獨，不被理解。","備註":""},</v>
      </c>
    </row>
    <row r="97" spans="1:27" x14ac:dyDescent="0.25">
      <c r="A97">
        <f t="shared" si="5"/>
        <v>1</v>
      </c>
      <c r="C97" t="s">
        <v>142</v>
      </c>
      <c r="D97">
        <v>92</v>
      </c>
      <c r="F97" t="s">
        <v>452</v>
      </c>
      <c r="H97" t="s">
        <v>279</v>
      </c>
      <c r="L97" t="s">
        <v>489</v>
      </c>
      <c r="O97">
        <v>-1</v>
      </c>
      <c r="T97" s="1" t="s">
        <v>229</v>
      </c>
      <c r="W97" t="str">
        <f t="shared" si="7"/>
        <v>{"星曜":"劫煞","內值":92,"星斗":"","拼音":"jiéshā","五行":"","分類":"將前十二神","主司":"","化氣":"","基本含義":"不順，阻礙，小人，流言。","後天卦":"","廟陷":"","地支數":-1,"地支":"","宮位":"","四化":"","備註":""},</v>
      </c>
      <c r="AA97" s="4" t="str">
        <f t="shared" si="6"/>
        <v>{"星曜":"劫煞","基本含義":"不順，阻礙，小人，流言。","備註":""},</v>
      </c>
    </row>
    <row r="98" spans="1:27" x14ac:dyDescent="0.25">
      <c r="A98">
        <f t="shared" si="5"/>
        <v>1</v>
      </c>
      <c r="C98" t="s">
        <v>143</v>
      </c>
      <c r="D98">
        <v>93</v>
      </c>
      <c r="F98" t="s">
        <v>453</v>
      </c>
      <c r="H98" t="s">
        <v>279</v>
      </c>
      <c r="L98" t="s">
        <v>490</v>
      </c>
      <c r="O98">
        <v>-1</v>
      </c>
      <c r="T98" s="1" t="s">
        <v>229</v>
      </c>
      <c r="W98" t="str">
        <f t="shared" si="7"/>
        <v>{"星曜":"災煞","內值":93,"星斗":"","拼音":"zāishā","五行":"","分類":"將前十二神","主司":"","化氣":"","基本含義":"損失，被騙，隱藏，暗疾。","後天卦":"","廟陷":"","地支數":-1,"地支":"","宮位":"","四化":"","備註":""},</v>
      </c>
      <c r="AA98" s="4" t="str">
        <f t="shared" si="6"/>
        <v>{"星曜":"災煞","基本含義":"損失，被騙，隱藏，暗疾。","備註":""},</v>
      </c>
    </row>
    <row r="99" spans="1:27" x14ac:dyDescent="0.25">
      <c r="A99">
        <f t="shared" si="5"/>
        <v>1</v>
      </c>
      <c r="C99" t="s">
        <v>144</v>
      </c>
      <c r="D99">
        <v>94</v>
      </c>
      <c r="F99" t="s">
        <v>454</v>
      </c>
      <c r="H99" t="s">
        <v>279</v>
      </c>
      <c r="L99" t="s">
        <v>491</v>
      </c>
      <c r="O99">
        <v>-1</v>
      </c>
      <c r="T99" s="1" t="s">
        <v>229</v>
      </c>
      <c r="W99" t="str">
        <f t="shared" si="7"/>
        <v>{"星曜":"天煞","內值":94,"星斗":"","拼音":"tiānshā","五行":"","分類":"將前十二神","主司":"","化氣":"","基本含義":"主剋，分離，無緣，男剋女，女剋男。","後天卦":"","廟陷":"","地支數":-1,"地支":"","宮位":"","四化":"","備註":""},</v>
      </c>
      <c r="AA99" s="4" t="str">
        <f t="shared" si="6"/>
        <v>{"星曜":"天煞","基本含義":"主剋，分離，無緣，男剋女，女剋男。","備註":""},</v>
      </c>
    </row>
    <row r="100" spans="1:27" x14ac:dyDescent="0.25">
      <c r="A100">
        <f t="shared" si="5"/>
        <v>1</v>
      </c>
      <c r="C100" t="s">
        <v>145</v>
      </c>
      <c r="D100">
        <v>95</v>
      </c>
      <c r="F100" t="s">
        <v>455</v>
      </c>
      <c r="H100" t="s">
        <v>279</v>
      </c>
      <c r="L100" t="s">
        <v>492</v>
      </c>
      <c r="O100">
        <v>-1</v>
      </c>
      <c r="T100" s="1" t="s">
        <v>229</v>
      </c>
      <c r="W100" t="str">
        <f t="shared" si="7"/>
        <v>{"星曜":"指背","內值":95,"星斗":"","拼音":"zhǐbèi","五行":"","分類":"將前十二神","主司":"","化氣":"","基本含義":"流言，不實，怨恨，騷擾。","後天卦":"","廟陷":"","地支數":-1,"地支":"","宮位":"","四化":"","備註":""},</v>
      </c>
      <c r="AA100" s="4" t="str">
        <f t="shared" si="6"/>
        <v>{"星曜":"指背","基本含義":"流言，不實，怨恨，騷擾。","備註":""},</v>
      </c>
    </row>
    <row r="101" spans="1:27" x14ac:dyDescent="0.25">
      <c r="A101">
        <f t="shared" ref="A101:A119" si="8">COUNTIF($C$5:$C$129,C101)</f>
        <v>1</v>
      </c>
      <c r="C101" t="s">
        <v>146</v>
      </c>
      <c r="D101">
        <v>96</v>
      </c>
      <c r="F101" t="s">
        <v>456</v>
      </c>
      <c r="H101" t="s">
        <v>279</v>
      </c>
      <c r="L101" t="s">
        <v>493</v>
      </c>
      <c r="O101">
        <v>-1</v>
      </c>
      <c r="T101" s="1" t="s">
        <v>229</v>
      </c>
      <c r="W101" t="str">
        <f t="shared" si="7"/>
        <v>{"星曜":"咸池","內值":96,"星斗":"","拼音":"xiánchí","五行":"","分類":"將前十二神","主司":"","化氣":"","基本含義":"感情，肉慾。沉迷。遇凶則凶，遇吉則吉。","後天卦":"","廟陷":"","地支數":-1,"地支":"","宮位":"","四化":"","備註":""},</v>
      </c>
      <c r="AA101" s="4" t="str">
        <f t="shared" si="6"/>
        <v>{"星曜":"咸池","基本含義":"感情，肉慾。沉迷。遇凶則凶，遇吉則吉。","備註":""},</v>
      </c>
    </row>
    <row r="102" spans="1:27" x14ac:dyDescent="0.25">
      <c r="A102">
        <f t="shared" si="8"/>
        <v>1</v>
      </c>
      <c r="C102" t="s">
        <v>147</v>
      </c>
      <c r="D102">
        <v>97</v>
      </c>
      <c r="F102" t="s">
        <v>457</v>
      </c>
      <c r="H102" t="s">
        <v>279</v>
      </c>
      <c r="L102" t="s">
        <v>494</v>
      </c>
      <c r="O102">
        <v>-1</v>
      </c>
      <c r="T102" s="1" t="s">
        <v>229</v>
      </c>
      <c r="W102" t="str">
        <f t="shared" si="7"/>
        <v>{"星曜":"月煞","內值":97,"星斗":"","拼音":"yuèshā","五行":"","分類":"將前十二神","主司":"","化氣":"","基本含義":"爭執，吵架，意氣，不爽，男不利女，女不利男。","後天卦":"","廟陷":"","地支數":-1,"地支":"","宮位":"","四化":"","備註":""},</v>
      </c>
      <c r="AA102" s="4" t="str">
        <f t="shared" si="6"/>
        <v>{"星曜":"月煞","基本含義":"爭執，吵架，意氣，不爽，男不利女，女不利男。","備註":""},</v>
      </c>
    </row>
    <row r="103" spans="1:27" x14ac:dyDescent="0.25">
      <c r="A103">
        <f t="shared" si="8"/>
        <v>1</v>
      </c>
      <c r="C103" t="s">
        <v>148</v>
      </c>
      <c r="D103">
        <v>98</v>
      </c>
      <c r="F103" t="s">
        <v>458</v>
      </c>
      <c r="H103" t="s">
        <v>279</v>
      </c>
      <c r="L103" t="s">
        <v>495</v>
      </c>
      <c r="O103">
        <v>-1</v>
      </c>
      <c r="T103" s="1" t="s">
        <v>229</v>
      </c>
      <c r="W103" t="str">
        <f t="shared" si="7"/>
        <v>{"星曜":"亡神","內值":98,"星斗":"","拼音":"wángshén","五行":"","分類":"將前十二神","主司":"","化氣":"","基本含義":"消耗，退出，損失，藥品。","後天卦":"","廟陷":"","地支數":-1,"地支":"","宮位":"","四化":"","備註":""},</v>
      </c>
      <c r="AA103" s="4" t="str">
        <f t="shared" si="6"/>
        <v>{"星曜":"亡神","基本含義":"消耗，退出，損失，藥品。","備註":""},</v>
      </c>
    </row>
    <row r="104" spans="1:27" x14ac:dyDescent="0.25">
      <c r="A104">
        <f t="shared" si="8"/>
        <v>1</v>
      </c>
      <c r="C104" t="s">
        <v>150</v>
      </c>
      <c r="D104">
        <v>99</v>
      </c>
      <c r="F104" t="s">
        <v>459</v>
      </c>
      <c r="G104" t="s">
        <v>363</v>
      </c>
      <c r="H104" t="s">
        <v>243</v>
      </c>
      <c r="L104" t="s">
        <v>496</v>
      </c>
      <c r="O104">
        <v>-1</v>
      </c>
      <c r="T104" s="1" t="s">
        <v>227</v>
      </c>
      <c r="W104" t="str">
        <f t="shared" si="7"/>
        <v>{"星曜":"博士","內值":99,"星斗":"","拼音":"bóshì","五行":"水","分類":"博士十二神","主司":"","化氣":"","基本含義":"主聰明、才能、有壽、好學、聰明，修飾、改建、廣場、有權。","後天卦":"","廟陷":"","地支數":-1,"地支":"","宮位":"","四化":"","備註":""},</v>
      </c>
      <c r="AA104" s="4" t="str">
        <f t="shared" si="6"/>
        <v>{"星曜":"博士","基本含義":"主聰明、才能、有壽、好學、聰明，修飾、改建、廣場、有權。","備註":""},</v>
      </c>
    </row>
    <row r="105" spans="1:27" x14ac:dyDescent="0.25">
      <c r="A105">
        <f t="shared" si="8"/>
        <v>1</v>
      </c>
      <c r="C105" t="s">
        <v>151</v>
      </c>
      <c r="D105">
        <v>100</v>
      </c>
      <c r="F105" t="s">
        <v>460</v>
      </c>
      <c r="G105" t="s">
        <v>361</v>
      </c>
      <c r="H105" t="s">
        <v>243</v>
      </c>
      <c r="L105" t="s">
        <v>497</v>
      </c>
      <c r="O105">
        <v>-1</v>
      </c>
      <c r="T105" s="1" t="s">
        <v>227</v>
      </c>
      <c r="W105" t="str">
        <f t="shared" si="7"/>
        <v>{"星曜":"力士","內值":100,"星斗":"","拼音":"lìshì","五行":"火","分類":"博士十二神","主司":"","化氣":"","基本含義":"主權勢、操守、幫助、權力、保護、盒子、穩固。喜入命身財官遷福。","後天卦":"","廟陷":"","地支數":-1,"地支":"","宮位":"","四化":"","備註":""},</v>
      </c>
      <c r="AA105" s="4" t="str">
        <f t="shared" si="6"/>
        <v>{"星曜":"力士","基本含義":"主權勢、操守、幫助、權力、保護、盒子、穩固。喜入命身財官遷福。","備註":""},</v>
      </c>
    </row>
    <row r="106" spans="1:27" x14ac:dyDescent="0.25">
      <c r="A106">
        <f t="shared" si="8"/>
        <v>1</v>
      </c>
      <c r="C106" t="s">
        <v>152</v>
      </c>
      <c r="D106">
        <v>101</v>
      </c>
      <c r="F106" t="s">
        <v>461</v>
      </c>
      <c r="G106" t="s">
        <v>363</v>
      </c>
      <c r="H106" t="s">
        <v>243</v>
      </c>
      <c r="L106" t="s">
        <v>498</v>
      </c>
      <c r="O106">
        <v>-1</v>
      </c>
      <c r="T106" s="1" t="s">
        <v>227</v>
      </c>
      <c r="W106" t="str">
        <f t="shared" si="7"/>
        <v>{"星曜":"青龍","內值":101,"星斗":"","拼音":"qīnglóng","五行":"水","分類":"博士十二神","主司":"","化氣":"","基本含義":"主喜氣、進財、機變、開心、得獎、虛名。","後天卦":"","廟陷":"","地支數":-1,"地支":"","宮位":"","四化":"","備註":""},</v>
      </c>
      <c r="AA106" s="4" t="str">
        <f t="shared" si="6"/>
        <v>{"星曜":"青龍","基本含義":"主喜氣、進財、機變、開心、得獎、虛名。","備註":""},</v>
      </c>
    </row>
    <row r="107" spans="1:27" x14ac:dyDescent="0.25">
      <c r="A107">
        <f t="shared" si="8"/>
        <v>1</v>
      </c>
      <c r="C107" t="s">
        <v>244</v>
      </c>
      <c r="D107">
        <v>102</v>
      </c>
      <c r="F107" t="s">
        <v>440</v>
      </c>
      <c r="G107" t="s">
        <v>361</v>
      </c>
      <c r="H107" t="s">
        <v>243</v>
      </c>
      <c r="L107" t="s">
        <v>499</v>
      </c>
      <c r="O107">
        <v>-1</v>
      </c>
      <c r="T107" s="1" t="s">
        <v>227</v>
      </c>
      <c r="W107" t="str">
        <f t="shared" si="7"/>
        <v>{"星曜":"小耗博士","內值":102,"星斗":"","拼音":"xiǎohào","五行":"火","分類":"博士十二神","主司":"","化氣":"","基本含義":"主破損，失財，不聚積、不全、流動、遺失。","後天卦":"","廟陷":"","地支數":-1,"地支":"","宮位":"","四化":"","備註":""},</v>
      </c>
      <c r="AA107" s="4" t="str">
        <f t="shared" si="6"/>
        <v>{"星曜":"小耗博士","基本含義":"主破損，失財，不聚積、不全、流動、遺失。","備註":""},</v>
      </c>
    </row>
    <row r="108" spans="1:27" x14ac:dyDescent="0.25">
      <c r="A108">
        <f t="shared" si="8"/>
        <v>1</v>
      </c>
      <c r="C108" t="s">
        <v>136</v>
      </c>
      <c r="D108">
        <v>103</v>
      </c>
      <c r="F108" t="s">
        <v>462</v>
      </c>
      <c r="G108" t="s">
        <v>364</v>
      </c>
      <c r="H108" t="s">
        <v>243</v>
      </c>
      <c r="L108" t="s">
        <v>500</v>
      </c>
      <c r="O108">
        <v>-1</v>
      </c>
      <c r="T108" s="1" t="s">
        <v>227</v>
      </c>
      <c r="W108" t="str">
        <f t="shared" si="7"/>
        <v>{"星曜":"將軍","內值":103,"星斗":"","拼音":"jiāngjūn","五行":"木","分類":"博士十二神","主司":"","化氣":"","基本含義":"主威猛、性暴、欠和、暴躁易怒、不耐煩、不安、突然出現、增加，亦主掌權。喜武不喜文。","後天卦":"","廟陷":"","地支數":-1,"地支":"","宮位":"","四化":"","備註":""},</v>
      </c>
      <c r="AA108" s="4" t="str">
        <f t="shared" si="6"/>
        <v>{"星曜":"將軍","基本含義":"主威猛、性暴、欠和、暴躁易怒、不耐煩、不安、突然出現、增加，亦主掌權。喜武不喜文。","備註":""},</v>
      </c>
    </row>
    <row r="109" spans="1:27" x14ac:dyDescent="0.25">
      <c r="A109">
        <f t="shared" si="8"/>
        <v>1</v>
      </c>
      <c r="C109" t="s">
        <v>153</v>
      </c>
      <c r="D109">
        <v>104</v>
      </c>
      <c r="F109" t="s">
        <v>463</v>
      </c>
      <c r="G109" t="s">
        <v>362</v>
      </c>
      <c r="H109" t="s">
        <v>243</v>
      </c>
      <c r="L109" t="s">
        <v>501</v>
      </c>
      <c r="O109">
        <v>-1</v>
      </c>
      <c r="T109" s="1" t="s">
        <v>227</v>
      </c>
      <c r="W109" t="str">
        <f t="shared" si="7"/>
        <v>{"星曜":"奏書","內值":104,"星斗":"","拼音":"zòushū","五行":"金","分類":"博士十二神","主司":"","化氣":"","基本含義":"主福祿，喜訊、文書、登錄、名次、就職、證照、考試、文書之喜。宜入財官遷。","後天卦":"","廟陷":"","地支數":-1,"地支":"","宮位":"","四化":"","備註":""},</v>
      </c>
      <c r="AA109" s="4" t="str">
        <f t="shared" si="6"/>
        <v>{"星曜":"奏書","基本含義":"主福祿，喜訊、文書、登錄、名次、就職、證照、考試、文書之喜。宜入財官遷。","備註":""},</v>
      </c>
    </row>
    <row r="110" spans="1:27" x14ac:dyDescent="0.25">
      <c r="A110">
        <f t="shared" si="8"/>
        <v>1</v>
      </c>
      <c r="C110" t="s">
        <v>154</v>
      </c>
      <c r="D110">
        <v>105</v>
      </c>
      <c r="F110" t="s">
        <v>464</v>
      </c>
      <c r="G110" t="s">
        <v>361</v>
      </c>
      <c r="H110" t="s">
        <v>243</v>
      </c>
      <c r="L110" t="s">
        <v>502</v>
      </c>
      <c r="O110">
        <v>-1</v>
      </c>
      <c r="T110" s="1" t="s">
        <v>227</v>
      </c>
      <c r="W110" t="str">
        <f t="shared" si="7"/>
        <v>{"星曜":"飛廉","內值":105,"星斗":"","拼音":"fēilián","五行":"火","分類":"博士十二神","主司":"","化氣":"","基本含義":"主孤剋刑傷、口角、生氣、造謠、不實、中傷、詆毀、損六畜。忌入命身父母。","後天卦":"","廟陷":"","地支數":-1,"地支":"","宮位":"","四化":"","備註":""},</v>
      </c>
      <c r="AA110" s="4" t="str">
        <f t="shared" si="6"/>
        <v>{"星曜":"飛廉","基本含義":"主孤剋刑傷、口角、生氣、造謠、不實、中傷、詆毀、損六畜。忌入命身父母。","備註":""},</v>
      </c>
    </row>
    <row r="111" spans="1:27" x14ac:dyDescent="0.25">
      <c r="A111">
        <f t="shared" si="8"/>
        <v>1</v>
      </c>
      <c r="C111" t="s">
        <v>155</v>
      </c>
      <c r="D111">
        <v>106</v>
      </c>
      <c r="F111" t="s">
        <v>465</v>
      </c>
      <c r="G111" t="s">
        <v>361</v>
      </c>
      <c r="H111" t="s">
        <v>243</v>
      </c>
      <c r="L111" t="s">
        <v>503</v>
      </c>
      <c r="O111">
        <v>-1</v>
      </c>
      <c r="T111" s="1" t="s">
        <v>227</v>
      </c>
      <c r="W111" t="str">
        <f t="shared" si="7"/>
        <v>{"星曜":"喜神","內值":106,"星斗":"","拼音":"xǐshén","五行":"火","分類":"博士十二神","主司":"","化氣":"","基本含義":"喜事、開心、滿足、美麗、表面、修正、吉慶、延續、生子。","後天卦":"","廟陷":"","地支數":-1,"地支":"","宮位":"","四化":"","備註":""},</v>
      </c>
      <c r="AA111" s="4" t="str">
        <f t="shared" si="6"/>
        <v>{"星曜":"喜神","基本含義":"喜事、開心、滿足、美麗、表面、修正、吉慶、延續、生子。","備註":""},</v>
      </c>
    </row>
    <row r="112" spans="1:27" x14ac:dyDescent="0.25">
      <c r="A112">
        <f t="shared" si="8"/>
        <v>1</v>
      </c>
      <c r="C112" t="s">
        <v>245</v>
      </c>
      <c r="D112">
        <v>107</v>
      </c>
      <c r="F112" t="s">
        <v>446</v>
      </c>
      <c r="G112" t="s">
        <v>363</v>
      </c>
      <c r="H112" t="s">
        <v>243</v>
      </c>
      <c r="L112" t="s">
        <v>504</v>
      </c>
      <c r="O112">
        <v>-1</v>
      </c>
      <c r="T112" s="1" t="s">
        <v>227</v>
      </c>
      <c r="W112" t="str">
        <f t="shared" si="7"/>
        <v>{"星曜":"病符博士","內值":107,"星斗":"","拼音":"bìngfú","五行":"水","分類":"博士十二神","主司":"","化氣":"","基本含義":"鬱悶、燥熱、發燒、小病、探望、等待、主病、災疾。不喜入命身宮。","後天卦":"","廟陷":"","地支數":-1,"地支":"","宮位":"","四化":"","備註":""},</v>
      </c>
      <c r="AA112" s="4" t="str">
        <f t="shared" si="6"/>
        <v>{"星曜":"病符博士","基本含義":"鬱悶、燥熱、發燒、小病、探望、等待、主病、災疾。不喜入命身宮。","備註":""},</v>
      </c>
    </row>
    <row r="113" spans="1:27" x14ac:dyDescent="0.25">
      <c r="A113">
        <f t="shared" si="8"/>
        <v>1</v>
      </c>
      <c r="C113" t="s">
        <v>129</v>
      </c>
      <c r="D113">
        <v>108</v>
      </c>
      <c r="F113" t="s">
        <v>466</v>
      </c>
      <c r="G113" t="s">
        <v>361</v>
      </c>
      <c r="H113" t="s">
        <v>243</v>
      </c>
      <c r="L113" t="s">
        <v>554</v>
      </c>
      <c r="O113">
        <v>-1</v>
      </c>
      <c r="T113" s="1" t="s">
        <v>227</v>
      </c>
      <c r="W113" t="str">
        <f t="shared" si="7"/>
        <v>{"星曜":"大耗","內值":108,"星斗":"","拼音":"dàhào","五行":"火","分類":"博士十二神","主司":"","化氣":"","基本含義":"主破耗、金錢／精神、損財、敗壞、退祖、錯誤、竊盜、賠償。不喜入命身宮。","後天卦":"","廟陷":"","地支數":-1,"地支":"","宮位":"","四化":"","備註":""},</v>
      </c>
      <c r="AA113" s="4" t="str">
        <f t="shared" si="6"/>
        <v>{"星曜":"大耗","基本含義":"主破耗、金錢／精神、損財、敗壞、退祖、錯誤、竊盜、賠償。不喜入命身宮。","備註":""},</v>
      </c>
    </row>
    <row r="114" spans="1:27" x14ac:dyDescent="0.25">
      <c r="A114">
        <f t="shared" si="8"/>
        <v>1</v>
      </c>
      <c r="C114" t="s">
        <v>156</v>
      </c>
      <c r="D114">
        <v>109</v>
      </c>
      <c r="F114" t="s">
        <v>467</v>
      </c>
      <c r="G114" t="s">
        <v>361</v>
      </c>
      <c r="H114" t="s">
        <v>243</v>
      </c>
      <c r="L114" t="s">
        <v>505</v>
      </c>
      <c r="O114">
        <v>-1</v>
      </c>
      <c r="T114" s="1" t="s">
        <v>227</v>
      </c>
      <c r="W114" t="str">
        <f t="shared" si="7"/>
        <v>{"星曜":"伏兵","內值":109,"星斗":"","拼音":"fúbīng","五行":"火","分類":"博士十二神","主司":"","化氣":"","基本含義":"主口舌是非、是非、強出頭、災厄、惹事、不安。不喜入命身財福宮。","後天卦":"","廟陷":"","地支數":-1,"地支":"","宮位":"","四化":"","備註":""},</v>
      </c>
      <c r="AA114" s="4" t="str">
        <f t="shared" si="6"/>
        <v>{"星曜":"伏兵","基本含義":"主口舌是非、是非、強出頭、災厄、惹事、不安。不喜入命身財福宮。","備註":""},</v>
      </c>
    </row>
    <row r="115" spans="1:27" x14ac:dyDescent="0.25">
      <c r="A115">
        <f t="shared" si="8"/>
        <v>1</v>
      </c>
      <c r="C115" t="s">
        <v>157</v>
      </c>
      <c r="D115">
        <v>110</v>
      </c>
      <c r="F115" t="s">
        <v>468</v>
      </c>
      <c r="G115" t="s">
        <v>361</v>
      </c>
      <c r="H115" t="s">
        <v>243</v>
      </c>
      <c r="L115" t="s">
        <v>506</v>
      </c>
      <c r="O115">
        <v>-1</v>
      </c>
      <c r="T115" s="1" t="s">
        <v>227</v>
      </c>
      <c r="W115" t="str">
        <f t="shared" si="7"/>
        <v>{"星曜":"官府","內值":110,"星斗":"","拼音":"guānfǔ","五行":"火","分類":"博士十二神","主司":"","化氣":"","基本含義":"主管非訴訟、法院、官司、糾纏、難解、第三方。歲限凶主牢獄之災。","後天卦":"","廟陷":"","地支數":-1,"地支":"","宮位":"","四化":"","備註":""},</v>
      </c>
      <c r="AA115" s="4" t="str">
        <f t="shared" si="6"/>
        <v>{"星曜":"官府","基本含義":"主管非訴訟、法院、官司、糾纏、難解、第三方。歲限凶主牢獄之災。","備註":""},</v>
      </c>
    </row>
    <row r="116" spans="1:27" x14ac:dyDescent="0.25">
      <c r="A116">
        <f t="shared" si="8"/>
        <v>1</v>
      </c>
      <c r="C116" s="4" t="s">
        <v>108</v>
      </c>
      <c r="D116">
        <v>111</v>
      </c>
      <c r="F116" t="s">
        <v>469</v>
      </c>
      <c r="G116" t="s">
        <v>223</v>
      </c>
      <c r="H116" t="s">
        <v>360</v>
      </c>
      <c r="L116" t="s">
        <v>534</v>
      </c>
      <c r="O116">
        <v>-1</v>
      </c>
      <c r="T116" s="1" t="s">
        <v>191</v>
      </c>
      <c r="W116" t="str">
        <f t="shared" si="7"/>
        <v>{"星曜":"天使","內值":111,"星斗":"","拼音":"tiānshǐ","五行":"癸水","分類":"雜曜","主司":"","化氣":"","基本含義":"主災禍、意外、勞累、損失、虐待、誣陷，逢歲限主驚險。","後天卦":"","廟陷":"","地支數":-1,"地支":"","宮位":"","四化":"","備註":""},</v>
      </c>
      <c r="AA116" s="4" t="str">
        <f t="shared" si="6"/>
        <v>{"星曜":"天使","基本含義":"主災禍、意外、勞累、損失、虐待、誣陷，逢歲限主驚險。","備註":""},</v>
      </c>
    </row>
    <row r="117" spans="1:27" x14ac:dyDescent="0.25">
      <c r="A117">
        <f t="shared" si="8"/>
        <v>1</v>
      </c>
      <c r="C117" s="4" t="s">
        <v>242</v>
      </c>
      <c r="D117">
        <v>112</v>
      </c>
      <c r="F117" t="s">
        <v>470</v>
      </c>
      <c r="G117" t="s">
        <v>217</v>
      </c>
      <c r="H117" t="s">
        <v>360</v>
      </c>
      <c r="L117" t="s">
        <v>533</v>
      </c>
      <c r="O117">
        <v>-1</v>
      </c>
      <c r="T117" s="1" t="s">
        <v>191</v>
      </c>
      <c r="W117" t="str">
        <f t="shared" si="7"/>
        <v>{"星曜":"天殤","內值":112,"星斗":"","拼音":"tiānshāng","五行":"壬水","分類":"雜曜","主司":"","化氣":"","基本含義":"主虛虛弱、消耗、不合、沉苛、盜賊，逢歲限主災厄。","後天卦":"","廟陷":"","地支數":-1,"地支":"","宮位":"","四化":"","備註":""},</v>
      </c>
      <c r="AA117" s="4" t="str">
        <f t="shared" si="6"/>
        <v>{"星曜":"天殤","基本含義":"主虛虛弱、消耗、不合、沉苛、盜賊，逢歲限主災厄。","備註":""},</v>
      </c>
    </row>
    <row r="118" spans="1:27" x14ac:dyDescent="0.25">
      <c r="A118">
        <f t="shared" si="8"/>
        <v>1</v>
      </c>
      <c r="C118" s="3" t="s">
        <v>187</v>
      </c>
      <c r="D118">
        <v>113</v>
      </c>
      <c r="F118" t="s">
        <v>471</v>
      </c>
      <c r="H118" t="s">
        <v>277</v>
      </c>
      <c r="L118" t="s">
        <v>543</v>
      </c>
      <c r="O118">
        <v>-1</v>
      </c>
      <c r="T118" t="s">
        <v>229</v>
      </c>
      <c r="W118" t="str">
        <f t="shared" si="7"/>
        <v>{"星曜":"旬空","內值":113,"星斗":"","拼音":"xúnkōng","五行":"","分類":"空曜","主司":"","化氣":"","基本含義":"主空虚、化空、消失、耽擱。忌入身命宮，喜入疾厄宮。&lt;br&gt;吉星逢空主虛名虛利，命主的實際狀況往往不如外表所見的現象好 ; 煞星逢空亦會減其凶性 。&lt;br&gt;於疾厄 宮中則少病痛；見於田宅，主聚財不易。","後天卦":"","廟陷":"","地支數":-1,"地支":"","宮位":"","四化":"","備註":""},</v>
      </c>
      <c r="AA118" s="4" t="str">
        <f t="shared" si="6"/>
        <v>{"星曜":"旬空","基本含義":"主空虚、化空、消失、耽擱。忌入身命宮，喜入疾厄宮。&lt;br&gt;吉星逢空主虛名虛利，命主的實際狀況往往不如外表所見的現象好 ; 煞星逢空亦會減其凶性 。&lt;br&gt;於疾厄 宮中則少病痛；見於田宅，主聚財不易。","備註":""},</v>
      </c>
    </row>
    <row r="119" spans="1:27" x14ac:dyDescent="0.25">
      <c r="A119">
        <f t="shared" si="8"/>
        <v>1</v>
      </c>
      <c r="C119" s="3" t="s">
        <v>168</v>
      </c>
      <c r="D119">
        <v>114</v>
      </c>
      <c r="F119" t="s">
        <v>472</v>
      </c>
      <c r="H119" t="s">
        <v>360</v>
      </c>
      <c r="L119" t="s">
        <v>545</v>
      </c>
      <c r="O119">
        <v>-1</v>
      </c>
      <c r="T119" s="1" t="s">
        <v>229</v>
      </c>
      <c r="W119" t="str">
        <f t="shared" si="7"/>
        <v>{"星曜":"年解","內值":114,"星斗":"","拼音":"niánjiě","五行":"","分類":"雜曜","主司":"","化氣":"","基本含義":"為醫藥星，稱天醫貴人，主化兇為吉，逢災有救，可解兇厄。亦有解除、解散、和解、化解、分離、終止、瀉的意思。&lt;br&gt;吉兇都能瓦解，逢吉不吉，逢兇不兇，合而分，分而合。&lt;br&gt;吉聚則化解兇厄，兇聚則為支解、解體、失意、解散、分解、分別、分離、終止、失魂落魄。&lt;br&gt;優點是樂善好施而善解人意，靈敏聰慧又沉穩持重，進取心旺盛且喜向上深造，具宗教緣可得上天庇佑。&lt;br&gt;缺點是思緒過多易使決策難行，略嫌守舊而缺乏沖勁，開創性差不易與時代接軌。","後天卦":"","廟陷":"","地支數":-1,"地支":"","宮位":"","四化":"","備註":""},</v>
      </c>
      <c r="AA119" s="4" t="str">
        <f t="shared" si="6"/>
        <v>{"星曜":"年解","基本含義":"為醫藥星，稱天醫貴人，主化兇為吉，逢災有救，可解兇厄。亦有解除、解散、和解、化解、分離、終止、瀉的意思。&lt;br&gt;吉兇都能瓦解，逢吉不吉，逢兇不兇，合而分，分而合。&lt;br&gt;吉聚則化解兇厄，兇聚則為支解、解體、失意、解散、分解、分別、分離、終止、失魂落魄。&lt;br&gt;優點是樂善好施而善解人意，靈敏聰慧又沉穩持重，進取心旺盛且喜向上深造，具宗教緣可得上天庇佑。&lt;br&gt;缺點是思緒過多易使決策難行，略嫌守舊而缺乏沖勁，開創性差不易與時代接軌。","備註":""},</v>
      </c>
    </row>
    <row r="120" spans="1:27" x14ac:dyDescent="0.25">
      <c r="A120">
        <f t="shared" ref="A120:A129" si="9">COUNTIF($C$5:$C$118,C120)</f>
        <v>0</v>
      </c>
      <c r="C120" s="3" t="s">
        <v>169</v>
      </c>
      <c r="D120">
        <v>116</v>
      </c>
      <c r="F120" t="s">
        <v>473</v>
      </c>
      <c r="H120" t="s">
        <v>360</v>
      </c>
      <c r="L120" t="s">
        <v>544</v>
      </c>
      <c r="O120">
        <v>-1</v>
      </c>
      <c r="T120" s="1" t="s">
        <v>229</v>
      </c>
      <c r="W120" t="str">
        <f t="shared" si="7"/>
        <v>{"星曜":"月德","內值":116,"星斗":"","拼音":"yuèdé","五行":"","分類":"雜曜","主司":"","化氣":"","基本含義":"月德亦稱月德貴人，月德為人具包容性，心地善良。&lt;br&gt;月德加會左輔、右弼，樂於助人。&lt;br&gt;月德加會文昌、文曲，彬彬有禮。&lt;br&gt;月德加會天魁、天鉞，易結交有地位的人士。&lt;br&gt;月德加會祿、權，科，名利雙收。&lt;br&gt;月德加會火星或鈴星，開創力不足，遇凶可化解災難。&lt;br&gt;月德加會擎羊、陀羅，缺乏魄力，遇凶可化解災難。&lt;br&gt;月德加會火星、鈴星、擎羊、陀羅、地空、地劫，開創力不足，缺乏魄力，遇凶可化解災難。","後天卦":"","廟陷":"","地支數":-1,"地支":"","宮位":"","四化":"","備註":""},</v>
      </c>
      <c r="AA120" s="4" t="str">
        <f t="shared" si="6"/>
        <v>{"星曜":"月德","基本含義":"月德亦稱月德貴人，月德為人具包容性，心地善良。&lt;br&gt;月德加會左輔、右弼，樂於助人。&lt;br&gt;月德加會文昌、文曲，彬彬有禮。&lt;br&gt;月德加會天魁、天鉞，易結交有地位的人士。&lt;br&gt;月德加會祿、權，科，名利雙收。&lt;br&gt;月德加會火星或鈴星，開創力不足，遇凶可化解災難。&lt;br&gt;月德加會擎羊、陀羅，缺乏魄力，遇凶可化解災難。&lt;br&gt;月德加會火星、鈴星、擎羊、陀羅、地空、地劫，開創力不足，缺乏魄力，遇凶可化解災難。","備註":""},</v>
      </c>
    </row>
    <row r="121" spans="1:27" x14ac:dyDescent="0.25">
      <c r="A121">
        <f t="shared" si="9"/>
        <v>0</v>
      </c>
      <c r="D121">
        <v>117</v>
      </c>
      <c r="O121">
        <v>-1</v>
      </c>
    </row>
    <row r="122" spans="1:27" x14ac:dyDescent="0.25">
      <c r="A122">
        <f t="shared" si="9"/>
        <v>0</v>
      </c>
      <c r="D122">
        <v>118</v>
      </c>
      <c r="O122">
        <v>-1</v>
      </c>
    </row>
    <row r="123" spans="1:27" x14ac:dyDescent="0.25">
      <c r="A123">
        <f t="shared" si="9"/>
        <v>0</v>
      </c>
      <c r="D123">
        <v>119</v>
      </c>
      <c r="O123">
        <v>-1</v>
      </c>
    </row>
    <row r="124" spans="1:27" x14ac:dyDescent="0.25">
      <c r="A124">
        <f t="shared" si="9"/>
        <v>0</v>
      </c>
      <c r="D124">
        <v>120</v>
      </c>
      <c r="O124">
        <v>-1</v>
      </c>
    </row>
    <row r="125" spans="1:27" x14ac:dyDescent="0.25">
      <c r="A125">
        <f t="shared" si="9"/>
        <v>0</v>
      </c>
      <c r="D125">
        <v>121</v>
      </c>
      <c r="O125">
        <v>-1</v>
      </c>
    </row>
    <row r="126" spans="1:27" x14ac:dyDescent="0.25">
      <c r="A126">
        <f t="shared" si="9"/>
        <v>0</v>
      </c>
      <c r="D126">
        <v>122</v>
      </c>
      <c r="O126">
        <v>-1</v>
      </c>
    </row>
    <row r="127" spans="1:27" x14ac:dyDescent="0.25">
      <c r="A127">
        <f t="shared" si="9"/>
        <v>0</v>
      </c>
      <c r="D127">
        <v>123</v>
      </c>
      <c r="O127">
        <v>-1</v>
      </c>
    </row>
    <row r="128" spans="1:27" x14ac:dyDescent="0.25">
      <c r="A128">
        <f t="shared" si="9"/>
        <v>0</v>
      </c>
      <c r="D128">
        <v>124</v>
      </c>
      <c r="O128">
        <v>-1</v>
      </c>
    </row>
    <row r="129" spans="1:15" x14ac:dyDescent="0.25">
      <c r="A129">
        <f t="shared" si="9"/>
        <v>0</v>
      </c>
      <c r="D129">
        <v>125</v>
      </c>
      <c r="O129">
        <v>-1</v>
      </c>
    </row>
    <row r="132" spans="1:15" x14ac:dyDescent="0.25">
      <c r="B132" t="s">
        <v>51</v>
      </c>
    </row>
    <row r="133" spans="1:15" x14ac:dyDescent="0.25">
      <c r="B133" t="s">
        <v>47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4:J114"/>
  <sheetViews>
    <sheetView tabSelected="1" topLeftCell="A40" workbookViewId="0">
      <selection activeCell="C58" sqref="C58"/>
    </sheetView>
  </sheetViews>
  <sheetFormatPr defaultRowHeight="15" x14ac:dyDescent="0.25"/>
  <cols>
    <col min="3" max="3" width="13.140625" customWidth="1"/>
    <col min="4" max="4" width="12.28515625" customWidth="1"/>
    <col min="5" max="5" width="104.5703125" customWidth="1"/>
    <col min="6" max="6" width="13.140625" customWidth="1"/>
  </cols>
  <sheetData>
    <row r="4" spans="2:10" x14ac:dyDescent="0.25">
      <c r="C4" s="11" t="s">
        <v>569</v>
      </c>
      <c r="D4" s="11" t="s">
        <v>189</v>
      </c>
      <c r="E4" s="11" t="s">
        <v>377</v>
      </c>
      <c r="F4" s="11" t="s">
        <v>571</v>
      </c>
      <c r="G4" s="11" t="s">
        <v>602</v>
      </c>
      <c r="H4" s="11" t="s">
        <v>580</v>
      </c>
    </row>
    <row r="5" spans="2:10" x14ac:dyDescent="0.25">
      <c r="B5" t="s">
        <v>284</v>
      </c>
      <c r="C5" t="s">
        <v>582</v>
      </c>
      <c r="D5" t="s">
        <v>0</v>
      </c>
      <c r="E5" t="s">
        <v>583</v>
      </c>
      <c r="F5" t="s">
        <v>585</v>
      </c>
      <c r="G5" t="s">
        <v>608</v>
      </c>
      <c r="J5" s="4" t="str">
        <f>$B$6&amp;$C$4&amp;$B$8&amp;C5&amp;$B$10&amp;
$E$4&amp;$B$8&amp;E5&amp;$B$10&amp;
$F$4&amp;$B$8&amp;F5&amp;$B$17</f>
        <v>{"格局":"極響離明","註解":"紫微在午，必得「府相朝垣」，不得百官亦不為「在野孤君」，若天府得祿，天相得權，則聲勢顯赫。以甲年生人最佳。&lt;br&gt;&lt;br&gt;此局不宜有煞星與紫微同度。若丙年生人，廉貞化忌，而擎羊與紫微同宮，視為破格。&lt;br&gt;若火鈴纏紫微，破格更甚；見空劫則宜哲學。","古訣":"古書：「紫微居午無煞湊，位至公卿」。「如甲丁己生人，安命午宮，值之大格，主大貴。其餘亦主常貴。加煞不是」。「紫微居子午科權祿照最為奇」。"},</v>
      </c>
    </row>
    <row r="6" spans="2:10" x14ac:dyDescent="0.25">
      <c r="B6" t="s">
        <v>286</v>
      </c>
      <c r="C6" t="s">
        <v>584</v>
      </c>
      <c r="D6" t="s">
        <v>0</v>
      </c>
      <c r="E6" t="s">
        <v>916</v>
      </c>
      <c r="F6" t="s">
        <v>613</v>
      </c>
      <c r="G6" t="s">
        <v>606</v>
      </c>
      <c r="J6" s="4" t="str">
        <f t="shared" ref="J6:J69" si="0">$B$6&amp;$C$4&amp;$B$8&amp;C6&amp;$B$10&amp;
$E$4&amp;$B$8&amp;E6&amp;$B$10&amp;
$F$4&amp;$B$8&amp;F6&amp;$B$17</f>
        <v>{"格局":"君臣慶會","註解":"君臣慶會，另一說法是與「百官朝拱」相同，即是紫微會「文武百官」（天府、天相、左輔、右弼、天魁、天鉞、文昌、文曲、祿存、天馬、台輔、封誥、龍池、鳳閣、三台、八座、恩光、天貴）。天府獨坐巳亥，得「機月同梁」夾，「機月同梁」作吏人，亦即是得各大官輔助。","古訣":"《太微賦》：「群臣慶會，才善經邦」。《八喜樓抄本》：「假如紫微得府相、文昌、文曲；天府得天同、天梁協之；紫微得夾，為群臣慶會，逢之無不富貴。但有煞星與刑忌囚耗同，則謂之奴欺主，臣欺君，反為禍亂也」。"},</v>
      </c>
    </row>
    <row r="7" spans="2:10" x14ac:dyDescent="0.25">
      <c r="B7" t="s">
        <v>47</v>
      </c>
      <c r="C7" t="s">
        <v>578</v>
      </c>
      <c r="D7" t="s">
        <v>0</v>
      </c>
      <c r="E7" t="s">
        <v>917</v>
      </c>
      <c r="F7" t="s">
        <v>581</v>
      </c>
      <c r="G7" t="s">
        <v>607</v>
      </c>
      <c r="H7" t="s">
        <v>579</v>
      </c>
      <c r="J7" s="4" t="str">
        <f t="shared" si="0"/>
        <v>{"格局":"化殺為權","註解":"紫微七殺同度，得吉星會照，則七殺的剛勇便成為英雄有用武之地，化殺為權，主人有權勢。紫殺守命的人多個性倔強，不肯服輸。具開創的能力，可以白手興家，而且不畏困難，越戰越勇，越是困難，人生越是精彩。&lt;br&gt;提防順遂之時恃才傲物，逆境中怯弱不前。&lt;br&gt;&lt;br&gt;需視昌曲的配搭審視個人的才華與能力。","古訣":"《全書》：「紫微七殺化權，反作禎祥」。「紫微七殺加空亡，虛名受蔭」。「紫微巳亥旺地，與七殺同，丙戊生人財官格」。「紫微七殺與祿同，化殺為權逞英雄」。"},</v>
      </c>
    </row>
    <row r="8" spans="2:10" x14ac:dyDescent="0.25">
      <c r="B8" t="s">
        <v>289</v>
      </c>
      <c r="C8" s="4" t="s">
        <v>1361</v>
      </c>
      <c r="E8" t="s">
        <v>1365</v>
      </c>
      <c r="F8" t="s">
        <v>1362</v>
      </c>
      <c r="J8" s="4" t="str">
        <f t="shared" si="0"/>
        <v>{"格局":"百官朝拱","註解":"有文武百官圍繞在身邊，可以得到眾人的保護與支持，能夠將權力發揮到極致；又因為有文武百官的傾力輔佐，皇帝可以制定出正確的決策，是英明的君主。&lt;br&gt;在文武百官之中，紫微星最喜左輔、右弼、祿存，也喜遇化祿。紫微星是北斗的主星，為帝王，肩負着領導的重擔，需要左輔、右弼來為自己分憂解難，為自己處理實際問題、幫助自己執行命令。&lt;br&gt;&lt;br&gt;倘若紫微星沒有左輔、右弼相會，即使有文昌、文曲、天魁、天鉞並照，也仍然會感到孤獨。&lt;br&gt;如果在遇到昌、曲、魁、鉞的同時，沒有遇到煞星，這樣的紫微仍有富貴可享，只是缺乏左輔、右弼這樣長久性的幫助，發展的局面不大。","古訣":"「百官朝拱，掌權秉令獨當一面，化帝座必有威權」。「百官朝拱必貴，聰明高藝，行業翹楚，為宗為師，名譽昭彰」。"},</v>
      </c>
    </row>
    <row r="9" spans="2:10" x14ac:dyDescent="0.25">
      <c r="B9" t="s">
        <v>291</v>
      </c>
      <c r="C9" t="s">
        <v>575</v>
      </c>
      <c r="D9" t="s">
        <v>0</v>
      </c>
      <c r="E9" t="s">
        <v>1363</v>
      </c>
      <c r="F9" t="s">
        <v>576</v>
      </c>
      <c r="G9" t="s">
        <v>605</v>
      </c>
      <c r="J9" s="4" t="str">
        <f t="shared" si="0"/>
        <v>{"格局":"在野孤君","註解":"孤君指忠賢遠離，小人弄權的局面，因淪落失權，所以謀為費力。倘再見空曜，則容易淪為僧道。&lt;br&gt;沒有了文武百官的輔佐，人生便顯得孤獨、艱辛，凡事都要親力親為，成就卻不大。","古訣":"《全書》：「不入廟，無左右，為孤君，亦清閒僧道」。"},</v>
      </c>
    </row>
    <row r="10" spans="2:10" x14ac:dyDescent="0.25">
      <c r="B10" t="s">
        <v>293</v>
      </c>
      <c r="C10" t="s">
        <v>577</v>
      </c>
      <c r="D10" t="s">
        <v>0</v>
      </c>
      <c r="E10" t="s">
        <v>1364</v>
      </c>
      <c r="F10" t="s">
        <v>610</v>
      </c>
      <c r="G10" t="s">
        <v>687</v>
      </c>
      <c r="J10" s="4" t="str">
        <f t="shared" si="0"/>
        <v>{"格局":"無道之君","註解":"紫微不得百官，再逢惡曜則淪為無道之君，為人橫悖刁詐，喜怒無常，善謀好詐，行止不端。","古訣":"《太微賦》：「帝遇凶徒，雖獲吉而無道」。"},</v>
      </c>
    </row>
    <row r="11" spans="2:10" x14ac:dyDescent="0.25">
      <c r="B11" t="s">
        <v>51</v>
      </c>
      <c r="C11" t="s">
        <v>572</v>
      </c>
      <c r="D11" t="s">
        <v>0</v>
      </c>
      <c r="E11" t="s">
        <v>1370</v>
      </c>
      <c r="F11" t="s">
        <v>574</v>
      </c>
      <c r="J11" s="4" t="str">
        <f t="shared" si="0"/>
        <v>{"格局":"紫府同宮","註解":"紫府同宮最喜祿存同臨或在對宮。紫府守命，武曲守財，官祿宮為廉貞天相，且官祿宮的對宮為衝鋒陷陣的七殺，能守能攻，運籌帷幄，決勝千里。&lt;br&gt;但嫌有力的星曜過於集中而使得其他宮垣的星曜變成無力，且紫微擅長于創造與決斷，可是天府卻傾向于保守與猶豫；紫微可以發展新事業，天府卻僅利于守成，反而容易形成相互牽制。再加上紫微的領導力傾向于威信，而天府則僅是和稀泥式的調和。因此在領導才能上亦彼此性質幹擾，既不能樹立威信，又不能調和下屬。&lt;br&gt;&lt;br&gt;紫府得百官，但不得祿，亦有相當的地位。比方場面上儼然一方领袖，出入也前呼後擁，但其人可能却是個空心老倌。或是一個在機構掛個虚銜，支點干薪，分點紅利的人物。","古訣":"《骨髓賦》：「紫府同宮，終生厚福」。"},</v>
      </c>
    </row>
    <row r="12" spans="2:10" x14ac:dyDescent="0.25">
      <c r="B12" t="s">
        <v>296</v>
      </c>
      <c r="C12" t="s">
        <v>568</v>
      </c>
      <c r="D12" t="s">
        <v>0</v>
      </c>
      <c r="E12" t="s">
        <v>570</v>
      </c>
      <c r="F12" t="s">
        <v>573</v>
      </c>
      <c r="G12" t="s">
        <v>604</v>
      </c>
      <c r="J12" s="4" t="str">
        <f t="shared" si="0"/>
        <v>{"格局":"桃花犯主","註解":"紫貪坐命宮、福德宮，乃至遷移宮，其人都有廣泛的交際才能，而且在命宮時具備語言天才，對學習方言外語容易上手。&lt;br&gt;倘如會上文曜如昌曲、天才、博士等，則有交際手腕，且帶酒詩才情，或是精通音律。但會帶自私成分，容易沉迷於酒色財氣。&lt;br&gt;&lt;br&gt;紫貪會上吉曜如昌曲、魁鉞、輔弼、或遇上紀律之星如化忌、天刑、空曜等，就會偏向正道，可以成為有成就的藝術或文學家。&lt;br&gt;若遇上擎羊的破壞，會使貪狼的藝術性質趨於下流。","古訣":"《太微賦》：「桃花犯主為至淫」。"},</v>
      </c>
    </row>
    <row r="13" spans="2:10" x14ac:dyDescent="0.25">
      <c r="B13" t="s">
        <v>298</v>
      </c>
      <c r="C13" t="s">
        <v>599</v>
      </c>
      <c r="D13" t="s">
        <v>0</v>
      </c>
      <c r="E13" t="s">
        <v>920</v>
      </c>
      <c r="F13" t="s">
        <v>919</v>
      </c>
      <c r="G13" t="s">
        <v>605</v>
      </c>
      <c r="J13" s="4" t="str">
        <f t="shared" si="0"/>
        <v>{"格局":"君臣不義","註解":"紫微的主觀加上破軍叛逆，在不得祿的情況下會顯得愛憎分明，變容易與人反目成仇，亦易發揮叛逆性質。因此凡是紫微居辰戌二宮守命的人，便有性格上的弱點，他喜歡冒險，可是卻先找別人去打頭陣，然後自己才肯跟進。這種性格，即是古人所說的「君臣不義」。分析起來，只是破軍與天相對紫微的影響。&lt;br&gt;&lt;br&gt;這種命局配合的人，最喜破軍或命宮見祿，無論化祿或祿存都可以，有了祿即可羈糜破軍，使其冒險性及破壞力減少。&lt;br&gt;亦喜有左輔或右弼與紫微同宮（所以利於正月七月生人），因為輔弼可加強紫微對破軍制化的力量。不過此時卻亦加強了紫微獨斷獨行的性格，所以亦全表現得個性強烈。喜怒隨心。&lt;br&gt;&lt;br&gt;然而紫相守垣遇破軍的人，必有特殊技能，一生亦必有一兩次特殊的幸運，這卻是命局特點。","古訣":"《全書》：「紫微遇破軍於辰戌丑未四宮，主為臣不忠，為子不孝」。「紫微辰戌遇破軍，富而不貴有虛名」。 "},</v>
      </c>
    </row>
    <row r="14" spans="2:10" x14ac:dyDescent="0.25">
      <c r="B14" t="s">
        <v>300</v>
      </c>
      <c r="C14" t="s">
        <v>600</v>
      </c>
      <c r="D14" t="s">
        <v>0</v>
      </c>
      <c r="E14" t="s">
        <v>609</v>
      </c>
      <c r="F14" t="s">
        <v>601</v>
      </c>
      <c r="G14" t="s">
        <v>603</v>
      </c>
      <c r="J14" s="4" t="str">
        <f t="shared" si="0"/>
        <v>{"格局":"卯位極居","註解":"貪狼化忌再逢空曜後將紫貪的性質徹底改變所造成的。「卯位極居」主好哲學或藝術。更見煞曜，尤其是「火陀」或「羊鈴」，更主科名不利，懷才不遇。「卯位極居」之人容易在禪學上有所成就而得到名譽。","古訣":"《太微賦》：「卯位極居，空門受蔭」。「紫曜遇空，必作談禪之客」。"},</v>
      </c>
    </row>
    <row r="15" spans="2:10" x14ac:dyDescent="0.25">
      <c r="B15" t="s">
        <v>302</v>
      </c>
      <c r="C15" t="s">
        <v>611</v>
      </c>
      <c r="D15" t="s">
        <v>616</v>
      </c>
      <c r="E15" t="s">
        <v>733</v>
      </c>
      <c r="F15" t="s">
        <v>621</v>
      </c>
      <c r="G15" t="s">
        <v>612</v>
      </c>
      <c r="J15" s="4" t="str">
        <f t="shared" si="0"/>
        <v>{"格局":"機巨同臨","註解":"「機巨同臨」以得祿為貴，但「機巨」的本質為破蕩，不喜見煞，尤不喜火鈴同纏，增加其破蕩的性質，若能成家，晚歲亦多災病。天機主機變、靈動，但「機巨」卻因巨門的「暗」而削弱了它的分析力，只剩下靈動性得以發揮，是否位至公卿，須視魁鉞、輔弼、昌曲等吉曜。&lt;br&gt;「機巨同臨」男命容易流為浮滑，而且有多學不實，見異思遷；女命則容易受誘惑，不持家道。「機巨」不宜再見桃花會合，會變成重視情慾，也帶有「巨門交人，始善終惡」的缺點。&lt;br&gt;&lt;br&gt;卯宮的「機巨同臨」都擅長權變，又富口才，唯若煞忌同躔，則往往變為浮誇。","古訣":"《骨髓賦》：「巨機同宮，公卿之位」。注文云：「如辛乙年生人安命卯宮，二星守命更遇昌曲、左右，上格。如丙生人次之，丁生人亦平常，其餘宮分，不在此論」。&lt;br&gt;古訣云：「天機與巨門同宮卯酉，必退租而自興」。「巨機酉上化吉者，縱遇財官也不榮」。「巨門天機為破蕩」。古訣云：「巨門同一位，武職鎮邊疆，亦要權逢煞，方可立功名」，所指為「機巨同臨」的天機化權，見煞在三方而不在本宮。"},</v>
      </c>
    </row>
    <row r="16" spans="2:10" x14ac:dyDescent="0.25">
      <c r="C16" t="s">
        <v>614</v>
      </c>
      <c r="D16" t="s">
        <v>615</v>
      </c>
      <c r="E16" t="s">
        <v>1372</v>
      </c>
      <c r="F16" t="s">
        <v>617</v>
      </c>
      <c r="G16" t="s">
        <v>618</v>
      </c>
      <c r="J16" s="4" t="str">
        <f t="shared" si="0"/>
        <v>{"格局":"機梁加會","註解":"「天機天梁」是個性質容易改變的星系組合，也稱之為「善蔭朝綱」，以辰宮較戌宮為佳。入命主為人心地善良，樂善好施，能設身處地為人著想，而且口才極佳，講起話來滔滔不絕。&lt;br&gt;這種人必擅策劃，有分稀能力，聰明靈敏，能以特殊之技藝立足於社會。&lt;br&gt;&lt;br&gt;女孩子具神經質，情緒不容易開朗，喜鑽牛腳尖，打破沙鍋問到底，有研究心，想不開，故婚姻不宜太早。&lt;br&gt;&lt;br&gt;有空亡星入或對照時，主晚年孤獨，會接觸宗教。&lt;br&gt;&lt;br&gt;見吉則文武富貴；見煞更主「高藝」；見煞、刑忌，更見空曜，則為僧道之命，亦指六親緣薄。&lt;br&gt;&lt;br&gt;辰戌二宮為「天羅地網」，天機的靈動受制，發揮不出它的分析力，只會擅長思考，工程師或講師的命局。&lt;br&gt;天梁的性質也會影響它的性質，變得比較沉默寡言，品性清高。&lt;br&gt;&lt;br&gt;如果天機力量強，便是高隨身之命。若天梁的力量強，逢吉曜，富貴慈祥；逢刑忌，天機的力量完全受制，天梁的力量發揮得徹底，其人就會偏於玄想，喜歡思索哲學問題，古人稱之會遁入空門，現代可能就會偏向於哲學宗教。&lt;br&gt;若流為工匠，也比善於鑽研技術，但卻不肯真心傳授，反而容易招怨。&lt;br&gt;&lt;br&gt;「天機天梁」最不宜見煞，否則處事會變成一塌糊塗，而且心靈空虛，沒有寄託。","古訣":"「機梁交會善談兵」。「天機更逢天梁，必有高藝隨身」。「天機與天梁左右昌曲交會，文為清顯，武為忠良」。「機梁同在辰戌守命，加吉曜，富貴慈祥，若遇羊陀空曜，偏宜僧道」。「天梁星同位，定作道和僧，女命若逢此，性巧比淫奔」。"},</v>
      </c>
    </row>
    <row r="17" spans="2:10" x14ac:dyDescent="0.25">
      <c r="B17" t="s">
        <v>56</v>
      </c>
      <c r="C17" t="s">
        <v>619</v>
      </c>
      <c r="D17" t="s">
        <v>620</v>
      </c>
      <c r="E17" t="s">
        <v>623</v>
      </c>
      <c r="F17" t="s">
        <v>622</v>
      </c>
      <c r="G17" t="s">
        <v>624</v>
      </c>
      <c r="J17" s="4" t="str">
        <f t="shared" si="0"/>
        <v>{"格局":"機月同梁","註解":"「天機太陰」的性質浮動，也代表有機變的能力，又主感情不專一。「機月同梁」主其人有心機，又貪財；好挑剔，又討厭踏實工作，因此有吏人的風範。喜歡在職權之內弄權，挑剔別人的錯誤，卻又懶於承擔責任的個性。然而「機月同梁」遇吉，亦不是庸碌之輩。","古訣":"「機月同梁作吏人」。「天機太陰同居寅申，難免跋涉他鄉」。「寅申四曜命加臨，宗祖根源定有成，刀筆之中宜桌立，榮華發旺在公門」。"},</v>
      </c>
    </row>
    <row r="18" spans="2:10" x14ac:dyDescent="0.25">
      <c r="B18" t="s">
        <v>57</v>
      </c>
      <c r="C18" t="s">
        <v>628</v>
      </c>
      <c r="D18" t="s">
        <v>625</v>
      </c>
      <c r="E18" t="s">
        <v>849</v>
      </c>
      <c r="F18" t="s">
        <v>629</v>
      </c>
      <c r="G18" t="s">
        <v>630</v>
      </c>
      <c r="J18" s="4" t="str">
        <f t="shared" si="0"/>
        <v>{"格局":"日月夾命","註解":"如果命宮在丑宮或未宮，天府或者是武曲、貪狼駐守，它的兩旁相鄰的宮位(父母宮和兄弟宮）分別有太陽星、太陰星坐守着，就稱為日月夾命格，則此人一生中財源富足，有財利或社會地位。&lt;br&gt;日月夾命格喜命宮及三方四正有吉星廟旺會照，又無煞星侵擾，命主既有權又有錢，一生富貴。&lt;br&gt;&lt;br&gt;太陽在午、太陰在申，夾未宮天府是正格，此時日月並明。天府本主財，很有商業頭腦，又得鄰宮日貴、月富夾持，容易成名致富。居財帛、命宮、身宮均佳。&lt;br&gt;&lt;br&gt;天府在丑宮，因為日月反背，夾輔力較弱。若見左輔右弼會照或於鄰宮夾輔，亦不失佳局。&lt;br&gt;&lt;br&gt;太陽巨門在寅、天同太陰在子，夾丑宮武曲貪狼。武曲是財星，只要沒有文昌、文曲同宮或會照，也是利於名利的組合。&lt;br&gt;&lt;br&gt;最弱的是天同太陰在午，太陽巨門在申，夾未宮的武曲貪狼。若再見昌曲，或照會、夾拱，非但沒有權貴可言，還可能因好行驚險而陷入絕境。","古訣":"《骨髓賦》：「夾日夾月誰能遇，夾昌夾曲主貴兮」。注文云：「如太陽太陰在身命前後二宮夾命，不逢空劫羊鈴，其貴比矣。如昌曲夾命亦如之」。"},</v>
      </c>
    </row>
    <row r="19" spans="2:10" x14ac:dyDescent="0.25">
      <c r="C19" t="s">
        <v>626</v>
      </c>
      <c r="D19" t="s">
        <v>625</v>
      </c>
      <c r="E19" t="s">
        <v>729</v>
      </c>
      <c r="F19" t="s">
        <v>643</v>
      </c>
      <c r="G19" t="s">
        <v>644</v>
      </c>
      <c r="J19" s="4" t="str">
        <f t="shared" si="0"/>
        <v>{"格局":"日月反背","註解":"「日月反背」見煞，基本的反應是刑剋六親，人生孤剋，因日月同時失輝。夜生人太陽坐命者不利父；晝生人太陰坐命者不利母，仍需看太陽與太陰與什麼星曜同躔而定。若晝生人太陽坐命，失輝，見煞，且太陰同時見煞，則可能是少年喪母之象；夜生人太陰坐命者，仿此。&lt;br&gt;&lt;br&gt;日反背者已惹官非口舌；月反背者易惹盜竊陰謀，加羊陀尤甚。&lt;br&gt;「日月反背」有「百官朝拱」的情況稍微好一些。","古訣":"古訣：「日月最嫌反背，乃為失輝」。 註文：「太陽在申酉戌亥子，太陰在寅卯辰巳午，則日月無輝」。"},</v>
      </c>
    </row>
    <row r="20" spans="2:10" x14ac:dyDescent="0.25">
      <c r="B20" t="s">
        <v>308</v>
      </c>
      <c r="C20" t="s">
        <v>627</v>
      </c>
      <c r="D20" t="s">
        <v>625</v>
      </c>
      <c r="E20" t="s">
        <v>855</v>
      </c>
      <c r="F20" t="s">
        <v>856</v>
      </c>
      <c r="G20" t="s">
        <v>857</v>
      </c>
      <c r="J20" s="4" t="str">
        <f t="shared" si="0"/>
        <v>{"格局":"日月並明","註解":"「日月並明格」——即安命於丑宮或未宮，太陽與太陰同守命垣。&lt;br&gt;&lt;br&gt;太陰太陽同宮的情形，只有在丑未兩宮出現。在丑宮時，太陰入廟而太陽失地；總有一顆星曜欠缺明朗，根本談不上「日月並明」。&lt;br&gt;況且，凡太陰太陽同宮的情形，三方四正中一定有兩個宮位沒有正曜，事業宮則為天粱落陷守垣，財帛宮則只能借用對宮的天機巨門，星曜的性質未見得好。&lt;br&gt;&lt;br&gt;化科化權會合或守垣，卻只有丁年或戊年生人合格，而且還只有戊年世人，大陰化權，太陽化枓，再會巳宮的祿存為全美之局。","古訣":"古歌云：「命宮日月喜相逢，更遇科權在化中。此命武官須建節，文公定主位三分」。"},</v>
      </c>
    </row>
    <row r="21" spans="2:10" x14ac:dyDescent="0.25">
      <c r="B21" t="s">
        <v>310</v>
      </c>
      <c r="C21" t="s">
        <v>865</v>
      </c>
      <c r="D21" t="s">
        <v>625</v>
      </c>
      <c r="E21" s="14"/>
      <c r="J21" s="4" t="str">
        <f t="shared" si="0"/>
        <v>{"格局":"日月同宮","註解":"","古訣":""},</v>
      </c>
    </row>
    <row r="22" spans="2:10" x14ac:dyDescent="0.25">
      <c r="B22" t="s">
        <v>312</v>
      </c>
      <c r="C22" t="s">
        <v>632</v>
      </c>
      <c r="D22" t="s">
        <v>625</v>
      </c>
      <c r="E22" t="s">
        <v>634</v>
      </c>
      <c r="F22" t="s">
        <v>635</v>
      </c>
      <c r="G22" t="s">
        <v>631</v>
      </c>
      <c r="J22" s="4" t="str">
        <f t="shared" si="0"/>
        <v>{"格局":"陰陽左右","註解":"太陽躔左輔；太陰躔右弼最佳；太陽躔右弼；太陰躔左輔亦入格。","古訣":"古書：「陰陽左右合為佳」。"},</v>
      </c>
    </row>
    <row r="23" spans="2:10" x14ac:dyDescent="0.25">
      <c r="C23" t="s">
        <v>633</v>
      </c>
      <c r="D23" t="s">
        <v>625</v>
      </c>
      <c r="E23" t="s">
        <v>774</v>
      </c>
      <c r="F23" t="s">
        <v>636</v>
      </c>
      <c r="G23" t="s">
        <v>641</v>
      </c>
      <c r="J23" s="4" t="str">
        <f t="shared" si="0"/>
        <v>{"格局":"日月羊陀","註解":"若日月廟旺未必剋。","古訣":"古書：「日月羊陀多剋親」。"},</v>
      </c>
    </row>
    <row r="24" spans="2:10" x14ac:dyDescent="0.25">
      <c r="C24" t="s">
        <v>637</v>
      </c>
      <c r="D24" t="s">
        <v>625</v>
      </c>
      <c r="E24" t="s">
        <v>715</v>
      </c>
      <c r="F24" t="s">
        <v>716</v>
      </c>
      <c r="J24" s="4" t="str">
        <f t="shared" si="0"/>
        <v>{"格局":"丹墀桂墀","註解":"丹墀桂墀因為太陽、太陰皆處廟旺之地，能量充足，主星得力，因此主富貴。假如命宮三方四正再有文曲、文昌、化科、化祿、祿存等吉星加會，命主有利爭取功名，少年即可得志，進修、參加比賽都會有不錯的成績，往往可以因名而得利，如考上大學，繼承財產，出國讀書，在非常好的公司工作，年紀輕輕被重用，作為未來接班人，或經商發財，等等...。但如果有煞忌星沖破，或被暗星纏繞，則為平常之命，而且一生容易招惹口舌是非，聲名狼藉，遺臭萬年。","古訣":"《骨髓賦》：「丹墀桂墀，早逐青雲之志」。注文云：「丹墀謂日居卯辰巳；桂墀謂月居酉戌亥。此六宮身命值之是也。亦宜見昌曲魁鉞」。詩曰：「二曜常明正得中，才華聲勢定其雄。少年際得風云會，一躍天池便化龍」。"},</v>
      </c>
    </row>
    <row r="25" spans="2:10" x14ac:dyDescent="0.25">
      <c r="C25" t="s">
        <v>704</v>
      </c>
      <c r="D25" t="s">
        <v>625</v>
      </c>
      <c r="E25" t="s">
        <v>717</v>
      </c>
      <c r="F25" t="s">
        <v>714</v>
      </c>
      <c r="G25" t="s">
        <v>718</v>
      </c>
      <c r="J25" s="4" t="str">
        <f t="shared" si="0"/>
        <v>{"格局":"明珠出海","註解":"「明珠出海」未宮無正曜，借對宮天同巨門，推斷時仍須視天同巨門是否遇煞忌，縱不化忌，亦易招惹妒忌，遭人耍手段，弄陰謀，遇煞更甚。&lt;br&gt;&lt;br&gt;「明珠出海」最不喜有空劫、煞忌星沖破，否則命主的富貴程度便會大大降低。例如在戊年出生時，因為夫妻宮中有天機星化忌，命主雖然事業有成，但在感情方面會有不順；乙年出生的人，因為官祿宮中有太陰化忌，也容易在婚姻、事業方面遇到許多阻力。不過丁年出生的人，雖然遷移宮中有巨門星化忌，影響卻不是太大，命主會有不錯的事業運，婚姻感情也很好。只是特別容易招小人，事業上越成功的人，越容易有小人從中作梗。","古訣":"《骨髓賦》：「三合明珠生旺地，穩步蟾宮」。注文云：「未宮安命，日卯月亥來朝，為明珠出海，定主財官雙美」。"},</v>
      </c>
    </row>
    <row r="26" spans="2:10" x14ac:dyDescent="0.25">
      <c r="C26" t="s">
        <v>639</v>
      </c>
      <c r="D26" t="s">
        <v>14</v>
      </c>
      <c r="E26" t="s">
        <v>669</v>
      </c>
      <c r="F26" t="s">
        <v>640</v>
      </c>
      <c r="G26" t="s">
        <v>642</v>
      </c>
      <c r="J26" s="4" t="str">
        <f t="shared" si="0"/>
        <v>{"格局":"陽梁昌祿","註解":"最喜會太陰化祿，再見文昌同度，大利考試與學術研究，然而夫妻宮卻欠佳。","古訣":"古書：「陽梁昌祿，傳臚第一名」。「甲年生人，既不見祿，且太陽化忌，雖會吉曜亦不利，一生多是非困擾，未為佳境；壬年生人天梁化祿，主清貧」。"},</v>
      </c>
    </row>
    <row r="27" spans="2:10" x14ac:dyDescent="0.25">
      <c r="C27" t="s">
        <v>638</v>
      </c>
      <c r="D27" t="s">
        <v>667</v>
      </c>
      <c r="E27" t="s">
        <v>706</v>
      </c>
      <c r="F27" t="s">
        <v>668</v>
      </c>
      <c r="J27" s="4" t="str">
        <f t="shared" si="0"/>
        <v>{"格局":"日照雷門","註解":"蓋以卯宮為太陽初升之地，旭日東昇，是故富貴。中州派觀點，不喜壬年生人，蓋天梁最不喜見祿，若再加四煞，則絕非美格。凡太陽天梁同守卯宮，太陰亦必同時在亥垣，所以「日照雷門」與「月朗天門」一定同時出現。","古訣":"《骨髓賦》：「日照雷門，榮華富貴」。古歌云：「太陽卯位貴堪兮，必主平生富貴家，純粹少年登甲第，戰怔聲勢動夷華」。注文云：「卯宮安命，太陽坐守，更三方左右、昌曲、魁鉞守照，富貴不小。甲乙庚辛人合格，加刑忌四煞亦主溫飽」。補注：「甲年生人，既不見祿，且太陽化忌，雖會吉曜亦不利，一生多是非困擾，未為佳境；壬年生人天梁化祿，主清貧」。"},</v>
      </c>
    </row>
    <row r="28" spans="2:10" x14ac:dyDescent="0.25">
      <c r="C28" t="s">
        <v>645</v>
      </c>
      <c r="D28" t="s">
        <v>14</v>
      </c>
      <c r="E28" t="s">
        <v>646</v>
      </c>
      <c r="F28" t="s">
        <v>1430</v>
      </c>
      <c r="G28" t="s">
        <v>647</v>
      </c>
      <c r="J28" s="4" t="str">
        <f t="shared" si="0"/>
        <v>{"格局":"日麗中天","註解":"太陽在午，得百官，或得祿為是，又名「金燦光輝」。","古訣":"《太微賦》：「太陽居午，謂之日麗中天。有專權之貴，敵國之富」。古書：「太陽居午，庚辛丁己人富貴雙全」。"},</v>
      </c>
    </row>
    <row r="29" spans="2:10" x14ac:dyDescent="0.25">
      <c r="C29" s="3" t="s">
        <v>727</v>
      </c>
      <c r="D29" t="s">
        <v>728</v>
      </c>
      <c r="E29" t="s">
        <v>725</v>
      </c>
      <c r="F29" t="s">
        <v>726</v>
      </c>
      <c r="J29" s="4" t="str">
        <f t="shared" si="0"/>
        <v>{"格局":"善福守空","註解":"命宮在寅，對宮為太陽巨門，命宮見截空之正空，再見其餘空曜沖起，始為出家之命。","古訣":"《太微賦》：「善福守空位，天竺生涯」。注文云：「假如身命坐於空位，天機天同三合正照，必主人僧道，逢吉福厚，逢凶定做僧道之命，不為美論也」。古訣：「機梁同照明身空，偏宜僧道」。"},</v>
      </c>
    </row>
    <row r="30" spans="2:10" x14ac:dyDescent="0.25">
      <c r="C30" t="s">
        <v>648</v>
      </c>
      <c r="D30" t="s">
        <v>649</v>
      </c>
      <c r="E30" t="s">
        <v>666</v>
      </c>
      <c r="F30" t="s">
        <v>665</v>
      </c>
      <c r="J30" s="4" t="str">
        <f t="shared" si="0"/>
        <v>{"格局":"武貪同行","註解":"「武貪同行」因武曲為財星，又為武職，見貪狼同度主富，又能增加武曲的聲勢，所以定為美格。「武貪」具有很深的物慾色彩，所以必須經過奮鬥，然後才能發福。若少年享受，則可能影響以後的事業發展。&lt;br&gt;&lt;br&gt;「武貪」在命宮的人，也可能是出身富裕，但不能剋享父蔭；或少年時家境逆轉，然後靠自身努力創業興家。&lt;br&gt;&lt;br&gt;「武貪同行」最喜見祿，戊年貪狼化祿；辛年見酉宮祿存會合，都能成為富格。&lt;br&gt;最喜貪狼會見火鈴，而火鈴在對宮為上格。如果武貪與火鈴同宮，丑宮的命比未宮好，因為丑宮對武曲比較有利，火鈴又不可能與擎羊同坐，否則兩煞星會自己抵消了自己的力量。","古訣":"古書：「武曲貪狼同丑未，少年不利，三十後而發福，先貧後福，慳吝之人」。「武曲貪狼加煞忌，技藝之人」。補注：【無煞曜，則為商人之命】。古歌云「武貪入廟貴堪言，必主為官掌大權，文作監司身顯達，武臣勇猛鎮邊疆」。"},</v>
      </c>
    </row>
    <row r="31" spans="2:10" x14ac:dyDescent="0.25">
      <c r="C31" t="s">
        <v>650</v>
      </c>
      <c r="D31" t="s">
        <v>15</v>
      </c>
      <c r="E31" t="s">
        <v>652</v>
      </c>
      <c r="F31" t="s">
        <v>651</v>
      </c>
      <c r="G31" t="s">
        <v>653</v>
      </c>
      <c r="J31" s="4" t="str">
        <f t="shared" si="0"/>
        <v>{"格局":"鈴昌陀武","註解":"基本性質可視為意外不幸，或遇上有重大挫折。原局成「鈴昌陀武」的結構，大限或流年見流昌，流陀沖起，又見忌星者，凶險非常，也需留意水厄。","古訣":"古書：「鈴昌陀武，限至投河」。"},</v>
      </c>
    </row>
    <row r="32" spans="2:10" x14ac:dyDescent="0.25">
      <c r="C32" t="s">
        <v>654</v>
      </c>
      <c r="D32" t="s">
        <v>15</v>
      </c>
      <c r="E32" t="s">
        <v>655</v>
      </c>
      <c r="F32" t="s">
        <v>656</v>
      </c>
      <c r="J32" s="4" t="str">
        <f t="shared" si="0"/>
        <v>{"格局":"將星得地","註解":"武曲廟旺守命，此格之人，威權服眾，智慧過人，意氣風發，見科權祿，屬富貴上格，能出人頭地。","古訣":"經云：「武曲廟垣，威名赫奕。」，詩曰：「將星入廟實為祥，位正官高到處強。掠地攻城多妙籌，威風凜凜鎮邊疆」。古云：「武曲墓中居，三十才發福」。經云：「武曲入廟，與昌曲同宮，出將入相」。「武曲魁鉞居廟旺，財賦之官」。「武曲祿馬同宮，發財遠鄉」。"},</v>
      </c>
    </row>
    <row r="33" spans="3:10" x14ac:dyDescent="0.25">
      <c r="C33" t="s">
        <v>657</v>
      </c>
      <c r="D33" t="s">
        <v>15</v>
      </c>
      <c r="E33" t="s">
        <v>658</v>
      </c>
      <c r="G33" t="s">
        <v>659</v>
      </c>
      <c r="J33" s="4" t="str">
        <f t="shared" si="0"/>
        <v>{"格局":"殺陷震兌","註解":"「殺陷震兌」而見煞忌之時，則人生多反覆挫折，六親離散，際遇坎坷。再見空曜，每為僧道。","古訣":""},</v>
      </c>
    </row>
    <row r="34" spans="3:10" x14ac:dyDescent="0.25">
      <c r="C34" t="s">
        <v>660</v>
      </c>
      <c r="D34" t="s">
        <v>16</v>
      </c>
      <c r="E34" t="s">
        <v>787</v>
      </c>
      <c r="F34" t="s">
        <v>661</v>
      </c>
      <c r="G34" t="s">
        <v>670</v>
      </c>
      <c r="J34" s="4" t="str">
        <f t="shared" si="0"/>
        <v>{"格局":"天同反背","註解":"天同的化權能化解天同落在天羅地網時的不詳，同時得雙祿會照，因化星的力量而扭轉乾坤，但亦主歷經艱危，甚至六親刑剋，然後終成富貴。","古訣":"《骨髓賦》：「天同戌宮為反背，丁人化吉主大貴」。注文云：「蓋天同戌宮本陷，如遇丁生人，則午宮祿存，更得寅宮化祿拱沖，定主大貴」。"},</v>
      </c>
    </row>
    <row r="35" spans="3:10" x14ac:dyDescent="0.25">
      <c r="C35" t="s">
        <v>662</v>
      </c>
      <c r="D35" t="s">
        <v>16</v>
      </c>
      <c r="E35" t="s">
        <v>664</v>
      </c>
      <c r="F35" t="s">
        <v>663</v>
      </c>
      <c r="G35" t="s">
        <v>671</v>
      </c>
      <c r="J35" s="4" t="str">
        <f t="shared" si="0"/>
        <v>{"格局":"馬頭帶劍","註解":"擎羊為剛強好勇之星，在午宮的火可以制擎羊之金，反成器用，化橫暴之力為權威。是否入格，須視是否得六吉星為助而定，吉者可以「威震邊疆」，劣則「夭折刑傷」。&lt;br&gt;「馬頭帶劍」的格局，雖佳亦不妙，縱然富貴亦未必能得安樂。「馬頭帶劍」的劣格，亦必然有一段時期的風光，如何持盈戒滿，否則曇花一現，旋即傾散。化解之道為充實自己，凡事留有餘地，才可剋享富貴。&lt;br&gt;&lt;br&gt;擎羊獨守午宮，無正曜同度為「馬頭帶劍」的正格。&lt;br&gt;貪狼與擎羊在午宮守命，尤其是戊年生人，貪狼化祿；或丙年生人，天同於未宮化祿，與巳宮的祿存夾命亦為美格。&lt;br&gt;天同與擎羊在午宮守命，亦以丙戊年生人為合格。","古訣":"《骨髓賦》：「馬頭帶劍，非夭折則主刑傷」。注文云：「羊刃在午守命，卯次之、酉又次之，為羊刃落陷地是。寅申巳亥四宮，陀羅守命亦然，如辰戌丑未不忌之」。古格云：「羊刃切忌午之方，若來限內最為殃，刑妻剋子生閑事，殘病中年要早亡」。"},</v>
      </c>
    </row>
    <row r="36" spans="3:10" x14ac:dyDescent="0.25">
      <c r="C36" t="s">
        <v>672</v>
      </c>
      <c r="D36" t="s">
        <v>17</v>
      </c>
      <c r="E36" t="s">
        <v>674</v>
      </c>
      <c r="F36" t="s">
        <v>673</v>
      </c>
      <c r="G36" t="s">
        <v>675</v>
      </c>
      <c r="J36" s="4" t="str">
        <f t="shared" si="0"/>
        <v>{"格局":"廉貞清白","註解":"廉貞喜見七殺，因為廉貞的陰火可以鍛煉七殺的陰金，使金能成器。但廉貞與七殺同居與未宮時，固然有鍛煉的能力。若廉貞居於申垣，七殺居於午垣，亦有冶煉陶熔的能力，所以古人便認為屬美格矣。說「能相守」，因命宮、夫宮見祿，可說成與配偶能度過苦日子而後發家。然本格生人，必經艱險而後有成，在男命，廉貞於未申宮合格，也稱之為「雄宿朝垣」。&lt;br&gt;&lt;br&gt;「廉貞清白」格得兼看夫妻宮。未宮廉貞化祿會天府，夫妻宮天相見府庫充盈，是以為佳；寅申二宮，則命宮、夫妻宮同時見祿，故以為美。&lt;br&gt;現代女命亦適應著先性質，為夫妻分開發展，終能成家業。","古訣":"《骨髓賦》：「廉貞清白能相守」。注文云：「此星未宮坐命，甲生人合格。申宮坐命，癸生人合格。寅宮坐命，己生人合格」。古歌云：「申未廉貞得地方，縱加七殺不為凶，聲名顯達風雲遠，二限優游富貴中」。"},</v>
      </c>
    </row>
    <row r="37" spans="3:10" x14ac:dyDescent="0.25">
      <c r="C37" t="s">
        <v>676</v>
      </c>
      <c r="D37" t="s">
        <v>17</v>
      </c>
      <c r="E37" t="s">
        <v>677</v>
      </c>
      <c r="F37" t="s">
        <v>680</v>
      </c>
      <c r="J37" s="4" t="str">
        <f t="shared" si="0"/>
        <v>{"格局":"廉貞文武","註解":"廉貞在寅或申宮守命，財帛宮必為紫微天相；事業宮必為天府武曲，倘再會照文昌文曲，可謂眾吉會集，而且文武星曜齊全，基本上可以說是一個良好的配搭。&lt;br&gt;但企業家卻一定不會是這樣的命造，因為廉貞一曜稍嫌華而不實，欠缺腳踏實地，開創局面的能力，因此「廉貞文武格」僅能看成是一個企業經理或校長之類的命。","古訣":"古歌云：「命中文武喜朝垣，入廟平生福氣全，純粹能文高折桂，戰征武定鎮三邊」。"},</v>
      </c>
    </row>
    <row r="38" spans="3:10" x14ac:dyDescent="0.25">
      <c r="C38" t="s">
        <v>678</v>
      </c>
      <c r="D38" t="s">
        <v>17</v>
      </c>
      <c r="E38" t="s">
        <v>679</v>
      </c>
      <c r="F38" t="s">
        <v>681</v>
      </c>
      <c r="J38" s="4" t="str">
        <f t="shared" si="0"/>
        <v>{"格局":"殺拱廉貞","註解":"古人認為廉貞貪狼為桃花，武曲七殺為刑傷，所以四顆星曜配合起來，便是破盡祖業，流離浪蕩之人。即大限逢之，雖不主其人的性格浪蕩，亦主十年破敗。","古訣":"古歌云：「貞逢七殺實堪傷，十載淹留有災殃，運至經求多不遂，錢財勝似雪澆湯」。"},</v>
      </c>
    </row>
    <row r="39" spans="3:10" x14ac:dyDescent="0.25">
      <c r="C39" t="s">
        <v>682</v>
      </c>
      <c r="D39" t="s">
        <v>22</v>
      </c>
      <c r="E39" s="9" t="s">
        <v>684</v>
      </c>
      <c r="G39" t="s">
        <v>686</v>
      </c>
      <c r="J39" s="4" t="str">
        <f t="shared" si="0"/>
        <v>{"格局":"財蔭夾印","註解":"天梁為「蔭星」，假如巨門得以為祿，便成為「財蔭夾印」的正格。&lt;br&gt;&lt;br&gt;若巨門不化祿，跟巨門同度的星曜，如太陽、天同、天機等化祿亦可以合格，不過格局較次。其中又以入廟的太陽化祿，及天機化祿為佳。因當天機化祿之吋，天梁亦必同時化權，增加了蔭星的力量，亦成為有力的格局。","古訣":""},</v>
      </c>
    </row>
    <row r="40" spans="3:10" x14ac:dyDescent="0.25">
      <c r="C40" t="s">
        <v>683</v>
      </c>
      <c r="D40" t="s">
        <v>22</v>
      </c>
      <c r="E40" s="9" t="s">
        <v>685</v>
      </c>
      <c r="G40" t="s">
        <v>688</v>
      </c>
      <c r="J40" s="4" t="str">
        <f t="shared" si="0"/>
        <v>{"格局":"刑忌夾印","註解":"天相相鄰兩宮，一見擎羊躔守、一見化忌躔守，即成為正格。&lt;br&gt;但天梁本身亦為刑法之星，所以即使沒有擎羊，只要另一鄰宮有化忌，則天梁便可起刑星的作用，形成「刑忌夾印」的另一種組合，天梁化祿不能解救，刑宮得財，可能情況更壞﹔天梁化權則增加了刑宮的權勢﹔必須天梁化科，且天相的三方四正不見煞曜，且見魁鉞、輔弼、昌曲諸吉，然后才能藉刑宮的清明來解化。&lt;br&gt;當羊陀相夾之時，祿存必與天相同度。若天相的三方四正再見煞忌刑曜，亦可以成格，但帶來的災禍則沒有前二者之大。","古訣":""},</v>
      </c>
    </row>
    <row r="41" spans="3:10" x14ac:dyDescent="0.25">
      <c r="C41" t="s">
        <v>689</v>
      </c>
      <c r="D41" t="s">
        <v>22</v>
      </c>
      <c r="E41" s="9" t="s">
        <v>710</v>
      </c>
      <c r="G41" t="s">
        <v>690</v>
      </c>
      <c r="J41" s="4" t="str">
        <f t="shared" si="0"/>
        <v>{"格局":"祿馬佩印","註解":"天相、祿存或化祿星、天馬齊聚命宮，主其人位高權重，有財有勢有地位，能一呼百諾。此格局以戊年生人最好，因有貪狼化祿在夫妻宮照事業宮。&lt;br&gt;&lt;br&gt;喜魁鋮守照，昌曲輔弼同宮，或夾拱，富貴皆有。&lt;br&gt;忌擎羊，火星，鈴星，地空，地劫，截路，空亡，同宮，則以破格論。","古訣":""},</v>
      </c>
    </row>
    <row r="42" spans="3:10" x14ac:dyDescent="0.25">
      <c r="C42" t="s">
        <v>735</v>
      </c>
      <c r="D42" t="s">
        <v>698</v>
      </c>
      <c r="E42" t="s">
        <v>709</v>
      </c>
      <c r="F42" t="s">
        <v>693</v>
      </c>
      <c r="G42" t="s">
        <v>691</v>
      </c>
      <c r="J42" s="4" t="str">
        <f t="shared" si="0"/>
        <v>{"格局":"府相得祿","註解":"這個格局，天府、天相、化祿/祿存形成一個三合方，即府相同時得祿。","古訣":"古書云：「天府居午，戌宮天相來朝，甲生人一品之貴」。"},</v>
      </c>
    </row>
    <row r="43" spans="3:10" x14ac:dyDescent="0.25">
      <c r="C43" t="s">
        <v>692</v>
      </c>
      <c r="D43" t="s">
        <v>18</v>
      </c>
      <c r="E43" t="s">
        <v>695</v>
      </c>
      <c r="F43" t="s">
        <v>694</v>
      </c>
      <c r="G43" t="s">
        <v>696</v>
      </c>
      <c r="J43" s="4" t="str">
        <f t="shared" si="0"/>
        <v>{"格局":"天府朝垣","註解":"「天府朝垣」只能成為「輔弼」，所謂「腰金衣紫」，無非只是屬于大臣的榮譽，究竟不是領袖人材。根據現代社會結構，廉貞天府在戌宮同守的人，只是一位很好的理財人材。&lt;br&gt;&lt;br&gt;若甲年生人，廉貞化祿，祿存又居于寅宮相會，則其人亦能創業致富，但卻缺少開創力，只能在守成中發展，不擅長開創。若天馬在寅宮，則其人利于外埠經商。","古訣":"古歌云：「乾為君象府為臣，得地來朝福自新。輔弼忠臣身報國，腰金衣紫拜重瞳」。"},</v>
      </c>
    </row>
    <row r="44" spans="3:10" x14ac:dyDescent="0.25">
      <c r="C44" t="s">
        <v>697</v>
      </c>
      <c r="D44" t="s">
        <v>698</v>
      </c>
      <c r="E44" t="s">
        <v>700</v>
      </c>
      <c r="F44" t="s">
        <v>699</v>
      </c>
      <c r="G44" t="s">
        <v>701</v>
      </c>
      <c r="J44" s="4" t="str">
        <f t="shared" si="0"/>
        <v>{"格局":"府相朝垣","註解":"「府相朝垣」最佳的結構是天相居子，天府居申；天相居午，天府居寅；天相居申，天府居辰；天府居戌，天相居寅。","古訣":"古歌云：「命宮府相得俱逢，無煞身當待圣君。富貴雙全人景仰，巍巍德業滿乾坤」。經云：「府相朝垣格最良，出仕為官大吉昌」。經注：「天府、天相乃為衣祿之神，入仕為官，定主亨通之兆」。經云：「府相同來會命宮，全家食祿」。經云：「府相之星女命躔，必當子貴與夫賢」。"},</v>
      </c>
    </row>
    <row r="45" spans="3:10" x14ac:dyDescent="0.25">
      <c r="C45" t="s">
        <v>1367</v>
      </c>
      <c r="D45" t="s">
        <v>18</v>
      </c>
      <c r="E45" t="s">
        <v>1369</v>
      </c>
      <c r="J45" s="4" t="str">
        <f t="shared" si="0"/>
        <v>{"格局":"天府空庫","註解":"當無祿同會之時，天府稱為「空庫」；天相不吉，或甚至帶煞來會時，則天府稱為「露庫」。天府與地空、天空同躔之時，亦稱為「空庫」；四煞刑忌交會，天府亦稱為「露庫」。&lt;br&gt;&lt;br&gt;「空庫」使天府發展為巧取豪奪，有如一個政府的庫房空虛，便必稅吏橫行，稅法苛難，因此天府的性質便變得善用手段，外表圓融，而內心則多權術，究竟成為孤立。&lt;br&gt;&lt;br&gt;「露庫」使天府平添許多困擾，必須設法彌縫暴露出來的缺陷。有如一家中央銀行缺點暴露，便非由財政要員出來表示信心不可。所以天府的性質，亦因此而變得奸刁虛偽，究竟容易傾敗。&lt;br&gt;&lt;br&gt;天府主信譽，「庫」無，信譽肯定不行。但若有信，而實際上沒東西時，或能力不足時，則給自己帶來麻煩。答應下來別人的事，累死累活做不好。但又不肯違背諾言，天府的管理能力，儲財能力都不錯。","古訣":""},</v>
      </c>
    </row>
    <row r="46" spans="3:10" x14ac:dyDescent="0.25">
      <c r="C46" t="s">
        <v>1368</v>
      </c>
      <c r="D46" t="s">
        <v>18</v>
      </c>
      <c r="E46" t="s">
        <v>1369</v>
      </c>
      <c r="J46" s="4" t="str">
        <f t="shared" si="0"/>
        <v>{"格局":"天府露庫","註解":"當無祿同會之時，天府稱為「空庫」；天相不吉，或甚至帶煞來會時，則天府稱為「露庫」。天府與地空、天空同躔之時，亦稱為「空庫」；四煞刑忌交會，天府亦稱為「露庫」。&lt;br&gt;&lt;br&gt;「空庫」使天府發展為巧取豪奪，有如一個政府的庫房空虛，便必稅吏橫行，稅法苛難，因此天府的性質便變得善用手段，外表圓融，而內心則多權術，究竟成為孤立。&lt;br&gt;&lt;br&gt;「露庫」使天府平添許多困擾，必須設法彌縫暴露出來的缺陷。有如一家中央銀行缺點暴露，便非由財政要員出來表示信心不可。所以天府的性質，亦因此而變得奸刁虛偽，究竟容易傾敗。&lt;br&gt;&lt;br&gt;天府主信譽，「庫」無，信譽肯定不行。但若有信，而實際上沒東西時，或能力不足時，則給自己帶來麻煩。答應下來別人的事，累死累活做不好。但又不肯違背諾言，天府的管理能力，儲財能力都不錯。","古訣":""},</v>
      </c>
    </row>
    <row r="47" spans="3:10" x14ac:dyDescent="0.25">
      <c r="C47" t="s">
        <v>702</v>
      </c>
      <c r="D47" t="s">
        <v>19</v>
      </c>
      <c r="E47" t="s">
        <v>711</v>
      </c>
      <c r="F47" t="s">
        <v>707</v>
      </c>
      <c r="G47" t="s">
        <v>713</v>
      </c>
      <c r="J47" s="4" t="str">
        <f t="shared" si="0"/>
        <v>{"格局":"月生滄海","註解":"丁年太陰化祿天同化權在子宮安命，事業宮必定是天機化科。從格局層次就構成了三奇加會，而且丁年生人祿存也會在午宮與命宮對照，形成雙祿，巨門化忌又不在三方四正出現，是水澄桂萼的最完美格局。&lt;br&gt;尤其是丁年生的女命，其福德必為太陽逢巨門化忌，也容易造成情感不順，以及內心精神壓力大的情況，其余年份生人以壬年生人天梁化祿，乙年生人天機化祿入官祿為佳，其余年份次之，另外戊年生人天機化忌在官祿宮則屬不吉。","古訣":"「太陰居子，是水澄桂萼，得清要之職，忠諫之才」。「太陰居子，丙丁生人，富貴忠良」。"},</v>
      </c>
    </row>
    <row r="48" spans="3:10" x14ac:dyDescent="0.25">
      <c r="C48" t="s">
        <v>703</v>
      </c>
      <c r="D48" t="s">
        <v>19</v>
      </c>
      <c r="E48" t="s">
        <v>708</v>
      </c>
      <c r="F48" t="s">
        <v>705</v>
      </c>
      <c r="G48" t="s">
        <v>712</v>
      </c>
      <c r="J48" s="4" t="str">
        <f t="shared" si="0"/>
        <v>{"格局":"月朗天門","註解":"「月朗天門」見吉化即佳，能的吉曜朝拱更佳。太陰居亥，以得祿為佳。丙年生人，祿存在對宮，又借會天同化祿；壬年生人，祿存與太陰同度，許為貴局。太陰為財星，守命而且入廟主富，事業宮太陽天粱主貴，因此很容易成為富貴雙全的格局。&lt;br&gt;太陰利夜生人，若生於丑時，文昌在亥守命，文曲在巳會照，主為人聰明而且學業有成，所以堪稱為美格，即使見祿亦不影響格局。&lt;br&gt;&lt;br&gt;凡「日照雷門」與「月朗天門」的格局，最怕火鈴、羊陀、化忌、空劫等煞忌星曜在三方畢集，見之遂為破格。&lt;br&gt;&lt;br&gt;這個格局亦有一個毛病，如果是大運順行的話，若見煞忌照卯宮，其人少年易患心臟病，至三十左右即可能不壽。","古訣":"《骨髓賦》：「月朗天門，進爵封侯」。注文云：「亥宮安命，太陰坐守，更三方吉拱，主大富貴。無吉亦主雜職功名。丙壬生人主貴，丁癸生人主富」。古歌云：「正遇風雲際會期，海門高處一龍飛，文章間出英雄漢，萬裡功名得古稀」。"},</v>
      </c>
    </row>
    <row r="49" spans="3:10" x14ac:dyDescent="0.25">
      <c r="C49" t="s">
        <v>875</v>
      </c>
      <c r="D49" t="s">
        <v>876</v>
      </c>
      <c r="E49" t="s">
        <v>880</v>
      </c>
      <c r="F49" t="s">
        <v>879</v>
      </c>
      <c r="G49" t="s">
        <v>883</v>
      </c>
      <c r="J49" s="4" t="str">
        <f t="shared" si="0"/>
        <v>{"格局":"火陰格","註解":"太陰屬陰水，本性溫柔順從，有火鈴同宮，即成「水火交戰」，不再文靜、溫順、雖然外表仍是斯文娟秀，但內心思維或行事風格已經具反傳統、反權威之叛逆特性，令人為之咋舌。&lt;br&gt;十惡是指：謀反、謀大逆、謀逆、惡逆、不道、大不敬、不孝、不睦、不義、內亂，嚴重者格殺不赦。&lt;br&gt;在此應泛指以下犯上，不守倫常。在古時候是很嚴重，現在卻未必如此，反主有個性，有創意。&lt;br&gt;&lt;br&gt;於命、身宮：太陰落陷，可能離經叛道，做糊塗事而倍嘗苦果。若太陰廟旺，可表示有獨特見解，未必為禍。&lt;br&gt;於夫妻宮：易產生不正常的感情，如年齡縣殊、不歸路、三角戀、同性戀等等。&lt;br&gt;於財帛宮：理財走偏鋒，急於生財，方法具爭論性。&lt;br&gt;於遷移宮：言談不依常規、有時給人感覺大膽風趣，或容易犯上。&lt;br&gt;於官祿宮：適合設計、創意、企劃之工作。&lt;br&gt;於福德宮：敢於花錢，理財採取高風險、高報酬策略。&lt;br&gt;於疾厄宮：病情可能突然轉惡。&lt;br&gt;於朋友宮：小心同事、朋友背叛。","古訣":"「太陰火鈴同位，反為十惡」。"},</v>
      </c>
    </row>
    <row r="50" spans="3:10" x14ac:dyDescent="0.25">
      <c r="C50" t="s">
        <v>881</v>
      </c>
      <c r="D50" t="s">
        <v>882</v>
      </c>
      <c r="E50" t="s">
        <v>880</v>
      </c>
      <c r="F50" t="s">
        <v>879</v>
      </c>
      <c r="J50" s="4" t="str">
        <f t="shared" si="0"/>
        <v>{"格局":"鈴陰格","註解":"太陰屬陰水，本性溫柔順從，有火鈴同宮，即成「水火交戰」，不再文靜、溫順、雖然外表仍是斯文娟秀，但內心思維或行事風格已經具反傳統、反權威之叛逆特性，令人為之咋舌。&lt;br&gt;十惡是指：謀反、謀大逆、謀逆、惡逆、不道、大不敬、不孝、不睦、不義、內亂，嚴重者格殺不赦。&lt;br&gt;在此應泛指以下犯上，不守倫常。在古時候是很嚴重，現在卻未必如此，反主有個性，有創意。&lt;br&gt;&lt;br&gt;於命、身宮：太陰落陷，可能離經叛道，做糊塗事而倍嘗苦果。若太陰廟旺，可表示有獨特見解，未必為禍。&lt;br&gt;於夫妻宮：易產生不正常的感情，如年齡縣殊、不歸路、三角戀、同性戀等等。&lt;br&gt;於財帛宮：理財走偏鋒，急於生財，方法具爭論性。&lt;br&gt;於遷移宮：言談不依常規、有時給人感覺大膽風趣，或容易犯上。&lt;br&gt;於官祿宮：適合設計、創意、企劃之工作。&lt;br&gt;於福德宮：敢於花錢，理財採取高風險、高報酬策略。&lt;br&gt;於疾厄宮：病情可能突然轉惡。&lt;br&gt;於朋友宮：小心同事、朋友背叛。","古訣":"「太陰火鈴同位，反為十惡」。"},</v>
      </c>
    </row>
    <row r="51" spans="3:10" x14ac:dyDescent="0.25">
      <c r="C51" t="s">
        <v>719</v>
      </c>
      <c r="D51" t="s">
        <v>20</v>
      </c>
      <c r="E51" t="s">
        <v>760</v>
      </c>
      <c r="F51" t="s">
        <v>759</v>
      </c>
      <c r="J51" s="4" t="str">
        <f t="shared" si="0"/>
        <v>{"格局":"火貪格","註解":"貪狼於丑未宮，「貪狼武曲」同度；與辰戌宮，則武曲與貪狼相對。若貪狼同躔火鈴，則為「火貪」或「鈴貪」正格。若火鈴但躔武曲，則為破格。&lt;br&gt;「武貪」同度比武貪相對有許多缺點。如古訣云：「武曲貪狼同宮，先貧後富」。又云：「武貪墓中居，三十才發福」。或曰：「貪狼武曲同居，欺公禍亂」。&lt;br&gt;&lt;br&gt;能成正格，餘煞不見，兼且不見化忌，是則必主突發。若更見昌曲輔弼，亦可功成名立。&lt;br&gt;&lt;br&gt;古人認為火星或鈴星，不但可以袪除貪狼星之惡性及負面作為力，而且能夠激發貪狼星之善念，並將其付之實際行動，所以對火貪格及鈴貪格之人寄以厚望。","古訣":"古人說：「貪狼遇火必英雄，指日邊庭立大功」、「貪狼更得與鈴逢，入廟宮中福氣隆」。&lt;br&gt;&lt;br&gt;中州派僅以辰戌丑未四墓宮為入廟，古訣云：「貪狼鈴火四墓宮，富豪家資侯伯貴」。"},</v>
      </c>
    </row>
    <row r="52" spans="3:10" x14ac:dyDescent="0.25">
      <c r="C52" t="s">
        <v>720</v>
      </c>
      <c r="D52" t="s">
        <v>20</v>
      </c>
      <c r="E52" t="s">
        <v>760</v>
      </c>
      <c r="F52" t="s">
        <v>759</v>
      </c>
      <c r="J52" s="4" t="str">
        <f t="shared" si="0"/>
        <v>{"格局":"鈴貪格","註解":"貪狼於丑未宮，「貪狼武曲」同度；與辰戌宮，則武曲與貪狼相對。若貪狼同躔火鈴，則為「火貪」或「鈴貪」正格。若火鈴但躔武曲，則為破格。&lt;br&gt;「武貪」同度比武貪相對有許多缺點。如古訣云：「武曲貪狼同宮，先貧後富」。又云：「武貪墓中居，三十才發福」。或曰：「貪狼武曲同居，欺公禍亂」。&lt;br&gt;&lt;br&gt;能成正格，餘煞不見，兼且不見化忌，是則必主突發。若更見昌曲輔弼，亦可功成名立。&lt;br&gt;&lt;br&gt;古人認為火星或鈴星，不但可以袪除貪狼星之惡性及負面作為力，而且能夠激發貪狼星之善念，並將其付之實際行動，所以對火貪格及鈴貪格之人寄以厚望。","古訣":"古人說：「貪狼遇火必英雄，指日邊庭立大功」、「貪狼更得與鈴逢，入廟宮中福氣隆」。&lt;br&gt;&lt;br&gt;中州派僅以辰戌丑未四墓宮為入廟，古訣云：「貪狼鈴火四墓宮，富豪家資侯伯貴」。"},</v>
      </c>
    </row>
    <row r="53" spans="3:10" x14ac:dyDescent="0.25">
      <c r="C53" t="s">
        <v>721</v>
      </c>
      <c r="D53" t="s">
        <v>20</v>
      </c>
      <c r="E53" t="s">
        <v>909</v>
      </c>
      <c r="F53" t="s">
        <v>908</v>
      </c>
      <c r="G53" t="s">
        <v>736</v>
      </c>
      <c r="J53" s="4" t="str">
        <f t="shared" si="0"/>
        <v>{"格局":"三合火貪","註解":"古人認為火星或鈴星，不但可以袪除貪狼星之惡性及負面作為力，而且能夠激發貪狼星之善念，並將其付之實際行動，所以對火貪格及鈴貪格之人寄以厚望。&lt;br&gt;&lt;br&gt;貪狼在命宮坐守，同時有火星來會，或在三方四正拱照。其中，火星與貪狼同守命宮最好，三合次之，假如貪狼位於辰戌、丑、未四宮之一坐命，又與祿存、科權祿、左右、魁鉞加會，格式最高，紫微命盤中有此格局者，大富大貴。其人或以武職立功，掌握國家軍警大權，或經商暴發，財運亨通。此格局假如再遇鈴星，會更增橫發的機率。&lt;br&gt;&lt;br&gt;在現代社會，火貪格的人特別擅長處理困難工作，別人做不來的，他就是有辦法解決，也特別有興趣。天天都想找問題來解決，做個不停，比較勞碌。&lt;br&gt;&lt;br&gt;貪狼屬陽木，一逢屬火之火鈴星立即被點燃，充分發揮貪狼投機、活躍、迅速獲利的特質。所以有火貪、鈴貪格主爆發一說。&lt;br&gt;&lt;br&gt;貪狼如同狼一般，時時在伺機尋找獵物，見火鈴就會把握機會，全力以赴，迅速出擊。因此在變動急劇、競爭激烈的環境里，總能看準目標，獲取戰果。&lt;br&gt;然而，不是只賺不賠，其投機性常帶來巨大漲跌。&lt;br&gt;&lt;br&gt;當貪狼化忌時，很有可能從雲端重重摔下，最怕再見曲昌，一輸就不容易翻身。所以該格局比較不喜歡忌星。&lt;br&gt;&lt;br&gt;於命、身宮：急功近利不耐靜，橫發橫破。&lt;br&gt;於夫妻宮：易天雷勾動地火，閃電結婚。&lt;br&gt;於財帛宮：追求短利，投機，易有偏財。&lt;br&gt;於遷移宮：活潑外向，懂得自我表現，有好業績。&lt;br&gt;於官祿宮：工作賣力，敢於創新，迅速獲得讚賞。&lt;br&gt;於福德宮：投機性理財，易衝動花錢。","古訣":"「貪狼遇火必英雄，指日邊庭立大功。更得福元臨廟旺，帳呼千萬虎賁門。四墓宮中福氣濃，提兵指日立邊功」。「火星拱會誠為貴，名震諸夷定有封」。"},</v>
      </c>
    </row>
    <row r="54" spans="3:10" x14ac:dyDescent="0.25">
      <c r="C54" t="s">
        <v>722</v>
      </c>
      <c r="D54" t="s">
        <v>20</v>
      </c>
      <c r="E54" t="s">
        <v>910</v>
      </c>
      <c r="F54" t="s">
        <v>911</v>
      </c>
      <c r="J54" s="4" t="str">
        <f t="shared" si="0"/>
        <v>{"格局":"三合鈴貪","註解":"貪狼守命，遇鈴星在命或三方拱照爲此格。鈴星與貪狼同守命垣爲佳，三合次之。若貪狼居於辰戌丑未，與祿存、科權祿、左右、魁鉞加會，則爲極美之格，主大富大貴。其人或以武職立功。掌握國家軍警大權，或經商暴發，財運亨通。喜與火星加會。貪鈴朝垣格也叫做貪鈴相逢格，這個格局跟三合火貪格有諸多類似，仍然是以武貪系的貪鈴朝垣格格局最高。","古訣":"詩曰：「貪狼更得與鈴逢，入廟宮中福氣隆。立地英雄爲上將，提兵指日立邊功」。經云：「火星與貪狼在辰戌丑未安命，廟見諸吉，對宮及三合不加凶，立功邊疆，將相之貴」。「鈴星貪狼同在辰戌丑未宮守命，三方吉拱，立功邊疆」。「貪狼火鈴與四墓宮，富豪家資侯伯貴」。「貪狼火星居廟旺，名振諸邦」。「貪鈴並守，將相之名」。"},</v>
      </c>
    </row>
    <row r="55" spans="3:10" x14ac:dyDescent="0.25">
      <c r="C55" t="s">
        <v>723</v>
      </c>
      <c r="D55" t="s">
        <v>20</v>
      </c>
      <c r="E55" t="s">
        <v>732</v>
      </c>
      <c r="F55" t="s">
        <v>730</v>
      </c>
      <c r="G55" t="s">
        <v>731</v>
      </c>
      <c r="J55" s="4" t="str">
        <f t="shared" si="0"/>
        <v>{"格局":"泛水桃花","註解":"「泛水」主漂流；「桃花」主命薄，主要是以女命而言。貪狼居亥，癸年貪狼化忌，同時與陀羅同度，會照破軍化祿。但此時夫妻宮卻為無祿的天府，且落陷地，因此婚姻必不全美。&lt;br&gt;貪狼居子，對宮必為紫微獨坐，壬年生福德宮逢武曲化忌會照財帛宮與夫妻宮，全盤呈現嚴重的缺點。&lt;br&gt;&lt;br&gt;然而若逢吉曜，則「桃花」轉化為藝術，是於現在社會亦無妨，此尤以亥宮為佳。","古訣":"《太微賦》：「貪居亥子，名為泛水桃花」。"},</v>
      </c>
    </row>
    <row r="56" spans="3:10" x14ac:dyDescent="0.25">
      <c r="C56" t="s">
        <v>724</v>
      </c>
      <c r="D56" t="s">
        <v>20</v>
      </c>
      <c r="E56" t="s">
        <v>758</v>
      </c>
      <c r="F56" t="s">
        <v>757</v>
      </c>
      <c r="G56" t="s">
        <v>734</v>
      </c>
      <c r="J56" s="4" t="str">
        <f t="shared" si="0"/>
        <v>{"格局":"風流綵杖","註解":"「風流綵杖」若居命宮，主終生情困，為情折磨，是聰明亦無所用。若流年、大限亦主情愁，甚至或因情而惹是非。若更見火星同躔，或見天刑會合，則更增加情慾而惹禍的程度。&lt;br&gt;若原局星盤以成「風流綵杖」的結構，發動之期，必在受大限，流年羊陀沖起的年份。倘對宮廉貞與流陀同度，則情形更壞。","古訣":"《太微賦》：「刑遇貪狼，號曰風流綵杖」。《全集》注云：「加入貪狼羊刃同垣身命與寅宮，主人聰明。若遇閒宮，平常矣」。"},</v>
      </c>
    </row>
    <row r="57" spans="3:10" x14ac:dyDescent="0.25">
      <c r="C57" t="s">
        <v>1460</v>
      </c>
      <c r="D57" t="s">
        <v>20</v>
      </c>
      <c r="E57" t="s">
        <v>1458</v>
      </c>
      <c r="F57" t="s">
        <v>1431</v>
      </c>
      <c r="G57" t="s">
        <v>1459</v>
      </c>
      <c r="J57" s="4" t="str">
        <f t="shared" si="0"/>
        <v>{"格局":"貪居旺宮","註解":"貪狼主人物慾深，居旺宮之時，可能增加物慾，易發展成為佔有慾強。","古訣":"《太微賦》：「貪會旺宮，終身鼠竊」。注文云：「寅午戌人命坐午宮；巳酉丑人命坐酉宮；亥卯未人命坐卯宮；申子辰人命坐子宮」。"},</v>
      </c>
    </row>
    <row r="58" spans="3:10" x14ac:dyDescent="0.25">
      <c r="C58" t="s">
        <v>877</v>
      </c>
      <c r="D58" t="s">
        <v>904</v>
      </c>
      <c r="E58" t="s">
        <v>907</v>
      </c>
      <c r="F58" t="s">
        <v>906</v>
      </c>
      <c r="J58" s="4" t="str">
        <f t="shared" si="0"/>
        <v>{"格局":"昌貪格","註解":"貪狼學習能力強，好表現、敢冒險、有創意；昌曲也擅長學習模仿。故昌曲同度、會照貪狼時，易聰明過度而搞怪，逆向行為而與別人不一樣，不按常理出牌。我行我素，好的時候天縱英明，慧眼獨具，不好的時候自以為是，自作自受。昌貪、曲貪適合創意、藝術、文化工作，不適合管理經營。","古訣":"《骨髓賦》：「昌貪居命，粉身碎骨」。「文曲嫌遇貪狼，蒞政事而顛倒」。「昌曲同度，必多虛而少實」。"},</v>
      </c>
    </row>
    <row r="59" spans="3:10" x14ac:dyDescent="0.25">
      <c r="C59" t="s">
        <v>903</v>
      </c>
      <c r="D59" t="s">
        <v>905</v>
      </c>
      <c r="E59" t="s">
        <v>907</v>
      </c>
      <c r="F59" t="s">
        <v>906</v>
      </c>
      <c r="J59" s="4" t="str">
        <f t="shared" si="0"/>
        <v>{"格局":"曲貪格","註解":"貪狼學習能力強，好表現、敢冒險、有創意；昌曲也擅長學習模仿。故昌曲同度、會照貪狼時，易聰明過度而搞怪，逆向行為而與別人不一樣，不按常理出牌。我行我素，好的時候天縱英明，慧眼獨具，不好的時候自以為是，自作自受。昌貪、曲貪適合創意、藝術、文化工作，不適合管理經營。","古訣":"《骨髓賦》：「昌貪居命，粉身碎骨」。「文曲嫌遇貪狼，蒞政事而顛倒」。「昌曲同度，必多虛而少實」。"},</v>
      </c>
    </row>
    <row r="60" spans="3:10" x14ac:dyDescent="0.25">
      <c r="C60" t="s">
        <v>737</v>
      </c>
      <c r="D60" t="s">
        <v>21</v>
      </c>
      <c r="E60" t="s">
        <v>744</v>
      </c>
      <c r="F60" t="s">
        <v>743</v>
      </c>
      <c r="G60" t="s">
        <v>739</v>
      </c>
      <c r="J60" s="4" t="str">
        <f t="shared" si="0"/>
        <v>{"格局":"石中隱玉","註解":"「石中隱玉」格局的特點是遲發，但卻易傾敗，屬於暴起暴跌的類型。所以遲發，是因為才華未易為人發現；所以傾敗，是由於發跡之後必受人妒忌，且加以陷害。尤其巨門化忌者為然。是故必須發跡後盡量低調，切忌得意忘形。且不宜佔最高地位，以退居幕後，或甘居副職為宜。&lt;br&gt;&lt;br&gt;「石中隱玉」格，喜見祿權科，最怕見刑忌。","古訣":"《骨髓賦》：「子午巨門，石中隱玉」。注文云：「子午二宮安命，值巨門坐守。更得寅戌、申辰科權合照，富貴必矣」。秘云：「巨門子午權科照，官資清顯位三公」。《全書》：「更得寅戌、申辰科祿合照，富貴必矣」。古歌云：「巨門子午喜相逢，更值生人丁癸中，早歲定位攀桂客，老來滋潤富家翁」。&lt;br&gt;&lt;br&gt;辛年生人，巨門化祿會太陽化權，更得文曲化科會照者為上格；&lt;br&gt;癸年生人，巨門化權，得對宮祿存拱照，亦為上格；&lt;br&gt;丁年生人，巨門與祿存同度，對宮天機化科拱照，再借會天同化權，為中格；&lt;br&gt;己年生年，僅得巨門與祿存同度及借會天梁化科，為中格；&lt;br&gt;丙年生人，擎羊與巨門同度借會天機化祿，為下格；&lt;br&gt;戌年生人，不但擎羊與巨門同躔，且對宮天機化忌亦拱照，雖會太陽化科。是為破格也。"},</v>
      </c>
    </row>
    <row r="61" spans="3:10" x14ac:dyDescent="0.25">
      <c r="C61" t="s">
        <v>738</v>
      </c>
      <c r="D61" t="s">
        <v>21</v>
      </c>
      <c r="E61" t="s">
        <v>788</v>
      </c>
      <c r="F61" t="s">
        <v>740</v>
      </c>
      <c r="G61" t="s">
        <v>741</v>
      </c>
      <c r="J61" s="4" t="str">
        <f t="shared" si="0"/>
        <v>{"格局":"巨門反背","註解":"「巨門反背」的奇格，世人往往視之為幸運，因其一生重要的際遇，表面看來驚險重重，可是實際格局反而十分吉利，全靠化星扭轉乾坤，主辛勞中發跡變泰。&lt;br&gt;但若行至天同的流年，而天同化為忌星者，是年則有傾敗挫折之虞。此蓋因全局實賴天同一星作為調和，是故天同亦不可化為忌星。","古訣":"《骨髓賦》：「巨門辰戌為陷地，辛人化吉祿崢嶸」。中州派解釋，巨門化祿與文昌化忌同躔始為奇格。"},</v>
      </c>
    </row>
    <row r="62" spans="3:10" x14ac:dyDescent="0.25">
      <c r="C62" t="s">
        <v>746</v>
      </c>
      <c r="D62" t="s">
        <v>747</v>
      </c>
      <c r="E62" t="s">
        <v>786</v>
      </c>
      <c r="F62" t="s">
        <v>748</v>
      </c>
      <c r="G62" t="s">
        <v>749</v>
      </c>
      <c r="J62" s="4" t="str">
        <f t="shared" si="0"/>
        <v>{"格局":"巨日同宮","註解":"「巨日同宮」，又稱「日出扶桑」，因太陽可以解除巨門之暗，並因而發揮巨門的權威，但必須見祿權科等吉化始佳，晝生人，太陽尤須百官朝拱。&lt;br&gt;&lt;br&gt;意謂此時太陽剛剛升起，前景無限好，不會因為巨門的灰暗而影響其人的上進心。也代表命主胸懷大志，考慮問題周全，有魄力，不怕任何困難，經過自身的努力，最終會獲得成功。&lt;br&gt;&lt;br&gt;此格之人，有慈愛的品德，深具君子之風度，待人熱情大方，上進心強，喜歡競爭，但個性有點固執，有時會有心高氣傲的表現，常惹是非。&lt;br&gt;&lt;br&gt;巨日同宮在寅的人的優點比較多，比如口才較好，競爭力強，大局觀很強，樂于助人，天生具備領導力，與異族打交道的機會多，或者出國發展的機會比較多一點。此命之人適合學術研究、律師、國際貿易、旅游、醫師、業務等每天都具有新鮮性、挑戰性的工作。&lt;br&gt;&lt;br&gt;巨日同宮的人的不足之處也不少：說話易得罪人；易犯小人，容易遭來競爭者，死要面子活受罪；女命容易遭遇桃花；心情會不穩定易受環境影響。","古訣":"《骨髓賦》：「巨日同宮，官封三代」。注文云：「寅宮安命，值此無煞空，上格；申宮次之，巳亥不為美。如巳宮有日守照，亥有巨門，上格；巳有巨門，亥有日者，下格。申有日守命，寅巨來朝者亦上格；寅有日守命，申有巨來朝者，平常之人」。據中州派的觀點，此注文有誤。"},</v>
      </c>
    </row>
    <row r="63" spans="3:10" x14ac:dyDescent="0.25">
      <c r="C63" t="s">
        <v>765</v>
      </c>
      <c r="D63" t="s">
        <v>21</v>
      </c>
      <c r="E63" t="s">
        <v>767</v>
      </c>
      <c r="F63" t="s">
        <v>766</v>
      </c>
      <c r="G63" t="s">
        <v>768</v>
      </c>
      <c r="J63" s="4" t="str">
        <f t="shared" si="0"/>
        <v>{"格局":"巨逢四煞","註解":"巨門守命見羊陀，古人認為「男女邪淫」；見火鈴，「死於外道」。現代社會，也只是人生增加一點波折，但多惹官非。","古訣":"古歌云：「巨門落陷在身宮，四煞偏於命裏逢，若是吉星無解救，必遭流配遠方中」。"},</v>
      </c>
    </row>
    <row r="64" spans="3:10" x14ac:dyDescent="0.25">
      <c r="C64" t="s">
        <v>742</v>
      </c>
      <c r="D64" t="s">
        <v>23</v>
      </c>
      <c r="E64" t="s">
        <v>762</v>
      </c>
      <c r="F64" t="s">
        <v>763</v>
      </c>
      <c r="J64" s="4" t="str">
        <f t="shared" si="0"/>
        <v>{"格局":"文梁振紀","註解":"「文梁振紀」格是一個比較有名的清貴格局，古訣云：「天梁廟旺，左右昌曲加會，出將入相」。「文曲天梁同宮，位至臺綱」。即是「文梁振紀」格的根據。天梁在古代為監察御史（臺綱），如與文星（文曲或文昌）相會，不但文采出眾，而且加強其奏事彈劾之力，所以本格乃稱為「文梁振紀」。「振紀」者，提振綱紀也。古人重貴不重富，不過在當今社會，為人過于正直，說話不留情面，很容易得罪人，未必是什么好格局。","古訣":"古訣云：「文星耿直遇天梁，位列黃門烏府行。綱紀朝中功業見，逼人清氣滿乾坤」。"},</v>
      </c>
    </row>
    <row r="65" spans="3:10" x14ac:dyDescent="0.25">
      <c r="C65" s="12" t="s">
        <v>745</v>
      </c>
      <c r="D65" t="s">
        <v>23</v>
      </c>
      <c r="E65" s="9" t="s">
        <v>761</v>
      </c>
      <c r="F65" s="9" t="s">
        <v>764</v>
      </c>
      <c r="J65" s="4" t="str">
        <f t="shared" si="0"/>
        <v>{"格局":"天梁拱月","註解":"命宮及三方無祿存、科權祿、左右、昌曲、魁鉞等吉星同宮和加會，反而會有羊陀火鈴劫空刑姚化忌大耗等兇星，為天梁拱月格。人命逢此，窮困而事業無成，不聚財，流浪在外，不務正業，成事不足，敗事有余。男命游蕩，好酒色嫖賭，女命多淫，私通內亂。&lt;br&gt;&lt;br&gt;古詩云：「月梁落陷最堪傷，必定飄篷在外鄉。唱舞酣歌終日醉，風騷蕩盡祖田莊」。逢吉星則不作此論。&lt;br&gt;&lt;br&gt;經云：「梁酉、月巳，卻作飄篷之客」、「天梁、太陰，卻作飄篷之客」、「天梁天馬陷，飄蕩無疑」、「天梁陷地，遇火羊破局，下賤、孤寒、夭折」、「梁同對居巳亥，男游蕩、又多淫」、「月曜、天梁，女淫貧」、「太陰守命，落陷，與羊陀火鈴同宮，肢體傷殘」。","古訣":"秘云：「梁巳亥，陰寅申，主淫佚，不陷衣祿遂，如陷，下賤」。"},</v>
      </c>
    </row>
    <row r="66" spans="3:10" x14ac:dyDescent="0.25">
      <c r="C66" t="s">
        <v>756</v>
      </c>
      <c r="D66" t="s">
        <v>23</v>
      </c>
      <c r="E66" t="s">
        <v>782</v>
      </c>
      <c r="F66" t="s">
        <v>781</v>
      </c>
      <c r="J66" s="4" t="str">
        <f t="shared" si="0"/>
        <v>{"格局":"壽星入廟","註解":"「壽星入廟」格也是一個比較典型富貴格局，此格局的特點是天梁星在午宮坐命，且與祿存、科權祿、左右、昌曲、魁鉞會照。紫微命盤中有此格局的人性格沉穩，心地善良，正直無私，學識優秀，具有處理難題、統御眾人之才，且其人健康佳，壽命長，一生名大於利，會吉星眾，主大貴。缺點是性格過于耿直，缺乏變通，有些不通人情事故。&lt;br&gt;&lt;br&gt;此格局的缺點是，人緣好，異性緣佳，但婚姻運并不全美，夫妻間易有難解之心結，即或不熱吵也會冷戰。&lt;br&gt;&lt;br&gt;壽星入廟格，丁年生人最好，本來巨門化忌在辰入夫妻宮，但可能是因為受到化星返貴局的影響，所以反而成了上格；己年生人次之；癸生人主富；余年生人非也，不見兇星，主有壽而已。&lt;br&gt;&lt;br&gt;「壽星入廟」格倘如會吉曜，社會地位可以相當高，可是其高傲之性可能因之發揮無餘，甚至流為挑剔，一生也必多精神困擾。天梁的個性是喜歡神秘事物，或宗教信仰。喜昌曲，忌羊陀是此格的特性。","古訣":"《骨髓賦》：「梁居午地，官資清顯」。注文云：「午宮安命，天梁坐守是也。丁生人上格；己年次之；癸生人主富，又次之也」。丁人太陰化祿、天同化權於三合方，本宮有見祿存，是故為佳。天梁化祿與祿存同宮不同，化祿則多是非困擾，躔祿存則反而無事。己人天梁亦見祿存，而且化科，唯不會照化祿、化權，故曰次之。癸人天梁於對宮見祿存，故曰富，前人重貴不重富，故曰又次之。有詩曰：「命遇離明拱壽星，一生榮華沐深恩。飛騰鴻鴣青霄近，氣象堂堂侍帝廷」。"},</v>
      </c>
    </row>
    <row r="67" spans="3:10" x14ac:dyDescent="0.25">
      <c r="C67" t="s">
        <v>750</v>
      </c>
      <c r="D67" t="s">
        <v>23</v>
      </c>
      <c r="E67" t="s">
        <v>1429</v>
      </c>
      <c r="F67" t="s">
        <v>751</v>
      </c>
      <c r="G67" t="s">
        <v>1428</v>
      </c>
      <c r="J67" s="4" t="str">
        <f t="shared" si="0"/>
        <v>{"格局":"天梁遇馬","註解":"「天梁遇馬」實為飄蕩之命。在古代，女子飄蕩可能非淫賤不可，今人則未必然。&lt;br&gt;&lt;br&gt;根據中州派的說法，成格的條件為：&lt;br&gt;命在寅宮，無正曜，但天馬守躔，而對宮為「天同天梁」。&lt;br&gt;命在申宮，無正曜，但天馬守垣，對宮為「天同天梁」。&lt;br&gt;命在巳宮，天同守垣，天馬同度，會對宮的天梁獨坐。&lt;br&gt;命在亥宮，天同坐守，天馬同躔，會對宮的天梁獨坐。","古訣":"《骨髓賦》：「天梁遇馬，女命賤而且淫」。注文云：「如寅申巳亥四宮安命，遇天馬坐守，而三方遇天梁合照是也」。"},</v>
      </c>
    </row>
    <row r="68" spans="3:10" x14ac:dyDescent="0.25">
      <c r="C68" t="s">
        <v>752</v>
      </c>
      <c r="D68" t="s">
        <v>23</v>
      </c>
      <c r="E68" t="s">
        <v>754</v>
      </c>
      <c r="F68" t="s">
        <v>753</v>
      </c>
      <c r="G68" t="s">
        <v>755</v>
      </c>
      <c r="J68" s="4" t="str">
        <f t="shared" si="0"/>
        <v>{"格局":"天梁飄蕩","註解":"天梁本身帶有孤剋刑忌的色彩，落陷時更甚，於三陷宮，又以巳宮為甚，因此定為飄蕩亦可。同會天馬，自然更增加飄蕩。","古訣":"《骨髓賦》：「天梁天馬陷，飄蕩無疑」。注文云：「巳亥申宮安命，天梁失陷，而天馬同宮」。"},</v>
      </c>
    </row>
    <row r="69" spans="3:10" x14ac:dyDescent="0.25">
      <c r="C69" t="s">
        <v>770</v>
      </c>
      <c r="D69" t="s">
        <v>24</v>
      </c>
      <c r="E69" t="s">
        <v>772</v>
      </c>
      <c r="F69" t="s">
        <v>771</v>
      </c>
      <c r="G69" t="s">
        <v>773</v>
      </c>
      <c r="J69" s="4" t="str">
        <f t="shared" si="0"/>
        <v>{"格局":"七殺朝斗","註解":"七殺最喜見紫微，古人認為可以化為權利，因此可以表現得出斷臂獨行的卓異性格。「七殺朝斗」若見吉化，地位增強，否則亦主掌權。&lt;br&gt;&lt;br&gt;有此格局的人才能佳，有謀略，財官雙美，可獨當一面，權威十足，可為進階主管，富創造力、企劃力、分析力、思考力，一生富貴。只是此格局太硬太強，易引起是非糾紛，同時因為屬于殺破狼變動格局，一生奔波辛苦難免。&lt;br&gt;&lt;br&gt;假如命宮三方四正有兇星加會，則屬破格，主大起大落，暴發暴敗，縱然一時發達也難長久保持，并且結局大多不佳。不會吉星，則減為平常之格，不見吉星而見兇曜同宮加會，則為劣等命式，主兇惡、殘疾、奔波、犯罪、牢獄，又恐壽難長永。","古訣":"《骨髓賦》：「七殺朝斗，爵祿榮昌」。詩曰：「格名朝斗貴無疑，入廟須教壽福齊。烈烈重重身顯耀，平生安穩好根基」﹔「七殺寅申子午宮，四夷拱手服英雄。魁鉞左右文昌會，科祿名高食萬鐘」。"},</v>
      </c>
    </row>
    <row r="70" spans="3:10" x14ac:dyDescent="0.25">
      <c r="C70" t="s">
        <v>769</v>
      </c>
      <c r="D70" t="s">
        <v>24</v>
      </c>
      <c r="E70" t="s">
        <v>772</v>
      </c>
      <c r="F70" t="s">
        <v>771</v>
      </c>
      <c r="J70" s="4" t="str">
        <f t="shared" ref="J70:J101" si="1">$B$6&amp;$C$4&amp;$B$8&amp;C70&amp;$B$10&amp;
$E$4&amp;$B$8&amp;E70&amp;$B$10&amp;
$F$4&amp;$B$8&amp;F70&amp;$B$17</f>
        <v>{"格局":"七殺仰斗","註解":"七殺最喜見紫微，古人認為可以化為權利，因此可以表現得出斷臂獨行的卓異性格。「七殺朝斗」若見吉化，地位增強，否則亦主掌權。&lt;br&gt;&lt;br&gt;有此格局的人才能佳，有謀略，財官雙美，可獨當一面，權威十足，可為進階主管，富創造力、企劃力、分析力、思考力，一生富貴。只是此格局太硬太強，易引起是非糾紛，同時因為屬于殺破狼變動格局，一生奔波辛苦難免。&lt;br&gt;&lt;br&gt;假如命宮三方四正有兇星加會，則屬破格，主大起大落，暴發暴敗，縱然一時發達也難長久保持，并且結局大多不佳。不會吉星，則減為平常之格，不見吉星而見兇曜同宮加會，則為劣等命式，主兇惡、殘疾、奔波、犯罪、牢獄，又恐壽難長永。","古訣":"《骨髓賦》：「七殺朝斗，爵祿榮昌」。詩曰：「格名朝斗貴無疑，入廟須教壽福齊。烈烈重重身顯耀，平生安穩好根基」﹔「七殺寅申子午宮，四夷拱手服英雄。魁鉞左右文昌會，科祿名高食萬鐘」。"},</v>
      </c>
    </row>
    <row r="71" spans="3:10" x14ac:dyDescent="0.25">
      <c r="C71" t="s">
        <v>775</v>
      </c>
      <c r="D71" t="s">
        <v>25</v>
      </c>
      <c r="E71" t="s">
        <v>777</v>
      </c>
      <c r="F71" t="s">
        <v>776</v>
      </c>
      <c r="J71" s="4" t="str">
        <f t="shared" si="1"/>
        <v>{"格局":"水中作塚","註解":"破軍文曲「共鄉水中」，然後才會「水中作塚」。所謂「共鄉水中」即是指亥、子、丑。&lt;br&gt;&lt;br&gt;以「武曲破軍」為最劣，見文曲，若逢化忌時，則必同時為羊陀夾忌，或為羊陀會照。其中又以武曲化忌，羊陀夾忌的情況最劣。&lt;br&gt;&lt;br&gt;形成「水中作塚」的格局者需防水厄、暴雨、山洪、颱風，戲水釣魚發生意外等災患。","古訣":"《太微賦》：「破軍暗曜共鄉，水中作塚」。"},</v>
      </c>
    </row>
    <row r="72" spans="3:10" x14ac:dyDescent="0.25">
      <c r="C72" t="s">
        <v>778</v>
      </c>
      <c r="D72" t="s">
        <v>25</v>
      </c>
      <c r="E72" t="s">
        <v>780</v>
      </c>
      <c r="F72" t="s">
        <v>779</v>
      </c>
      <c r="J72" s="4" t="str">
        <f t="shared" si="1"/>
        <v>{"格局":"眾水朝東","註解":"「眾水朝東」為耗散，猶謂財如流水。破軍文曲，若見刑煞，喜弄權術，卻每每作繭自縛，雖有小聰明卻反為所誤，是故多吉凶反复。&lt;br&gt;若破軍化祿，或見祿存，則雖反复卻能終抵於成，便不致終身辛苦。","古訣":"《太微賦》：「文曲破軍寅卯，眾水朝東」。注文云：「假如身命居寅卯，遇文曲破軍，卻有刑煞沖破，一生驚險，限步到此，逢吉則平，遇凶不吉」。細注文云：「終身辛苦」。"},</v>
      </c>
    </row>
    <row r="73" spans="3:10" x14ac:dyDescent="0.25">
      <c r="C73" t="s">
        <v>783</v>
      </c>
      <c r="D73" t="s">
        <v>25</v>
      </c>
      <c r="E73" t="s">
        <v>789</v>
      </c>
      <c r="F73" t="s">
        <v>784</v>
      </c>
      <c r="J73" s="4" t="str">
        <f t="shared" si="1"/>
        <v>{"格局":"英星入廟","註解":"「英星入廟」格是指破軍星在子宮或者是午宮入廟坐守命宮，三方四正遇祿存、科權祿、左右、魁鉞等吉星會照，無煞星沖破，為此格。紫微命盤中有此格局者，具有沖刺精神，作為力、魄力、主見皆強，性急、果斷，也膽于冒險。但一生變動大，多起落，如遇破格時，較易有投機、涉賭、過度冒險的行徑，大起大落。&lt;br&gt;&lt;br&gt;甲癸年生人上格，主大富或大貴，丁己年生人次之。丙戌年生人主困，不入此格。&lt;br&gt;&lt;br&gt;「英星入廟」格局時，財帛宮必有七殺星坐守，而官祿宮則有貪狼星坐陣，為典型的殺、破狼結構。只是這個格局因為貪狼星落入天羅地網宮位，其負面的性格受到非常大的制約，不致大事彰顯貪狼星的漫無天際，尚能遵循禮法、司法等等的規范。而七殺星也能在「體制」之內作最大能量的沖刺作為，這便是「英星入廟」格局的實質精神所在。","古訣":"詩曰：「北斗英星最有權，坎離之上福綿綿。黃金建節趨廊廟，統攝英雄鎮四邊」。經云：「子午破軍，加官進爵」、「破軍子午宮，無煞，甲癸生人，官資清顯，位至三公」。"},</v>
      </c>
    </row>
    <row r="74" spans="3:10" x14ac:dyDescent="0.25">
      <c r="C74" t="s">
        <v>799</v>
      </c>
      <c r="D74" t="s">
        <v>803</v>
      </c>
      <c r="E74" t="s">
        <v>830</v>
      </c>
      <c r="F74" t="s">
        <v>817</v>
      </c>
      <c r="G74" t="s">
        <v>805</v>
      </c>
      <c r="J74" s="4" t="str">
        <f t="shared" si="1"/>
        <v>{"格局":"三奇加會","註解":"化祿、化權、化科三化曜稱為三奇，此三化曜會於命宮三方四正，便為三奇加會格。入格者，志向弘遠，運氣極佳，有僥幸之惠，多意外好運及貴人之助，一生能成就大事大業。三合正星入廟旺及三化曜亦廟旺得地，則為著名世界之格，巨富大貴。若命宮星辰廟旺，且三方會有凶星，仍有富貴聲名，只是比前者不及爾。&lt;br&gt;&lt;br&gt;化祿一般主官祿，化權一般主權柄，化科一般主聲望，所以命宮自然喜歡這三顆星曜會合。但以不見火鈴羊陀等四煞，或不見地空地劫；不見天刑化忌始為美格。倘如見「三化會合，又見煞忌」那麼就要仔細研究化曜的性質，然後才可以推斷其人命造的點與缺點。&lt;br&gt;若命宮星辰落陷且三方會有四煞劫空，或命重犯空亡者，雖有才華亦懷才不遇，難有大成，反減為平常之格。&lt;br&gt;&lt;br&gt;甲年生人：&lt;br&gt;&lt;br&gt;武曲天相在寅申坐命。（大富大貴）&lt;br&gt;紫微貪狼在卯酉坐命。（難富貴，縱富貴亦屬常人，須有左右或昌曲同宮方吉）&lt;br&gt;廉貞七殺在丑未坐命。（大富大貴）&lt;br&gt;武曲破軍在巳亥坐命。（難富貴）&lt;br&gt;廉貞天相在子午坐命。（大富大貴）&lt;br&gt;紫微七殺在巳亥坐命。（難大成）&lt;br&gt;武曲貪狼在丑未坐命。（可大富，須見火鈴同守方妙）&lt;br&gt;廉貞破軍在卯酉坐命。（可富，難大成）&lt;br&gt;紫微天相在辰戌坐命。（可富貴，有左右昌曲更吉）&lt;br&gt;紫微破軍在丑未坐命。（可富，難大成）&lt;br&gt;廉貞貪狼在巳亥坐命。（難有富貴，男游蕩，淫佚。亥宮主牢獄）&lt;br&gt;武曲七殺在卯酉坐命。（難大富貴。皆有殘疾，卯宮尤重。酉宮可富，難大成）&lt;br&gt;&lt;br&gt;丁年生人&lt;br&gt;&lt;br&gt;天機太陰在寅申坐命。（可富貴，難大成）&lt;br&gt;天梁在子午坐命。（大富大貴）&lt;br&gt;天同在辰戌坐命。（大富大貴）&lt;br&gt;天同在卯酉坐命。（大富貴）&lt;br&gt;天同太陰在子午坐命。（子宮大富貴。午宮不顯，女命淫佚）&lt;br&gt;天機天梁在辰戌坐命。（可富貴）&lt;br&gt;命宮在寅或申無正曜，而對宮為巨門太陽者。（可富貴，難大成）&lt;br&gt;天同天梁在寅申坐命。（中等富貴，須風水配合可大成）&lt;br&gt;太陰在辰戌坐命。（大富大貴，見左右昌曲，生於夜晚更佳）&lt;br&gt;天機在子午坐命。（大富大貴）&lt;br&gt;命宮在丑或未無正曜，而對宮為太陰太陽者。（難大成，女命淫佚）&lt;br&gt;&lt;br&gt;丙年、辛年生人因有文昌和文曲化科，三奇加會並無固定，故不列出。&lt;br&gt;&lt;br&gt;乙、戊、己、庚、壬、癸年生者，並無三奇格出現，化祿、化權、化科永遠也不會在三方四正加會沖照。","古訣":"詩曰：「三奇拱向紫微宮，最喜人生命裡逢。燮理陰陽真宰相，功名富貴不雷同」。經云：「科權祿拱，名譽昭彰」、「科權祿拱，定為折桂之高人」、「科權祿合，富貴雙全」、「化祿守命身官祿之位，科權相逢，必作大臣之職」、「化權守身命，科祿相逢，出將入相」、「化科守身命，權祿相逢，宰臣之貴」。"},</v>
      </c>
    </row>
    <row r="75" spans="3:10" x14ac:dyDescent="0.25">
      <c r="C75" t="s">
        <v>800</v>
      </c>
      <c r="D75" t="s">
        <v>802</v>
      </c>
      <c r="E75" t="s">
        <v>804</v>
      </c>
      <c r="F75" t="s">
        <v>801</v>
      </c>
      <c r="G75" t="s">
        <v>805</v>
      </c>
      <c r="J75" s="4" t="str">
        <f t="shared" si="1"/>
        <v>{"格局":"甲第登庸","註解":"「甲第登庸」者聰明過人，文章冠世，可以在云云眾生之中嶄露頭角，凸顯地位，絕非泛泛之輩。其人會因為名望聲譽佳，而確立崇高的社會地位。&lt;br&gt;&lt;br&gt;此格局最忌有兇星同宮或是被煞星沖破，視為破格，命主易成為華而不實、鈷名釣譽之輩，當然也要看化科星能量挹注的星曜以及兇星類別而定，如果化科與空劫同宮，則會出現懷才不遇之情形。訣曰：「科名陷於兇神，苗而不秀」。&lt;br&gt;&lt;br&gt;古人以化科為文墨之星，若正曜化科守命，雖會惡煞亦不失為「文章秀士，群英師范」，所以一旦與化權相會，便認為可因考試得科名而晉身廊廟。&lt;br&gt;然而在今日的社會，這個格局未必有同等的意義。現代人雖然重視考試，但讀書人卻不一定要靠考試做官為出身「正途」，所以「甲第登庸」的意義便小了許多。","古訣":"詩曰：「禹門一躍便騰空，頭角崢嶸大浪中。三汲飛翻合變化，風云平地起蛟龍」。經云：「科命權朝，登庸甲第」、「科權對拱，躍三汲于禹門」。"},</v>
      </c>
    </row>
    <row r="76" spans="3:10" x14ac:dyDescent="0.25">
      <c r="C76" t="s">
        <v>811</v>
      </c>
      <c r="D76" t="s">
        <v>822</v>
      </c>
      <c r="E76" t="s">
        <v>813</v>
      </c>
      <c r="F76" t="s">
        <v>812</v>
      </c>
      <c r="J76" s="4" t="str">
        <f t="shared" si="1"/>
        <v>{"格局":"科名會祿","註解":"「科名會祿」是指命宮中有化科星坐守，三方四正有化祿或祿存星會照。在古人的觀念，先論科名然后論祿，是故才有這樣的構想。命盤中有此格局的人才華卓越，有名望，遠近皆榮顯，風雲際會，開展運程，財名皆足。步入社會發展，可獲擢昇。多主大限行吉之地平步青雲，惟財官二宮亦並有魁鉞守照方作此斷。加煞忌、辛勞更甚、以破格論。&lt;br&gt;&lt;br&gt;但亦要看是甚麼正曜化祿，倘如是浮動的星曜，如天機、巨門之類，或者是不宜化祿的星曜。如天梁，則格局應該可以算是有缺點。&lt;br&gt;至於化科的星曜，若武曲、太陰及天府化科。則主在財經界有聲譽﹔若文昌文曲化科則主學業有成，為人儒雅﹔若紫微化科，則其人無論於何行業均能出人頭地，卓著聲名﹔若天機化科。則其人宜於理工界發展，亦宜商界。","古訣":"古歌有云：「科名在命數中強，卓越才華遠近傳，一躍連登三級浪，衣冠濟楚待經廷」。訣曰：「科祿命逢兼合吉，威權壓眾相王朝」。"},</v>
      </c>
    </row>
    <row r="77" spans="3:10" x14ac:dyDescent="0.25">
      <c r="C77" t="s">
        <v>820</v>
      </c>
      <c r="D77" t="s">
        <v>120</v>
      </c>
      <c r="E77" t="s">
        <v>824</v>
      </c>
      <c r="F77" t="s">
        <v>823</v>
      </c>
      <c r="G77" t="s">
        <v>839</v>
      </c>
      <c r="J77" s="4" t="str">
        <f t="shared" si="1"/>
        <v>{"格局":"科星煞湊","註解":"化科一曜，最怕地空地劫，古人認為功名蹭蹬。文昌文曲化科而與空劫同度，其人雖享文名亦不能獲一矜，此所以「讀書至老沒功名」也。&lt;br&gt;現今社會「科星煞湊」的格局，可以體現在某些人，名聲很大，可是卻招來許多無謂的困擾，甚至招來怨謗。而且又不只文人為然，商業社會有許多文書上的來往，若遇「科星煞湊」，便容易因合同契約而招惹是非。","古訣":"古詩云：「命里科曜正為清，凶眾多為林下人。甚至吉星不失局，讀書至老無功名」。"},</v>
      </c>
    </row>
    <row r="78" spans="3:10" x14ac:dyDescent="0.25">
      <c r="C78" t="s">
        <v>825</v>
      </c>
      <c r="D78" t="s">
        <v>802</v>
      </c>
      <c r="E78" t="s">
        <v>829</v>
      </c>
      <c r="F78" t="s">
        <v>828</v>
      </c>
      <c r="J78" s="4" t="str">
        <f t="shared" si="1"/>
        <v>{"格局":"權祿巡逢","註解":"「權祿巡逢」即化祿或祿存與化權同守命宮。這個格局亦有一個條件，即是權祿同守命官時，應以不見煞曜為貴。&lt;br&gt;若見火鈴羊陀等煞，古人認為僅主「虛譽之隆」，亦即有名無實，更難談得上「千載功名富貴家」矣。&lt;br&gt;祿權守命的人，適合做會計工作。尤以天機化祿，武曲化權者為然。","古訣":"古歌云：「命逢權祿實堪誇，千載功名富貴家，單見也應身富厚，平生穩步好生涯」 。"},</v>
      </c>
    </row>
    <row r="79" spans="3:10" x14ac:dyDescent="0.25">
      <c r="C79" t="s">
        <v>791</v>
      </c>
      <c r="D79" t="s">
        <v>792</v>
      </c>
      <c r="E79" t="s">
        <v>793</v>
      </c>
      <c r="F79" t="s">
        <v>795</v>
      </c>
      <c r="G79" t="s">
        <v>794</v>
      </c>
      <c r="J79" s="4" t="str">
        <f t="shared" si="1"/>
        <v>{"格局":"祿馬交馳","註解":"天馬與祿存必須相互會照或同宮為「祿馬交馳」。「祿馬」見煞忌刑曜，特別是火鈴、或浮動的星曜，如天機、失輝的太陰、太陽等，則主須奔波勞碌以求名利；若見吉曜，特別是再見財星，如武曲，入廟的太陰等，則主離鄉背井而發跡。在現代，亦可能是人沒有離鄉，但財源卻在外地。&lt;br&gt;克應的時段必須在「祿馬」被沖動的運限，如大限的「祿馬」沖動原局的「祿馬」；或流年的「祿馬」沖動大限的「祿馬」始能克應。&lt;br&gt;&lt;br&gt;祿馬同宮坐命，天生就有商賈的命運，很容易因為自己的想法行商獲利。&lt;br&gt;祿馬同宮坐遷移宮，是祿馬交馳的另一種形式，就是所謂的出外格，要遠離出生地，利遷移致富。&lt;br&gt;祿存在遷移宮，命宮有天馬，這樣的祿馬交馳，則變成一定會離鄉奔波。因遷移宮有祿，馬被祿牽引，就一定往外驛動，但不一定真的有利，就算有，但卻一定忙碌異常。","古訣":"《骨髓賦》：「天祿天馬，驚人甲第」。注文云：「如寅申巳亥宮安命，值天祿天馬坐守命宮，更三合吉化守照，依此斷。加煞不是」。"},</v>
      </c>
    </row>
    <row r="80" spans="3:10" x14ac:dyDescent="0.25">
      <c r="C80" t="s">
        <v>689</v>
      </c>
      <c r="D80" t="s">
        <v>798</v>
      </c>
      <c r="E80" s="9" t="s">
        <v>710</v>
      </c>
      <c r="G80" t="s">
        <v>690</v>
      </c>
      <c r="J80" s="4" t="str">
        <f t="shared" si="1"/>
        <v>{"格局":"祿馬佩印","註解":"天相、祿存或化祿星、天馬齊聚命宮，主其人位高權重，有財有勢有地位，能一呼百諾。此格局以戊年生人最好，因有貪狼化祿在夫妻宮照事業宮。&lt;br&gt;&lt;br&gt;喜魁鋮守照，昌曲輔弼同宮，或夾拱，富貴皆有。&lt;br&gt;忌擎羊，火星，鈴星，地空，地劫，截路，空亡，同宮，則以破格論。","古訣":""},</v>
      </c>
    </row>
    <row r="81" spans="3:10" x14ac:dyDescent="0.25">
      <c r="C81" t="s">
        <v>797</v>
      </c>
      <c r="D81" t="s">
        <v>821</v>
      </c>
      <c r="E81" t="s">
        <v>918</v>
      </c>
      <c r="F81" t="s">
        <v>808</v>
      </c>
      <c r="G81" t="s">
        <v>805</v>
      </c>
      <c r="J81" s="4" t="str">
        <f t="shared" si="1"/>
        <v>{"格局":"祿合鴛鴦","註解":"「祿合鴛鴦」格的人，一生財運亨通，無不大富，多為私營企業老板、公司董事或房地產商。不然也會是政府高級官員，而且因從政而發財。因此有詩曰：「祿合鴛鴦福氣高，斯人文武必英豪。堆金積玉身榮貴，爵位高遷衣紫袍」。經云：「雙祿重逢，終身富貴」。皆是指此格局主極富足，有一生均享有榮華富貴之現象，惟若凶星加臨（如空劫、四殺、空亡、化忌等），則富貴程度銳減。&lt;br&gt;&lt;br&gt;此格之人，財官雙美，受人敬重，有名望，福氣高，有英氣豪風。&lt;br&gt;訣曰：「祿合鴛鴦一世榮」。謂祿存與化祿守夫妻宮，男因妻富，女以夫貴。&lt;br&gt;&lt;br&gt;天同坐命者，不喜雙祿同宮，天同在命宮的人本來日子就順利，若還有這個格局，怕變成人生平順過份，因嫌過份疏懶不努力。其它福壽星皆然。&lt;br&gt;如天梁化祿加祿存，人生順利，福份雖重，講話不負責任，讓人有吹噓之感，也沒有同理心，自己好無法體會別人的苦。&lt;br&gt;&lt;br&gt;古賦云：「呂后專權，二重天祿天馬」，就女人來說，雙祿加天馬，雖才具高超，但專權、為人厲害，自然也跋扈。","古訣":"「財官二處與遷移，雙祿逢之最有宜﹔德合乾坤人敬重，滔滔富貴世稀奇」。此乃雙祿在財帛、官祿、遷移照命而言。"},</v>
      </c>
    </row>
    <row r="82" spans="3:10" x14ac:dyDescent="0.25">
      <c r="C82" t="s">
        <v>796</v>
      </c>
      <c r="D82" t="s">
        <v>821</v>
      </c>
      <c r="E82" t="s">
        <v>807</v>
      </c>
      <c r="F82" t="s">
        <v>806</v>
      </c>
      <c r="G82" t="s">
        <v>790</v>
      </c>
      <c r="J82" s="4" t="str">
        <f t="shared" si="1"/>
        <v>{"格局":"雙祿朝垣","註解":"這個格局，若雙祿同守於宮垣而不合格。必需一守財帛宮，一守官祿宮﹔或一守財帛宮，一守遷移宮﹔又或一守官祿宮，一守遷移宮，然后才是美格。若有忌星沖破命宮或三方，卻亦不能稱為合格。&lt;br&gt;&lt;br&gt;雙祿朝垣的好處是易發財，尤其是雙祿分布於三合方，每十二年一個循環，至少有三次流年的命宮得到雙祿會合，隔幾年即有一次財源順遂，其人一生的財運氣勢因之也便容易連貫。&lt;br&gt;但這個格局仍有高低的分別。若守命宮的星曜吉利而且強有力，則格局高，若守命宮的星曜浮動，如天機，巨門之類，則格局低。又需看四煞的分布，命宮會煞多，其人或多財而多禍。","古訣":"經云：「雙祿重逢，終身富貴」。古歌云：「財官二處與遷移，雙祿臨之最有宜，德合乾坤人敬重，滔滔富貴世稀奇」。"},</v>
      </c>
    </row>
    <row r="83" spans="3:10" x14ac:dyDescent="0.25">
      <c r="C83" t="s">
        <v>814</v>
      </c>
      <c r="D83" t="s">
        <v>837</v>
      </c>
      <c r="E83" t="s">
        <v>816</v>
      </c>
      <c r="F83" t="s">
        <v>815</v>
      </c>
      <c r="J83" s="4" t="str">
        <f t="shared" si="1"/>
        <v>{"格局":"祿文拱命","註解":"「祿文拱命」是指命宮中有祿存星坐守，命宮三方四正有文昌、文曲星拱照，無煞星沖破，即此格。命盤中有此格局者主富貴，能因文而進財，在才藝方面表現卓越。若無煞湊，必為富有的知名人士。不過，此格局必須命宮中有主星坐守，假如再有魁鉞、輔弼加臨，則格局會更高。最忌有煞忌星沖照，視為破格，如命宮無主星，則不成格。&lt;br&gt;&lt;br&gt;祿存星為福善所存的地方，主掌人的爵路，為一顆財星，具有解厄制化的功能。其最喜會文曜，如果有文昌、文曲、化科等科甲吉星來會有利科名﹔特別是見文昌代科、或文曲化科的話，在古時，易在科場報捷﹔在現代，也有利考試成績，或有利比賽成成績。","古訣":"經云：「祿文拱命，富而且貴」。"},</v>
      </c>
    </row>
    <row r="84" spans="3:10" x14ac:dyDescent="0.25">
      <c r="C84" t="s">
        <v>831</v>
      </c>
      <c r="D84" t="s">
        <v>832</v>
      </c>
      <c r="E84" t="s">
        <v>838</v>
      </c>
      <c r="F84" t="s">
        <v>833</v>
      </c>
      <c r="G84" t="s">
        <v>839</v>
      </c>
      <c r="J84" s="4" t="str">
        <f t="shared" si="1"/>
        <v>{"格局":"坐貴向貴","註解":"一天魁、天鉞一在命宮，一在遷移宮，身宮守遷移更佳。須命宮主星廟旺，三方四正有吉星加會，方入此格。&lt;br&gt;本格生人多半出身良好，有學識，社會地位會不錯，能取得高學歷，爲人端莊，一生多助人，亦多得眾人相助，尤其逢凶化吉，遇難呈祥，富貴。若命再無吉星，縱有魁鉞，雖能得人助，仍屬普通之人。","古訣":"經云：「天魁天鉞，蓋世文章」。「魁鉞同行，位居台輔」、「魁星臨命，位列三台」、「魁鉞命身多折桂」、「貴人貴鄉，逢之富貴」。詩曰：「天貴相隨命里來，定應名佔少年魁。文章蓋世追班馬，異時當爲宰相才」。"},</v>
      </c>
    </row>
    <row r="85" spans="3:10" x14ac:dyDescent="0.25">
      <c r="C85" t="s">
        <v>834</v>
      </c>
      <c r="D85" t="s">
        <v>832</v>
      </c>
      <c r="E85" t="s">
        <v>836</v>
      </c>
      <c r="F85" t="s">
        <v>835</v>
      </c>
      <c r="G85" t="s">
        <v>839</v>
      </c>
      <c r="J85" s="4" t="str">
        <f t="shared" si="1"/>
        <v>{"格局":"魁鉞凶沖","註解":"天魁守命，會天鉞；或天鉞守命。會天魁，同時遇四煞空劫衝破。&lt;br&gt;魁鉞見擎羊鈴星，主痼疾；魁鉞見地空地劫，反主不第，所以那首古歌，便說「痼疾煙霞耳自寧」，猶雲，一就是終身痼疾，一就是嘯傲咽霞，反而不能出任。&lt;br&gt;今日社會無所謂「嘯傲煙霞」這回事，因為現代已無「山林隱逸」，因此命官身二宮天魁天鉞而又見擎羊鈴星同度，雖仍主痼疾纏身，但見地空地劫，卻是「貴人反而變成小人」，例如本來有人提拔，可是卻反目成仇，或因產生誤會而招尤怨。人際關係不佳，變成獨來獨往，也就等於「嘯傲煙霞」。","古訣":"古歌云：「魁鉞文星守貴榮，何愁金榜不題名。若然凶眾無星救，痼疾煙霞耳自寧」。"},</v>
      </c>
    </row>
    <row r="86" spans="3:10" x14ac:dyDescent="0.25">
      <c r="C86" t="s">
        <v>844</v>
      </c>
      <c r="D86" t="s">
        <v>832</v>
      </c>
      <c r="E86" t="s">
        <v>853</v>
      </c>
      <c r="J86" s="4" t="str">
        <f t="shared" si="1"/>
        <v>{"格局":"貴星夾命","註解":"依照中州派所傳，天魁天鉞夾命，命宮見恩光天貴，主考試中式出仕。","古訣":""},</v>
      </c>
    </row>
    <row r="87" spans="3:10" x14ac:dyDescent="0.25">
      <c r="C87" t="s">
        <v>846</v>
      </c>
      <c r="D87" t="s">
        <v>854</v>
      </c>
      <c r="E87" t="s">
        <v>851</v>
      </c>
      <c r="F87" t="s">
        <v>850</v>
      </c>
      <c r="G87" t="s">
        <v>852</v>
      </c>
      <c r="J87" s="4" t="str">
        <f t="shared" si="1"/>
        <v>{"格局":"文桂文華","註解":"「文桂文華格」——即安命於丑宮或末宮，而命宮中見文曲文昌星同守。&lt;br&gt;&lt;br&gt;文昌文曲同坐命宮，其人必然風流儒雅，有獨特的格調，而且聰明俊秀。這是它的優點。&lt;br&gt;可是昌曲二星究竟不是正曜，力量薄弱，在以考試為最大競爭的時代則當可以應付，在今日社會除了考試還有許多爭權奪利的事，所以還必需有其它有力的正曜相扶，然後始可以適應目前的時代。&lt;br&gt;&lt;br&gt;古人不重女命，所以這個格局亦與女命無關。女命若見昌曲二曜同坐，婚後反容易有感情上的挫折，若見天府武曲同照命垣，便容易為有家室的人士追求，造成痛苦的感情困擾。所以「文桂文華」在今日並不如古代那麼好。","古訣":"古歌云：「冊書一道自天來，喚起人間經濟才，命里榮華真可羨，等閑平步上蓬萊」。"},</v>
      </c>
    </row>
    <row r="88" spans="3:10" x14ac:dyDescent="0.25">
      <c r="C88" t="s">
        <v>843</v>
      </c>
      <c r="D88" t="s">
        <v>860</v>
      </c>
      <c r="E88" t="s">
        <v>858</v>
      </c>
      <c r="F88" t="s">
        <v>859</v>
      </c>
      <c r="G88" t="s">
        <v>861</v>
      </c>
      <c r="J88" s="4" t="str">
        <f t="shared" si="1"/>
        <v>{"格局":"輔拱文星","註解":"輔即左輔星，文星在這裡指文昌星，輔拱文星格就是指文昌在命宮，有左輔在三方四正拱照，方合此格。另外最喜歡命宮坐文昌、文曲，有天魁、天鋮、科星，有輔弼來會照。富貴皆有；遇擎羊、火星、鈴星、地空、地劫、截路、空亡等凶星同宮或會照，則破格。&lt;br&gt;&lt;br&gt;此格生人多半聰明且才華橫溢，在古代為治國之才，文能興邦。在現代，擁有此格局的人多半能力出眾，才華橫溢，才思敏捷，有能力獨擋一面。利於擔任公職或在商界發展，適合任管理職務，可獲得升遷發展。有右弼、文曲、天魁、天鉞、化科等吉星相拱會照，其人心胸寬廣，善於自我反省，頗有容人之量，為做大事之人。&lt;br&gt;&lt;br&gt;若天府或天相守命，一為財，一為印，加上文昌同宮，會合左輔，格局堂堂正正，當然可以出將入相。&lt;br&gt;不過在現代社會中，功名富貴不靠軍功，亦不靠典試，所以成為美恪的意義大減。若天府守垣。其人當有相當的領導能力，可望成為大企業的主管，若天相守命，則無非是僚幕人材而已。&lt;br&gt;然而「輔拱文星」，其人究竟有點書卷氣，當不失為中等格局也。若言出將入相，未兔言之過甚。","古訣":"古歌云：「輔星拱命最堪言，敏捷才華術莫先，軒則帥臣兼五馬，重須天相振威權」。元鈔本細註：「必府相為正曜，不逢煞忌，始的」。"},</v>
      </c>
    </row>
    <row r="89" spans="3:10" x14ac:dyDescent="0.25">
      <c r="C89" t="s">
        <v>840</v>
      </c>
      <c r="D89" t="s">
        <v>898</v>
      </c>
      <c r="E89" t="s">
        <v>871</v>
      </c>
      <c r="F89" t="s">
        <v>869</v>
      </c>
      <c r="J89" s="4" t="str">
        <f t="shared" si="1"/>
        <v>{"格局":"文星遇夾","註解":"「文星遇夾」為文昌或文曲守身宮，遇地空地劫相夾。文昌守身宮，不論有無正曜，一般均利科名典試，但若遭地空地劫相夾，則反而可能典試不利；不利的原因並不是由於沒有學問，而是遭到莫名其妙的失敗。倘如命宮正曜好，則尚可有補救的方法，或放棄典試轉而經商，或由「異路」尋取科名。&lt;br&gt;文曲守身宮。不論有無正曜，均利刀筆生涯，但若遭地空地劫相夾，則反主刀筆失利，倘使命宮的正曜好，則可放棄刀筆生涯而另謀發展。&lt;br&gt;今人不必依靠典試，文人的出路多，即使典試不利，刀筆不利，依然可以另謀生計。    ","古訣":"古歌云：「夾地文星過守身，一生勞碌敗無成，逢財得祿世間好，數盡還教夭且貧。」"},</v>
      </c>
    </row>
    <row r="90" spans="3:10" x14ac:dyDescent="0.25">
      <c r="C90" t="s">
        <v>845</v>
      </c>
      <c r="D90" t="s">
        <v>854</v>
      </c>
      <c r="E90" t="s">
        <v>873</v>
      </c>
      <c r="F90" t="s">
        <v>874</v>
      </c>
      <c r="J90" s="4" t="str">
        <f t="shared" si="1"/>
        <v>{"格局":"文星暗拱","註解":"「文星暗拱」即文昌文曲二星夾命宮。文昌文曲的真正意義只是風流儒雅，為人有秀氣，氣質有吸引力，女人則可解釋為魅力，亦主為人聰明，考試比較容易中榜。&lt;br&gt;昌曲分居命宮兩側時，「貴」的成份多於富，而這個貴，除了官貴外，是直指才華、藝能、學問方面的涵養，有較高的社會地位。","古訣":"古歌云：「文星夾命煞無侵，得此多為芹泮人，借得風雲相展處，少年龍躍出天津」。古人說：「夾昌夾曲主貴兮」。又說「昌曲夾墀，男命貴而顯」。"},</v>
      </c>
    </row>
    <row r="91" spans="3:10" x14ac:dyDescent="0.25">
      <c r="C91" t="s">
        <v>818</v>
      </c>
      <c r="D91" t="s">
        <v>821</v>
      </c>
      <c r="E91" t="s">
        <v>872</v>
      </c>
      <c r="F91" t="s">
        <v>819</v>
      </c>
      <c r="J91" s="4" t="str">
        <f t="shared" si="1"/>
        <v>{"格局":"雙祿夾命","註解":"「雙祿夾命」就是指祿存和化祿星分別坐守兄弟宮和父母宮來夾命宮，祿存和化祿在鄰宮來夾命宮，比如：&lt;br&gt;&lt;br&gt;甲年生人，天梁、陀羅在丑宮坐命，寅宮祿存與子宮廉貞化祿，並夾丑宮，&lt;br&gt;乙年生人，七殺、擎羊在辰宮坐命，卯宮祿存與巳宮天機化祿，並夾辰宮。&lt;br&gt;丙年生人，貪狼、擎羊在午宮坐命，巳宮祿存與未宮天同化祿，並夾午宮。&lt;br&gt;戊年生人，天同、太陰、擎羊在午宮坐命，巳宮祿存與未宮貪狼化祿，並夾午宮。&lt;br&gt;辛年生人，貪狼擎羊在戌宮坐命，酉宮祿存與亥宮巨門化祿，並夾戌宮。&lt;br&gt;癸年生人，立命在丑無正曜，癸年生人祿存在子，破軍在寅化祿夾命。&lt;br&gt;&lt;br&gt;「雙祿夾命」就像左右財神，護身保鏢拱衛者，即使本宮陷弱，還可撐持，不致潰敗。雙祿夾忌，或有雪中送炭的情形。&lt;br&gt;雙祿夾夫妻宮，有時是暗渡陳倉，地下情。&lt;br&gt;雙祿夾財帛宮，可能有暗財贈予。&lt;br&gt;但從現代角度而言，富貴程度遠不如古時候，除了甲年，乙年以及辛年，癸年的武貪系的「雙祿夾命」格多富貴之外，其余的難言有多富貴。","古訣":"古歌云：「化祿及祿存夾身命，主富貴」。"},</v>
      </c>
    </row>
    <row r="92" spans="3:10" x14ac:dyDescent="0.25">
      <c r="C92" t="s">
        <v>885</v>
      </c>
      <c r="D92" t="s">
        <v>899</v>
      </c>
      <c r="E92" t="s">
        <v>888</v>
      </c>
      <c r="F92" t="s">
        <v>884</v>
      </c>
      <c r="J92" s="4" t="str">
        <f t="shared" si="1"/>
        <v>{"格局":"火鈴夾命","註解":"寅午戌年生人如遇火星鈴星夾命身宮，又本命之正星不吉，陷弱，或化忌，或有凶煞，則為敗局，一生遭凶，貧財夭折。&lt;br&gt;如正星廟旺加吉，則主一生不順，多小人，尚不至大凶而已。&lt;br&gt;若貪狼居命有火鈴夾，則以吉論，反主富貴，事業橫成。&lt;br&gt;&lt;br&gt;火鈴夾人，行事仍很積極，但常身不由己，因為情勢逼不得不加緊速度，會感覺常身處忙碌環境中。&lt;br&gt;夾夫妻宮：不談則已，愛苗一旦被點燃，可能熱情十足，進展迅速。&lt;br&gt;夾財帛宮：內心求財心切，外表不動聲色。命身宮若落陷，而且命身財帛宮形成惡格者，有可能貪贓枉法而誤觸法網。&lt;br&gt;夾遷移宮：外表靜默，但在熱鬧場合也會被帶動起來。若是巨門坐守，可能會被激而怒言相向。&lt;br&gt;夾官祿宮：常不得不加班、趕工。&lt;br&gt;夾福德宮：精神不安寧，若是天機則易緊張焦慮。亦可能在朋友慫恿下衝動消費。&lt;br&gt;夾田宅宮：若是太陽、廉貞化忌，要小心左鄰右舍失火而受波及。&lt;br&gt;&lt;br&gt;火星喜夾貪狼星，間接形成火貪格，亦喜夾化祿，加速祿之吉化；最怕夾太陰，形成太陰加惡格，亦不喜夾天相，易使天相偏離正軌，不能依法行事，尤其是在財帛宮時。&lt;br&gt;&lt;br&gt;若被夾者為有力的星系，如武曲七殺、武曲天府、廉貞七段、紫微七殺，則主人仍可發揚蹈厲，不過辛苦則難免。&lt;br&gt;若被夾的宮位正曜無力，則可能中年沉淪，人生減色。","古訣":"「火鈴夾命為敗局」"},</v>
      </c>
    </row>
    <row r="93" spans="3:10" x14ac:dyDescent="0.25">
      <c r="C93" t="s">
        <v>886</v>
      </c>
      <c r="D93" t="s">
        <v>898</v>
      </c>
      <c r="E93" t="s">
        <v>887</v>
      </c>
      <c r="J93" s="4" t="str">
        <f t="shared" si="1"/>
        <v>{"格局":"空劫夾命","註解":"空劫夾的宮位必定晃動不定。空劫夾通常都是外部環境造成不定，不一定是本人躁動。&lt;br&gt;&lt;br&gt;夾命身宮：思緒紛飛，有跳躍式思考，自己不能控制那股變動，有時是下意識想動，屬不可名狀，而找個理由來將它合理化。優點是創意綿綿不絕，若身宮穩定，廟旺，反而能善用此優點，未必會窮困潦倒，一生沒有發展。夾身宮就比較不穩定，但如果從事業務、外勤工作或工作內容多變者，亦可用化解這種不安定。&lt;br&gt;夾夫妻宮：或因為周遭因素不能常相聚。&lt;br&gt;夾財帛宮：財源不穩，容易遇上攔路虎或程咬金。&lt;br&gt;夾遷移宮：朋友交不長久，常變動；或與主管、老闆緣薄。&lt;br&gt;夾官祿宮：工作常無預警地更換，變動不穩。&lt;br&gt;夾福德宮：口袋只要有錢就會散掉。嚴重的話晚上睡覺多夢，不安寧。","古訣":""},</v>
      </c>
    </row>
    <row r="94" spans="3:10" x14ac:dyDescent="0.25">
      <c r="C94" t="s">
        <v>841</v>
      </c>
      <c r="E94" t="s">
        <v>897</v>
      </c>
      <c r="F94" t="s">
        <v>896</v>
      </c>
      <c r="J94" s="4" t="str">
        <f t="shared" si="1"/>
        <v>{"格局":"命裏逢凶","註解":"命有此格，不聚財，漂泊異地，一世貧窮不遇，萬事成空，乃下賤之格也。再逢煞星，多主夭折。","古訣":"古詩云：「空劫來臨吉曜無，求名求利總成虛。清閑孤獨方延壽，富貴榮華過隙駒」。「劫空爲愁最害人，才智英雄誤一生。只好爲僧並學術，堆金積玉也須貧」。經云：「生逢天空，猶如半天折翅」。命中遇劫，恰如浪里行船」。「命里逢空，不飄流即主疾苦」。「劫空二星守命，遇吉禍輕，遇凶則凶」。「地劫守於身命，主人作事疏狂，不行正道，好爲邪癖之事」。「天空守於身命，主人作事虛空，不行正道，成敗多端，不聚財」。古歌云：「空曜來臨吉曜無，求名求利總成虛，清閑孤獨方延壽，富貴榮華過隙駒」。「地空乃空亡之神，守身命，作事進退，成敗多端」；「地劫乃劫殺之神，守身命，作事疏狂，不行正道」。"},</v>
      </c>
    </row>
    <row r="95" spans="3:10" x14ac:dyDescent="0.25">
      <c r="C95" t="s">
        <v>889</v>
      </c>
      <c r="E95" t="s">
        <v>891</v>
      </c>
      <c r="F95" t="s">
        <v>890</v>
      </c>
      <c r="J95" s="4" t="str">
        <f t="shared" si="1"/>
        <v>{"格局":"羊陀夾忌","註解":"羊陀二星永遠相隔一宮，也就是說永遠有一個宮垣被羊陀所夾，而這一宮垣必躔祿存，這也正體現了古人的一種人生哲學：即財富的得到從來不是輕而易舉的，或者伴隨災禍的發生，或者帶來災禍的發生。&lt;br&gt;所以羊陀夾忌是一個較為兇險的格局，若與祿存同度的正曜星系不吉，則主吝嗇、多疑；若正曜星系吉，則僅主多慮；若是正曜化忌，則主引起財務上糾紛，災禍、病痛。&lt;br&gt;&lt;br&gt;「紫微七殺」在巳亥宮時，不喜羊陀夾，剛剛得到的良好機會會受到別人的阻撓或牽制；男命太陰化忌在命宮或夫妻宮，不喜羊陀夾，主婚姻不順，受​​人拖累；女命太陽化忌在命宮或夫妻宮，也不喜羊陀夾，主遇人不淑或丈夫有災禍或病痛。&lt;br&gt;&lt;br&gt;在羊陀夾忌的格局中，因為所夾的忌星必與祿存同度，一定會在得到物質財富的同時帶來災難，所以如果此時能夠放棄即得的利益，便能夠化解災難。","古訣":"「羊陀夾忌為敗局」"},</v>
      </c>
    </row>
    <row r="96" spans="3:10" x14ac:dyDescent="0.25">
      <c r="C96" t="s">
        <v>826</v>
      </c>
      <c r="D96" t="s">
        <v>902</v>
      </c>
      <c r="E96" t="s">
        <v>901</v>
      </c>
      <c r="F96" t="s">
        <v>900</v>
      </c>
      <c r="J96" s="4" t="str">
        <f t="shared" si="1"/>
        <v>{"格局":"權煞化祿","註解":"命宮缺少主星，其中有擎羊+火星或鈴星+陀羅入駐，而且此星處於廟旺之地，便為此格。命盤中有此格局的人，性格剛烈，具英雄氣慨，一生運勢起伏不穩，九死一生，驚險百出，會讓周邊的親友為其捏把冷汗。其人若從事武職，危險性職業或是做冒險投機生意，很容易成功。&lt;br&gt;&lt;&gt;br&gt;權煞化祿格喜三方四正有吉星會照，命主從事武職可富貴。例如與天梁星加會，命主具有成為骨、外科醫生或從事骨外科醫療工作的潛力。&lt;br&gt;&lt;br&gt;假如三方四正無吉星加會，且有凶星沖照，其個性剛猛，很可能會成為黑社會老大，易有牢獄之災。若是擎羊星座命，肢體恐有殘缺，若會空劫此人短命橫屍街頭。","古訣":"古歌云：「擎羊火星同在辰戌丑未守命，威權壓眾」。書云：「三煞加臨廟旺宮，性情剛猛震英雄。幾番險地都經過，凜凜威權眾罕同」。"},</v>
      </c>
    </row>
    <row r="97" spans="3:10" x14ac:dyDescent="0.25">
      <c r="C97" s="3" t="s">
        <v>842</v>
      </c>
      <c r="E97" t="s">
        <v>894</v>
      </c>
      <c r="F97" t="s">
        <v>893</v>
      </c>
      <c r="J97" s="4" t="str">
        <f t="shared" si="1"/>
        <v>{"格局":"命無正曜","註解":"凡命宮無正曜的時候，例應借用對宮的星曜來推斷，命宮的對宮即遷移宮，所以便亦以為這種命局利於「遷移」，亦即遠往他鄉。&lt;br&gt;古代的人，但求在家鄉能夠安身立命，決不輕易言離。所以凡是背井離鄉的人，多數是雙親棄世，在家鄉無以為活，因而又「命無正曜」也就被古人看成是幼年不幸，以致過房寄養，或者飄流到他鄉入贅的命。尤其是古代農業社會，有招贅來做田工的習俗。&lt;br&gt;&lt;br&gt;今人之命多驗于幼年多病，與雙親感情淺，一生當中會更改自己姓或名，離鄉外赴等情形。至于庶母所生、過房出繼、或幼喪父母，入贅等情形較少。&lt;br&gt;&lt;br&gt;若命宮偏曜、化曜、雜曜盡多兇星，三合宮及對宮星辰陷失，會聚四煞劫空，而無吉星加會，在幼年多會夭折。若逃過不死，也是二姓延生，為奴為仆，一生貧窮，多難多難，不能發達。又若父母宮也無正曜，則少年更是凄苦。此格在幼年多病多難，與雙親緣薄，或喪父，或喪母，或過房出繼，改名換姓方能活命，或隨母繼拜，或是私生，或是庶母（父親的小老婆）所生。成年后或入贅妻家，或離鄉背井。","古訣":"古詩云：「命宮無有正曜星，幼歲重重有禍殃。惟是過房方得壽，他鄉好去作東床」。經云：「命無正曜，二姓方可延生，離祖方可成家」、「命無正曜，夭折孤貧」。"},</v>
      </c>
    </row>
    <row r="98" spans="3:10" x14ac:dyDescent="0.25">
      <c r="C98" s="3" t="s">
        <v>862</v>
      </c>
      <c r="E98" t="s">
        <v>864</v>
      </c>
      <c r="F98" t="s">
        <v>863</v>
      </c>
      <c r="J98" s="4" t="str">
        <f t="shared" si="1"/>
        <v>{"格局":"左右同宮","註解":"左右同宮格是指命宮或身宮入丑未宮，左輔右弼同宮，更與吉星同宮或加會者，就符合此格。入此格者，其人必為端莊高士，性喜助人，富計劃、企劃能力，凡事可解凶，圓滿達成，加會眾吉，主富貴，但多是居於輔佐他人的位置。&lt;br&gt;&lt;br&gt;左輔右弼只有在丑宮或者未宮時才能同宮（農曆四月、十月生人），此格雖說富貴，在現代社會中左右同宮格之人貴人運旺，事業運不錯，多為企事業單位要職之人。若是武貪系的左右同宮格，經商可致富。&lt;br&gt;&lt;br&gt;左輔右弼雖然忠厚，而且精通文墨，但依輔佐的性質來說，卻不過是「秘書命」而已。因為在一個機構之中，總經理有如帝座，輔弼的性質只是機要助手。&lt;br&gt;&lt;br&gt;古人說「左右同宮格」，怕火星及化忌星在三方衝破，稱之為破格。那是因為古代社會根本沒有那麼多「秘座」。今人則不同，一樣可以做企業的助佐人員。可是最要緊的還是要看正曜。&lt;br&gt;如果同宮中的正曜是廉貞，加擎羊，又見比忌，其人甚至可能是黑社會的「白紙扇」。","古訣":"詩曰：「命宮輔弼有根源，天地清明萬象鮮。德業巍然人敬重，名宣金殿玉階前」。經云：「左輔右弼，秉性克寬克厚」、「左輔右弼，終身福厚」、「墓逢左右，尊居八座之貴」、「左右同宮，披羅衣紫」。"},</v>
      </c>
    </row>
    <row r="99" spans="3:10" x14ac:dyDescent="0.25">
      <c r="C99" s="3" t="s">
        <v>867</v>
      </c>
      <c r="E99" t="s">
        <v>892</v>
      </c>
      <c r="J99" s="4" t="str">
        <f t="shared" si="1"/>
        <v>{"格局":"魁钺夹命","註解":"天魁、天鉞會夾輔的宮位是辰、戌宮。丙、丁年生者，魁鉞夾戌宮；壬、癸年生者，魁鉞夾辰宮。&lt;br&gt;&lt;br&gt;魁鉞夾輔的作用與同宮相近，主得長輩、貴人提攜，幫助，夾輔之貴人大都暗中相助，本人不得知。","古訣":""},</v>
      </c>
    </row>
    <row r="100" spans="3:10" x14ac:dyDescent="0.25">
      <c r="C100" s="3" t="s">
        <v>847</v>
      </c>
      <c r="D100" t="s">
        <v>854</v>
      </c>
      <c r="E100" t="s">
        <v>870</v>
      </c>
      <c r="F100" t="s">
        <v>868</v>
      </c>
      <c r="J100" s="4" t="str">
        <f t="shared" si="1"/>
        <v>{"格局":"文星拱命","註解":"文星坐命宮或身宮，而命宮或身宮在亥、子、丑三宮。古人以文昌屬金，所以命宮坐亥、子、丑北方的人，得文昌入命，即能金水相生，大利科名。&lt;br&gt;所謂「向南離」者，即是「坐北方」的意思，坐北自然向南。同樣理由，古人亦認為文昌對火年（寅、午、戌年）生人不利。倘若北方命宮生人，而凶煞又全不會照命宮，能滿足這兩個條件，則其人文字精通，而且考試大利。&lt;br&gt;&lt;br&gt;但假如文昌化忌，每考必定名落孫山。&lt;br&gt;倘如見火鈴羊陀空劫及天刑等惡曜，僅屬「其人能巧藝，為本事高人」而已。工匠跟文士的地位，在古代社會自屬不可同日而語。&lt;br&gt;&lt;br&gt;至於文昌守命不見煞的格局，雖然主其人聰明學業有成，博文強記，但在不憑考試取功名的今日，不一定能夠有事業發達。","古訣":"古歌云：「文星拱命向南離，凶煞應無會遇時，翰墨縱橫人敬重，手攀丹桂上雲梯」。"},</v>
      </c>
    </row>
    <row r="101" spans="3:10" x14ac:dyDescent="0.25">
      <c r="C101" s="3" t="s">
        <v>912</v>
      </c>
      <c r="D101" t="s">
        <v>37</v>
      </c>
      <c r="E101" t="s">
        <v>914</v>
      </c>
      <c r="F101" t="s">
        <v>913</v>
      </c>
      <c r="G101" t="s">
        <v>915</v>
      </c>
      <c r="J101" s="4" t="str">
        <f t="shared" si="1"/>
        <v>{"格局":"祿居奴僕","註解":"凡祿存居奴僕宮，則必為羊陀所夾，即擎羊必居遷移宮，陀羅必居官祿宮，羊陀同時會照命宮。命主奔馳，即是因為羊陀照命，且遷移宮坐擎羊之故。","古訣":"《太微賦》：「祿居奴僕，縱有官也奔馳」。注文曰：「假如身命宮星平，奴僕宮遇權祿吉曜，以為美論，只是勞碌」。"},</v>
      </c>
    </row>
    <row r="103" spans="3:10" x14ac:dyDescent="0.25">
      <c r="C103" t="s">
        <v>865</v>
      </c>
      <c r="D103" t="s">
        <v>625</v>
      </c>
      <c r="E103" s="14" t="s">
        <v>866</v>
      </c>
    </row>
    <row r="104" spans="3:10" x14ac:dyDescent="0.25">
      <c r="C104" s="5" t="s">
        <v>878</v>
      </c>
    </row>
    <row r="108" spans="3:10" x14ac:dyDescent="0.25">
      <c r="C108" s="14" t="s">
        <v>810</v>
      </c>
    </row>
    <row r="109" spans="3:10" x14ac:dyDescent="0.25">
      <c r="C109" s="14" t="s">
        <v>827</v>
      </c>
    </row>
    <row r="110" spans="3:10" x14ac:dyDescent="0.25">
      <c r="C110" s="14" t="s">
        <v>848</v>
      </c>
    </row>
    <row r="111" spans="3:10" x14ac:dyDescent="0.25">
      <c r="C111" s="14" t="s">
        <v>895</v>
      </c>
    </row>
    <row r="112" spans="3:10" x14ac:dyDescent="0.25">
      <c r="C112" s="14" t="s">
        <v>1366</v>
      </c>
    </row>
    <row r="113" spans="3:3" x14ac:dyDescent="0.25">
      <c r="C113" s="14" t="s">
        <v>1371</v>
      </c>
    </row>
    <row r="114" spans="3:3" x14ac:dyDescent="0.25">
      <c r="C114" s="14" t="s">
        <v>1373</v>
      </c>
    </row>
  </sheetData>
  <hyperlinks>
    <hyperlink ref="C109" r:id="rId1" xr:uid="{2614836C-EECB-4B48-96CA-4B0CFC4805B7}"/>
    <hyperlink ref="C108" r:id="rId2" xr:uid="{17D482A3-7E86-494A-BFF8-A401E65958C6}"/>
    <hyperlink ref="C110" r:id="rId3" xr:uid="{6D3BF591-0393-4395-8660-F47D0F1A8DE5}"/>
    <hyperlink ref="C111" r:id="rId4" xr:uid="{58ED2086-980C-49DC-8B52-8E010E69A186}"/>
    <hyperlink ref="E103" r:id="rId5" xr:uid="{F1A982A6-C702-4E4A-B270-1DB46F6268C0}"/>
    <hyperlink ref="C112" r:id="rId6" xr:uid="{D437D63F-2D5C-4A5B-BD67-08774D13BFC4}"/>
    <hyperlink ref="C113" r:id="rId7" xr:uid="{7F377B5E-223B-4ACB-B2E1-132CF34E6CD3}"/>
    <hyperlink ref="C114" r:id="rId8" xr:uid="{442F0291-EF40-4599-A498-C08762898013}"/>
  </hyperlinks>
  <pageMargins left="0.7" right="0.7" top="0.75" bottom="0.75" header="0.3" footer="0.3"/>
  <pageSetup paperSize="9" scale="64" fitToHeight="8" orientation="landscape" horizontalDpi="4294967293" verticalDpi="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B15"/>
  <sheetViews>
    <sheetView workbookViewId="0">
      <selection activeCell="H24" sqref="H24"/>
    </sheetView>
  </sheetViews>
  <sheetFormatPr defaultRowHeight="15" x14ac:dyDescent="0.25"/>
  <sheetData>
    <row r="3" spans="2:2" x14ac:dyDescent="0.25">
      <c r="B3" s="10" t="s">
        <v>586</v>
      </c>
    </row>
    <row r="4" spans="2:2" x14ac:dyDescent="0.25">
      <c r="B4" s="10" t="s">
        <v>587</v>
      </c>
    </row>
    <row r="5" spans="2:2" x14ac:dyDescent="0.25">
      <c r="B5" s="10" t="s">
        <v>588</v>
      </c>
    </row>
    <row r="6" spans="2:2" x14ac:dyDescent="0.25">
      <c r="B6" s="10" t="s">
        <v>589</v>
      </c>
    </row>
    <row r="7" spans="2:2" x14ac:dyDescent="0.25">
      <c r="B7" s="10" t="s">
        <v>590</v>
      </c>
    </row>
    <row r="8" spans="2:2" x14ac:dyDescent="0.25">
      <c r="B8" s="10" t="s">
        <v>598</v>
      </c>
    </row>
    <row r="9" spans="2:2" x14ac:dyDescent="0.25">
      <c r="B9" s="10" t="s">
        <v>591</v>
      </c>
    </row>
    <row r="10" spans="2:2" x14ac:dyDescent="0.25">
      <c r="B10" s="10" t="s">
        <v>592</v>
      </c>
    </row>
    <row r="11" spans="2:2" x14ac:dyDescent="0.25">
      <c r="B11" s="10" t="s">
        <v>593</v>
      </c>
    </row>
    <row r="12" spans="2:2" x14ac:dyDescent="0.25">
      <c r="B12" s="10" t="s">
        <v>594</v>
      </c>
    </row>
    <row r="13" spans="2:2" x14ac:dyDescent="0.25">
      <c r="B13" s="10" t="s">
        <v>595</v>
      </c>
    </row>
    <row r="14" spans="2:2" x14ac:dyDescent="0.25">
      <c r="B14" s="10" t="s">
        <v>596</v>
      </c>
    </row>
    <row r="15" spans="2:2" x14ac:dyDescent="0.25">
      <c r="B15" s="10" t="s">
        <v>597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113B-98FF-49D7-8929-A35B9CE1F0FA}">
  <dimension ref="B2:B30"/>
  <sheetViews>
    <sheetView topLeftCell="A10" workbookViewId="0">
      <selection activeCell="O7" sqref="O7"/>
    </sheetView>
  </sheetViews>
  <sheetFormatPr defaultRowHeight="15" x14ac:dyDescent="0.25"/>
  <sheetData>
    <row r="2" spans="2:2" x14ac:dyDescent="0.25">
      <c r="B2" s="15" t="s">
        <v>1434</v>
      </c>
    </row>
    <row r="3" spans="2:2" x14ac:dyDescent="0.25">
      <c r="B3" s="16" t="s">
        <v>1435</v>
      </c>
    </row>
    <row r="4" spans="2:2" x14ac:dyDescent="0.25">
      <c r="B4" s="16" t="s">
        <v>1436</v>
      </c>
    </row>
    <row r="5" spans="2:2" x14ac:dyDescent="0.25">
      <c r="B5" s="16" t="s">
        <v>1437</v>
      </c>
    </row>
    <row r="6" spans="2:2" x14ac:dyDescent="0.25">
      <c r="B6" s="16" t="s">
        <v>1438</v>
      </c>
    </row>
    <row r="7" spans="2:2" x14ac:dyDescent="0.25">
      <c r="B7" s="16"/>
    </row>
    <row r="8" spans="2:2" x14ac:dyDescent="0.25">
      <c r="B8" s="16" t="s">
        <v>1439</v>
      </c>
    </row>
    <row r="9" spans="2:2" x14ac:dyDescent="0.25">
      <c r="B9" s="16" t="s">
        <v>1440</v>
      </c>
    </row>
    <row r="10" spans="2:2" x14ac:dyDescent="0.25">
      <c r="B10" s="16" t="s">
        <v>1441</v>
      </c>
    </row>
    <row r="11" spans="2:2" x14ac:dyDescent="0.25">
      <c r="B11" s="16" t="s">
        <v>1442</v>
      </c>
    </row>
    <row r="12" spans="2:2" x14ac:dyDescent="0.25">
      <c r="B12" s="16"/>
    </row>
    <row r="13" spans="2:2" x14ac:dyDescent="0.25">
      <c r="B13" s="16" t="s">
        <v>1443</v>
      </c>
    </row>
    <row r="14" spans="2:2" x14ac:dyDescent="0.25">
      <c r="B14" s="16" t="s">
        <v>1444</v>
      </c>
    </row>
    <row r="15" spans="2:2" x14ac:dyDescent="0.25">
      <c r="B15" s="16" t="s">
        <v>1445</v>
      </c>
    </row>
    <row r="16" spans="2:2" x14ac:dyDescent="0.25">
      <c r="B16" s="16" t="s">
        <v>1446</v>
      </c>
    </row>
    <row r="17" spans="2:2" x14ac:dyDescent="0.25">
      <c r="B17" s="16"/>
    </row>
    <row r="18" spans="2:2" x14ac:dyDescent="0.25">
      <c r="B18" s="16" t="s">
        <v>1447</v>
      </c>
    </row>
    <row r="19" spans="2:2" x14ac:dyDescent="0.25">
      <c r="B19" s="16" t="s">
        <v>1448</v>
      </c>
    </row>
    <row r="20" spans="2:2" x14ac:dyDescent="0.25">
      <c r="B20" s="16" t="s">
        <v>1449</v>
      </c>
    </row>
    <row r="21" spans="2:2" x14ac:dyDescent="0.25">
      <c r="B21" s="16" t="s">
        <v>1450</v>
      </c>
    </row>
    <row r="22" spans="2:2" x14ac:dyDescent="0.25">
      <c r="B22" s="16"/>
    </row>
    <row r="23" spans="2:2" x14ac:dyDescent="0.25">
      <c r="B23" s="16" t="s">
        <v>1451</v>
      </c>
    </row>
    <row r="24" spans="2:2" x14ac:dyDescent="0.25">
      <c r="B24" s="16" t="s">
        <v>1452</v>
      </c>
    </row>
    <row r="25" spans="2:2" x14ac:dyDescent="0.25">
      <c r="B25" s="16" t="s">
        <v>1453</v>
      </c>
    </row>
    <row r="26" spans="2:2" x14ac:dyDescent="0.25">
      <c r="B26" s="16" t="s">
        <v>1454</v>
      </c>
    </row>
    <row r="27" spans="2:2" x14ac:dyDescent="0.25">
      <c r="B27" s="16"/>
    </row>
    <row r="28" spans="2:2" x14ac:dyDescent="0.25">
      <c r="B28" s="16" t="s">
        <v>1455</v>
      </c>
    </row>
    <row r="29" spans="2:2" x14ac:dyDescent="0.25">
      <c r="B29" s="16" t="s">
        <v>1456</v>
      </c>
    </row>
    <row r="30" spans="2:2" x14ac:dyDescent="0.25">
      <c r="B30" s="16" t="s">
        <v>1457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7D8AE-ECA2-4653-B065-43B35A08481A}">
  <dimension ref="B2:B441"/>
  <sheetViews>
    <sheetView topLeftCell="A7" workbookViewId="0">
      <selection activeCell="G436" sqref="G436"/>
    </sheetView>
  </sheetViews>
  <sheetFormatPr defaultRowHeight="15" x14ac:dyDescent="0.25"/>
  <sheetData>
    <row r="2" spans="2:2" x14ac:dyDescent="0.25">
      <c r="B2" t="s">
        <v>921</v>
      </c>
    </row>
    <row r="3" spans="2:2" x14ac:dyDescent="0.25">
      <c r="B3" t="s">
        <v>922</v>
      </c>
    </row>
    <row r="4" spans="2:2" x14ac:dyDescent="0.25">
      <c r="B4" t="s">
        <v>923</v>
      </c>
    </row>
    <row r="5" spans="2:2" x14ac:dyDescent="0.25">
      <c r="B5" t="s">
        <v>924</v>
      </c>
    </row>
    <row r="6" spans="2:2" x14ac:dyDescent="0.25">
      <c r="B6" t="s">
        <v>925</v>
      </c>
    </row>
    <row r="7" spans="2:2" x14ac:dyDescent="0.25">
      <c r="B7" t="s">
        <v>926</v>
      </c>
    </row>
    <row r="8" spans="2:2" x14ac:dyDescent="0.25">
      <c r="B8" t="s">
        <v>927</v>
      </c>
    </row>
    <row r="9" spans="2:2" x14ac:dyDescent="0.25">
      <c r="B9" t="s">
        <v>928</v>
      </c>
    </row>
    <row r="10" spans="2:2" x14ac:dyDescent="0.25">
      <c r="B10" t="s">
        <v>929</v>
      </c>
    </row>
    <row r="11" spans="2:2" x14ac:dyDescent="0.25">
      <c r="B11" t="s">
        <v>930</v>
      </c>
    </row>
    <row r="12" spans="2:2" x14ac:dyDescent="0.25">
      <c r="B12" t="s">
        <v>931</v>
      </c>
    </row>
    <row r="13" spans="2:2" x14ac:dyDescent="0.25">
      <c r="B13" t="s">
        <v>932</v>
      </c>
    </row>
    <row r="14" spans="2:2" x14ac:dyDescent="0.25">
      <c r="B14" t="s">
        <v>933</v>
      </c>
    </row>
    <row r="15" spans="2:2" x14ac:dyDescent="0.25">
      <c r="B15" t="s">
        <v>934</v>
      </c>
    </row>
    <row r="16" spans="2:2" x14ac:dyDescent="0.25">
      <c r="B16" t="s">
        <v>935</v>
      </c>
    </row>
    <row r="17" spans="2:2" x14ac:dyDescent="0.25">
      <c r="B17" t="s">
        <v>936</v>
      </c>
    </row>
    <row r="18" spans="2:2" x14ac:dyDescent="0.25">
      <c r="B18" t="s">
        <v>937</v>
      </c>
    </row>
    <row r="19" spans="2:2" x14ac:dyDescent="0.25">
      <c r="B19" t="s">
        <v>938</v>
      </c>
    </row>
    <row r="20" spans="2:2" x14ac:dyDescent="0.25">
      <c r="B20" t="s">
        <v>939</v>
      </c>
    </row>
    <row r="21" spans="2:2" x14ac:dyDescent="0.25">
      <c r="B21" t="s">
        <v>940</v>
      </c>
    </row>
    <row r="22" spans="2:2" x14ac:dyDescent="0.25">
      <c r="B22" t="s">
        <v>941</v>
      </c>
    </row>
    <row r="23" spans="2:2" x14ac:dyDescent="0.25">
      <c r="B23" t="s">
        <v>942</v>
      </c>
    </row>
    <row r="24" spans="2:2" x14ac:dyDescent="0.25">
      <c r="B24" t="s">
        <v>943</v>
      </c>
    </row>
    <row r="25" spans="2:2" x14ac:dyDescent="0.25">
      <c r="B25" t="s">
        <v>944</v>
      </c>
    </row>
    <row r="26" spans="2:2" x14ac:dyDescent="0.25">
      <c r="B26" t="s">
        <v>945</v>
      </c>
    </row>
    <row r="27" spans="2:2" x14ac:dyDescent="0.25">
      <c r="B27" t="s">
        <v>946</v>
      </c>
    </row>
    <row r="28" spans="2:2" x14ac:dyDescent="0.25">
      <c r="B28" t="s">
        <v>947</v>
      </c>
    </row>
    <row r="29" spans="2:2" x14ac:dyDescent="0.25">
      <c r="B29" t="s">
        <v>948</v>
      </c>
    </row>
    <row r="30" spans="2:2" x14ac:dyDescent="0.25">
      <c r="B30" t="s">
        <v>949</v>
      </c>
    </row>
    <row r="31" spans="2:2" x14ac:dyDescent="0.25">
      <c r="B31" t="s">
        <v>950</v>
      </c>
    </row>
    <row r="32" spans="2:2" x14ac:dyDescent="0.25">
      <c r="B32" t="s">
        <v>951</v>
      </c>
    </row>
    <row r="33" spans="2:2" x14ac:dyDescent="0.25">
      <c r="B33" t="s">
        <v>952</v>
      </c>
    </row>
    <row r="34" spans="2:2" x14ac:dyDescent="0.25">
      <c r="B34" t="s">
        <v>953</v>
      </c>
    </row>
    <row r="35" spans="2:2" x14ac:dyDescent="0.25">
      <c r="B35" t="s">
        <v>954</v>
      </c>
    </row>
    <row r="36" spans="2:2" x14ac:dyDescent="0.25">
      <c r="B36" t="s">
        <v>955</v>
      </c>
    </row>
    <row r="37" spans="2:2" x14ac:dyDescent="0.25">
      <c r="B37" t="s">
        <v>956</v>
      </c>
    </row>
    <row r="38" spans="2:2" x14ac:dyDescent="0.25">
      <c r="B38" t="s">
        <v>957</v>
      </c>
    </row>
    <row r="39" spans="2:2" x14ac:dyDescent="0.25">
      <c r="B39" t="s">
        <v>958</v>
      </c>
    </row>
    <row r="40" spans="2:2" x14ac:dyDescent="0.25">
      <c r="B40" t="s">
        <v>959</v>
      </c>
    </row>
    <row r="41" spans="2:2" x14ac:dyDescent="0.25">
      <c r="B41" t="s">
        <v>960</v>
      </c>
    </row>
    <row r="42" spans="2:2" x14ac:dyDescent="0.25">
      <c r="B42" t="s">
        <v>961</v>
      </c>
    </row>
    <row r="43" spans="2:2" x14ac:dyDescent="0.25">
      <c r="B43" t="s">
        <v>962</v>
      </c>
    </row>
    <row r="44" spans="2:2" x14ac:dyDescent="0.25">
      <c r="B44" t="s">
        <v>963</v>
      </c>
    </row>
    <row r="45" spans="2:2" x14ac:dyDescent="0.25">
      <c r="B45" t="s">
        <v>964</v>
      </c>
    </row>
    <row r="46" spans="2:2" x14ac:dyDescent="0.25">
      <c r="B46" t="s">
        <v>965</v>
      </c>
    </row>
    <row r="47" spans="2:2" x14ac:dyDescent="0.25">
      <c r="B47" t="s">
        <v>966</v>
      </c>
    </row>
    <row r="48" spans="2:2" x14ac:dyDescent="0.25">
      <c r="B48" t="s">
        <v>967</v>
      </c>
    </row>
    <row r="49" spans="2:2" x14ac:dyDescent="0.25">
      <c r="B49" t="s">
        <v>968</v>
      </c>
    </row>
    <row r="50" spans="2:2" x14ac:dyDescent="0.25">
      <c r="B50" t="s">
        <v>969</v>
      </c>
    </row>
    <row r="51" spans="2:2" x14ac:dyDescent="0.25">
      <c r="B51" t="s">
        <v>970</v>
      </c>
    </row>
    <row r="52" spans="2:2" x14ac:dyDescent="0.25">
      <c r="B52" t="s">
        <v>971</v>
      </c>
    </row>
    <row r="53" spans="2:2" x14ac:dyDescent="0.25">
      <c r="B53" t="s">
        <v>972</v>
      </c>
    </row>
    <row r="54" spans="2:2" x14ac:dyDescent="0.25">
      <c r="B54" t="s">
        <v>973</v>
      </c>
    </row>
    <row r="55" spans="2:2" x14ac:dyDescent="0.25">
      <c r="B55" t="s">
        <v>974</v>
      </c>
    </row>
    <row r="56" spans="2:2" x14ac:dyDescent="0.25">
      <c r="B56" t="s">
        <v>975</v>
      </c>
    </row>
    <row r="57" spans="2:2" x14ac:dyDescent="0.25">
      <c r="B57" t="s">
        <v>976</v>
      </c>
    </row>
    <row r="58" spans="2:2" x14ac:dyDescent="0.25">
      <c r="B58" t="s">
        <v>977</v>
      </c>
    </row>
    <row r="59" spans="2:2" x14ac:dyDescent="0.25">
      <c r="B59" t="s">
        <v>978</v>
      </c>
    </row>
    <row r="60" spans="2:2" x14ac:dyDescent="0.25">
      <c r="B60" t="s">
        <v>979</v>
      </c>
    </row>
    <row r="61" spans="2:2" x14ac:dyDescent="0.25">
      <c r="B61" t="s">
        <v>980</v>
      </c>
    </row>
    <row r="62" spans="2:2" x14ac:dyDescent="0.25">
      <c r="B62" t="s">
        <v>981</v>
      </c>
    </row>
    <row r="63" spans="2:2" x14ac:dyDescent="0.25">
      <c r="B63" t="s">
        <v>982</v>
      </c>
    </row>
    <row r="64" spans="2:2" x14ac:dyDescent="0.25">
      <c r="B64" t="s">
        <v>983</v>
      </c>
    </row>
    <row r="65" spans="2:2" x14ac:dyDescent="0.25">
      <c r="B65" t="s">
        <v>984</v>
      </c>
    </row>
    <row r="66" spans="2:2" x14ac:dyDescent="0.25">
      <c r="B66" t="s">
        <v>985</v>
      </c>
    </row>
    <row r="67" spans="2:2" x14ac:dyDescent="0.25">
      <c r="B67" t="s">
        <v>986</v>
      </c>
    </row>
    <row r="68" spans="2:2" x14ac:dyDescent="0.25">
      <c r="B68" t="s">
        <v>987</v>
      </c>
    </row>
    <row r="69" spans="2:2" x14ac:dyDescent="0.25">
      <c r="B69" t="s">
        <v>988</v>
      </c>
    </row>
    <row r="70" spans="2:2" x14ac:dyDescent="0.25">
      <c r="B70" t="s">
        <v>989</v>
      </c>
    </row>
    <row r="71" spans="2:2" x14ac:dyDescent="0.25">
      <c r="B71" t="s">
        <v>990</v>
      </c>
    </row>
    <row r="72" spans="2:2" x14ac:dyDescent="0.25">
      <c r="B72" t="s">
        <v>991</v>
      </c>
    </row>
    <row r="73" spans="2:2" x14ac:dyDescent="0.25">
      <c r="B73" t="s">
        <v>992</v>
      </c>
    </row>
    <row r="74" spans="2:2" x14ac:dyDescent="0.25">
      <c r="B74" t="s">
        <v>993</v>
      </c>
    </row>
    <row r="75" spans="2:2" x14ac:dyDescent="0.25">
      <c r="B75" t="s">
        <v>994</v>
      </c>
    </row>
    <row r="76" spans="2:2" x14ac:dyDescent="0.25">
      <c r="B76" t="s">
        <v>995</v>
      </c>
    </row>
    <row r="77" spans="2:2" x14ac:dyDescent="0.25">
      <c r="B77" t="s">
        <v>996</v>
      </c>
    </row>
    <row r="78" spans="2:2" x14ac:dyDescent="0.25">
      <c r="B78" t="s">
        <v>997</v>
      </c>
    </row>
    <row r="79" spans="2:2" x14ac:dyDescent="0.25">
      <c r="B79" t="s">
        <v>998</v>
      </c>
    </row>
    <row r="80" spans="2:2" x14ac:dyDescent="0.25">
      <c r="B80" t="s">
        <v>999</v>
      </c>
    </row>
    <row r="81" spans="2:2" x14ac:dyDescent="0.25">
      <c r="B81" t="s">
        <v>1000</v>
      </c>
    </row>
    <row r="82" spans="2:2" x14ac:dyDescent="0.25">
      <c r="B82" t="s">
        <v>1001</v>
      </c>
    </row>
    <row r="83" spans="2:2" x14ac:dyDescent="0.25">
      <c r="B83" t="s">
        <v>1002</v>
      </c>
    </row>
    <row r="84" spans="2:2" x14ac:dyDescent="0.25">
      <c r="B84" t="s">
        <v>1003</v>
      </c>
    </row>
    <row r="85" spans="2:2" x14ac:dyDescent="0.25">
      <c r="B85" t="s">
        <v>1004</v>
      </c>
    </row>
    <row r="86" spans="2:2" x14ac:dyDescent="0.25">
      <c r="B86" t="s">
        <v>1005</v>
      </c>
    </row>
    <row r="87" spans="2:2" x14ac:dyDescent="0.25">
      <c r="B87" t="s">
        <v>1006</v>
      </c>
    </row>
    <row r="88" spans="2:2" x14ac:dyDescent="0.25">
      <c r="B88" t="s">
        <v>1007</v>
      </c>
    </row>
    <row r="89" spans="2:2" x14ac:dyDescent="0.25">
      <c r="B89" t="s">
        <v>1008</v>
      </c>
    </row>
    <row r="90" spans="2:2" x14ac:dyDescent="0.25">
      <c r="B90" t="s">
        <v>1009</v>
      </c>
    </row>
    <row r="91" spans="2:2" x14ac:dyDescent="0.25">
      <c r="B91" t="s">
        <v>1010</v>
      </c>
    </row>
    <row r="92" spans="2:2" x14ac:dyDescent="0.25">
      <c r="B92" t="s">
        <v>1011</v>
      </c>
    </row>
    <row r="93" spans="2:2" x14ac:dyDescent="0.25">
      <c r="B93" t="s">
        <v>1012</v>
      </c>
    </row>
    <row r="94" spans="2:2" x14ac:dyDescent="0.25">
      <c r="B94" t="s">
        <v>1013</v>
      </c>
    </row>
    <row r="95" spans="2:2" x14ac:dyDescent="0.25">
      <c r="B95" t="s">
        <v>1014</v>
      </c>
    </row>
    <row r="96" spans="2:2" x14ac:dyDescent="0.25">
      <c r="B96" t="s">
        <v>1015</v>
      </c>
    </row>
    <row r="97" spans="2:2" x14ac:dyDescent="0.25">
      <c r="B97" t="s">
        <v>1016</v>
      </c>
    </row>
    <row r="98" spans="2:2" x14ac:dyDescent="0.25">
      <c r="B98" t="s">
        <v>1017</v>
      </c>
    </row>
    <row r="99" spans="2:2" x14ac:dyDescent="0.25">
      <c r="B99" t="s">
        <v>1018</v>
      </c>
    </row>
    <row r="100" spans="2:2" x14ac:dyDescent="0.25">
      <c r="B100" t="s">
        <v>1019</v>
      </c>
    </row>
    <row r="101" spans="2:2" x14ac:dyDescent="0.25">
      <c r="B101" t="s">
        <v>1020</v>
      </c>
    </row>
    <row r="102" spans="2:2" x14ac:dyDescent="0.25">
      <c r="B102" t="s">
        <v>1021</v>
      </c>
    </row>
    <row r="103" spans="2:2" x14ac:dyDescent="0.25">
      <c r="B103" t="s">
        <v>1022</v>
      </c>
    </row>
    <row r="104" spans="2:2" x14ac:dyDescent="0.25">
      <c r="B104" t="s">
        <v>1023</v>
      </c>
    </row>
    <row r="105" spans="2:2" x14ac:dyDescent="0.25">
      <c r="B105" t="s">
        <v>1024</v>
      </c>
    </row>
    <row r="106" spans="2:2" x14ac:dyDescent="0.25">
      <c r="B106" t="s">
        <v>1025</v>
      </c>
    </row>
    <row r="107" spans="2:2" x14ac:dyDescent="0.25">
      <c r="B107" t="s">
        <v>1026</v>
      </c>
    </row>
    <row r="108" spans="2:2" x14ac:dyDescent="0.25">
      <c r="B108" t="s">
        <v>1027</v>
      </c>
    </row>
    <row r="109" spans="2:2" x14ac:dyDescent="0.25">
      <c r="B109" t="s">
        <v>1028</v>
      </c>
    </row>
    <row r="110" spans="2:2" x14ac:dyDescent="0.25">
      <c r="B110" t="s">
        <v>1029</v>
      </c>
    </row>
    <row r="111" spans="2:2" x14ac:dyDescent="0.25">
      <c r="B111" t="s">
        <v>1030</v>
      </c>
    </row>
    <row r="112" spans="2:2" x14ac:dyDescent="0.25">
      <c r="B112" t="s">
        <v>1031</v>
      </c>
    </row>
    <row r="113" spans="2:2" x14ac:dyDescent="0.25">
      <c r="B113" t="s">
        <v>1032</v>
      </c>
    </row>
    <row r="114" spans="2:2" x14ac:dyDescent="0.25">
      <c r="B114" t="s">
        <v>1033</v>
      </c>
    </row>
    <row r="115" spans="2:2" x14ac:dyDescent="0.25">
      <c r="B115" t="s">
        <v>1034</v>
      </c>
    </row>
    <row r="116" spans="2:2" x14ac:dyDescent="0.25">
      <c r="B116" t="s">
        <v>1035</v>
      </c>
    </row>
    <row r="117" spans="2:2" x14ac:dyDescent="0.25">
      <c r="B117" t="s">
        <v>1036</v>
      </c>
    </row>
    <row r="118" spans="2:2" x14ac:dyDescent="0.25">
      <c r="B118" t="s">
        <v>1037</v>
      </c>
    </row>
    <row r="119" spans="2:2" x14ac:dyDescent="0.25">
      <c r="B119" t="s">
        <v>1038</v>
      </c>
    </row>
    <row r="120" spans="2:2" x14ac:dyDescent="0.25">
      <c r="B120" t="s">
        <v>1039</v>
      </c>
    </row>
    <row r="121" spans="2:2" x14ac:dyDescent="0.25">
      <c r="B121" t="s">
        <v>1040</v>
      </c>
    </row>
    <row r="122" spans="2:2" x14ac:dyDescent="0.25">
      <c r="B122" t="s">
        <v>1041</v>
      </c>
    </row>
    <row r="123" spans="2:2" x14ac:dyDescent="0.25">
      <c r="B123" t="s">
        <v>1042</v>
      </c>
    </row>
    <row r="124" spans="2:2" x14ac:dyDescent="0.25">
      <c r="B124" t="s">
        <v>1043</v>
      </c>
    </row>
    <row r="125" spans="2:2" x14ac:dyDescent="0.25">
      <c r="B125" t="s">
        <v>1044</v>
      </c>
    </row>
    <row r="126" spans="2:2" x14ac:dyDescent="0.25">
      <c r="B126" t="s">
        <v>1045</v>
      </c>
    </row>
    <row r="127" spans="2:2" x14ac:dyDescent="0.25">
      <c r="B127" t="s">
        <v>1046</v>
      </c>
    </row>
    <row r="128" spans="2:2" x14ac:dyDescent="0.25">
      <c r="B128" t="s">
        <v>1047</v>
      </c>
    </row>
    <row r="129" spans="2:2" x14ac:dyDescent="0.25">
      <c r="B129" t="s">
        <v>1048</v>
      </c>
    </row>
    <row r="130" spans="2:2" x14ac:dyDescent="0.25">
      <c r="B130" t="s">
        <v>1049</v>
      </c>
    </row>
    <row r="131" spans="2:2" x14ac:dyDescent="0.25">
      <c r="B131" t="s">
        <v>1050</v>
      </c>
    </row>
    <row r="132" spans="2:2" x14ac:dyDescent="0.25">
      <c r="B132" t="s">
        <v>1051</v>
      </c>
    </row>
    <row r="133" spans="2:2" x14ac:dyDescent="0.25">
      <c r="B133" t="s">
        <v>1052</v>
      </c>
    </row>
    <row r="134" spans="2:2" x14ac:dyDescent="0.25">
      <c r="B134" t="s">
        <v>1053</v>
      </c>
    </row>
    <row r="135" spans="2:2" x14ac:dyDescent="0.25">
      <c r="B135" t="s">
        <v>1054</v>
      </c>
    </row>
    <row r="136" spans="2:2" x14ac:dyDescent="0.25">
      <c r="B136" t="s">
        <v>1055</v>
      </c>
    </row>
    <row r="137" spans="2:2" x14ac:dyDescent="0.25">
      <c r="B137" t="s">
        <v>1056</v>
      </c>
    </row>
    <row r="138" spans="2:2" x14ac:dyDescent="0.25">
      <c r="B138" t="s">
        <v>1057</v>
      </c>
    </row>
    <row r="139" spans="2:2" x14ac:dyDescent="0.25">
      <c r="B139" t="s">
        <v>1058</v>
      </c>
    </row>
    <row r="140" spans="2:2" x14ac:dyDescent="0.25">
      <c r="B140" t="s">
        <v>1059</v>
      </c>
    </row>
    <row r="141" spans="2:2" x14ac:dyDescent="0.25">
      <c r="B141" t="s">
        <v>1060</v>
      </c>
    </row>
    <row r="142" spans="2:2" x14ac:dyDescent="0.25">
      <c r="B142" t="s">
        <v>1061</v>
      </c>
    </row>
    <row r="143" spans="2:2" x14ac:dyDescent="0.25">
      <c r="B143" t="s">
        <v>1062</v>
      </c>
    </row>
    <row r="144" spans="2:2" x14ac:dyDescent="0.25">
      <c r="B144" t="s">
        <v>1063</v>
      </c>
    </row>
    <row r="145" spans="2:2" x14ac:dyDescent="0.25">
      <c r="B145" t="s">
        <v>1064</v>
      </c>
    </row>
    <row r="146" spans="2:2" x14ac:dyDescent="0.25">
      <c r="B146" t="s">
        <v>1065</v>
      </c>
    </row>
    <row r="147" spans="2:2" x14ac:dyDescent="0.25">
      <c r="B147" t="s">
        <v>1066</v>
      </c>
    </row>
    <row r="148" spans="2:2" x14ac:dyDescent="0.25">
      <c r="B148" t="s">
        <v>1067</v>
      </c>
    </row>
    <row r="149" spans="2:2" x14ac:dyDescent="0.25">
      <c r="B149" t="s">
        <v>1068</v>
      </c>
    </row>
    <row r="150" spans="2:2" x14ac:dyDescent="0.25">
      <c r="B150" t="s">
        <v>1069</v>
      </c>
    </row>
    <row r="151" spans="2:2" x14ac:dyDescent="0.25">
      <c r="B151" t="s">
        <v>1070</v>
      </c>
    </row>
    <row r="152" spans="2:2" x14ac:dyDescent="0.25">
      <c r="B152" t="s">
        <v>1071</v>
      </c>
    </row>
    <row r="153" spans="2:2" x14ac:dyDescent="0.25">
      <c r="B153" t="s">
        <v>1072</v>
      </c>
    </row>
    <row r="154" spans="2:2" x14ac:dyDescent="0.25">
      <c r="B154" t="s">
        <v>1073</v>
      </c>
    </row>
    <row r="155" spans="2:2" x14ac:dyDescent="0.25">
      <c r="B155" t="s">
        <v>1074</v>
      </c>
    </row>
    <row r="156" spans="2:2" x14ac:dyDescent="0.25">
      <c r="B156" t="s">
        <v>1075</v>
      </c>
    </row>
    <row r="157" spans="2:2" x14ac:dyDescent="0.25">
      <c r="B157" t="s">
        <v>1076</v>
      </c>
    </row>
    <row r="158" spans="2:2" x14ac:dyDescent="0.25">
      <c r="B158" t="s">
        <v>1077</v>
      </c>
    </row>
    <row r="159" spans="2:2" x14ac:dyDescent="0.25">
      <c r="B159" t="s">
        <v>1078</v>
      </c>
    </row>
    <row r="160" spans="2:2" x14ac:dyDescent="0.25">
      <c r="B160" t="s">
        <v>1079</v>
      </c>
    </row>
    <row r="161" spans="2:2" x14ac:dyDescent="0.25">
      <c r="B161" t="s">
        <v>1080</v>
      </c>
    </row>
    <row r="162" spans="2:2" x14ac:dyDescent="0.25">
      <c r="B162" t="s">
        <v>1081</v>
      </c>
    </row>
    <row r="163" spans="2:2" x14ac:dyDescent="0.25">
      <c r="B163" t="s">
        <v>1082</v>
      </c>
    </row>
    <row r="164" spans="2:2" x14ac:dyDescent="0.25">
      <c r="B164" t="s">
        <v>1083</v>
      </c>
    </row>
    <row r="165" spans="2:2" x14ac:dyDescent="0.25">
      <c r="B165" t="s">
        <v>1084</v>
      </c>
    </row>
    <row r="166" spans="2:2" x14ac:dyDescent="0.25">
      <c r="B166" t="s">
        <v>1085</v>
      </c>
    </row>
    <row r="167" spans="2:2" x14ac:dyDescent="0.25">
      <c r="B167" t="s">
        <v>1086</v>
      </c>
    </row>
    <row r="168" spans="2:2" x14ac:dyDescent="0.25">
      <c r="B168" t="s">
        <v>1087</v>
      </c>
    </row>
    <row r="169" spans="2:2" x14ac:dyDescent="0.25">
      <c r="B169" t="s">
        <v>1088</v>
      </c>
    </row>
    <row r="170" spans="2:2" x14ac:dyDescent="0.25">
      <c r="B170" t="s">
        <v>1089</v>
      </c>
    </row>
    <row r="171" spans="2:2" x14ac:dyDescent="0.25">
      <c r="B171" t="s">
        <v>1090</v>
      </c>
    </row>
    <row r="172" spans="2:2" x14ac:dyDescent="0.25">
      <c r="B172" t="s">
        <v>1091</v>
      </c>
    </row>
    <row r="173" spans="2:2" x14ac:dyDescent="0.25">
      <c r="B173" t="s">
        <v>1092</v>
      </c>
    </row>
    <row r="174" spans="2:2" x14ac:dyDescent="0.25">
      <c r="B174" t="s">
        <v>1093</v>
      </c>
    </row>
    <row r="175" spans="2:2" x14ac:dyDescent="0.25">
      <c r="B175" t="s">
        <v>1094</v>
      </c>
    </row>
    <row r="176" spans="2:2" x14ac:dyDescent="0.25">
      <c r="B176" t="s">
        <v>1095</v>
      </c>
    </row>
    <row r="177" spans="2:2" x14ac:dyDescent="0.25">
      <c r="B177" t="s">
        <v>1096</v>
      </c>
    </row>
    <row r="178" spans="2:2" x14ac:dyDescent="0.25">
      <c r="B178" t="s">
        <v>1097</v>
      </c>
    </row>
    <row r="179" spans="2:2" x14ac:dyDescent="0.25">
      <c r="B179" t="s">
        <v>1098</v>
      </c>
    </row>
    <row r="180" spans="2:2" x14ac:dyDescent="0.25">
      <c r="B180" t="s">
        <v>1099</v>
      </c>
    </row>
    <row r="181" spans="2:2" x14ac:dyDescent="0.25">
      <c r="B181" t="s">
        <v>1100</v>
      </c>
    </row>
    <row r="182" spans="2:2" x14ac:dyDescent="0.25">
      <c r="B182" t="s">
        <v>1101</v>
      </c>
    </row>
    <row r="183" spans="2:2" x14ac:dyDescent="0.25">
      <c r="B183" t="s">
        <v>1102</v>
      </c>
    </row>
    <row r="184" spans="2:2" x14ac:dyDescent="0.25">
      <c r="B184" t="s">
        <v>1103</v>
      </c>
    </row>
    <row r="185" spans="2:2" x14ac:dyDescent="0.25">
      <c r="B185" t="s">
        <v>1104</v>
      </c>
    </row>
    <row r="186" spans="2:2" x14ac:dyDescent="0.25">
      <c r="B186" t="s">
        <v>1105</v>
      </c>
    </row>
    <row r="187" spans="2:2" x14ac:dyDescent="0.25">
      <c r="B187" t="s">
        <v>1106</v>
      </c>
    </row>
    <row r="188" spans="2:2" x14ac:dyDescent="0.25">
      <c r="B188" t="s">
        <v>1107</v>
      </c>
    </row>
    <row r="189" spans="2:2" x14ac:dyDescent="0.25">
      <c r="B189" t="s">
        <v>1108</v>
      </c>
    </row>
    <row r="190" spans="2:2" x14ac:dyDescent="0.25">
      <c r="B190" t="s">
        <v>1109</v>
      </c>
    </row>
    <row r="191" spans="2:2" x14ac:dyDescent="0.25">
      <c r="B191" t="s">
        <v>1110</v>
      </c>
    </row>
    <row r="192" spans="2:2" x14ac:dyDescent="0.25">
      <c r="B192" t="s">
        <v>1111</v>
      </c>
    </row>
    <row r="193" spans="2:2" x14ac:dyDescent="0.25">
      <c r="B193" t="s">
        <v>1112</v>
      </c>
    </row>
    <row r="194" spans="2:2" x14ac:dyDescent="0.25">
      <c r="B194" t="s">
        <v>1113</v>
      </c>
    </row>
    <row r="195" spans="2:2" x14ac:dyDescent="0.25">
      <c r="B195" t="s">
        <v>1114</v>
      </c>
    </row>
    <row r="196" spans="2:2" x14ac:dyDescent="0.25">
      <c r="B196" t="s">
        <v>1115</v>
      </c>
    </row>
    <row r="197" spans="2:2" x14ac:dyDescent="0.25">
      <c r="B197" t="s">
        <v>1116</v>
      </c>
    </row>
    <row r="198" spans="2:2" x14ac:dyDescent="0.25">
      <c r="B198" t="s">
        <v>1117</v>
      </c>
    </row>
    <row r="199" spans="2:2" x14ac:dyDescent="0.25">
      <c r="B199" t="s">
        <v>1118</v>
      </c>
    </row>
    <row r="200" spans="2:2" x14ac:dyDescent="0.25">
      <c r="B200" t="s">
        <v>1119</v>
      </c>
    </row>
    <row r="201" spans="2:2" x14ac:dyDescent="0.25">
      <c r="B201" t="s">
        <v>1120</v>
      </c>
    </row>
    <row r="202" spans="2:2" x14ac:dyDescent="0.25">
      <c r="B202" t="s">
        <v>1121</v>
      </c>
    </row>
    <row r="203" spans="2:2" x14ac:dyDescent="0.25">
      <c r="B203" t="s">
        <v>1122</v>
      </c>
    </row>
    <row r="204" spans="2:2" x14ac:dyDescent="0.25">
      <c r="B204" t="s">
        <v>1123</v>
      </c>
    </row>
    <row r="205" spans="2:2" x14ac:dyDescent="0.25">
      <c r="B205" t="s">
        <v>1124</v>
      </c>
    </row>
    <row r="206" spans="2:2" x14ac:dyDescent="0.25">
      <c r="B206" t="s">
        <v>1125</v>
      </c>
    </row>
    <row r="207" spans="2:2" x14ac:dyDescent="0.25">
      <c r="B207" t="s">
        <v>1126</v>
      </c>
    </row>
    <row r="208" spans="2:2" x14ac:dyDescent="0.25">
      <c r="B208" t="s">
        <v>1127</v>
      </c>
    </row>
    <row r="209" spans="2:2" x14ac:dyDescent="0.25">
      <c r="B209" t="s">
        <v>1128</v>
      </c>
    </row>
    <row r="210" spans="2:2" x14ac:dyDescent="0.25">
      <c r="B210" t="s">
        <v>1129</v>
      </c>
    </row>
    <row r="211" spans="2:2" x14ac:dyDescent="0.25">
      <c r="B211" t="s">
        <v>1130</v>
      </c>
    </row>
    <row r="212" spans="2:2" x14ac:dyDescent="0.25">
      <c r="B212" t="s">
        <v>1131</v>
      </c>
    </row>
    <row r="213" spans="2:2" x14ac:dyDescent="0.25">
      <c r="B213" t="s">
        <v>1132</v>
      </c>
    </row>
    <row r="214" spans="2:2" x14ac:dyDescent="0.25">
      <c r="B214" t="s">
        <v>1133</v>
      </c>
    </row>
    <row r="215" spans="2:2" x14ac:dyDescent="0.25">
      <c r="B215" t="s">
        <v>1134</v>
      </c>
    </row>
    <row r="216" spans="2:2" x14ac:dyDescent="0.25">
      <c r="B216" t="s">
        <v>1135</v>
      </c>
    </row>
    <row r="217" spans="2:2" x14ac:dyDescent="0.25">
      <c r="B217" t="s">
        <v>1136</v>
      </c>
    </row>
    <row r="218" spans="2:2" x14ac:dyDescent="0.25">
      <c r="B218" t="s">
        <v>1137</v>
      </c>
    </row>
    <row r="219" spans="2:2" x14ac:dyDescent="0.25">
      <c r="B219" t="s">
        <v>1138</v>
      </c>
    </row>
    <row r="220" spans="2:2" x14ac:dyDescent="0.25">
      <c r="B220" t="s">
        <v>1139</v>
      </c>
    </row>
    <row r="221" spans="2:2" x14ac:dyDescent="0.25">
      <c r="B221" t="s">
        <v>1140</v>
      </c>
    </row>
    <row r="222" spans="2:2" x14ac:dyDescent="0.25">
      <c r="B222" t="s">
        <v>1141</v>
      </c>
    </row>
    <row r="223" spans="2:2" x14ac:dyDescent="0.25">
      <c r="B223" t="s">
        <v>1142</v>
      </c>
    </row>
    <row r="224" spans="2:2" x14ac:dyDescent="0.25">
      <c r="B224" t="s">
        <v>1143</v>
      </c>
    </row>
    <row r="225" spans="2:2" x14ac:dyDescent="0.25">
      <c r="B225" t="s">
        <v>1144</v>
      </c>
    </row>
    <row r="226" spans="2:2" x14ac:dyDescent="0.25">
      <c r="B226" t="s">
        <v>1145</v>
      </c>
    </row>
    <row r="227" spans="2:2" x14ac:dyDescent="0.25">
      <c r="B227" t="s">
        <v>1146</v>
      </c>
    </row>
    <row r="228" spans="2:2" x14ac:dyDescent="0.25">
      <c r="B228" t="s">
        <v>1147</v>
      </c>
    </row>
    <row r="229" spans="2:2" x14ac:dyDescent="0.25">
      <c r="B229" t="s">
        <v>1148</v>
      </c>
    </row>
    <row r="230" spans="2:2" x14ac:dyDescent="0.25">
      <c r="B230" t="s">
        <v>1149</v>
      </c>
    </row>
    <row r="231" spans="2:2" x14ac:dyDescent="0.25">
      <c r="B231" t="s">
        <v>1150</v>
      </c>
    </row>
    <row r="232" spans="2:2" x14ac:dyDescent="0.25">
      <c r="B232" t="s">
        <v>1151</v>
      </c>
    </row>
    <row r="233" spans="2:2" x14ac:dyDescent="0.25">
      <c r="B233" t="s">
        <v>1152</v>
      </c>
    </row>
    <row r="234" spans="2:2" x14ac:dyDescent="0.25">
      <c r="B234" t="s">
        <v>1153</v>
      </c>
    </row>
    <row r="235" spans="2:2" x14ac:dyDescent="0.25">
      <c r="B235" t="s">
        <v>1154</v>
      </c>
    </row>
    <row r="236" spans="2:2" x14ac:dyDescent="0.25">
      <c r="B236" t="s">
        <v>1155</v>
      </c>
    </row>
    <row r="237" spans="2:2" x14ac:dyDescent="0.25">
      <c r="B237" t="s">
        <v>1156</v>
      </c>
    </row>
    <row r="238" spans="2:2" x14ac:dyDescent="0.25">
      <c r="B238" t="s">
        <v>1157</v>
      </c>
    </row>
    <row r="239" spans="2:2" x14ac:dyDescent="0.25">
      <c r="B239" t="s">
        <v>1158</v>
      </c>
    </row>
    <row r="240" spans="2:2" x14ac:dyDescent="0.25">
      <c r="B240" t="s">
        <v>1159</v>
      </c>
    </row>
    <row r="241" spans="2:2" x14ac:dyDescent="0.25">
      <c r="B241" t="s">
        <v>1160</v>
      </c>
    </row>
    <row r="242" spans="2:2" x14ac:dyDescent="0.25">
      <c r="B242" t="s">
        <v>1161</v>
      </c>
    </row>
    <row r="243" spans="2:2" x14ac:dyDescent="0.25">
      <c r="B243" t="s">
        <v>1162</v>
      </c>
    </row>
    <row r="244" spans="2:2" x14ac:dyDescent="0.25">
      <c r="B244" t="s">
        <v>1163</v>
      </c>
    </row>
    <row r="245" spans="2:2" x14ac:dyDescent="0.25">
      <c r="B245" t="s">
        <v>1164</v>
      </c>
    </row>
    <row r="246" spans="2:2" x14ac:dyDescent="0.25">
      <c r="B246" t="s">
        <v>1165</v>
      </c>
    </row>
    <row r="247" spans="2:2" x14ac:dyDescent="0.25">
      <c r="B247" t="s">
        <v>1166</v>
      </c>
    </row>
    <row r="248" spans="2:2" x14ac:dyDescent="0.25">
      <c r="B248" t="s">
        <v>1167</v>
      </c>
    </row>
    <row r="249" spans="2:2" x14ac:dyDescent="0.25">
      <c r="B249" t="s">
        <v>1168</v>
      </c>
    </row>
    <row r="250" spans="2:2" x14ac:dyDescent="0.25">
      <c r="B250" t="s">
        <v>1169</v>
      </c>
    </row>
    <row r="251" spans="2:2" x14ac:dyDescent="0.25">
      <c r="B251" t="s">
        <v>1170</v>
      </c>
    </row>
    <row r="252" spans="2:2" x14ac:dyDescent="0.25">
      <c r="B252" t="s">
        <v>1171</v>
      </c>
    </row>
    <row r="253" spans="2:2" x14ac:dyDescent="0.25">
      <c r="B253" t="s">
        <v>1172</v>
      </c>
    </row>
    <row r="254" spans="2:2" x14ac:dyDescent="0.25">
      <c r="B254" t="s">
        <v>1173</v>
      </c>
    </row>
    <row r="255" spans="2:2" x14ac:dyDescent="0.25">
      <c r="B255" t="s">
        <v>1174</v>
      </c>
    </row>
    <row r="256" spans="2:2" x14ac:dyDescent="0.25">
      <c r="B256" t="s">
        <v>1175</v>
      </c>
    </row>
    <row r="257" spans="2:2" x14ac:dyDescent="0.25">
      <c r="B257" t="s">
        <v>1176</v>
      </c>
    </row>
    <row r="258" spans="2:2" x14ac:dyDescent="0.25">
      <c r="B258" t="s">
        <v>1177</v>
      </c>
    </row>
    <row r="259" spans="2:2" x14ac:dyDescent="0.25">
      <c r="B259" t="s">
        <v>1178</v>
      </c>
    </row>
    <row r="260" spans="2:2" x14ac:dyDescent="0.25">
      <c r="B260" t="s">
        <v>1179</v>
      </c>
    </row>
    <row r="261" spans="2:2" x14ac:dyDescent="0.25">
      <c r="B261" t="s">
        <v>1180</v>
      </c>
    </row>
    <row r="262" spans="2:2" x14ac:dyDescent="0.25">
      <c r="B262" t="s">
        <v>1181</v>
      </c>
    </row>
    <row r="263" spans="2:2" x14ac:dyDescent="0.25">
      <c r="B263" t="s">
        <v>1182</v>
      </c>
    </row>
    <row r="264" spans="2:2" x14ac:dyDescent="0.25">
      <c r="B264" t="s">
        <v>1183</v>
      </c>
    </row>
    <row r="265" spans="2:2" x14ac:dyDescent="0.25">
      <c r="B265" t="s">
        <v>1184</v>
      </c>
    </row>
    <row r="266" spans="2:2" x14ac:dyDescent="0.25">
      <c r="B266" t="s">
        <v>1185</v>
      </c>
    </row>
    <row r="267" spans="2:2" x14ac:dyDescent="0.25">
      <c r="B267" t="s">
        <v>1186</v>
      </c>
    </row>
    <row r="268" spans="2:2" x14ac:dyDescent="0.25">
      <c r="B268" t="s">
        <v>1187</v>
      </c>
    </row>
    <row r="269" spans="2:2" x14ac:dyDescent="0.25">
      <c r="B269" t="s">
        <v>1188</v>
      </c>
    </row>
    <row r="270" spans="2:2" x14ac:dyDescent="0.25">
      <c r="B270" t="s">
        <v>1189</v>
      </c>
    </row>
    <row r="271" spans="2:2" x14ac:dyDescent="0.25">
      <c r="B271" t="s">
        <v>1190</v>
      </c>
    </row>
    <row r="272" spans="2:2" x14ac:dyDescent="0.25">
      <c r="B272" t="s">
        <v>1191</v>
      </c>
    </row>
    <row r="273" spans="2:2" x14ac:dyDescent="0.25">
      <c r="B273" t="s">
        <v>1192</v>
      </c>
    </row>
    <row r="274" spans="2:2" x14ac:dyDescent="0.25">
      <c r="B274" t="s">
        <v>1193</v>
      </c>
    </row>
    <row r="275" spans="2:2" x14ac:dyDescent="0.25">
      <c r="B275" t="s">
        <v>1194</v>
      </c>
    </row>
    <row r="276" spans="2:2" x14ac:dyDescent="0.25">
      <c r="B276" t="s">
        <v>1195</v>
      </c>
    </row>
    <row r="277" spans="2:2" x14ac:dyDescent="0.25">
      <c r="B277" t="s">
        <v>1196</v>
      </c>
    </row>
    <row r="278" spans="2:2" x14ac:dyDescent="0.25">
      <c r="B278" t="s">
        <v>1197</v>
      </c>
    </row>
    <row r="279" spans="2:2" x14ac:dyDescent="0.25">
      <c r="B279" t="s">
        <v>1198</v>
      </c>
    </row>
    <row r="280" spans="2:2" x14ac:dyDescent="0.25">
      <c r="B280" t="s">
        <v>1199</v>
      </c>
    </row>
    <row r="281" spans="2:2" x14ac:dyDescent="0.25">
      <c r="B281" t="s">
        <v>1200</v>
      </c>
    </row>
    <row r="282" spans="2:2" x14ac:dyDescent="0.25">
      <c r="B282" t="s">
        <v>1201</v>
      </c>
    </row>
    <row r="283" spans="2:2" x14ac:dyDescent="0.25">
      <c r="B283" t="s">
        <v>1202</v>
      </c>
    </row>
    <row r="284" spans="2:2" x14ac:dyDescent="0.25">
      <c r="B284" t="s">
        <v>1203</v>
      </c>
    </row>
    <row r="285" spans="2:2" x14ac:dyDescent="0.25">
      <c r="B285" t="s">
        <v>1204</v>
      </c>
    </row>
    <row r="286" spans="2:2" x14ac:dyDescent="0.25">
      <c r="B286" t="s">
        <v>1205</v>
      </c>
    </row>
    <row r="287" spans="2:2" x14ac:dyDescent="0.25">
      <c r="B287" t="s">
        <v>1206</v>
      </c>
    </row>
    <row r="288" spans="2:2" x14ac:dyDescent="0.25">
      <c r="B288" t="s">
        <v>1207</v>
      </c>
    </row>
    <row r="289" spans="2:2" x14ac:dyDescent="0.25">
      <c r="B289" t="s">
        <v>1208</v>
      </c>
    </row>
    <row r="290" spans="2:2" x14ac:dyDescent="0.25">
      <c r="B290" t="s">
        <v>1209</v>
      </c>
    </row>
    <row r="291" spans="2:2" x14ac:dyDescent="0.25">
      <c r="B291" t="s">
        <v>1210</v>
      </c>
    </row>
    <row r="292" spans="2:2" x14ac:dyDescent="0.25">
      <c r="B292" t="s">
        <v>1211</v>
      </c>
    </row>
    <row r="293" spans="2:2" x14ac:dyDescent="0.25">
      <c r="B293" t="s">
        <v>1212</v>
      </c>
    </row>
    <row r="294" spans="2:2" x14ac:dyDescent="0.25">
      <c r="B294" t="s">
        <v>1213</v>
      </c>
    </row>
    <row r="295" spans="2:2" x14ac:dyDescent="0.25">
      <c r="B295" t="s">
        <v>1214</v>
      </c>
    </row>
    <row r="296" spans="2:2" x14ac:dyDescent="0.25">
      <c r="B296" t="s">
        <v>1215</v>
      </c>
    </row>
    <row r="297" spans="2:2" x14ac:dyDescent="0.25">
      <c r="B297" t="s">
        <v>1216</v>
      </c>
    </row>
    <row r="298" spans="2:2" x14ac:dyDescent="0.25">
      <c r="B298" t="s">
        <v>1217</v>
      </c>
    </row>
    <row r="299" spans="2:2" x14ac:dyDescent="0.25">
      <c r="B299" t="s">
        <v>1218</v>
      </c>
    </row>
    <row r="300" spans="2:2" x14ac:dyDescent="0.25">
      <c r="B300" t="s">
        <v>1219</v>
      </c>
    </row>
    <row r="301" spans="2:2" x14ac:dyDescent="0.25">
      <c r="B301" t="s">
        <v>1220</v>
      </c>
    </row>
    <row r="302" spans="2:2" x14ac:dyDescent="0.25">
      <c r="B302" t="s">
        <v>1221</v>
      </c>
    </row>
    <row r="303" spans="2:2" x14ac:dyDescent="0.25">
      <c r="B303" t="s">
        <v>1222</v>
      </c>
    </row>
    <row r="304" spans="2:2" x14ac:dyDescent="0.25">
      <c r="B304" t="s">
        <v>1223</v>
      </c>
    </row>
    <row r="305" spans="2:2" x14ac:dyDescent="0.25">
      <c r="B305" t="s">
        <v>1224</v>
      </c>
    </row>
    <row r="306" spans="2:2" x14ac:dyDescent="0.25">
      <c r="B306" t="s">
        <v>1225</v>
      </c>
    </row>
    <row r="307" spans="2:2" x14ac:dyDescent="0.25">
      <c r="B307" t="s">
        <v>1226</v>
      </c>
    </row>
    <row r="308" spans="2:2" x14ac:dyDescent="0.25">
      <c r="B308" t="s">
        <v>1227</v>
      </c>
    </row>
    <row r="309" spans="2:2" x14ac:dyDescent="0.25">
      <c r="B309" t="s">
        <v>1228</v>
      </c>
    </row>
    <row r="310" spans="2:2" x14ac:dyDescent="0.25">
      <c r="B310" t="s">
        <v>1229</v>
      </c>
    </row>
    <row r="311" spans="2:2" x14ac:dyDescent="0.25">
      <c r="B311" t="s">
        <v>1230</v>
      </c>
    </row>
    <row r="312" spans="2:2" x14ac:dyDescent="0.25">
      <c r="B312" t="s">
        <v>1231</v>
      </c>
    </row>
    <row r="313" spans="2:2" x14ac:dyDescent="0.25">
      <c r="B313" t="s">
        <v>1232</v>
      </c>
    </row>
    <row r="314" spans="2:2" x14ac:dyDescent="0.25">
      <c r="B314" t="s">
        <v>1233</v>
      </c>
    </row>
    <row r="315" spans="2:2" x14ac:dyDescent="0.25">
      <c r="B315" t="s">
        <v>1234</v>
      </c>
    </row>
    <row r="316" spans="2:2" x14ac:dyDescent="0.25">
      <c r="B316" t="s">
        <v>1235</v>
      </c>
    </row>
    <row r="317" spans="2:2" x14ac:dyDescent="0.25">
      <c r="B317" t="s">
        <v>1236</v>
      </c>
    </row>
    <row r="318" spans="2:2" x14ac:dyDescent="0.25">
      <c r="B318" t="s">
        <v>1237</v>
      </c>
    </row>
    <row r="319" spans="2:2" x14ac:dyDescent="0.25">
      <c r="B319" t="s">
        <v>1238</v>
      </c>
    </row>
    <row r="320" spans="2:2" x14ac:dyDescent="0.25">
      <c r="B320" t="s">
        <v>1239</v>
      </c>
    </row>
    <row r="321" spans="2:2" x14ac:dyDescent="0.25">
      <c r="B321" t="s">
        <v>1240</v>
      </c>
    </row>
    <row r="322" spans="2:2" x14ac:dyDescent="0.25">
      <c r="B322" t="s">
        <v>1241</v>
      </c>
    </row>
    <row r="323" spans="2:2" x14ac:dyDescent="0.25">
      <c r="B323" t="s">
        <v>1242</v>
      </c>
    </row>
    <row r="324" spans="2:2" x14ac:dyDescent="0.25">
      <c r="B324" t="s">
        <v>1243</v>
      </c>
    </row>
    <row r="325" spans="2:2" x14ac:dyDescent="0.25">
      <c r="B325" t="s">
        <v>1244</v>
      </c>
    </row>
    <row r="326" spans="2:2" x14ac:dyDescent="0.25">
      <c r="B326" t="s">
        <v>1245</v>
      </c>
    </row>
    <row r="327" spans="2:2" x14ac:dyDescent="0.25">
      <c r="B327" t="s">
        <v>1246</v>
      </c>
    </row>
    <row r="328" spans="2:2" x14ac:dyDescent="0.25">
      <c r="B328" t="s">
        <v>1247</v>
      </c>
    </row>
    <row r="329" spans="2:2" x14ac:dyDescent="0.25">
      <c r="B329" t="s">
        <v>1248</v>
      </c>
    </row>
    <row r="330" spans="2:2" x14ac:dyDescent="0.25">
      <c r="B330" t="s">
        <v>1249</v>
      </c>
    </row>
    <row r="331" spans="2:2" x14ac:dyDescent="0.25">
      <c r="B331" t="s">
        <v>1250</v>
      </c>
    </row>
    <row r="332" spans="2:2" x14ac:dyDescent="0.25">
      <c r="B332" t="s">
        <v>1251</v>
      </c>
    </row>
    <row r="333" spans="2:2" x14ac:dyDescent="0.25">
      <c r="B333" t="s">
        <v>1252</v>
      </c>
    </row>
    <row r="334" spans="2:2" x14ac:dyDescent="0.25">
      <c r="B334" t="s">
        <v>1253</v>
      </c>
    </row>
    <row r="335" spans="2:2" x14ac:dyDescent="0.25">
      <c r="B335" t="s">
        <v>1254</v>
      </c>
    </row>
    <row r="336" spans="2:2" x14ac:dyDescent="0.25">
      <c r="B336" t="s">
        <v>1255</v>
      </c>
    </row>
    <row r="337" spans="2:2" x14ac:dyDescent="0.25">
      <c r="B337" t="s">
        <v>1256</v>
      </c>
    </row>
    <row r="338" spans="2:2" x14ac:dyDescent="0.25">
      <c r="B338" t="s">
        <v>1257</v>
      </c>
    </row>
    <row r="339" spans="2:2" x14ac:dyDescent="0.25">
      <c r="B339" t="s">
        <v>1258</v>
      </c>
    </row>
    <row r="340" spans="2:2" x14ac:dyDescent="0.25">
      <c r="B340" t="s">
        <v>1259</v>
      </c>
    </row>
    <row r="341" spans="2:2" x14ac:dyDescent="0.25">
      <c r="B341" t="s">
        <v>1260</v>
      </c>
    </row>
    <row r="342" spans="2:2" x14ac:dyDescent="0.25">
      <c r="B342" t="s">
        <v>1261</v>
      </c>
    </row>
    <row r="343" spans="2:2" x14ac:dyDescent="0.25">
      <c r="B343" t="s">
        <v>1262</v>
      </c>
    </row>
    <row r="344" spans="2:2" x14ac:dyDescent="0.25">
      <c r="B344" t="s">
        <v>1263</v>
      </c>
    </row>
    <row r="345" spans="2:2" x14ac:dyDescent="0.25">
      <c r="B345" t="s">
        <v>1264</v>
      </c>
    </row>
    <row r="346" spans="2:2" x14ac:dyDescent="0.25">
      <c r="B346" t="s">
        <v>1265</v>
      </c>
    </row>
    <row r="347" spans="2:2" x14ac:dyDescent="0.25">
      <c r="B347" t="s">
        <v>1266</v>
      </c>
    </row>
    <row r="348" spans="2:2" x14ac:dyDescent="0.25">
      <c r="B348" t="s">
        <v>1267</v>
      </c>
    </row>
    <row r="349" spans="2:2" x14ac:dyDescent="0.25">
      <c r="B349" t="s">
        <v>1268</v>
      </c>
    </row>
    <row r="350" spans="2:2" x14ac:dyDescent="0.25">
      <c r="B350" t="s">
        <v>1269</v>
      </c>
    </row>
    <row r="351" spans="2:2" x14ac:dyDescent="0.25">
      <c r="B351" t="s">
        <v>1270</v>
      </c>
    </row>
    <row r="352" spans="2:2" x14ac:dyDescent="0.25">
      <c r="B352" t="s">
        <v>1271</v>
      </c>
    </row>
    <row r="353" spans="2:2" x14ac:dyDescent="0.25">
      <c r="B353" t="s">
        <v>1272</v>
      </c>
    </row>
    <row r="354" spans="2:2" x14ac:dyDescent="0.25">
      <c r="B354" t="s">
        <v>1273</v>
      </c>
    </row>
    <row r="355" spans="2:2" x14ac:dyDescent="0.25">
      <c r="B355" t="s">
        <v>1274</v>
      </c>
    </row>
    <row r="356" spans="2:2" x14ac:dyDescent="0.25">
      <c r="B356" t="s">
        <v>1275</v>
      </c>
    </row>
    <row r="357" spans="2:2" x14ac:dyDescent="0.25">
      <c r="B357" t="s">
        <v>1276</v>
      </c>
    </row>
    <row r="358" spans="2:2" x14ac:dyDescent="0.25">
      <c r="B358" t="s">
        <v>1277</v>
      </c>
    </row>
    <row r="359" spans="2:2" x14ac:dyDescent="0.25">
      <c r="B359" t="s">
        <v>1278</v>
      </c>
    </row>
    <row r="360" spans="2:2" x14ac:dyDescent="0.25">
      <c r="B360" t="s">
        <v>1279</v>
      </c>
    </row>
    <row r="361" spans="2:2" x14ac:dyDescent="0.25">
      <c r="B361" t="s">
        <v>1280</v>
      </c>
    </row>
    <row r="362" spans="2:2" x14ac:dyDescent="0.25">
      <c r="B362" t="s">
        <v>1281</v>
      </c>
    </row>
    <row r="363" spans="2:2" x14ac:dyDescent="0.25">
      <c r="B363" t="s">
        <v>1282</v>
      </c>
    </row>
    <row r="364" spans="2:2" x14ac:dyDescent="0.25">
      <c r="B364" t="s">
        <v>1283</v>
      </c>
    </row>
    <row r="365" spans="2:2" x14ac:dyDescent="0.25">
      <c r="B365" t="s">
        <v>1284</v>
      </c>
    </row>
    <row r="366" spans="2:2" x14ac:dyDescent="0.25">
      <c r="B366" t="s">
        <v>1285</v>
      </c>
    </row>
    <row r="367" spans="2:2" x14ac:dyDescent="0.25">
      <c r="B367" t="s">
        <v>1286</v>
      </c>
    </row>
    <row r="368" spans="2:2" x14ac:dyDescent="0.25">
      <c r="B368" t="s">
        <v>1287</v>
      </c>
    </row>
    <row r="369" spans="2:2" x14ac:dyDescent="0.25">
      <c r="B369" t="s">
        <v>1288</v>
      </c>
    </row>
    <row r="370" spans="2:2" x14ac:dyDescent="0.25">
      <c r="B370" t="s">
        <v>1289</v>
      </c>
    </row>
    <row r="371" spans="2:2" x14ac:dyDescent="0.25">
      <c r="B371" t="s">
        <v>1290</v>
      </c>
    </row>
    <row r="372" spans="2:2" x14ac:dyDescent="0.25">
      <c r="B372" t="s">
        <v>1291</v>
      </c>
    </row>
    <row r="373" spans="2:2" x14ac:dyDescent="0.25">
      <c r="B373" t="s">
        <v>1292</v>
      </c>
    </row>
    <row r="374" spans="2:2" x14ac:dyDescent="0.25">
      <c r="B374" t="s">
        <v>1293</v>
      </c>
    </row>
    <row r="375" spans="2:2" x14ac:dyDescent="0.25">
      <c r="B375" t="s">
        <v>1294</v>
      </c>
    </row>
    <row r="376" spans="2:2" x14ac:dyDescent="0.25">
      <c r="B376" t="s">
        <v>1295</v>
      </c>
    </row>
    <row r="377" spans="2:2" x14ac:dyDescent="0.25">
      <c r="B377" t="s">
        <v>1296</v>
      </c>
    </row>
    <row r="378" spans="2:2" x14ac:dyDescent="0.25">
      <c r="B378" t="s">
        <v>1297</v>
      </c>
    </row>
    <row r="379" spans="2:2" x14ac:dyDescent="0.25">
      <c r="B379" t="s">
        <v>1298</v>
      </c>
    </row>
    <row r="380" spans="2:2" x14ac:dyDescent="0.25">
      <c r="B380" t="s">
        <v>1299</v>
      </c>
    </row>
    <row r="381" spans="2:2" x14ac:dyDescent="0.25">
      <c r="B381" t="s">
        <v>1300</v>
      </c>
    </row>
    <row r="382" spans="2:2" x14ac:dyDescent="0.25">
      <c r="B382" t="s">
        <v>1301</v>
      </c>
    </row>
    <row r="383" spans="2:2" x14ac:dyDescent="0.25">
      <c r="B383" t="s">
        <v>1302</v>
      </c>
    </row>
    <row r="384" spans="2:2" x14ac:dyDescent="0.25">
      <c r="B384" t="s">
        <v>1303</v>
      </c>
    </row>
    <row r="385" spans="2:2" x14ac:dyDescent="0.25">
      <c r="B385" t="s">
        <v>1304</v>
      </c>
    </row>
    <row r="386" spans="2:2" x14ac:dyDescent="0.25">
      <c r="B386" t="s">
        <v>1305</v>
      </c>
    </row>
    <row r="387" spans="2:2" x14ac:dyDescent="0.25">
      <c r="B387" t="s">
        <v>1306</v>
      </c>
    </row>
    <row r="388" spans="2:2" x14ac:dyDescent="0.25">
      <c r="B388" t="s">
        <v>1307</v>
      </c>
    </row>
    <row r="389" spans="2:2" x14ac:dyDescent="0.25">
      <c r="B389" t="s">
        <v>1308</v>
      </c>
    </row>
    <row r="390" spans="2:2" x14ac:dyDescent="0.25">
      <c r="B390" t="s">
        <v>1309</v>
      </c>
    </row>
    <row r="391" spans="2:2" x14ac:dyDescent="0.25">
      <c r="B391" t="s">
        <v>1310</v>
      </c>
    </row>
    <row r="392" spans="2:2" x14ac:dyDescent="0.25">
      <c r="B392" t="s">
        <v>1311</v>
      </c>
    </row>
    <row r="393" spans="2:2" x14ac:dyDescent="0.25">
      <c r="B393" t="s">
        <v>1312</v>
      </c>
    </row>
    <row r="394" spans="2:2" x14ac:dyDescent="0.25">
      <c r="B394" t="s">
        <v>1313</v>
      </c>
    </row>
    <row r="395" spans="2:2" x14ac:dyDescent="0.25">
      <c r="B395" t="s">
        <v>1314</v>
      </c>
    </row>
    <row r="396" spans="2:2" x14ac:dyDescent="0.25">
      <c r="B396" t="s">
        <v>1315</v>
      </c>
    </row>
    <row r="397" spans="2:2" x14ac:dyDescent="0.25">
      <c r="B397" t="s">
        <v>1316</v>
      </c>
    </row>
    <row r="398" spans="2:2" x14ac:dyDescent="0.25">
      <c r="B398" t="s">
        <v>1317</v>
      </c>
    </row>
    <row r="399" spans="2:2" x14ac:dyDescent="0.25">
      <c r="B399" t="s">
        <v>1318</v>
      </c>
    </row>
    <row r="400" spans="2:2" x14ac:dyDescent="0.25">
      <c r="B400" t="s">
        <v>1319</v>
      </c>
    </row>
    <row r="401" spans="2:2" x14ac:dyDescent="0.25">
      <c r="B401" t="s">
        <v>1320</v>
      </c>
    </row>
    <row r="402" spans="2:2" x14ac:dyDescent="0.25">
      <c r="B402" t="s">
        <v>1321</v>
      </c>
    </row>
    <row r="403" spans="2:2" x14ac:dyDescent="0.25">
      <c r="B403" t="s">
        <v>1322</v>
      </c>
    </row>
    <row r="404" spans="2:2" x14ac:dyDescent="0.25">
      <c r="B404" t="s">
        <v>1323</v>
      </c>
    </row>
    <row r="405" spans="2:2" x14ac:dyDescent="0.25">
      <c r="B405" t="s">
        <v>1324</v>
      </c>
    </row>
    <row r="406" spans="2:2" x14ac:dyDescent="0.25">
      <c r="B406" t="s">
        <v>1325</v>
      </c>
    </row>
    <row r="407" spans="2:2" x14ac:dyDescent="0.25">
      <c r="B407" t="s">
        <v>1326</v>
      </c>
    </row>
    <row r="408" spans="2:2" x14ac:dyDescent="0.25">
      <c r="B408" t="s">
        <v>1327</v>
      </c>
    </row>
    <row r="409" spans="2:2" x14ac:dyDescent="0.25">
      <c r="B409" t="s">
        <v>1328</v>
      </c>
    </row>
    <row r="410" spans="2:2" x14ac:dyDescent="0.25">
      <c r="B410" t="s">
        <v>1329</v>
      </c>
    </row>
    <row r="411" spans="2:2" x14ac:dyDescent="0.25">
      <c r="B411" t="s">
        <v>1330</v>
      </c>
    </row>
    <row r="412" spans="2:2" x14ac:dyDescent="0.25">
      <c r="B412" t="s">
        <v>1331</v>
      </c>
    </row>
    <row r="413" spans="2:2" x14ac:dyDescent="0.25">
      <c r="B413" t="s">
        <v>1332</v>
      </c>
    </row>
    <row r="414" spans="2:2" x14ac:dyDescent="0.25">
      <c r="B414" t="s">
        <v>1333</v>
      </c>
    </row>
    <row r="415" spans="2:2" x14ac:dyDescent="0.25">
      <c r="B415" t="s">
        <v>1334</v>
      </c>
    </row>
    <row r="416" spans="2:2" x14ac:dyDescent="0.25">
      <c r="B416" t="s">
        <v>1335</v>
      </c>
    </row>
    <row r="417" spans="2:2" x14ac:dyDescent="0.25">
      <c r="B417" t="s">
        <v>1336</v>
      </c>
    </row>
    <row r="418" spans="2:2" x14ac:dyDescent="0.25">
      <c r="B418" t="s">
        <v>1337</v>
      </c>
    </row>
    <row r="419" spans="2:2" x14ac:dyDescent="0.25">
      <c r="B419" t="s">
        <v>1338</v>
      </c>
    </row>
    <row r="420" spans="2:2" x14ac:dyDescent="0.25">
      <c r="B420" t="s">
        <v>1339</v>
      </c>
    </row>
    <row r="421" spans="2:2" x14ac:dyDescent="0.25">
      <c r="B421" t="s">
        <v>1340</v>
      </c>
    </row>
    <row r="422" spans="2:2" x14ac:dyDescent="0.25">
      <c r="B422" t="s">
        <v>1341</v>
      </c>
    </row>
    <row r="423" spans="2:2" x14ac:dyDescent="0.25">
      <c r="B423" t="s">
        <v>1342</v>
      </c>
    </row>
    <row r="424" spans="2:2" x14ac:dyDescent="0.25">
      <c r="B424" t="s">
        <v>1343</v>
      </c>
    </row>
    <row r="425" spans="2:2" x14ac:dyDescent="0.25">
      <c r="B425" t="s">
        <v>1344</v>
      </c>
    </row>
    <row r="426" spans="2:2" x14ac:dyDescent="0.25">
      <c r="B426" t="s">
        <v>1345</v>
      </c>
    </row>
    <row r="427" spans="2:2" x14ac:dyDescent="0.25">
      <c r="B427" t="s">
        <v>1346</v>
      </c>
    </row>
    <row r="428" spans="2:2" x14ac:dyDescent="0.25">
      <c r="B428" t="s">
        <v>1347</v>
      </c>
    </row>
    <row r="429" spans="2:2" x14ac:dyDescent="0.25">
      <c r="B429" t="s">
        <v>1348</v>
      </c>
    </row>
    <row r="430" spans="2:2" x14ac:dyDescent="0.25">
      <c r="B430" t="s">
        <v>1349</v>
      </c>
    </row>
    <row r="431" spans="2:2" x14ac:dyDescent="0.25">
      <c r="B431" t="s">
        <v>1350</v>
      </c>
    </row>
    <row r="432" spans="2:2" x14ac:dyDescent="0.25">
      <c r="B432" t="s">
        <v>1351</v>
      </c>
    </row>
    <row r="433" spans="2:2" x14ac:dyDescent="0.25">
      <c r="B433" t="s">
        <v>1352</v>
      </c>
    </row>
    <row r="434" spans="2:2" x14ac:dyDescent="0.25">
      <c r="B434" t="s">
        <v>1353</v>
      </c>
    </row>
    <row r="435" spans="2:2" x14ac:dyDescent="0.25">
      <c r="B435" t="s">
        <v>1354</v>
      </c>
    </row>
    <row r="436" spans="2:2" x14ac:dyDescent="0.25">
      <c r="B436" t="s">
        <v>1355</v>
      </c>
    </row>
    <row r="437" spans="2:2" x14ac:dyDescent="0.25">
      <c r="B437" t="s">
        <v>1356</v>
      </c>
    </row>
    <row r="438" spans="2:2" x14ac:dyDescent="0.25">
      <c r="B438" t="s">
        <v>1357</v>
      </c>
    </row>
    <row r="439" spans="2:2" x14ac:dyDescent="0.25">
      <c r="B439" t="s">
        <v>1358</v>
      </c>
    </row>
    <row r="440" spans="2:2" x14ac:dyDescent="0.25">
      <c r="B440" t="s">
        <v>1359</v>
      </c>
    </row>
    <row r="441" spans="2:2" x14ac:dyDescent="0.25">
      <c r="B441" t="s">
        <v>1360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4E52-76A1-4AB9-AF75-BD0079F507EF}">
  <dimension ref="B2:D2"/>
  <sheetViews>
    <sheetView workbookViewId="0">
      <selection activeCell="D3" sqref="D3"/>
    </sheetView>
  </sheetViews>
  <sheetFormatPr defaultRowHeight="15" x14ac:dyDescent="0.25"/>
  <cols>
    <col min="2" max="2" width="24.5703125" customWidth="1"/>
    <col min="4" max="4" width="25.7109375" customWidth="1"/>
  </cols>
  <sheetData>
    <row r="2" spans="2:4" x14ac:dyDescent="0.25">
      <c r="B2" t="s">
        <v>1432</v>
      </c>
      <c r="D2" t="s">
        <v>1433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D0DE-730B-4CD1-AFB0-1A97BB591FD0}">
  <dimension ref="B2:B107"/>
  <sheetViews>
    <sheetView topLeftCell="A13" workbookViewId="0">
      <selection activeCell="M11" sqref="M11"/>
    </sheetView>
  </sheetViews>
  <sheetFormatPr defaultRowHeight="15" x14ac:dyDescent="0.25"/>
  <sheetData>
    <row r="2" spans="2:2" x14ac:dyDescent="0.25">
      <c r="B2" t="s">
        <v>1374</v>
      </c>
    </row>
    <row r="3" spans="2:2" x14ac:dyDescent="0.25">
      <c r="B3" t="s">
        <v>1375</v>
      </c>
    </row>
    <row r="5" spans="2:2" x14ac:dyDescent="0.25">
      <c r="B5" t="s">
        <v>1419</v>
      </c>
    </row>
    <row r="7" spans="2:2" x14ac:dyDescent="0.25">
      <c r="B7" t="s">
        <v>1376</v>
      </c>
    </row>
    <row r="9" spans="2:2" x14ac:dyDescent="0.25">
      <c r="B9" t="s">
        <v>1377</v>
      </c>
    </row>
    <row r="11" spans="2:2" x14ac:dyDescent="0.25">
      <c r="B11" t="s">
        <v>1378</v>
      </c>
    </row>
    <row r="13" spans="2:2" x14ac:dyDescent="0.25">
      <c r="B13" t="s">
        <v>1379</v>
      </c>
    </row>
    <row r="15" spans="2:2" x14ac:dyDescent="0.25">
      <c r="B15" t="s">
        <v>1380</v>
      </c>
    </row>
    <row r="17" spans="2:2" x14ac:dyDescent="0.25">
      <c r="B17" t="s">
        <v>1381</v>
      </c>
    </row>
    <row r="19" spans="2:2" x14ac:dyDescent="0.25">
      <c r="B19" t="s">
        <v>1382</v>
      </c>
    </row>
    <row r="21" spans="2:2" x14ac:dyDescent="0.25">
      <c r="B21" t="s">
        <v>1383</v>
      </c>
    </row>
    <row r="23" spans="2:2" x14ac:dyDescent="0.25">
      <c r="B23" t="s">
        <v>1420</v>
      </c>
    </row>
    <row r="25" spans="2:2" x14ac:dyDescent="0.25">
      <c r="B25" t="s">
        <v>1421</v>
      </c>
    </row>
    <row r="27" spans="2:2" x14ac:dyDescent="0.25">
      <c r="B27" t="s">
        <v>1422</v>
      </c>
    </row>
    <row r="29" spans="2:2" x14ac:dyDescent="0.25">
      <c r="B29" t="s">
        <v>1384</v>
      </c>
    </row>
    <row r="31" spans="2:2" x14ac:dyDescent="0.25">
      <c r="B31" t="s">
        <v>1385</v>
      </c>
    </row>
    <row r="33" spans="2:2" x14ac:dyDescent="0.25">
      <c r="B33" t="s">
        <v>1386</v>
      </c>
    </row>
    <row r="35" spans="2:2" x14ac:dyDescent="0.25">
      <c r="B35" t="s">
        <v>1387</v>
      </c>
    </row>
    <row r="37" spans="2:2" x14ac:dyDescent="0.25">
      <c r="B37" t="s">
        <v>1388</v>
      </c>
    </row>
    <row r="39" spans="2:2" x14ac:dyDescent="0.25">
      <c r="B39" t="s">
        <v>1389</v>
      </c>
    </row>
    <row r="41" spans="2:2" x14ac:dyDescent="0.25">
      <c r="B41" t="s">
        <v>1423</v>
      </c>
    </row>
    <row r="43" spans="2:2" x14ac:dyDescent="0.25">
      <c r="B43" t="s">
        <v>1390</v>
      </c>
    </row>
    <row r="45" spans="2:2" x14ac:dyDescent="0.25">
      <c r="B45" t="s">
        <v>1391</v>
      </c>
    </row>
    <row r="47" spans="2:2" x14ac:dyDescent="0.25">
      <c r="B47" t="s">
        <v>1392</v>
      </c>
    </row>
    <row r="49" spans="2:2" x14ac:dyDescent="0.25">
      <c r="B49" t="s">
        <v>1393</v>
      </c>
    </row>
    <row r="51" spans="2:2" x14ac:dyDescent="0.25">
      <c r="B51" t="s">
        <v>1424</v>
      </c>
    </row>
    <row r="53" spans="2:2" x14ac:dyDescent="0.25">
      <c r="B53" t="s">
        <v>1425</v>
      </c>
    </row>
    <row r="55" spans="2:2" x14ac:dyDescent="0.25">
      <c r="B55" t="s">
        <v>1394</v>
      </c>
    </row>
    <row r="57" spans="2:2" x14ac:dyDescent="0.25">
      <c r="B57" t="s">
        <v>1395</v>
      </c>
    </row>
    <row r="59" spans="2:2" x14ac:dyDescent="0.25">
      <c r="B59" t="s">
        <v>1396</v>
      </c>
    </row>
    <row r="61" spans="2:2" x14ac:dyDescent="0.25">
      <c r="B61" t="s">
        <v>1397</v>
      </c>
    </row>
    <row r="63" spans="2:2" x14ac:dyDescent="0.25">
      <c r="B63" t="s">
        <v>1398</v>
      </c>
    </row>
    <row r="65" spans="2:2" x14ac:dyDescent="0.25">
      <c r="B65" t="s">
        <v>1399</v>
      </c>
    </row>
    <row r="67" spans="2:2" x14ac:dyDescent="0.25">
      <c r="B67" t="s">
        <v>1400</v>
      </c>
    </row>
    <row r="69" spans="2:2" x14ac:dyDescent="0.25">
      <c r="B69" t="s">
        <v>1401</v>
      </c>
    </row>
    <row r="71" spans="2:2" x14ac:dyDescent="0.25">
      <c r="B71" t="s">
        <v>1402</v>
      </c>
    </row>
    <row r="73" spans="2:2" x14ac:dyDescent="0.25">
      <c r="B73" t="s">
        <v>1403</v>
      </c>
    </row>
    <row r="75" spans="2:2" x14ac:dyDescent="0.25">
      <c r="B75" t="s">
        <v>1404</v>
      </c>
    </row>
    <row r="77" spans="2:2" x14ac:dyDescent="0.25">
      <c r="B77" t="s">
        <v>1405</v>
      </c>
    </row>
    <row r="79" spans="2:2" x14ac:dyDescent="0.25">
      <c r="B79" t="s">
        <v>1406</v>
      </c>
    </row>
    <row r="81" spans="2:2" x14ac:dyDescent="0.25">
      <c r="B81" t="s">
        <v>1407</v>
      </c>
    </row>
    <row r="83" spans="2:2" x14ac:dyDescent="0.25">
      <c r="B83" t="s">
        <v>1408</v>
      </c>
    </row>
    <row r="85" spans="2:2" x14ac:dyDescent="0.25">
      <c r="B85" t="s">
        <v>1409</v>
      </c>
    </row>
    <row r="87" spans="2:2" x14ac:dyDescent="0.25">
      <c r="B87" t="s">
        <v>1410</v>
      </c>
    </row>
    <row r="89" spans="2:2" x14ac:dyDescent="0.25">
      <c r="B89" t="s">
        <v>1411</v>
      </c>
    </row>
    <row r="91" spans="2:2" x14ac:dyDescent="0.25">
      <c r="B91" t="s">
        <v>1412</v>
      </c>
    </row>
    <row r="93" spans="2:2" x14ac:dyDescent="0.25">
      <c r="B93" t="s">
        <v>1426</v>
      </c>
    </row>
    <row r="95" spans="2:2" x14ac:dyDescent="0.25">
      <c r="B95" t="s">
        <v>1413</v>
      </c>
    </row>
    <row r="97" spans="2:2" x14ac:dyDescent="0.25">
      <c r="B97" t="s">
        <v>1414</v>
      </c>
    </row>
    <row r="99" spans="2:2" x14ac:dyDescent="0.25">
      <c r="B99" t="s">
        <v>1415</v>
      </c>
    </row>
    <row r="101" spans="2:2" x14ac:dyDescent="0.25">
      <c r="B101" t="s">
        <v>1416</v>
      </c>
    </row>
    <row r="103" spans="2:2" x14ac:dyDescent="0.25">
      <c r="B103" t="s">
        <v>1427</v>
      </c>
    </row>
    <row r="105" spans="2:2" x14ac:dyDescent="0.25">
      <c r="B105" t="s">
        <v>1417</v>
      </c>
    </row>
    <row r="107" spans="2:2" x14ac:dyDescent="0.25">
      <c r="B107" t="s">
        <v>1418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安星</vt:lpstr>
      <vt:lpstr>星曜</vt:lpstr>
      <vt:lpstr>格局</vt:lpstr>
      <vt:lpstr>宮位</vt:lpstr>
      <vt:lpstr>中洲60星系</vt:lpstr>
      <vt:lpstr>Sheet2</vt:lpstr>
      <vt:lpstr>特別命盤</vt:lpstr>
      <vt:lpstr>生年四化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2018-05-05T09:47:21Z</cp:lastPrinted>
  <dcterms:created xsi:type="dcterms:W3CDTF">2018-02-14T14:23:23Z</dcterms:created>
  <dcterms:modified xsi:type="dcterms:W3CDTF">2018-12-12T20:21:19Z</dcterms:modified>
</cp:coreProperties>
</file>